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202300"/>
  <mc:AlternateContent xmlns:mc="http://schemas.openxmlformats.org/markup-compatibility/2006">
    <mc:Choice Requires="x15">
      <x15ac:absPath xmlns:x15ac="http://schemas.microsoft.com/office/spreadsheetml/2010/11/ac" url="https://gsyuasacom.sharepoint.com/sites/ext_001252/Shared Documents/LB2A/評価結果（バルデス殿）/"/>
    </mc:Choice>
  </mc:AlternateContent>
  <xr:revisionPtr revIDLastSave="539" documentId="6_{60D02472-1E07-4391-8C3D-F6B54FAEA0C5}" xr6:coauthVersionLast="47" xr6:coauthVersionMax="47" xr10:uidLastSave="{2ADA7AEA-5A01-4823-A051-DDCBC90F267B}"/>
  <bookViews>
    <workbookView xWindow="-120" yWindow="-16320" windowWidth="29040" windowHeight="15720" tabRatio="896" activeTab="7" xr2:uid="{BE8EABE8-3ADB-4FFB-BA24-CC50DD09FB28}"/>
  </bookViews>
  <sheets>
    <sheet name="集計" sheetId="1" r:id="rId1"/>
    <sheet name="保守設定" sheetId="16" r:id="rId2"/>
    <sheet name="チラー状態表示" sheetId="14" r:id="rId3"/>
    <sheet name="BMS_FWアップデート" sheetId="13" r:id="rId4"/>
    <sheet name="エアコン状態表示" sheetId="15" r:id="rId5"/>
    <sheet name="除湿器状態表示" sheetId="17" r:id="rId6"/>
    <sheet name="状態表示_org" sheetId="35" r:id="rId7"/>
    <sheet name="状態表示" sheetId="28" r:id="rId8"/>
    <sheet name="状態表示_整理" sheetId="34" r:id="rId9"/>
    <sheet name="状態表示_セル電圧" sheetId="32" r:id="rId10"/>
    <sheet name="状態表示_モジュール温度" sheetId="33" r:id="rId11"/>
    <sheet name="状態表示_セル電圧＿" sheetId="31" r:id="rId12"/>
    <sheet name="Sheet2" sheetId="30" r:id="rId13"/>
    <sheet name="状態表示TMP1" sheetId="27" state="hidden" r:id="rId14"/>
    <sheet name="状態表示TMP2" sheetId="29" state="hidden" r:id="rId15"/>
    <sheet name="参考" sheetId="25" r:id="rId16"/>
    <sheet name="確認内容" sheetId="12" r:id="rId17"/>
    <sheet name="設定値" sheetId="7" state="hidden" r:id="rId18"/>
  </sheets>
  <definedNames>
    <definedName name="_xlnm._FilterDatabase" localSheetId="3" hidden="1">BMS_FWアップデート!$A$6:$M$6</definedName>
    <definedName name="_xlnm._FilterDatabase" localSheetId="4" hidden="1">エアコン状態表示!$A$6:$M$112</definedName>
    <definedName name="_xlnm._FilterDatabase" localSheetId="2" hidden="1">チラー状態表示!$A$6:$M$235</definedName>
    <definedName name="_xlnm._FilterDatabase" localSheetId="0" hidden="1">集計!$B$2:$K$7</definedName>
    <definedName name="_xlnm._FilterDatabase" localSheetId="5" hidden="1">除湿器状態表示!$A$6:$M$134</definedName>
    <definedName name="_xlnm._FilterDatabase" localSheetId="7" hidden="1">状態表示!$A$6:$N$498</definedName>
    <definedName name="_xlnm._FilterDatabase" localSheetId="6" hidden="1">状態表示_org!$A$6:$M$371</definedName>
    <definedName name="_xlnm._FilterDatabase" localSheetId="14" hidden="1">状態表示TMP2!$A$2:$G$98</definedName>
    <definedName name="合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35" l="1"/>
  <c r="Z3" i="35"/>
  <c r="Y3" i="35"/>
  <c r="X3" i="35"/>
  <c r="W3" i="35"/>
  <c r="V3" i="35"/>
  <c r="U3" i="35"/>
  <c r="T3" i="35"/>
  <c r="A2" i="35" a="1"/>
  <c r="A1" i="34" a="1"/>
  <c r="G419" i="33"/>
  <c r="G418" i="33"/>
  <c r="H417" i="33"/>
  <c r="G417" i="33"/>
  <c r="G416" i="33"/>
  <c r="G415" i="33"/>
  <c r="G414" i="33"/>
  <c r="G413" i="33"/>
  <c r="G412" i="33"/>
  <c r="G411" i="33"/>
  <c r="G410" i="33"/>
  <c r="G409" i="33"/>
  <c r="H408" i="33"/>
  <c r="G408" i="33"/>
  <c r="G407" i="33"/>
  <c r="G406" i="33"/>
  <c r="G405" i="33"/>
  <c r="G404" i="33"/>
  <c r="G403" i="33"/>
  <c r="G402" i="33"/>
  <c r="G401" i="33"/>
  <c r="G400" i="33"/>
  <c r="G399" i="33"/>
  <c r="G398" i="33"/>
  <c r="G397" i="33"/>
  <c r="G396" i="33"/>
  <c r="G395" i="33"/>
  <c r="G394" i="33"/>
  <c r="G393" i="33"/>
  <c r="G392" i="33"/>
  <c r="G391" i="33"/>
  <c r="G390" i="33"/>
  <c r="H389" i="33"/>
  <c r="G389" i="33"/>
  <c r="G388" i="33"/>
  <c r="G387" i="33"/>
  <c r="G386" i="33"/>
  <c r="G385" i="33"/>
  <c r="G384" i="33"/>
  <c r="G383" i="33"/>
  <c r="G382" i="33"/>
  <c r="G381" i="33"/>
  <c r="G380" i="33"/>
  <c r="G379" i="33"/>
  <c r="G378" i="33"/>
  <c r="G377" i="33"/>
  <c r="G376" i="33"/>
  <c r="G375" i="33"/>
  <c r="G374" i="33"/>
  <c r="G373" i="33"/>
  <c r="H372" i="33"/>
  <c r="G372" i="33"/>
  <c r="G371" i="33"/>
  <c r="G370" i="33"/>
  <c r="G369" i="33"/>
  <c r="G368" i="33"/>
  <c r="G367" i="33"/>
  <c r="G366" i="33"/>
  <c r="G365" i="33"/>
  <c r="H364" i="33"/>
  <c r="G364" i="33"/>
  <c r="G363" i="33"/>
  <c r="G362" i="33"/>
  <c r="G361" i="33"/>
  <c r="G360" i="33"/>
  <c r="G359" i="33"/>
  <c r="H358" i="33"/>
  <c r="G358" i="33"/>
  <c r="G357" i="33"/>
  <c r="G356" i="33"/>
  <c r="G355" i="33"/>
  <c r="G354" i="33"/>
  <c r="G353" i="33"/>
  <c r="G352" i="33"/>
  <c r="G351" i="33"/>
  <c r="G350" i="33"/>
  <c r="G349" i="33"/>
  <c r="G348" i="33"/>
  <c r="G347" i="33"/>
  <c r="G346" i="33"/>
  <c r="G345" i="33"/>
  <c r="G344" i="33"/>
  <c r="G343" i="33"/>
  <c r="G342" i="33"/>
  <c r="G341" i="33"/>
  <c r="G340" i="33"/>
  <c r="G339" i="33"/>
  <c r="G338" i="33"/>
  <c r="G337" i="33"/>
  <c r="G336" i="33"/>
  <c r="G335" i="33"/>
  <c r="G334" i="33"/>
  <c r="H333" i="33"/>
  <c r="G333" i="33"/>
  <c r="G332" i="33"/>
  <c r="G331" i="33"/>
  <c r="G330" i="33"/>
  <c r="G329" i="33"/>
  <c r="G328" i="33"/>
  <c r="G327" i="33"/>
  <c r="G326" i="33"/>
  <c r="G325" i="33"/>
  <c r="G324" i="33"/>
  <c r="G323" i="33"/>
  <c r="G322" i="33"/>
  <c r="G321" i="33"/>
  <c r="G320" i="33"/>
  <c r="G319" i="33"/>
  <c r="G318" i="33"/>
  <c r="G317" i="33"/>
  <c r="G316" i="33"/>
  <c r="G315" i="33"/>
  <c r="G314" i="33"/>
  <c r="G313" i="33"/>
  <c r="G312" i="33"/>
  <c r="G311" i="33"/>
  <c r="G310" i="33"/>
  <c r="G309" i="33"/>
  <c r="G308" i="33"/>
  <c r="G307" i="33"/>
  <c r="G306" i="33"/>
  <c r="G305" i="33"/>
  <c r="H304" i="33"/>
  <c r="G304" i="33"/>
  <c r="G303" i="33"/>
  <c r="H302" i="33"/>
  <c r="G302" i="33"/>
  <c r="G301" i="33"/>
  <c r="G300" i="33"/>
  <c r="G299" i="33"/>
  <c r="G298" i="33"/>
  <c r="G297" i="33"/>
  <c r="G296" i="33"/>
  <c r="G295" i="33"/>
  <c r="G294" i="33"/>
  <c r="G293" i="33"/>
  <c r="G292" i="33"/>
  <c r="G291" i="33"/>
  <c r="G290" i="33"/>
  <c r="H289" i="33"/>
  <c r="G289" i="33"/>
  <c r="G288" i="33"/>
  <c r="G287" i="33"/>
  <c r="G286" i="33"/>
  <c r="G285" i="33"/>
  <c r="G284" i="33"/>
  <c r="G283" i="33"/>
  <c r="H282" i="33"/>
  <c r="G282" i="33"/>
  <c r="G281" i="33"/>
  <c r="G280" i="33"/>
  <c r="G279" i="33"/>
  <c r="G278" i="33"/>
  <c r="G277" i="33"/>
  <c r="G276" i="33"/>
  <c r="G275" i="33"/>
  <c r="G274" i="33"/>
  <c r="G273" i="33"/>
  <c r="G272" i="33"/>
  <c r="G271" i="33"/>
  <c r="G270" i="33"/>
  <c r="G269" i="33"/>
  <c r="G268" i="33"/>
  <c r="G267" i="33"/>
  <c r="G266" i="33"/>
  <c r="G265" i="33"/>
  <c r="G264" i="33"/>
  <c r="G263" i="33"/>
  <c r="G262" i="33"/>
  <c r="G261" i="33"/>
  <c r="G260" i="33"/>
  <c r="G259" i="33"/>
  <c r="H258" i="33"/>
  <c r="G258" i="33"/>
  <c r="G257" i="33"/>
  <c r="G256" i="33"/>
  <c r="G255" i="33"/>
  <c r="G254" i="33"/>
  <c r="G253" i="33"/>
  <c r="G252" i="33"/>
  <c r="G251" i="33"/>
  <c r="G250" i="33"/>
  <c r="G249" i="33"/>
  <c r="G248" i="33"/>
  <c r="G247" i="33"/>
  <c r="G246" i="33"/>
  <c r="G245" i="33"/>
  <c r="G244" i="33"/>
  <c r="G243" i="33"/>
  <c r="G242" i="33"/>
  <c r="G241" i="33"/>
  <c r="G240" i="33"/>
  <c r="G239" i="33"/>
  <c r="G238" i="33"/>
  <c r="G237" i="33"/>
  <c r="G236" i="33"/>
  <c r="G235" i="33"/>
  <c r="G234" i="33"/>
  <c r="G233" i="33"/>
  <c r="G232" i="33"/>
  <c r="G231" i="33"/>
  <c r="G230" i="33"/>
  <c r="G229" i="33"/>
  <c r="G228" i="33"/>
  <c r="G227" i="33"/>
  <c r="G226" i="33"/>
  <c r="G225" i="33"/>
  <c r="G224" i="33"/>
  <c r="G223" i="33"/>
  <c r="G222" i="33"/>
  <c r="G221" i="33"/>
  <c r="G220" i="33"/>
  <c r="G219" i="33"/>
  <c r="G218" i="33"/>
  <c r="G217" i="33"/>
  <c r="G216" i="33"/>
  <c r="G215" i="33"/>
  <c r="G214" i="33"/>
  <c r="G213" i="33"/>
  <c r="G212" i="33"/>
  <c r="G211" i="33"/>
  <c r="G210" i="33"/>
  <c r="G209" i="33"/>
  <c r="G208" i="33"/>
  <c r="G207" i="33"/>
  <c r="G206" i="33"/>
  <c r="G205" i="33"/>
  <c r="G204" i="33"/>
  <c r="G203" i="33"/>
  <c r="G202" i="33"/>
  <c r="G201" i="33"/>
  <c r="G200" i="33"/>
  <c r="G199" i="33"/>
  <c r="G198" i="33"/>
  <c r="G197" i="33"/>
  <c r="G196" i="33"/>
  <c r="G195" i="33"/>
  <c r="G194" i="33"/>
  <c r="G193" i="33"/>
  <c r="G192" i="33"/>
  <c r="G191" i="33"/>
  <c r="G190" i="33"/>
  <c r="G189" i="33"/>
  <c r="G188" i="33"/>
  <c r="G187" i="33"/>
  <c r="G186" i="33"/>
  <c r="G185" i="33"/>
  <c r="G184" i="33"/>
  <c r="G183" i="33"/>
  <c r="G182" i="33"/>
  <c r="G181" i="33"/>
  <c r="G180" i="33"/>
  <c r="G179" i="33"/>
  <c r="G178" i="33"/>
  <c r="G177" i="33"/>
  <c r="G176" i="33"/>
  <c r="G175" i="33"/>
  <c r="G174" i="33"/>
  <c r="G173" i="33"/>
  <c r="G172" i="33"/>
  <c r="G171" i="33"/>
  <c r="G170" i="33"/>
  <c r="G169" i="33"/>
  <c r="G168" i="33"/>
  <c r="G167" i="33"/>
  <c r="G166" i="33"/>
  <c r="G165" i="33"/>
  <c r="G164" i="33"/>
  <c r="G163" i="33"/>
  <c r="G162" i="33"/>
  <c r="H161" i="33"/>
  <c r="G161" i="33"/>
  <c r="G160" i="33"/>
  <c r="G159" i="33"/>
  <c r="G158" i="33"/>
  <c r="G157" i="33"/>
  <c r="G156" i="33"/>
  <c r="G155" i="33"/>
  <c r="G154" i="33"/>
  <c r="G153" i="33"/>
  <c r="G152" i="33"/>
  <c r="G151" i="33"/>
  <c r="G150" i="33"/>
  <c r="G149" i="33"/>
  <c r="G148" i="33"/>
  <c r="G147" i="33"/>
  <c r="G146" i="33"/>
  <c r="G145" i="33"/>
  <c r="G144" i="33"/>
  <c r="G143" i="33"/>
  <c r="G142" i="33"/>
  <c r="G141" i="33"/>
  <c r="G140" i="33"/>
  <c r="G139" i="33"/>
  <c r="G138" i="33"/>
  <c r="G137" i="33"/>
  <c r="G136" i="33"/>
  <c r="G135" i="33"/>
  <c r="G134" i="33"/>
  <c r="G133" i="33"/>
  <c r="G132" i="33"/>
  <c r="G131" i="33"/>
  <c r="G130" i="33"/>
  <c r="G129" i="33"/>
  <c r="G128" i="33"/>
  <c r="G127" i="33"/>
  <c r="G126" i="33"/>
  <c r="G125" i="33"/>
  <c r="G124" i="33"/>
  <c r="G123" i="33"/>
  <c r="G122" i="33"/>
  <c r="G121" i="33"/>
  <c r="G120" i="33"/>
  <c r="G119" i="33"/>
  <c r="G118" i="33"/>
  <c r="G117" i="33"/>
  <c r="G116" i="33"/>
  <c r="G115" i="33"/>
  <c r="G114" i="33"/>
  <c r="G113" i="33"/>
  <c r="G112" i="33"/>
  <c r="G111" i="33"/>
  <c r="G110" i="33"/>
  <c r="G109" i="33"/>
  <c r="G108" i="33"/>
  <c r="G107" i="33"/>
  <c r="G106" i="33"/>
  <c r="G105" i="33"/>
  <c r="G104" i="33"/>
  <c r="G103" i="33"/>
  <c r="G102" i="33"/>
  <c r="G101" i="33"/>
  <c r="G100" i="33"/>
  <c r="G99" i="33"/>
  <c r="G98" i="33"/>
  <c r="G97" i="33"/>
  <c r="G96" i="33"/>
  <c r="G95" i="33"/>
  <c r="G94" i="33"/>
  <c r="G93" i="33"/>
  <c r="G92" i="33"/>
  <c r="G91" i="33"/>
  <c r="G90" i="33"/>
  <c r="G89" i="33"/>
  <c r="G88" i="33"/>
  <c r="G87" i="33"/>
  <c r="G86" i="33"/>
  <c r="G85" i="33"/>
  <c r="G84" i="33"/>
  <c r="G83" i="33"/>
  <c r="G82" i="33"/>
  <c r="G81" i="33"/>
  <c r="G80" i="33"/>
  <c r="G79" i="33"/>
  <c r="G78" i="33"/>
  <c r="G77" i="33"/>
  <c r="G76" i="33"/>
  <c r="G75" i="33"/>
  <c r="G74" i="33"/>
  <c r="G73" i="33"/>
  <c r="G72" i="33"/>
  <c r="G71" i="33"/>
  <c r="G70" i="33"/>
  <c r="G69" i="33"/>
  <c r="G68" i="33"/>
  <c r="G67" i="33"/>
  <c r="G66" i="33"/>
  <c r="G65" i="33"/>
  <c r="G64" i="33"/>
  <c r="G63" i="33"/>
  <c r="G62" i="33"/>
  <c r="G61" i="33"/>
  <c r="G60" i="33"/>
  <c r="G59" i="33"/>
  <c r="G58" i="33"/>
  <c r="G57" i="33"/>
  <c r="G56" i="33"/>
  <c r="G55" i="33"/>
  <c r="G54" i="33"/>
  <c r="G53" i="33"/>
  <c r="G52" i="33"/>
  <c r="G51"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C8" i="33"/>
  <c r="G7" i="33"/>
  <c r="G6" i="33"/>
  <c r="G5" i="33"/>
  <c r="G4" i="33"/>
  <c r="A1" i="33" a="1"/>
  <c r="G419" i="32"/>
  <c r="G418" i="32"/>
  <c r="G417" i="32"/>
  <c r="G416" i="32"/>
  <c r="G415" i="32"/>
  <c r="G414" i="32"/>
  <c r="G413" i="32"/>
  <c r="G412" i="32"/>
  <c r="G411" i="32"/>
  <c r="G410" i="32"/>
  <c r="G409" i="32"/>
  <c r="G408" i="32"/>
  <c r="G407" i="32"/>
  <c r="G406" i="32"/>
  <c r="G405" i="32"/>
  <c r="G404" i="32"/>
  <c r="G403" i="32"/>
  <c r="G402" i="32"/>
  <c r="G401" i="32"/>
  <c r="G400" i="32"/>
  <c r="G399" i="32"/>
  <c r="G398" i="32"/>
  <c r="G397" i="32"/>
  <c r="G396" i="32"/>
  <c r="G395" i="32"/>
  <c r="G394" i="32"/>
  <c r="G393" i="32"/>
  <c r="G392" i="32"/>
  <c r="G391" i="32"/>
  <c r="G390" i="32"/>
  <c r="G389" i="32"/>
  <c r="G388" i="32"/>
  <c r="G387" i="32"/>
  <c r="G386" i="32"/>
  <c r="G385" i="32"/>
  <c r="G384" i="32"/>
  <c r="G383" i="32"/>
  <c r="G382" i="32"/>
  <c r="G381" i="32"/>
  <c r="G380" i="32"/>
  <c r="G379" i="32"/>
  <c r="G378" i="32"/>
  <c r="G377" i="32"/>
  <c r="G376" i="32"/>
  <c r="G375" i="32"/>
  <c r="G374" i="32"/>
  <c r="G373" i="32"/>
  <c r="G372" i="32"/>
  <c r="G371" i="32"/>
  <c r="G370" i="32"/>
  <c r="G369" i="32"/>
  <c r="G368" i="32"/>
  <c r="G367" i="32"/>
  <c r="G366" i="32"/>
  <c r="G365" i="32"/>
  <c r="G364" i="32"/>
  <c r="G363" i="32"/>
  <c r="G362" i="32"/>
  <c r="G361" i="32"/>
  <c r="G360" i="32"/>
  <c r="G359" i="32"/>
  <c r="G358" i="32"/>
  <c r="G357" i="32"/>
  <c r="G356" i="32"/>
  <c r="G355" i="32"/>
  <c r="G354" i="32"/>
  <c r="G353" i="32"/>
  <c r="G352" i="32"/>
  <c r="G351" i="32"/>
  <c r="G350" i="32"/>
  <c r="G349" i="32"/>
  <c r="G348" i="32"/>
  <c r="G347" i="32"/>
  <c r="G346" i="32"/>
  <c r="G345" i="32"/>
  <c r="G344" i="32"/>
  <c r="G343" i="32"/>
  <c r="G342" i="32"/>
  <c r="G341" i="32"/>
  <c r="G340" i="32"/>
  <c r="G339" i="32"/>
  <c r="G338" i="32"/>
  <c r="G337" i="32"/>
  <c r="G336" i="32"/>
  <c r="G335" i="32"/>
  <c r="G334" i="32"/>
  <c r="G333" i="32"/>
  <c r="G332" i="32"/>
  <c r="G331" i="32"/>
  <c r="G330" i="32"/>
  <c r="G329" i="32"/>
  <c r="G328" i="32"/>
  <c r="G327" i="32"/>
  <c r="G326" i="32"/>
  <c r="G325" i="32"/>
  <c r="G324" i="32"/>
  <c r="G323" i="32"/>
  <c r="G322" i="32"/>
  <c r="G321" i="32"/>
  <c r="G320" i="32"/>
  <c r="G319" i="32"/>
  <c r="G318" i="32"/>
  <c r="G317" i="32"/>
  <c r="G316" i="32"/>
  <c r="G315" i="32"/>
  <c r="G314" i="32"/>
  <c r="G313" i="32"/>
  <c r="G312" i="32"/>
  <c r="G311" i="32"/>
  <c r="G310" i="32"/>
  <c r="G309" i="32"/>
  <c r="G308" i="32"/>
  <c r="G307" i="32"/>
  <c r="G306" i="32"/>
  <c r="G305" i="32"/>
  <c r="G304" i="32"/>
  <c r="G303" i="32"/>
  <c r="G302" i="32"/>
  <c r="G301" i="32"/>
  <c r="G300" i="32"/>
  <c r="G299" i="32"/>
  <c r="G298" i="32"/>
  <c r="G297" i="32"/>
  <c r="G296" i="32"/>
  <c r="G295" i="32"/>
  <c r="G294" i="32"/>
  <c r="G293" i="32"/>
  <c r="G292" i="32"/>
  <c r="G291" i="32"/>
  <c r="G290" i="32"/>
  <c r="G289" i="32"/>
  <c r="G288" i="32"/>
  <c r="G287" i="32"/>
  <c r="G286" i="32"/>
  <c r="G285" i="32"/>
  <c r="G284" i="32"/>
  <c r="G283" i="32"/>
  <c r="G282" i="32"/>
  <c r="G281" i="32"/>
  <c r="G280" i="32"/>
  <c r="G279" i="32"/>
  <c r="G278" i="32"/>
  <c r="G277" i="32"/>
  <c r="G276" i="32"/>
  <c r="G275" i="32"/>
  <c r="G274" i="32"/>
  <c r="G273" i="32"/>
  <c r="G272" i="32"/>
  <c r="G271" i="32"/>
  <c r="G270" i="32"/>
  <c r="G269" i="32"/>
  <c r="G268" i="32"/>
  <c r="G267" i="32"/>
  <c r="G266" i="32"/>
  <c r="G265" i="32"/>
  <c r="G264" i="32"/>
  <c r="G263" i="32"/>
  <c r="G262" i="32"/>
  <c r="G261" i="32"/>
  <c r="G260" i="32"/>
  <c r="G259" i="32"/>
  <c r="G258" i="32"/>
  <c r="G257" i="32"/>
  <c r="G256" i="32"/>
  <c r="G255" i="32"/>
  <c r="G254" i="32"/>
  <c r="G253" i="32"/>
  <c r="G252" i="32"/>
  <c r="G251" i="32"/>
  <c r="G250" i="32"/>
  <c r="G249" i="32"/>
  <c r="G248" i="32"/>
  <c r="G247" i="32"/>
  <c r="G246" i="32"/>
  <c r="G245" i="32"/>
  <c r="G244" i="32"/>
  <c r="G243" i="32"/>
  <c r="G242" i="32"/>
  <c r="G241" i="32"/>
  <c r="G240" i="32"/>
  <c r="G239" i="32"/>
  <c r="G238" i="32"/>
  <c r="G237" i="32"/>
  <c r="G236" i="32"/>
  <c r="G235" i="32"/>
  <c r="G234" i="32"/>
  <c r="G233" i="32"/>
  <c r="G232" i="32"/>
  <c r="G231" i="32"/>
  <c r="G230" i="32"/>
  <c r="G229" i="32"/>
  <c r="G228" i="32"/>
  <c r="G227" i="32"/>
  <c r="G226" i="32"/>
  <c r="G225" i="32"/>
  <c r="G224" i="32"/>
  <c r="G223" i="32"/>
  <c r="G222" i="32"/>
  <c r="G221" i="32"/>
  <c r="G220" i="32"/>
  <c r="G219" i="32"/>
  <c r="G218" i="32"/>
  <c r="G217" i="32"/>
  <c r="G216" i="32"/>
  <c r="G215" i="32"/>
  <c r="G214" i="32"/>
  <c r="G213" i="32"/>
  <c r="G212" i="32"/>
  <c r="G211" i="32"/>
  <c r="G210" i="32"/>
  <c r="G209" i="32"/>
  <c r="G208" i="32"/>
  <c r="G207" i="32"/>
  <c r="G206" i="32"/>
  <c r="G205" i="32"/>
  <c r="G204" i="32"/>
  <c r="G203" i="32"/>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6"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72" i="32"/>
  <c r="G71" i="32"/>
  <c r="G70" i="32"/>
  <c r="G69" i="32"/>
  <c r="G68" i="32"/>
  <c r="G67" i="32"/>
  <c r="G66" i="32"/>
  <c r="G65" i="32"/>
  <c r="G64" i="32"/>
  <c r="G63" i="32"/>
  <c r="G62" i="32"/>
  <c r="G61" i="32"/>
  <c r="G60" i="32"/>
  <c r="G59" i="32"/>
  <c r="G58" i="32"/>
  <c r="G57" i="32"/>
  <c r="G56" i="32"/>
  <c r="G55" i="32"/>
  <c r="G54" i="32"/>
  <c r="G53" i="32"/>
  <c r="G52" i="32"/>
  <c r="G51" i="32"/>
  <c r="G50" i="32"/>
  <c r="G49" i="32"/>
  <c r="G48" i="32"/>
  <c r="G47" i="32"/>
  <c r="G46" i="32"/>
  <c r="G45" i="32"/>
  <c r="G44" i="32"/>
  <c r="G43" i="32"/>
  <c r="G42" i="32"/>
  <c r="G41" i="32"/>
  <c r="G40" i="32"/>
  <c r="G39" i="32"/>
  <c r="G38" i="32"/>
  <c r="G37" i="32"/>
  <c r="G36" i="32"/>
  <c r="G35" i="32"/>
  <c r="G34" i="32"/>
  <c r="G33" i="32"/>
  <c r="G32" i="32"/>
  <c r="G31" i="32"/>
  <c r="G30" i="32"/>
  <c r="G29" i="32"/>
  <c r="G28" i="32"/>
  <c r="G27" i="32"/>
  <c r="G26" i="32"/>
  <c r="G25" i="32"/>
  <c r="G24" i="32"/>
  <c r="G23" i="32"/>
  <c r="G22" i="32"/>
  <c r="G21" i="32"/>
  <c r="G20" i="32"/>
  <c r="G19" i="32"/>
  <c r="G18" i="32"/>
  <c r="G17" i="32"/>
  <c r="G16" i="32"/>
  <c r="G15" i="32"/>
  <c r="G14" i="32"/>
  <c r="G13" i="32"/>
  <c r="G12" i="32"/>
  <c r="G11" i="32"/>
  <c r="G10" i="32"/>
  <c r="G9" i="32"/>
  <c r="G8" i="32"/>
  <c r="C8" i="32"/>
  <c r="G7" i="32"/>
  <c r="G6" i="32"/>
  <c r="G5" i="32"/>
  <c r="G4" i="32"/>
  <c r="A1" i="32" a="1"/>
  <c r="Z24" i="31"/>
  <c r="Z25" i="31"/>
  <c r="Z26" i="31"/>
  <c r="Z27" i="31"/>
  <c r="Z28" i="31"/>
  <c r="Z29" i="31"/>
  <c r="Z30" i="31"/>
  <c r="Z31" i="31"/>
  <c r="Z32" i="31"/>
  <c r="Z33" i="31"/>
  <c r="Z34" i="31"/>
  <c r="Z35" i="31"/>
  <c r="Z36" i="31"/>
  <c r="Z37" i="31"/>
  <c r="N40" i="31"/>
  <c r="N39" i="31"/>
  <c r="D39" i="31"/>
  <c r="S18" i="31"/>
  <c r="D40" i="31"/>
  <c r="D38" i="31"/>
  <c r="AF22" i="31"/>
  <c r="A1" i="31" a="1"/>
  <c r="C6" i="31"/>
  <c r="D6" i="31"/>
  <c r="E6" i="31"/>
  <c r="F6" i="31"/>
  <c r="G6" i="31"/>
  <c r="H6" i="31"/>
  <c r="I6" i="31"/>
  <c r="J6" i="31"/>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M252" i="29"/>
  <c r="M251" i="29"/>
  <c r="M248" i="29"/>
  <c r="M245" i="29"/>
  <c r="M242" i="29"/>
  <c r="M239" i="29"/>
  <c r="M236" i="29"/>
  <c r="M233" i="29"/>
  <c r="M231" i="29"/>
  <c r="M230" i="29"/>
  <c r="M228" i="29"/>
  <c r="M227" i="29"/>
  <c r="M225" i="29"/>
  <c r="M224" i="29"/>
  <c r="M222" i="29"/>
  <c r="M221" i="29"/>
  <c r="M219" i="29"/>
  <c r="M218" i="29"/>
  <c r="M216" i="29"/>
  <c r="M215" i="29"/>
  <c r="M213" i="29"/>
  <c r="M212" i="29"/>
  <c r="M210" i="29"/>
  <c r="M209" i="29"/>
  <c r="F98" i="29"/>
  <c r="D98" i="29"/>
  <c r="D97" i="29"/>
  <c r="C97" i="29"/>
  <c r="D96" i="29"/>
  <c r="C96" i="29"/>
  <c r="D95" i="29"/>
  <c r="C95" i="29"/>
  <c r="D94" i="29"/>
  <c r="C94" i="29"/>
  <c r="D93" i="29"/>
  <c r="C93" i="29"/>
  <c r="D92" i="29"/>
  <c r="C92" i="29"/>
  <c r="D91" i="29"/>
  <c r="C91" i="29"/>
  <c r="F90" i="29"/>
  <c r="D90" i="29"/>
  <c r="D89" i="29"/>
  <c r="C89" i="29"/>
  <c r="D88" i="29"/>
  <c r="C88" i="29"/>
  <c r="D87" i="29"/>
  <c r="C87" i="29"/>
  <c r="D86" i="29"/>
  <c r="C86" i="29"/>
  <c r="D85" i="29"/>
  <c r="C85" i="29"/>
  <c r="D84" i="29"/>
  <c r="C84" i="29"/>
  <c r="F83" i="29"/>
  <c r="D83" i="29"/>
  <c r="F82" i="29"/>
  <c r="D82" i="29"/>
  <c r="F81" i="29"/>
  <c r="D81" i="29"/>
  <c r="F80" i="29"/>
  <c r="D80" i="29"/>
  <c r="F79" i="29"/>
  <c r="D79" i="29"/>
  <c r="D78" i="29"/>
  <c r="C78" i="29"/>
  <c r="D77" i="29"/>
  <c r="C77" i="29"/>
  <c r="D76" i="29"/>
  <c r="C76" i="29"/>
  <c r="D75" i="29"/>
  <c r="C75" i="29"/>
  <c r="D74" i="29"/>
  <c r="C74" i="29"/>
  <c r="D73" i="29"/>
  <c r="C73" i="29"/>
  <c r="D72" i="29"/>
  <c r="C72" i="29"/>
  <c r="D71" i="29"/>
  <c r="C71" i="29"/>
  <c r="D70" i="29"/>
  <c r="C70" i="29"/>
  <c r="D69" i="29"/>
  <c r="C69" i="29"/>
  <c r="D68" i="29"/>
  <c r="C68" i="29"/>
  <c r="D67" i="29"/>
  <c r="C67" i="29"/>
  <c r="F66" i="29"/>
  <c r="D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F29" i="29"/>
  <c r="D29" i="29"/>
  <c r="F28" i="29"/>
  <c r="D28" i="29"/>
  <c r="F27" i="29"/>
  <c r="D27" i="29"/>
  <c r="D26" i="29"/>
  <c r="C26" i="29"/>
  <c r="D25" i="29"/>
  <c r="C25" i="29"/>
  <c r="D24" i="29"/>
  <c r="C24" i="29"/>
  <c r="D23" i="29"/>
  <c r="C23" i="29"/>
  <c r="D22" i="29"/>
  <c r="C22" i="29"/>
  <c r="D21" i="29"/>
  <c r="C21" i="29"/>
  <c r="D20" i="29"/>
  <c r="C20" i="29"/>
  <c r="D19" i="29"/>
  <c r="C19" i="29"/>
  <c r="D18" i="29"/>
  <c r="C18" i="29"/>
  <c r="D17" i="29"/>
  <c r="C17" i="29"/>
  <c r="D16" i="29"/>
  <c r="C16" i="29"/>
  <c r="D15" i="29"/>
  <c r="C15" i="29"/>
  <c r="D14" i="29"/>
  <c r="C14" i="29"/>
  <c r="D13" i="29"/>
  <c r="C13" i="29"/>
  <c r="D12" i="29"/>
  <c r="C12" i="29"/>
  <c r="D11" i="29"/>
  <c r="C11" i="29"/>
  <c r="D10" i="29"/>
  <c r="C10" i="29"/>
  <c r="D9" i="29"/>
  <c r="C9" i="29"/>
  <c r="D8" i="29"/>
  <c r="C8" i="29"/>
  <c r="D7" i="29"/>
  <c r="C7" i="29"/>
  <c r="D6" i="29"/>
  <c r="C6" i="29"/>
  <c r="D5" i="29"/>
  <c r="C5" i="29"/>
  <c r="D4" i="29"/>
  <c r="C4" i="29"/>
  <c r="D3" i="29"/>
  <c r="C3" i="29"/>
  <c r="A2" i="28" a="1"/>
  <c r="J8" i="1" a="1"/>
  <c r="I8" i="1" a="1"/>
  <c r="H8" i="1" a="1"/>
  <c r="G8" i="1" a="1"/>
  <c r="F8" i="1" a="1"/>
  <c r="E8" i="1" a="1"/>
  <c r="D8" i="1" a="1"/>
  <c r="C8" i="1" a="1"/>
  <c r="AB3" i="28"/>
  <c r="AA3" i="28"/>
  <c r="Z3" i="28"/>
  <c r="Y3" i="28"/>
  <c r="X3" i="28"/>
  <c r="W3" i="28"/>
  <c r="V3" i="28"/>
  <c r="U3" i="28"/>
  <c r="T3" i="17"/>
  <c r="AA3" i="17"/>
  <c r="AA3" i="15"/>
  <c r="AA3" i="13"/>
  <c r="AA3" i="16"/>
  <c r="Z3" i="13"/>
  <c r="Y3" i="13"/>
  <c r="X3" i="13"/>
  <c r="W3" i="13"/>
  <c r="V3" i="13"/>
  <c r="U3" i="13"/>
  <c r="T3" i="13"/>
  <c r="Z3" i="17"/>
  <c r="Y3" i="17"/>
  <c r="X3" i="17"/>
  <c r="W3" i="17"/>
  <c r="V3" i="17"/>
  <c r="U3" i="17"/>
  <c r="Z3" i="15"/>
  <c r="Y3" i="15"/>
  <c r="X3" i="15"/>
  <c r="W3" i="15"/>
  <c r="V3" i="15"/>
  <c r="U3" i="15"/>
  <c r="T3" i="15"/>
  <c r="Z3" i="14"/>
  <c r="Y3" i="14"/>
  <c r="X3" i="14"/>
  <c r="W3" i="14"/>
  <c r="V3" i="14"/>
  <c r="U3" i="14"/>
  <c r="T3" i="14"/>
  <c r="A2" i="13" a="1"/>
  <c r="A2" i="14" a="1"/>
  <c r="A2" i="15" a="1"/>
  <c r="A2" i="17" a="1"/>
  <c r="A2" i="16" a="1"/>
  <c r="Z3" i="16"/>
  <c r="Y3" i="16"/>
  <c r="X3" i="16"/>
  <c r="W3" i="16"/>
  <c r="V3" i="16"/>
  <c r="U3" i="16"/>
  <c r="T3" i="16"/>
  <c r="E6" i="1" a="1"/>
  <c r="E3" i="1" a="1"/>
  <c r="D7" i="1" a="1"/>
  <c r="H3" i="1" a="1"/>
  <c r="C5" i="1" a="1"/>
  <c r="D5" i="1" a="1"/>
  <c r="F6" i="1" a="1"/>
  <c r="E5" i="1" a="1"/>
  <c r="H7" i="1" a="1"/>
  <c r="D4" i="1" a="1"/>
  <c r="C7" i="1" a="1"/>
  <c r="E4" i="1" a="1"/>
  <c r="F4" i="1" a="1"/>
  <c r="J4" i="1" a="1"/>
  <c r="G4" i="1" a="1"/>
  <c r="D6" i="1" a="1"/>
  <c r="H6" i="1" a="1"/>
  <c r="F3" i="1" a="1"/>
  <c r="G3" i="1" a="1"/>
  <c r="J7" i="1" a="1"/>
  <c r="G7" i="1" a="1"/>
  <c r="C3" i="1" a="1"/>
  <c r="I6" i="1" a="1"/>
  <c r="J3" i="1" a="1"/>
  <c r="E7" i="1" a="1"/>
  <c r="I5" i="1" a="1"/>
  <c r="I4" i="1" a="1"/>
  <c r="I3" i="1" a="1"/>
  <c r="H5" i="1" a="1"/>
  <c r="C6" i="1" a="1"/>
  <c r="G5" i="1" a="1"/>
  <c r="F5" i="1" a="1"/>
  <c r="G6" i="1" a="1"/>
  <c r="I7" i="1" a="1"/>
  <c r="C4" i="1" a="1"/>
  <c r="J6" i="1" a="1"/>
  <c r="F7" i="1" a="1"/>
  <c r="H4" i="1" a="1"/>
  <c r="D3" i="1" a="1"/>
  <c r="AB3" i="35" l="1"/>
  <c r="H419" i="33"/>
  <c r="H411" i="33"/>
  <c r="H390" i="33"/>
  <c r="H388" i="33"/>
  <c r="H387" i="33"/>
  <c r="H375" i="33"/>
  <c r="H374" i="33"/>
  <c r="H373" i="33"/>
  <c r="H370" i="33"/>
  <c r="H369" i="33"/>
  <c r="H362" i="33"/>
  <c r="H357" i="33"/>
  <c r="H356" i="33"/>
  <c r="H355" i="33"/>
  <c r="H354" i="33"/>
  <c r="H353" i="33"/>
  <c r="H352" i="33"/>
  <c r="I352" i="33" s="1"/>
  <c r="H351" i="33"/>
  <c r="H350" i="33"/>
  <c r="H349" i="33"/>
  <c r="H348" i="33"/>
  <c r="I348" i="33" s="1"/>
  <c r="H347" i="33"/>
  <c r="H346" i="33"/>
  <c r="H344" i="33"/>
  <c r="H343" i="33"/>
  <c r="H342" i="33"/>
  <c r="H341" i="33"/>
  <c r="H340" i="33"/>
  <c r="I340" i="33" s="1"/>
  <c r="H339" i="33"/>
  <c r="H335" i="33"/>
  <c r="H334" i="33"/>
  <c r="H328" i="33"/>
  <c r="H325" i="33"/>
  <c r="H324" i="33"/>
  <c r="H322" i="33"/>
  <c r="H321" i="33"/>
  <c r="H315" i="33"/>
  <c r="H309" i="33"/>
  <c r="H306" i="33"/>
  <c r="H300" i="33"/>
  <c r="H297" i="33"/>
  <c r="H291" i="33"/>
  <c r="H286" i="33"/>
  <c r="H274" i="33"/>
  <c r="H271" i="33"/>
  <c r="H265" i="33"/>
  <c r="H264" i="33"/>
  <c r="H262" i="33"/>
  <c r="H260" i="33"/>
  <c r="H257" i="33"/>
  <c r="H256" i="33"/>
  <c r="H251" i="33"/>
  <c r="H247" i="33"/>
  <c r="H246" i="33"/>
  <c r="H245" i="33"/>
  <c r="H244" i="33"/>
  <c r="I244" i="33" s="1"/>
  <c r="H243" i="33"/>
  <c r="H242" i="33"/>
  <c r="H241" i="33"/>
  <c r="H240" i="33"/>
  <c r="I240" i="33" s="1"/>
  <c r="H239" i="33"/>
  <c r="H238" i="33"/>
  <c r="H237" i="33"/>
  <c r="H236" i="33"/>
  <c r="I236" i="33" s="1"/>
  <c r="H235" i="33"/>
  <c r="H234" i="33"/>
  <c r="H233" i="33"/>
  <c r="H232" i="33"/>
  <c r="I232" i="33" s="1"/>
  <c r="H231" i="33"/>
  <c r="H230" i="33"/>
  <c r="H229" i="33"/>
  <c r="H228" i="33"/>
  <c r="I228" i="33" s="1"/>
  <c r="H227" i="33"/>
  <c r="H226" i="33"/>
  <c r="H225" i="33"/>
  <c r="H224" i="33"/>
  <c r="I224" i="33" s="1"/>
  <c r="H223" i="33"/>
  <c r="H222" i="33"/>
  <c r="H221" i="33"/>
  <c r="H220" i="33"/>
  <c r="I220" i="33" s="1"/>
  <c r="H219" i="33"/>
  <c r="H218" i="33"/>
  <c r="H217" i="33"/>
  <c r="H216" i="33"/>
  <c r="I216" i="33" s="1"/>
  <c r="H215" i="33"/>
  <c r="H214" i="33"/>
  <c r="H213" i="33"/>
  <c r="H212" i="33"/>
  <c r="I212" i="33" s="1"/>
  <c r="H211" i="33"/>
  <c r="H210" i="33"/>
  <c r="H209" i="33"/>
  <c r="H208" i="33"/>
  <c r="I208" i="33" s="1"/>
  <c r="H207" i="33"/>
  <c r="H206" i="33"/>
  <c r="H205" i="33"/>
  <c r="H204" i="33"/>
  <c r="I204" i="33" s="1"/>
  <c r="H203" i="33"/>
  <c r="H202" i="33"/>
  <c r="H201" i="33"/>
  <c r="H200" i="33"/>
  <c r="I200" i="33" s="1"/>
  <c r="H199" i="33"/>
  <c r="H198" i="33"/>
  <c r="H197" i="33"/>
  <c r="H196" i="33"/>
  <c r="I196" i="33" s="1"/>
  <c r="H195" i="33"/>
  <c r="H194" i="33"/>
  <c r="H193" i="33"/>
  <c r="H192" i="33"/>
  <c r="I192" i="33" s="1"/>
  <c r="H191" i="33"/>
  <c r="H190" i="33"/>
  <c r="H189" i="33"/>
  <c r="H188" i="33"/>
  <c r="I188" i="33" s="1"/>
  <c r="H187" i="33"/>
  <c r="H186" i="33"/>
  <c r="H185" i="33"/>
  <c r="H184" i="33"/>
  <c r="I184" i="33" s="1"/>
  <c r="H183" i="33"/>
  <c r="H182" i="33"/>
  <c r="H181" i="33"/>
  <c r="H180" i="33"/>
  <c r="I180" i="33" s="1"/>
  <c r="H179" i="33"/>
  <c r="H178" i="33"/>
  <c r="H177" i="33"/>
  <c r="H176" i="33"/>
  <c r="I176" i="33" s="1"/>
  <c r="H175" i="33"/>
  <c r="H174" i="33"/>
  <c r="H173" i="33"/>
  <c r="H172" i="33"/>
  <c r="I172" i="33" s="1"/>
  <c r="H171" i="33"/>
  <c r="H170" i="33"/>
  <c r="H169" i="33"/>
  <c r="H168" i="33"/>
  <c r="I168" i="33" s="1"/>
  <c r="H167" i="33"/>
  <c r="H166" i="33"/>
  <c r="H165" i="33"/>
  <c r="H164" i="33"/>
  <c r="I164" i="33" s="1"/>
  <c r="H163" i="33"/>
  <c r="H162" i="33"/>
  <c r="H280" i="33"/>
  <c r="H160" i="33"/>
  <c r="I160" i="33" s="1"/>
  <c r="H159" i="33"/>
  <c r="H158" i="33"/>
  <c r="H157" i="33"/>
  <c r="H156" i="33"/>
  <c r="I156" i="33" s="1"/>
  <c r="H155" i="33"/>
  <c r="H154" i="33"/>
  <c r="H153" i="33"/>
  <c r="H152" i="33"/>
  <c r="I152" i="33" s="1"/>
  <c r="H151" i="33"/>
  <c r="H150" i="33"/>
  <c r="H149" i="33"/>
  <c r="H148" i="33"/>
  <c r="I148" i="33" s="1"/>
  <c r="H147" i="33"/>
  <c r="H146" i="33"/>
  <c r="H145" i="33"/>
  <c r="H144" i="33"/>
  <c r="I144" i="33" s="1"/>
  <c r="H143" i="33"/>
  <c r="H142" i="33"/>
  <c r="H141" i="33"/>
  <c r="H140" i="33"/>
  <c r="I140" i="33" s="1"/>
  <c r="H139" i="33"/>
  <c r="H138" i="33"/>
  <c r="H137" i="33"/>
  <c r="H136" i="33"/>
  <c r="I136" i="33" s="1"/>
  <c r="H135" i="33"/>
  <c r="H134" i="33"/>
  <c r="H133" i="33"/>
  <c r="H132" i="33"/>
  <c r="I132" i="33" s="1"/>
  <c r="H131" i="33"/>
  <c r="H130" i="33"/>
  <c r="H129" i="33"/>
  <c r="H128" i="33"/>
  <c r="I128" i="33" s="1"/>
  <c r="H127" i="33"/>
  <c r="H126" i="33"/>
  <c r="H125" i="33"/>
  <c r="H124" i="33"/>
  <c r="I124" i="33" s="1"/>
  <c r="H123" i="33"/>
  <c r="H122" i="33"/>
  <c r="H121" i="33"/>
  <c r="H120" i="33"/>
  <c r="I120" i="33" s="1"/>
  <c r="H119" i="33"/>
  <c r="H118" i="33"/>
  <c r="H117" i="33"/>
  <c r="H116" i="33"/>
  <c r="I116" i="33" s="1"/>
  <c r="H115" i="33"/>
  <c r="H114" i="33"/>
  <c r="H113" i="33"/>
  <c r="H112" i="33"/>
  <c r="I112" i="33" s="1"/>
  <c r="H111" i="33"/>
  <c r="H110" i="33"/>
  <c r="H109" i="33"/>
  <c r="H108" i="33"/>
  <c r="I108" i="33" s="1"/>
  <c r="H107" i="33"/>
  <c r="H106" i="33"/>
  <c r="H105" i="33"/>
  <c r="H104" i="33"/>
  <c r="I104" i="33" s="1"/>
  <c r="H103" i="33"/>
  <c r="H102" i="33"/>
  <c r="H101" i="33"/>
  <c r="H100" i="33"/>
  <c r="I100" i="33" s="1"/>
  <c r="H99" i="33"/>
  <c r="H98" i="33"/>
  <c r="H97" i="33"/>
  <c r="H96" i="33"/>
  <c r="I96" i="33" s="1"/>
  <c r="H95" i="33"/>
  <c r="H94" i="33"/>
  <c r="H93" i="33"/>
  <c r="H92" i="33"/>
  <c r="I92" i="33" s="1"/>
  <c r="H91" i="33"/>
  <c r="H90" i="33"/>
  <c r="H89" i="33"/>
  <c r="H88" i="33"/>
  <c r="I88" i="33" s="1"/>
  <c r="H87" i="33"/>
  <c r="H86" i="33"/>
  <c r="H85" i="33"/>
  <c r="H84" i="33"/>
  <c r="I84" i="33" s="1"/>
  <c r="H83" i="33"/>
  <c r="H82" i="33"/>
  <c r="H81" i="33"/>
  <c r="H80" i="33"/>
  <c r="I80" i="33" s="1"/>
  <c r="H79" i="33"/>
  <c r="H78" i="33"/>
  <c r="H77" i="33"/>
  <c r="H76" i="33"/>
  <c r="I76" i="33" s="1"/>
  <c r="H74" i="33"/>
  <c r="H73" i="33"/>
  <c r="H72" i="33"/>
  <c r="H71" i="33"/>
  <c r="H70" i="33"/>
  <c r="H69" i="33"/>
  <c r="H68" i="33"/>
  <c r="I68" i="33" s="1"/>
  <c r="H67" i="33"/>
  <c r="H66" i="33"/>
  <c r="H65" i="33"/>
  <c r="H64" i="33"/>
  <c r="I64" i="33" s="1"/>
  <c r="H63" i="33"/>
  <c r="H62" i="33"/>
  <c r="H61" i="33"/>
  <c r="H60" i="33"/>
  <c r="I60" i="33" s="1"/>
  <c r="H59" i="33"/>
  <c r="H58" i="33"/>
  <c r="H57" i="33"/>
  <c r="H56" i="33"/>
  <c r="I56" i="33" s="1"/>
  <c r="H55" i="33"/>
  <c r="H54" i="33"/>
  <c r="H53" i="33"/>
  <c r="H52" i="33"/>
  <c r="I52" i="33" s="1"/>
  <c r="H51" i="33"/>
  <c r="H50" i="33"/>
  <c r="H49" i="33"/>
  <c r="H48" i="33"/>
  <c r="I48" i="33" s="1"/>
  <c r="H47" i="33"/>
  <c r="H46" i="33"/>
  <c r="H45" i="33"/>
  <c r="H44" i="33"/>
  <c r="I44" i="33" s="1"/>
  <c r="H43" i="33"/>
  <c r="H42" i="33"/>
  <c r="H41" i="33"/>
  <c r="H40" i="33"/>
  <c r="I40" i="33" s="1"/>
  <c r="H39" i="33"/>
  <c r="H38" i="33"/>
  <c r="H37" i="33"/>
  <c r="H36" i="33"/>
  <c r="I36" i="33" s="1"/>
  <c r="H35" i="33"/>
  <c r="H34" i="33"/>
  <c r="H33" i="33"/>
  <c r="H32" i="33"/>
  <c r="I32" i="33" s="1"/>
  <c r="H31" i="33"/>
  <c r="H30" i="33"/>
  <c r="H29" i="33"/>
  <c r="H28" i="33"/>
  <c r="I28" i="33" s="1"/>
  <c r="H27" i="33"/>
  <c r="H26" i="33"/>
  <c r="H25" i="33"/>
  <c r="H24" i="33"/>
  <c r="I24" i="33" s="1"/>
  <c r="H23" i="33"/>
  <c r="H22" i="33"/>
  <c r="H21" i="33"/>
  <c r="H20" i="33"/>
  <c r="I20" i="33" s="1"/>
  <c r="H19" i="33"/>
  <c r="H18" i="33"/>
  <c r="H17" i="33"/>
  <c r="H16" i="33"/>
  <c r="I16" i="33" s="1"/>
  <c r="H15" i="33"/>
  <c r="H14" i="33"/>
  <c r="H13" i="33"/>
  <c r="H12" i="33"/>
  <c r="I12" i="33" s="1"/>
  <c r="C12" i="33"/>
  <c r="C16" i="33" s="1"/>
  <c r="C20" i="33" s="1"/>
  <c r="C24" i="33" s="1"/>
  <c r="C28" i="33" s="1"/>
  <c r="C32" i="33" s="1"/>
  <c r="C36" i="33" s="1"/>
  <c r="C40" i="33" s="1"/>
  <c r="C44" i="33" s="1"/>
  <c r="C48" i="33" s="1"/>
  <c r="C52" i="33" s="1"/>
  <c r="C56" i="33" s="1"/>
  <c r="C60" i="33" s="1"/>
  <c r="C64" i="33" s="1"/>
  <c r="C68" i="33" s="1"/>
  <c r="C72" i="33" s="1"/>
  <c r="C76" i="33" s="1"/>
  <c r="C80" i="33" s="1"/>
  <c r="C84" i="33" s="1"/>
  <c r="C88" i="33" s="1"/>
  <c r="C92" i="33" s="1"/>
  <c r="C96" i="33" s="1"/>
  <c r="C100" i="33" s="1"/>
  <c r="C104" i="33" s="1"/>
  <c r="C108" i="33" s="1"/>
  <c r="C112" i="33" s="1"/>
  <c r="C116" i="33" s="1"/>
  <c r="C120" i="33" s="1"/>
  <c r="C124" i="33" s="1"/>
  <c r="C128" i="33" s="1"/>
  <c r="C132" i="33" s="1"/>
  <c r="C136" i="33" s="1"/>
  <c r="C140" i="33" s="1"/>
  <c r="C144" i="33" s="1"/>
  <c r="C148" i="33" s="1"/>
  <c r="C152" i="33" s="1"/>
  <c r="C156" i="33" s="1"/>
  <c r="C160" i="33" s="1"/>
  <c r="C164" i="33" s="1"/>
  <c r="C168" i="33" s="1"/>
  <c r="C172" i="33" s="1"/>
  <c r="C176" i="33" s="1"/>
  <c r="C180" i="33" s="1"/>
  <c r="C184" i="33" s="1"/>
  <c r="C188" i="33" s="1"/>
  <c r="C192" i="33" s="1"/>
  <c r="C196" i="33" s="1"/>
  <c r="C200" i="33" s="1"/>
  <c r="C204" i="33" s="1"/>
  <c r="C208" i="33" s="1"/>
  <c r="C212" i="33" s="1"/>
  <c r="C216" i="33" s="1"/>
  <c r="C220" i="33" s="1"/>
  <c r="C224" i="33" s="1"/>
  <c r="C228" i="33" s="1"/>
  <c r="C232" i="33" s="1"/>
  <c r="C236" i="33" s="1"/>
  <c r="C240" i="33" s="1"/>
  <c r="C244" i="33" s="1"/>
  <c r="C248" i="33" s="1"/>
  <c r="H11" i="33"/>
  <c r="H10" i="33"/>
  <c r="H9" i="33"/>
  <c r="H8" i="33"/>
  <c r="I8" i="33" s="1"/>
  <c r="J8" i="33" s="1"/>
  <c r="H7" i="33"/>
  <c r="H6" i="33"/>
  <c r="H5" i="33"/>
  <c r="H4" i="33"/>
  <c r="I4" i="33" s="1"/>
  <c r="J4" i="33" s="1"/>
  <c r="H284" i="33"/>
  <c r="H283" i="33"/>
  <c r="H273" i="33"/>
  <c r="H272" i="33"/>
  <c r="H269" i="33"/>
  <c r="H268" i="33"/>
  <c r="H267" i="33"/>
  <c r="H266" i="33"/>
  <c r="H263" i="33"/>
  <c r="H250" i="33"/>
  <c r="H248" i="33"/>
  <c r="H75" i="33"/>
  <c r="H418" i="33"/>
  <c r="H413" i="33"/>
  <c r="H400" i="33"/>
  <c r="H399" i="33"/>
  <c r="H397" i="33"/>
  <c r="H394" i="33"/>
  <c r="H393" i="33"/>
  <c r="H392" i="33"/>
  <c r="H391" i="33"/>
  <c r="H386" i="33"/>
  <c r="H385" i="33"/>
  <c r="H384" i="33"/>
  <c r="I384" i="33" s="1"/>
  <c r="H383" i="33"/>
  <c r="H382" i="33"/>
  <c r="H381" i="33"/>
  <c r="H380" i="33"/>
  <c r="I380" i="33" s="1"/>
  <c r="H379" i="33"/>
  <c r="H378" i="33"/>
  <c r="H377" i="33"/>
  <c r="H376" i="33"/>
  <c r="I376" i="33" s="1"/>
  <c r="I372" i="33"/>
  <c r="H371" i="33"/>
  <c r="H368" i="33"/>
  <c r="I368" i="33" s="1"/>
  <c r="H367" i="33"/>
  <c r="H366" i="33"/>
  <c r="H365" i="33"/>
  <c r="H361" i="33"/>
  <c r="H360" i="33"/>
  <c r="H359" i="33"/>
  <c r="H345" i="33"/>
  <c r="H338" i="33"/>
  <c r="H337" i="33"/>
  <c r="H336" i="33"/>
  <c r="I336" i="33" s="1"/>
  <c r="H332" i="33"/>
  <c r="I332" i="33" s="1"/>
  <c r="H331" i="33"/>
  <c r="H330" i="33"/>
  <c r="H329" i="33"/>
  <c r="H327" i="33"/>
  <c r="H326" i="33"/>
  <c r="H323" i="33"/>
  <c r="H314" i="33"/>
  <c r="H312" i="33"/>
  <c r="H311" i="33"/>
  <c r="H310" i="33"/>
  <c r="H308" i="33"/>
  <c r="I308" i="33" s="1"/>
  <c r="H303" i="33"/>
  <c r="H298" i="33"/>
  <c r="H296" i="33"/>
  <c r="H295" i="33"/>
  <c r="H293" i="33"/>
  <c r="H261" i="33"/>
  <c r="H254" i="33"/>
  <c r="H320" i="33"/>
  <c r="I320" i="33" s="1"/>
  <c r="H319" i="33"/>
  <c r="H318" i="33"/>
  <c r="H317" i="33"/>
  <c r="H316" i="33"/>
  <c r="I316" i="33" s="1"/>
  <c r="H313" i="33"/>
  <c r="H307" i="33"/>
  <c r="H305" i="33"/>
  <c r="H301" i="33"/>
  <c r="H299" i="33"/>
  <c r="H294" i="33"/>
  <c r="H292" i="33"/>
  <c r="I292" i="33" s="1"/>
  <c r="H290" i="33"/>
  <c r="H288" i="33"/>
  <c r="I288" i="33" s="1"/>
  <c r="H287" i="33"/>
  <c r="H285" i="33"/>
  <c r="H281" i="33"/>
  <c r="H279" i="33"/>
  <c r="H278" i="33"/>
  <c r="H277" i="33"/>
  <c r="H276" i="33"/>
  <c r="I276" i="33" s="1"/>
  <c r="H275" i="33"/>
  <c r="H270" i="33"/>
  <c r="H259" i="33"/>
  <c r="H255" i="33"/>
  <c r="H253" i="33"/>
  <c r="H252" i="33"/>
  <c r="I252" i="33" s="1"/>
  <c r="J252" i="33" s="1"/>
  <c r="C252" i="33"/>
  <c r="C256" i="33" s="1"/>
  <c r="C260" i="33" s="1"/>
  <c r="C264" i="33" s="1"/>
  <c r="C268" i="33" s="1"/>
  <c r="C272" i="33" s="1"/>
  <c r="C276" i="33" s="1"/>
  <c r="C280" i="33" s="1"/>
  <c r="C284" i="33" s="1"/>
  <c r="C288" i="33" s="1"/>
  <c r="C292" i="33" s="1"/>
  <c r="C296" i="33" s="1"/>
  <c r="C300" i="33" s="1"/>
  <c r="C304" i="33" s="1"/>
  <c r="C308" i="33" s="1"/>
  <c r="C312" i="33" s="1"/>
  <c r="C316" i="33" s="1"/>
  <c r="C320" i="33" s="1"/>
  <c r="C324" i="33" s="1"/>
  <c r="C328" i="33" s="1"/>
  <c r="C332" i="33" s="1"/>
  <c r="C336" i="33" s="1"/>
  <c r="C340" i="33" s="1"/>
  <c r="C344" i="33" s="1"/>
  <c r="C348" i="33" s="1"/>
  <c r="C352" i="33" s="1"/>
  <c r="C356" i="33" s="1"/>
  <c r="C360" i="33" s="1"/>
  <c r="C364" i="33" s="1"/>
  <c r="C368" i="33" s="1"/>
  <c r="C372" i="33" s="1"/>
  <c r="C376" i="33" s="1"/>
  <c r="C380" i="33" s="1"/>
  <c r="C384" i="33" s="1"/>
  <c r="C388" i="33" s="1"/>
  <c r="C392" i="33" s="1"/>
  <c r="C396" i="33" s="1"/>
  <c r="C400" i="33" s="1"/>
  <c r="H249" i="33"/>
  <c r="H414" i="33"/>
  <c r="H412" i="33"/>
  <c r="H410" i="33"/>
  <c r="H409" i="33"/>
  <c r="I408" i="33" s="1"/>
  <c r="H407" i="33"/>
  <c r="H406" i="33"/>
  <c r="H405" i="33"/>
  <c r="H404" i="33"/>
  <c r="I404" i="33" s="1"/>
  <c r="C404" i="33"/>
  <c r="C408" i="33" s="1"/>
  <c r="C412" i="33" s="1"/>
  <c r="C416" i="33" s="1"/>
  <c r="H403" i="33"/>
  <c r="H402" i="33"/>
  <c r="H401" i="33"/>
  <c r="H416" i="33"/>
  <c r="I416" i="33" s="1"/>
  <c r="J416" i="33" s="1"/>
  <c r="H363" i="33"/>
  <c r="H415" i="33"/>
  <c r="H398" i="33"/>
  <c r="H396" i="33"/>
  <c r="I396" i="33" s="1"/>
  <c r="J396" i="33" s="1"/>
  <c r="H395" i="33"/>
  <c r="H346" i="32"/>
  <c r="H274" i="32"/>
  <c r="H112" i="32"/>
  <c r="H80" i="32"/>
  <c r="H72" i="32"/>
  <c r="H53" i="32"/>
  <c r="H419" i="32"/>
  <c r="H418" i="32"/>
  <c r="H417" i="32"/>
  <c r="H416" i="32"/>
  <c r="I416" i="32" s="1"/>
  <c r="H415" i="32"/>
  <c r="H414" i="32"/>
  <c r="H413" i="32"/>
  <c r="H412" i="32"/>
  <c r="H411" i="32"/>
  <c r="H410" i="32"/>
  <c r="H409" i="32"/>
  <c r="H408" i="32"/>
  <c r="H407" i="32"/>
  <c r="H406" i="32"/>
  <c r="H405" i="32"/>
  <c r="H404" i="32"/>
  <c r="H403" i="32"/>
  <c r="H402" i="32"/>
  <c r="H401" i="32"/>
  <c r="H400" i="32"/>
  <c r="I400" i="32" s="1"/>
  <c r="H399" i="32"/>
  <c r="H398" i="32"/>
  <c r="H397" i="32"/>
  <c r="H396" i="32"/>
  <c r="I396" i="32" s="1"/>
  <c r="H395" i="32"/>
  <c r="H394" i="32"/>
  <c r="H393" i="32"/>
  <c r="H392" i="32"/>
  <c r="I392" i="32" s="1"/>
  <c r="H391" i="32"/>
  <c r="H390" i="32"/>
  <c r="H389" i="32"/>
  <c r="H388" i="32"/>
  <c r="I388" i="32" s="1"/>
  <c r="H387" i="32"/>
  <c r="H386" i="32"/>
  <c r="H385" i="32"/>
  <c r="H384" i="32"/>
  <c r="I384" i="32" s="1"/>
  <c r="H383" i="32"/>
  <c r="H382" i="32"/>
  <c r="H381" i="32"/>
  <c r="H380" i="32"/>
  <c r="I380" i="32" s="1"/>
  <c r="H379" i="32"/>
  <c r="H378" i="32"/>
  <c r="H377" i="32"/>
  <c r="H376" i="32"/>
  <c r="I376" i="32" s="1"/>
  <c r="H375" i="32"/>
  <c r="H374" i="32"/>
  <c r="H373" i="32"/>
  <c r="H372" i="32"/>
  <c r="I372" i="32" s="1"/>
  <c r="H371" i="32"/>
  <c r="H370" i="32"/>
  <c r="H369" i="32"/>
  <c r="H368" i="32"/>
  <c r="I368" i="32" s="1"/>
  <c r="H367" i="32"/>
  <c r="H366" i="32"/>
  <c r="H365" i="32"/>
  <c r="H364" i="32"/>
  <c r="I364" i="32" s="1"/>
  <c r="H363" i="32"/>
  <c r="H362" i="32"/>
  <c r="H361" i="32"/>
  <c r="H360" i="32"/>
  <c r="H359" i="32"/>
  <c r="H358" i="32"/>
  <c r="H357" i="32"/>
  <c r="H356" i="32"/>
  <c r="I356" i="32" s="1"/>
  <c r="H355" i="32"/>
  <c r="H354" i="32"/>
  <c r="H353" i="32"/>
  <c r="H352" i="32"/>
  <c r="I352" i="32" s="1"/>
  <c r="H351" i="32"/>
  <c r="H350" i="32"/>
  <c r="H349" i="32"/>
  <c r="H348" i="32"/>
  <c r="I348" i="32" s="1"/>
  <c r="H347" i="32"/>
  <c r="H273" i="32"/>
  <c r="H100" i="32"/>
  <c r="H99" i="32"/>
  <c r="H98" i="32"/>
  <c r="H95" i="32"/>
  <c r="H94" i="32"/>
  <c r="H89" i="32"/>
  <c r="H84" i="32"/>
  <c r="H83" i="32"/>
  <c r="H79" i="32"/>
  <c r="H76" i="32"/>
  <c r="H75" i="32"/>
  <c r="H73" i="32"/>
  <c r="H65" i="32"/>
  <c r="H64" i="32"/>
  <c r="H60" i="32"/>
  <c r="H59" i="32"/>
  <c r="H58" i="32"/>
  <c r="H55" i="32"/>
  <c r="H345" i="32"/>
  <c r="H344" i="32"/>
  <c r="H343" i="32"/>
  <c r="H342" i="32"/>
  <c r="H341" i="32"/>
  <c r="H340" i="32"/>
  <c r="I340" i="32" s="1"/>
  <c r="H339" i="32"/>
  <c r="H338" i="32"/>
  <c r="H337" i="32"/>
  <c r="H336" i="32"/>
  <c r="H335" i="32"/>
  <c r="H334" i="32"/>
  <c r="H333" i="32"/>
  <c r="H332" i="32"/>
  <c r="I332" i="32" s="1"/>
  <c r="H331" i="32"/>
  <c r="H330" i="32"/>
  <c r="H329" i="32"/>
  <c r="H328" i="32"/>
  <c r="H327" i="32"/>
  <c r="H326" i="32"/>
  <c r="H325" i="32"/>
  <c r="H324" i="32"/>
  <c r="I324" i="32" s="1"/>
  <c r="H323" i="32"/>
  <c r="H322" i="32"/>
  <c r="H321" i="32"/>
  <c r="H320" i="32"/>
  <c r="I320" i="32" s="1"/>
  <c r="H319" i="32"/>
  <c r="H318" i="32"/>
  <c r="H317" i="32"/>
  <c r="H316" i="32"/>
  <c r="I316" i="32" s="1"/>
  <c r="H315" i="32"/>
  <c r="H314" i="32"/>
  <c r="H313" i="32"/>
  <c r="H312" i="32"/>
  <c r="I312" i="32" s="1"/>
  <c r="H311" i="32"/>
  <c r="H310" i="32"/>
  <c r="H309" i="32"/>
  <c r="H308" i="32"/>
  <c r="I308" i="32" s="1"/>
  <c r="H307" i="32"/>
  <c r="H306" i="32"/>
  <c r="H305" i="32"/>
  <c r="H304" i="32"/>
  <c r="I304" i="32" s="1"/>
  <c r="H303" i="32"/>
  <c r="H302" i="32"/>
  <c r="H301" i="32"/>
  <c r="H300" i="32"/>
  <c r="I300" i="32" s="1"/>
  <c r="H299" i="32"/>
  <c r="H298" i="32"/>
  <c r="H297" i="32"/>
  <c r="H296" i="32"/>
  <c r="I296" i="32" s="1"/>
  <c r="H295" i="32"/>
  <c r="H294" i="32"/>
  <c r="H293" i="32"/>
  <c r="H292" i="32"/>
  <c r="I292" i="32" s="1"/>
  <c r="H291" i="32"/>
  <c r="H290" i="32"/>
  <c r="H289" i="32"/>
  <c r="H288" i="32"/>
  <c r="I288" i="32" s="1"/>
  <c r="H287" i="32"/>
  <c r="H286" i="32"/>
  <c r="H285" i="32"/>
  <c r="H284" i="32"/>
  <c r="H283" i="32"/>
  <c r="H282" i="32"/>
  <c r="H281" i="32"/>
  <c r="H280" i="32"/>
  <c r="H279" i="32"/>
  <c r="H278" i="32"/>
  <c r="H277" i="32"/>
  <c r="H276" i="32"/>
  <c r="H275" i="32"/>
  <c r="H272" i="32"/>
  <c r="I272" i="32" s="1"/>
  <c r="H271" i="32"/>
  <c r="H270" i="32"/>
  <c r="H269" i="32"/>
  <c r="H268" i="32"/>
  <c r="I268" i="32" s="1"/>
  <c r="H267" i="32"/>
  <c r="H266" i="32"/>
  <c r="H265" i="32"/>
  <c r="H264" i="32"/>
  <c r="I264" i="32" s="1"/>
  <c r="H263" i="32"/>
  <c r="H262" i="32"/>
  <c r="H261" i="32"/>
  <c r="H260" i="32"/>
  <c r="I260" i="32" s="1"/>
  <c r="H259" i="32"/>
  <c r="H258" i="32"/>
  <c r="H257" i="32"/>
  <c r="H256" i="32"/>
  <c r="I256" i="32" s="1"/>
  <c r="H255" i="32"/>
  <c r="H254" i="32"/>
  <c r="H253" i="32"/>
  <c r="H252" i="32"/>
  <c r="I252" i="32" s="1"/>
  <c r="H251" i="32"/>
  <c r="H250" i="32"/>
  <c r="H249" i="32"/>
  <c r="H248" i="32"/>
  <c r="I248" i="32" s="1"/>
  <c r="H247" i="32"/>
  <c r="H246" i="32"/>
  <c r="H245" i="32"/>
  <c r="H244" i="32"/>
  <c r="I244" i="32" s="1"/>
  <c r="H243" i="32"/>
  <c r="H242" i="32"/>
  <c r="H241" i="32"/>
  <c r="H240" i="32"/>
  <c r="I240" i="32" s="1"/>
  <c r="H239" i="32"/>
  <c r="H238" i="32"/>
  <c r="H237" i="32"/>
  <c r="H236" i="32"/>
  <c r="I236" i="32" s="1"/>
  <c r="H235" i="32"/>
  <c r="H234" i="32"/>
  <c r="H233" i="32"/>
  <c r="H232" i="32"/>
  <c r="I232" i="32" s="1"/>
  <c r="H231" i="32"/>
  <c r="H230" i="32"/>
  <c r="H229" i="32"/>
  <c r="H228" i="32"/>
  <c r="I228" i="32" s="1"/>
  <c r="H227" i="32"/>
  <c r="H226" i="32"/>
  <c r="H225" i="32"/>
  <c r="H224" i="32"/>
  <c r="I224" i="32" s="1"/>
  <c r="H223" i="32"/>
  <c r="H222" i="32"/>
  <c r="H221" i="32"/>
  <c r="H220" i="32"/>
  <c r="I220" i="32" s="1"/>
  <c r="H219" i="32"/>
  <c r="H218" i="32"/>
  <c r="H217" i="32"/>
  <c r="H216" i="32"/>
  <c r="I216" i="32" s="1"/>
  <c r="H215" i="32"/>
  <c r="H214" i="32"/>
  <c r="H213" i="32"/>
  <c r="H212" i="32"/>
  <c r="I212" i="32" s="1"/>
  <c r="H211" i="32"/>
  <c r="H210" i="32"/>
  <c r="H209" i="32"/>
  <c r="H208" i="32"/>
  <c r="I208" i="32" s="1"/>
  <c r="H207" i="32"/>
  <c r="H206" i="32"/>
  <c r="H205" i="32"/>
  <c r="H204" i="32"/>
  <c r="I204" i="32" s="1"/>
  <c r="H203" i="32"/>
  <c r="H202" i="32"/>
  <c r="H201" i="32"/>
  <c r="H200" i="32"/>
  <c r="I200" i="32" s="1"/>
  <c r="H97" i="32"/>
  <c r="H92" i="32"/>
  <c r="H90" i="32"/>
  <c r="H74" i="32"/>
  <c r="H67" i="32"/>
  <c r="H57" i="32"/>
  <c r="H56" i="32"/>
  <c r="H54" i="32"/>
  <c r="H199" i="32"/>
  <c r="H198" i="32"/>
  <c r="H197" i="32"/>
  <c r="H196" i="32"/>
  <c r="I196" i="32" s="1"/>
  <c r="H195" i="32"/>
  <c r="H194" i="32"/>
  <c r="H193" i="32"/>
  <c r="H192" i="32"/>
  <c r="I192" i="32" s="1"/>
  <c r="H191" i="32"/>
  <c r="H190" i="32"/>
  <c r="H189" i="32"/>
  <c r="H188" i="32"/>
  <c r="I188" i="32" s="1"/>
  <c r="H187" i="32"/>
  <c r="H186" i="32"/>
  <c r="H185" i="32"/>
  <c r="H184" i="32"/>
  <c r="H183" i="32"/>
  <c r="H182" i="32"/>
  <c r="H181" i="32"/>
  <c r="H180" i="32"/>
  <c r="I180" i="32" s="1"/>
  <c r="H179" i="32"/>
  <c r="H178" i="32"/>
  <c r="H177" i="32"/>
  <c r="H176" i="32"/>
  <c r="I176" i="32" s="1"/>
  <c r="H175" i="32"/>
  <c r="H174" i="32"/>
  <c r="H173" i="32"/>
  <c r="H172" i="32"/>
  <c r="I172" i="32" s="1"/>
  <c r="H171" i="32"/>
  <c r="H170" i="32"/>
  <c r="H169" i="32"/>
  <c r="H168" i="32"/>
  <c r="I168" i="32" s="1"/>
  <c r="H167" i="32"/>
  <c r="H166" i="32"/>
  <c r="H165" i="32"/>
  <c r="H164" i="32"/>
  <c r="I164" i="32" s="1"/>
  <c r="H163" i="32"/>
  <c r="H162" i="32"/>
  <c r="H161" i="32"/>
  <c r="H160" i="32"/>
  <c r="I160" i="32" s="1"/>
  <c r="H159" i="32"/>
  <c r="H158" i="32"/>
  <c r="H157" i="32"/>
  <c r="H156" i="32"/>
  <c r="I156" i="32" s="1"/>
  <c r="H155" i="32"/>
  <c r="H154" i="32"/>
  <c r="H153" i="32"/>
  <c r="H152" i="32"/>
  <c r="I152" i="32" s="1"/>
  <c r="H151" i="32"/>
  <c r="H150" i="32"/>
  <c r="H149" i="32"/>
  <c r="H148" i="32"/>
  <c r="I148" i="32" s="1"/>
  <c r="H147" i="32"/>
  <c r="H146" i="32"/>
  <c r="H145" i="32"/>
  <c r="H144" i="32"/>
  <c r="I144" i="32" s="1"/>
  <c r="H143" i="32"/>
  <c r="H142" i="32"/>
  <c r="H141" i="32"/>
  <c r="H140" i="32"/>
  <c r="I140" i="32" s="1"/>
  <c r="H139" i="32"/>
  <c r="H138" i="32"/>
  <c r="H137" i="32"/>
  <c r="H136" i="32"/>
  <c r="I136" i="32" s="1"/>
  <c r="H135" i="32"/>
  <c r="H134" i="32"/>
  <c r="H133" i="32"/>
  <c r="H132" i="32"/>
  <c r="I132" i="32" s="1"/>
  <c r="H131" i="32"/>
  <c r="H130" i="32"/>
  <c r="H129" i="32"/>
  <c r="H128" i="32"/>
  <c r="I128" i="32" s="1"/>
  <c r="H127" i="32"/>
  <c r="H126" i="32"/>
  <c r="H125" i="32"/>
  <c r="H124" i="32"/>
  <c r="H123" i="32"/>
  <c r="H122" i="32"/>
  <c r="H121" i="32"/>
  <c r="H120" i="32"/>
  <c r="I120" i="32" s="1"/>
  <c r="H119" i="32"/>
  <c r="H118" i="32"/>
  <c r="H117" i="32"/>
  <c r="H116" i="32"/>
  <c r="I116" i="32" s="1"/>
  <c r="H115" i="32"/>
  <c r="H114" i="32"/>
  <c r="H113" i="32"/>
  <c r="H111" i="32"/>
  <c r="H110" i="32"/>
  <c r="H109" i="32"/>
  <c r="H108" i="32"/>
  <c r="I108" i="32" s="1"/>
  <c r="H107" i="32"/>
  <c r="H106" i="32"/>
  <c r="H105" i="32"/>
  <c r="H104" i="32"/>
  <c r="I104" i="32" s="1"/>
  <c r="H103" i="32"/>
  <c r="H102" i="32"/>
  <c r="H101" i="32"/>
  <c r="H96" i="32"/>
  <c r="H93" i="32"/>
  <c r="H91" i="32"/>
  <c r="H88" i="32"/>
  <c r="H87" i="32"/>
  <c r="H86" i="32"/>
  <c r="H85" i="32"/>
  <c r="H82" i="32"/>
  <c r="H81" i="32"/>
  <c r="H78" i="32"/>
  <c r="H77" i="32"/>
  <c r="H71" i="32"/>
  <c r="H70" i="32"/>
  <c r="H69" i="32"/>
  <c r="H68" i="32"/>
  <c r="H66" i="32"/>
  <c r="H63" i="32"/>
  <c r="H62" i="32"/>
  <c r="H61" i="32"/>
  <c r="H52" i="32"/>
  <c r="I52" i="32" s="1"/>
  <c r="H51" i="32"/>
  <c r="H50" i="32"/>
  <c r="H49" i="32"/>
  <c r="H48" i="32"/>
  <c r="I48" i="32" s="1"/>
  <c r="H47" i="32"/>
  <c r="H46" i="32"/>
  <c r="H45" i="32"/>
  <c r="H44" i="32"/>
  <c r="I44" i="32" s="1"/>
  <c r="H43" i="32"/>
  <c r="H42" i="32"/>
  <c r="H41" i="32"/>
  <c r="H40" i="32"/>
  <c r="H39" i="32"/>
  <c r="H38" i="32"/>
  <c r="H37" i="32"/>
  <c r="H36" i="32"/>
  <c r="I36" i="32" s="1"/>
  <c r="H35" i="32"/>
  <c r="H34" i="32"/>
  <c r="H33" i="32"/>
  <c r="H32" i="32"/>
  <c r="I32" i="32" s="1"/>
  <c r="H31" i="32"/>
  <c r="H30" i="32"/>
  <c r="H29" i="32"/>
  <c r="H28" i="32"/>
  <c r="I28" i="32" s="1"/>
  <c r="H27" i="32"/>
  <c r="H26" i="32"/>
  <c r="H25" i="32"/>
  <c r="H24" i="32"/>
  <c r="I24" i="32" s="1"/>
  <c r="H23" i="32"/>
  <c r="H22" i="32"/>
  <c r="H21" i="32"/>
  <c r="H20" i="32"/>
  <c r="I20" i="32" s="1"/>
  <c r="H19" i="32"/>
  <c r="H18" i="32"/>
  <c r="H17" i="32"/>
  <c r="H16" i="32"/>
  <c r="I16" i="32" s="1"/>
  <c r="H15" i="32"/>
  <c r="H14" i="32"/>
  <c r="H13" i="32"/>
  <c r="H12" i="32"/>
  <c r="C12" i="32"/>
  <c r="C16" i="32" s="1"/>
  <c r="C20" i="32" s="1"/>
  <c r="C24" i="32" s="1"/>
  <c r="C28" i="32" s="1"/>
  <c r="C32" i="32" s="1"/>
  <c r="C36" i="32" s="1"/>
  <c r="C40" i="32" s="1"/>
  <c r="C44" i="32" s="1"/>
  <c r="C48" i="32" s="1"/>
  <c r="C52" i="32" s="1"/>
  <c r="C56" i="32" s="1"/>
  <c r="C60" i="32" s="1"/>
  <c r="C64" i="32" s="1"/>
  <c r="C68" i="32" s="1"/>
  <c r="C72" i="32" s="1"/>
  <c r="C76" i="32" s="1"/>
  <c r="C80" i="32" s="1"/>
  <c r="C84" i="32" s="1"/>
  <c r="C88" i="32" s="1"/>
  <c r="C92" i="32" s="1"/>
  <c r="C96" i="32" s="1"/>
  <c r="C100" i="32" s="1"/>
  <c r="C104" i="32" s="1"/>
  <c r="C108" i="32" s="1"/>
  <c r="C112" i="32" s="1"/>
  <c r="C116" i="32" s="1"/>
  <c r="C120" i="32" s="1"/>
  <c r="C124" i="32" s="1"/>
  <c r="C128" i="32" s="1"/>
  <c r="C132" i="32" s="1"/>
  <c r="C136" i="32" s="1"/>
  <c r="C140" i="32" s="1"/>
  <c r="C144" i="32" s="1"/>
  <c r="C148" i="32" s="1"/>
  <c r="C152" i="32" s="1"/>
  <c r="C156" i="32" s="1"/>
  <c r="C160" i="32" s="1"/>
  <c r="C164" i="32" s="1"/>
  <c r="C168" i="32" s="1"/>
  <c r="C172" i="32" s="1"/>
  <c r="C176" i="32" s="1"/>
  <c r="C180" i="32" s="1"/>
  <c r="C184" i="32" s="1"/>
  <c r="C188" i="32" s="1"/>
  <c r="C192" i="32" s="1"/>
  <c r="C196" i="32" s="1"/>
  <c r="C200" i="32" s="1"/>
  <c r="C204" i="32" s="1"/>
  <c r="C208" i="32" s="1"/>
  <c r="C212" i="32" s="1"/>
  <c r="C216" i="32" s="1"/>
  <c r="C220" i="32" s="1"/>
  <c r="C224" i="32" s="1"/>
  <c r="C228" i="32" s="1"/>
  <c r="C232" i="32" s="1"/>
  <c r="C236" i="32" s="1"/>
  <c r="C240" i="32" s="1"/>
  <c r="C244" i="32" s="1"/>
  <c r="C248" i="32" s="1"/>
  <c r="C252" i="32" s="1"/>
  <c r="C256" i="32" s="1"/>
  <c r="C260" i="32" s="1"/>
  <c r="C264" i="32" s="1"/>
  <c r="C268" i="32" s="1"/>
  <c r="C272" i="32" s="1"/>
  <c r="C276" i="32" s="1"/>
  <c r="C280" i="32" s="1"/>
  <c r="C284" i="32" s="1"/>
  <c r="C288" i="32" s="1"/>
  <c r="C292" i="32" s="1"/>
  <c r="C296" i="32" s="1"/>
  <c r="C300" i="32" s="1"/>
  <c r="C304" i="32" s="1"/>
  <c r="C308" i="32" s="1"/>
  <c r="C312" i="32" s="1"/>
  <c r="C316" i="32" s="1"/>
  <c r="C320" i="32" s="1"/>
  <c r="C324" i="32" s="1"/>
  <c r="C328" i="32" s="1"/>
  <c r="C332" i="32" s="1"/>
  <c r="C336" i="32" s="1"/>
  <c r="C340" i="32" s="1"/>
  <c r="C344" i="32" s="1"/>
  <c r="C348" i="32" s="1"/>
  <c r="C352" i="32" s="1"/>
  <c r="C356" i="32" s="1"/>
  <c r="C360" i="32" s="1"/>
  <c r="C364" i="32" s="1"/>
  <c r="C368" i="32" s="1"/>
  <c r="C372" i="32" s="1"/>
  <c r="C376" i="32" s="1"/>
  <c r="C380" i="32" s="1"/>
  <c r="C384" i="32" s="1"/>
  <c r="C388" i="32" s="1"/>
  <c r="C392" i="32" s="1"/>
  <c r="C396" i="32" s="1"/>
  <c r="C400" i="32" s="1"/>
  <c r="C404" i="32" s="1"/>
  <c r="C408" i="32" s="1"/>
  <c r="C412" i="32" s="1"/>
  <c r="C416" i="32" s="1"/>
  <c r="H11" i="32"/>
  <c r="H10" i="32"/>
  <c r="H9" i="32"/>
  <c r="H8" i="32"/>
  <c r="I8" i="32" s="1"/>
  <c r="J8" i="32" s="1"/>
  <c r="H7" i="32"/>
  <c r="H6" i="32"/>
  <c r="H5" i="32"/>
  <c r="H4" i="32"/>
  <c r="I4" i="32" s="1"/>
  <c r="J4" i="32" s="1"/>
  <c r="S19" i="31"/>
  <c r="S20" i="31" s="1"/>
  <c r="E40" i="31"/>
  <c r="E38" i="31"/>
  <c r="H39" i="31"/>
  <c r="M249" i="29"/>
  <c r="M246" i="29"/>
  <c r="M243" i="29"/>
  <c r="M240" i="29"/>
  <c r="M237" i="29"/>
  <c r="M234" i="29"/>
  <c r="F61" i="29"/>
  <c r="F97" i="29"/>
  <c r="F96" i="29"/>
  <c r="F95" i="29"/>
  <c r="F94" i="29"/>
  <c r="F93" i="29"/>
  <c r="F92" i="29"/>
  <c r="F91" i="29"/>
  <c r="F89" i="29"/>
  <c r="F88" i="29"/>
  <c r="F87" i="29"/>
  <c r="F86" i="29"/>
  <c r="F85" i="29"/>
  <c r="F84" i="29"/>
  <c r="F78" i="29"/>
  <c r="F77" i="29"/>
  <c r="F76" i="29"/>
  <c r="F75" i="29"/>
  <c r="F74" i="29"/>
  <c r="F73" i="29"/>
  <c r="F72" i="29"/>
  <c r="F71" i="29"/>
  <c r="F70" i="29"/>
  <c r="F69" i="29"/>
  <c r="F68" i="29"/>
  <c r="F67" i="29"/>
  <c r="F65" i="29"/>
  <c r="F64" i="29"/>
  <c r="F63" i="29"/>
  <c r="F62" i="29"/>
  <c r="F58" i="29"/>
  <c r="F56" i="29"/>
  <c r="F55" i="29"/>
  <c r="F54" i="29"/>
  <c r="F53" i="29"/>
  <c r="F51" i="29"/>
  <c r="F49" i="29"/>
  <c r="F48" i="29"/>
  <c r="F45" i="29"/>
  <c r="F43" i="29"/>
  <c r="F42" i="29"/>
  <c r="F41" i="29"/>
  <c r="F40" i="29"/>
  <c r="F38" i="29"/>
  <c r="F37" i="29"/>
  <c r="F60" i="29"/>
  <c r="F25" i="29"/>
  <c r="F24" i="29"/>
  <c r="F23" i="29"/>
  <c r="F22" i="29"/>
  <c r="F21" i="29"/>
  <c r="F20" i="29"/>
  <c r="F19" i="29"/>
  <c r="F18" i="29"/>
  <c r="F17" i="29"/>
  <c r="F16" i="29"/>
  <c r="F15" i="29"/>
  <c r="F14" i="29"/>
  <c r="F13" i="29"/>
  <c r="F12" i="29"/>
  <c r="F11" i="29"/>
  <c r="F10" i="29"/>
  <c r="F9" i="29"/>
  <c r="F8" i="29"/>
  <c r="F7" i="29"/>
  <c r="F6" i="29"/>
  <c r="F5" i="29"/>
  <c r="F4" i="29"/>
  <c r="F3" i="29"/>
  <c r="F59" i="29"/>
  <c r="F57" i="29"/>
  <c r="F52" i="29"/>
  <c r="F47" i="29"/>
  <c r="F39" i="29"/>
  <c r="F31" i="29"/>
  <c r="F30" i="29"/>
  <c r="F50" i="29"/>
  <c r="F46" i="29"/>
  <c r="F36" i="29"/>
  <c r="F35" i="29"/>
  <c r="F34" i="29"/>
  <c r="F33" i="29"/>
  <c r="F44" i="29"/>
  <c r="F32" i="29"/>
  <c r="F26" i="29"/>
  <c r="AC3" i="28"/>
  <c r="K8" i="1" s="1" a="1"/>
  <c r="AA3" i="14"/>
  <c r="J5" i="1" s="1" a="1"/>
  <c r="AB3" i="16"/>
  <c r="AB3" i="17"/>
  <c r="AB3" i="15"/>
  <c r="AB3" i="13"/>
  <c r="K6" i="1" a="1"/>
  <c r="K4" i="1" a="1"/>
  <c r="K7" i="1" a="1"/>
  <c r="K3" i="1" a="1"/>
  <c r="I388" i="33" l="1"/>
  <c r="I364" i="33"/>
  <c r="J364" i="33" s="1"/>
  <c r="I356" i="33"/>
  <c r="J356" i="33" s="1"/>
  <c r="J348" i="33"/>
  <c r="J340" i="33"/>
  <c r="I328" i="33"/>
  <c r="I300" i="33"/>
  <c r="I260" i="33"/>
  <c r="I256" i="33"/>
  <c r="J256" i="33" s="1"/>
  <c r="J240" i="33"/>
  <c r="J232" i="33"/>
  <c r="J228" i="33"/>
  <c r="J220" i="33"/>
  <c r="J216" i="33"/>
  <c r="J200" i="33"/>
  <c r="J196" i="33"/>
  <c r="J192" i="33"/>
  <c r="J188" i="33"/>
  <c r="J184" i="33"/>
  <c r="J180" i="33"/>
  <c r="I280" i="33"/>
  <c r="J152" i="33"/>
  <c r="J148" i="33"/>
  <c r="J144" i="33"/>
  <c r="J140" i="33"/>
  <c r="J136" i="33"/>
  <c r="J116" i="33"/>
  <c r="J108" i="33"/>
  <c r="J84" i="33"/>
  <c r="J80" i="33"/>
  <c r="J76" i="33"/>
  <c r="J64" i="33"/>
  <c r="J60" i="33"/>
  <c r="J56" i="33"/>
  <c r="J52" i="33"/>
  <c r="J48" i="33"/>
  <c r="J36" i="33"/>
  <c r="J32" i="33"/>
  <c r="J28" i="33"/>
  <c r="J24" i="33"/>
  <c r="J20" i="33"/>
  <c r="J12" i="33"/>
  <c r="I284" i="33"/>
  <c r="J284" i="33" s="1"/>
  <c r="J280" i="33"/>
  <c r="I268" i="33"/>
  <c r="J268" i="33" s="1"/>
  <c r="J260" i="33"/>
  <c r="I248" i="33"/>
  <c r="J248" i="33" s="1"/>
  <c r="J388" i="33"/>
  <c r="J372" i="33"/>
  <c r="J332" i="33"/>
  <c r="I312" i="33"/>
  <c r="J312" i="33" s="1"/>
  <c r="J308" i="33"/>
  <c r="I296" i="33"/>
  <c r="J296" i="33" s="1"/>
  <c r="J320" i="33"/>
  <c r="J300" i="33"/>
  <c r="J288" i="33"/>
  <c r="J276" i="33"/>
  <c r="I412" i="33"/>
  <c r="J412" i="33" s="1"/>
  <c r="J408" i="33"/>
  <c r="J404" i="33"/>
  <c r="J352" i="33"/>
  <c r="I344" i="33"/>
  <c r="J344" i="33" s="1"/>
  <c r="I324" i="33"/>
  <c r="J324" i="33" s="1"/>
  <c r="I264" i="33"/>
  <c r="J244" i="33"/>
  <c r="J236" i="33"/>
  <c r="J224" i="33"/>
  <c r="J212" i="33"/>
  <c r="J208" i="33"/>
  <c r="J204" i="33"/>
  <c r="J176" i="33"/>
  <c r="J172" i="33"/>
  <c r="J168" i="33"/>
  <c r="J164" i="33"/>
  <c r="J264" i="33"/>
  <c r="J160" i="33"/>
  <c r="J156" i="33"/>
  <c r="J132" i="33"/>
  <c r="J128" i="33"/>
  <c r="J124" i="33"/>
  <c r="J120" i="33"/>
  <c r="J112" i="33"/>
  <c r="J104" i="33"/>
  <c r="J100" i="33"/>
  <c r="J96" i="33"/>
  <c r="J92" i="33"/>
  <c r="J88" i="33"/>
  <c r="I72" i="33"/>
  <c r="J72" i="33" s="1"/>
  <c r="J68" i="33"/>
  <c r="J44" i="33"/>
  <c r="J40" i="33"/>
  <c r="J16" i="33"/>
  <c r="I272" i="33"/>
  <c r="J272" i="33" s="1"/>
  <c r="I400" i="33"/>
  <c r="J400" i="33" s="1"/>
  <c r="I392" i="33"/>
  <c r="J392" i="33" s="1"/>
  <c r="J384" i="33"/>
  <c r="J380" i="33"/>
  <c r="J376" i="33"/>
  <c r="J368" i="33"/>
  <c r="I360" i="33"/>
  <c r="J360" i="33" s="1"/>
  <c r="J336" i="33"/>
  <c r="J328" i="33"/>
  <c r="I304" i="33"/>
  <c r="J304" i="33" s="1"/>
  <c r="J316" i="33"/>
  <c r="J292" i="33"/>
  <c r="I72" i="32"/>
  <c r="I40" i="32"/>
  <c r="I184" i="32"/>
  <c r="I96" i="32"/>
  <c r="I12" i="32"/>
  <c r="J12" i="32" s="1"/>
  <c r="I284" i="32"/>
  <c r="J384" i="32"/>
  <c r="J368" i="32"/>
  <c r="I80" i="32"/>
  <c r="J80" i="32" s="1"/>
  <c r="I60" i="32"/>
  <c r="J60" i="32" s="1"/>
  <c r="J340" i="32"/>
  <c r="J268" i="32"/>
  <c r="J252" i="32"/>
  <c r="J236" i="32"/>
  <c r="J228" i="32"/>
  <c r="J144" i="32"/>
  <c r="J120" i="32"/>
  <c r="J40" i="32"/>
  <c r="J324" i="32"/>
  <c r="J320" i="32"/>
  <c r="J316" i="32"/>
  <c r="J312" i="32"/>
  <c r="J308" i="32"/>
  <c r="J304" i="32"/>
  <c r="J300" i="32"/>
  <c r="J296" i="32"/>
  <c r="J292" i="32"/>
  <c r="J288" i="32"/>
  <c r="J284" i="32"/>
  <c r="I276" i="32"/>
  <c r="J276" i="32" s="1"/>
  <c r="J264" i="32"/>
  <c r="J244" i="32"/>
  <c r="J216" i="32"/>
  <c r="J128" i="32"/>
  <c r="J32" i="32"/>
  <c r="J16" i="32"/>
  <c r="J212" i="32"/>
  <c r="J208" i="32"/>
  <c r="J204" i="32"/>
  <c r="J200" i="32"/>
  <c r="I92" i="32"/>
  <c r="J92" i="32" s="1"/>
  <c r="I56" i="32"/>
  <c r="J56" i="32" s="1"/>
  <c r="J196" i="32"/>
  <c r="J192" i="32"/>
  <c r="J188" i="32"/>
  <c r="J184" i="32"/>
  <c r="J180" i="32"/>
  <c r="J176" i="32"/>
  <c r="J172" i="32"/>
  <c r="J168" i="32"/>
  <c r="J164" i="32"/>
  <c r="J160" i="32"/>
  <c r="J156" i="32"/>
  <c r="J152" i="32"/>
  <c r="J148" i="32"/>
  <c r="I112" i="32"/>
  <c r="J112" i="32" s="1"/>
  <c r="J108" i="32"/>
  <c r="J104" i="32"/>
  <c r="J96" i="32"/>
  <c r="I68" i="32"/>
  <c r="J68" i="32" s="1"/>
  <c r="J48" i="32"/>
  <c r="J416" i="32"/>
  <c r="I412" i="32"/>
  <c r="J412" i="32" s="1"/>
  <c r="I408" i="32"/>
  <c r="J408" i="32" s="1"/>
  <c r="I404" i="32"/>
  <c r="J404" i="32" s="1"/>
  <c r="J400" i="32"/>
  <c r="J396" i="32"/>
  <c r="J388" i="32"/>
  <c r="J380" i="32"/>
  <c r="J364" i="32"/>
  <c r="J352" i="32"/>
  <c r="I100" i="32"/>
  <c r="I84" i="32"/>
  <c r="J84" i="32" s="1"/>
  <c r="I64" i="32"/>
  <c r="I328" i="32"/>
  <c r="J328" i="32" s="1"/>
  <c r="J240" i="32"/>
  <c r="J44" i="32"/>
  <c r="J28" i="32"/>
  <c r="J392" i="32"/>
  <c r="J376" i="32"/>
  <c r="J372" i="32"/>
  <c r="I360" i="32"/>
  <c r="J360" i="32" s="1"/>
  <c r="J356" i="32"/>
  <c r="J348" i="32"/>
  <c r="J72" i="32"/>
  <c r="I344" i="32"/>
  <c r="J344" i="32" s="1"/>
  <c r="I336" i="32"/>
  <c r="J336" i="32" s="1"/>
  <c r="J332" i="32"/>
  <c r="I280" i="32"/>
  <c r="J280" i="32" s="1"/>
  <c r="J260" i="32"/>
  <c r="J232" i="32"/>
  <c r="J140" i="32"/>
  <c r="I88" i="32"/>
  <c r="J88" i="32" s="1"/>
  <c r="I76" i="32"/>
  <c r="J272" i="32"/>
  <c r="J256" i="32"/>
  <c r="J224" i="32"/>
  <c r="J136" i="32"/>
  <c r="I124" i="32"/>
  <c r="J124" i="32" s="1"/>
  <c r="J116" i="32"/>
  <c r="J20" i="32"/>
  <c r="J248" i="32"/>
  <c r="J220" i="32"/>
  <c r="J132" i="32"/>
  <c r="J52" i="32"/>
  <c r="J36" i="32"/>
  <c r="J24" i="32"/>
  <c r="AB3" i="14"/>
  <c r="K5" i="1" s="1" a="1"/>
  <c r="K10" i="1" s="1"/>
  <c r="J10" i="1" s="1"/>
  <c r="I10" i="1" s="1"/>
  <c r="C18" i="1" s="1"/>
  <c r="H10" i="1" s="1"/>
  <c r="G10" i="1" s="1"/>
  <c r="F10" i="1" s="1"/>
  <c r="E10" i="1" s="1"/>
  <c r="D10" i="1" s="1"/>
  <c r="C10" i="1" s="1"/>
  <c r="J64" i="32" l="1"/>
  <c r="J100" i="32"/>
  <c r="J76" i="32"/>
  <c r="C17" i="1"/>
  <c r="C16" i="1" s="1"/>
  <c r="C15" i="1" s="1"/>
  <c r="C14" i="1" s="1"/>
  <c r="C13" i="1" s="1"/>
  <c r="C12" i="1" s="1"/>
  <c r="C1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<sst xmlns="http://schemas.openxmlformats.org/spreadsheetml/2006/main" count="10054" uniqueCount="1859">
  <si>
    <t>シート名</t>
    <rPh sb="3" eb="4">
      <t>メイ</t>
    </rPh>
    <phoneticPr fontId="4"/>
  </si>
  <si>
    <t>OK</t>
    <phoneticPr fontId="4"/>
  </si>
  <si>
    <t>NG</t>
    <phoneticPr fontId="4"/>
  </si>
  <si>
    <t>保留</t>
    <rPh sb="0" eb="2">
      <t>ホリュウ</t>
    </rPh>
    <phoneticPr fontId="4"/>
  </si>
  <si>
    <t>QA</t>
    <phoneticPr fontId="4"/>
  </si>
  <si>
    <t>未実施</t>
    <rPh sb="0" eb="3">
      <t>ミジッシ</t>
    </rPh>
    <phoneticPr fontId="4"/>
  </si>
  <si>
    <t>N/A</t>
    <phoneticPr fontId="4"/>
  </si>
  <si>
    <t>NT</t>
    <phoneticPr fontId="4"/>
  </si>
  <si>
    <t>計</t>
    <rPh sb="0" eb="1">
      <t>ケイ</t>
    </rPh>
    <phoneticPr fontId="4"/>
  </si>
  <si>
    <t>残</t>
    <rPh sb="0" eb="1">
      <t>ザン</t>
    </rPh>
    <phoneticPr fontId="4"/>
  </si>
  <si>
    <t>保守設定</t>
  </si>
  <si>
    <t>BMS_FWアップデート</t>
  </si>
  <si>
    <t>チラー状態表示</t>
  </si>
  <si>
    <t>エアコン状態表示</t>
  </si>
  <si>
    <t>除湿器状態表示</t>
  </si>
  <si>
    <t>状態表示</t>
    <rPh sb="0" eb="2">
      <t>ジョウタイ</t>
    </rPh>
    <rPh sb="2" eb="4">
      <t>ヒョウジ</t>
    </rPh>
    <phoneticPr fontId="4"/>
  </si>
  <si>
    <t>← 項目は存在するが、実際にはあり得ないケース</t>
    <rPh sb="2" eb="4">
      <t>コウモク</t>
    </rPh>
    <rPh sb="5" eb="7">
      <t>ソンザイ</t>
    </rPh>
    <rPh sb="11" eb="13">
      <t>ジッサイ</t>
    </rPh>
    <rPh sb="17" eb="18">
      <t>エ</t>
    </rPh>
    <phoneticPr fontId="4"/>
  </si>
  <si>
    <t>← 実際にあるケースだが、今回は試験実施対象外</t>
    <rPh sb="2" eb="4">
      <t>ジッサイ</t>
    </rPh>
    <rPh sb="13" eb="15">
      <t>コンカイ</t>
    </rPh>
    <rPh sb="16" eb="18">
      <t>シケン</t>
    </rPh>
    <rPh sb="18" eb="20">
      <t>ジッシ</t>
    </rPh>
    <rPh sb="20" eb="23">
      <t>タイショウガイ</t>
    </rPh>
    <phoneticPr fontId="4"/>
  </si>
  <si>
    <t>残項目</t>
    <rPh sb="0" eb="1">
      <t>ザン</t>
    </rPh>
    <rPh sb="1" eb="3">
      <t>コウモク</t>
    </rPh>
    <phoneticPr fontId="4"/>
  </si>
  <si>
    <t>← 全体から NTとN/A を除いた数</t>
    <rPh sb="2" eb="4">
      <t>ゼンタイ</t>
    </rPh>
    <rPh sb="15" eb="16">
      <t>ノゾ</t>
    </rPh>
    <rPh sb="18" eb="19">
      <t>スウ</t>
    </rPh>
    <phoneticPr fontId="4"/>
  </si>
  <si>
    <t>LB2A　評価表</t>
    <rPh sb="5" eb="7">
      <t>ヒョウカ</t>
    </rPh>
    <rPh sb="7" eb="8">
      <t>ヒョウ</t>
    </rPh>
    <phoneticPr fontId="4"/>
  </si>
  <si>
    <t>集計</t>
    <rPh sb="0" eb="2">
      <t>シュウケイ</t>
    </rPh>
    <phoneticPr fontId="4"/>
  </si>
  <si>
    <t>実施者：</t>
    <rPh sb="0" eb="3">
      <t>ジッシシャ</t>
    </rPh>
    <phoneticPr fontId="10"/>
  </si>
  <si>
    <t>▼NIC</t>
    <phoneticPr fontId="4"/>
  </si>
  <si>
    <t>▼ユーザ</t>
    <phoneticPr fontId="4"/>
  </si>
  <si>
    <t>確認者：</t>
    <rPh sb="0" eb="2">
      <t>カクニン</t>
    </rPh>
    <rPh sb="2" eb="3">
      <t>シャ</t>
    </rPh>
    <phoneticPr fontId="10"/>
  </si>
  <si>
    <r>
      <t>NIC</t>
    </r>
    <r>
      <rPr>
        <b/>
        <sz val="11"/>
        <color theme="1"/>
        <rFont val="游ゴシック"/>
        <family val="3"/>
        <charset val="128"/>
        <scheme val="minor"/>
      </rPr>
      <t>E</t>
    </r>
    <r>
      <rPr>
        <sz val="11"/>
        <color theme="1"/>
        <rFont val="游ゴシック"/>
        <family val="2"/>
        <charset val="128"/>
        <scheme val="minor"/>
      </rPr>
      <t>のみ</t>
    </r>
    <phoneticPr fontId="4"/>
  </si>
  <si>
    <t>管理・保守</t>
    <rPh sb="0" eb="2">
      <t>カンリ</t>
    </rPh>
    <rPh sb="3" eb="5">
      <t>ホシュ</t>
    </rPh>
    <phoneticPr fontId="4"/>
  </si>
  <si>
    <t>試験No.</t>
    <rPh sb="0" eb="2">
      <t>シケン</t>
    </rPh>
    <phoneticPr fontId="12"/>
  </si>
  <si>
    <t>確認項目１</t>
    <rPh sb="0" eb="2">
      <t>カクニン</t>
    </rPh>
    <rPh sb="2" eb="4">
      <t>コウモク</t>
    </rPh>
    <phoneticPr fontId="12"/>
  </si>
  <si>
    <t>確認項目２</t>
    <rPh sb="0" eb="2">
      <t>カクニン</t>
    </rPh>
    <rPh sb="2" eb="4">
      <t>コウモク</t>
    </rPh>
    <phoneticPr fontId="12"/>
  </si>
  <si>
    <t>確認項目３</t>
    <rPh sb="0" eb="2">
      <t>カクニン</t>
    </rPh>
    <rPh sb="2" eb="4">
      <t>コウモク</t>
    </rPh>
    <phoneticPr fontId="12"/>
  </si>
  <si>
    <t>試験手順</t>
    <rPh sb="0" eb="2">
      <t>シケン</t>
    </rPh>
    <rPh sb="2" eb="4">
      <t>テジュン</t>
    </rPh>
    <phoneticPr fontId="10"/>
  </si>
  <si>
    <t>期待値</t>
    <rPh sb="0" eb="2">
      <t>キタイ</t>
    </rPh>
    <rPh sb="2" eb="3">
      <t>チ</t>
    </rPh>
    <phoneticPr fontId="12"/>
  </si>
  <si>
    <t>判定基準</t>
    <rPh sb="0" eb="4">
      <t>ハンテイキジュン</t>
    </rPh>
    <phoneticPr fontId="10"/>
  </si>
  <si>
    <t>試験結果</t>
    <rPh sb="0" eb="2">
      <t>シケン</t>
    </rPh>
    <rPh sb="2" eb="4">
      <t>ケッカ</t>
    </rPh>
    <phoneticPr fontId="10"/>
  </si>
  <si>
    <t>判定</t>
    <rPh sb="0" eb="2">
      <t>ハンテイ</t>
    </rPh>
    <phoneticPr fontId="10"/>
  </si>
  <si>
    <t>備考</t>
    <rPh sb="0" eb="2">
      <t>ビコウ</t>
    </rPh>
    <phoneticPr fontId="10"/>
  </si>
  <si>
    <t>FWバージョン</t>
    <phoneticPr fontId="10"/>
  </si>
  <si>
    <t>WEB Version</t>
    <phoneticPr fontId="4"/>
  </si>
  <si>
    <t>評価実施日</t>
    <rPh sb="0" eb="2">
      <t>ヒョウカ</t>
    </rPh>
    <rPh sb="2" eb="5">
      <t>ジッシビ</t>
    </rPh>
    <phoneticPr fontId="4"/>
  </si>
  <si>
    <t>1-1-1</t>
    <phoneticPr fontId="4"/>
  </si>
  <si>
    <t>MBCU 故障解除</t>
    <phoneticPr fontId="4"/>
  </si>
  <si>
    <t>管理ユーザ</t>
    <phoneticPr fontId="4"/>
  </si>
  <si>
    <t>画面レイアウト</t>
    <rPh sb="0" eb="2">
      <t>ガメン</t>
    </rPh>
    <phoneticPr fontId="4"/>
  </si>
  <si>
    <t xml:space="preserve">保守設定＞MBCU故障解除画面　画面レイアウト確認
</t>
    <rPh sb="0" eb="2">
      <t>ホシュ</t>
    </rPh>
    <rPh sb="2" eb="4">
      <t>セッテイ</t>
    </rPh>
    <rPh sb="9" eb="13">
      <t>コショウカイジョ</t>
    </rPh>
    <rPh sb="13" eb="15">
      <t>ガメン</t>
    </rPh>
    <rPh sb="16" eb="18">
      <t>ガメン</t>
    </rPh>
    <rPh sb="23" eb="25">
      <t>カクニン</t>
    </rPh>
    <phoneticPr fontId="4"/>
  </si>
  <si>
    <t>パンくず等が画面仕様書通りであること</t>
    <rPh sb="4" eb="5">
      <t>トウ</t>
    </rPh>
    <rPh sb="6" eb="8">
      <t>ガメン</t>
    </rPh>
    <rPh sb="8" eb="11">
      <t>シヨウショ</t>
    </rPh>
    <rPh sb="11" eb="12">
      <t>ドオ</t>
    </rPh>
    <phoneticPr fontId="4"/>
  </si>
  <si>
    <t>「参考」シートの【保守設定】を参照
・タイトル "MBCU　故障解除"
・"故障解除"
・[実行]ボタン
・パンくずリスト　＞保守設定
が表示されていること</t>
    <rPh sb="1" eb="3">
      <t>サンコウ</t>
    </rPh>
    <rPh sb="15" eb="17">
      <t>サンショウ</t>
    </rPh>
    <rPh sb="30" eb="32">
      <t>コショウ</t>
    </rPh>
    <rPh sb="32" eb="34">
      <t>カイジョ</t>
    </rPh>
    <rPh sb="38" eb="42">
      <t>コショウカイジョ</t>
    </rPh>
    <rPh sb="46" eb="48">
      <t>ジッコウ</t>
    </rPh>
    <rPh sb="63" eb="67">
      <t>ホシュセッテイ</t>
    </rPh>
    <rPh sb="69" eb="71">
      <t>ヒョウジ</t>
    </rPh>
    <phoneticPr fontId="4"/>
  </si>
  <si>
    <t>e</t>
    <phoneticPr fontId="4"/>
  </si>
  <si>
    <t>1-1-2</t>
  </si>
  <si>
    <t>設定更新確認ダイアログ</t>
    <rPh sb="0" eb="2">
      <t>セッテイ</t>
    </rPh>
    <rPh sb="2" eb="4">
      <t>コウシン</t>
    </rPh>
    <rPh sb="4" eb="6">
      <t>カクニン</t>
    </rPh>
    <phoneticPr fontId="4"/>
  </si>
  <si>
    <t>保守設定＞MBCU故障解除画面　動作確認
[実行]ボタンクリック後</t>
    <rPh sb="0" eb="2">
      <t>ホシュ</t>
    </rPh>
    <rPh sb="2" eb="4">
      <t>セッテイ</t>
    </rPh>
    <rPh sb="9" eb="13">
      <t>コショウカイジョ</t>
    </rPh>
    <rPh sb="13" eb="15">
      <t>ガメン</t>
    </rPh>
    <rPh sb="16" eb="18">
      <t>ドウサ</t>
    </rPh>
    <rPh sb="18" eb="20">
      <t>カクニン</t>
    </rPh>
    <rPh sb="32" eb="33">
      <t>ゴ</t>
    </rPh>
    <phoneticPr fontId="4"/>
  </si>
  <si>
    <t>設定更新確認ダイアログが表示されること</t>
    <rPh sb="0" eb="2">
      <t>セッテイ</t>
    </rPh>
    <rPh sb="2" eb="4">
      <t>コウシン</t>
    </rPh>
    <rPh sb="4" eb="6">
      <t>カクニン</t>
    </rPh>
    <rPh sb="12" eb="14">
      <t>ヒョウジ</t>
    </rPh>
    <phoneticPr fontId="4"/>
  </si>
  <si>
    <t>「参考」シートの【保守設定】を参照
汎用 設定更新確認ダイアログであること</t>
    <rPh sb="1" eb="3">
      <t>サンコウ</t>
    </rPh>
    <rPh sb="9" eb="11">
      <t>ホシュ</t>
    </rPh>
    <rPh sb="11" eb="13">
      <t>セッテイ</t>
    </rPh>
    <rPh sb="15" eb="17">
      <t>サンショウ</t>
    </rPh>
    <rPh sb="18" eb="20">
      <t>ハンヨウ</t>
    </rPh>
    <rPh sb="21" eb="23">
      <t>セッテイ</t>
    </rPh>
    <rPh sb="23" eb="25">
      <t>コウシン</t>
    </rPh>
    <rPh sb="25" eb="27">
      <t>カクニン</t>
    </rPh>
    <phoneticPr fontId="4"/>
  </si>
  <si>
    <t>設定更新ダイアログの確認は不要との認識</t>
    <rPh sb="0" eb="2">
      <t>セッテイ</t>
    </rPh>
    <rPh sb="2" eb="4">
      <t>コウシン</t>
    </rPh>
    <rPh sb="10" eb="12">
      <t>カクニン</t>
    </rPh>
    <rPh sb="13" eb="15">
      <t>フヨウ</t>
    </rPh>
    <rPh sb="17" eb="19">
      <t>ニンシキ</t>
    </rPh>
    <phoneticPr fontId="4"/>
  </si>
  <si>
    <t>1-1-3</t>
  </si>
  <si>
    <t>故障フラグ</t>
    <rPh sb="0" eb="2">
      <t>コショウ</t>
    </rPh>
    <phoneticPr fontId="4"/>
  </si>
  <si>
    <t>保守設定＞MBCU故障解除画面　動作確認
[実行]ボタンクリック＞ダイアログ後
イベントログ画面を確認する</t>
    <rPh sb="0" eb="2">
      <t>ホシュ</t>
    </rPh>
    <rPh sb="2" eb="4">
      <t>セッテイ</t>
    </rPh>
    <rPh sb="9" eb="13">
      <t>コショウカイジョ</t>
    </rPh>
    <rPh sb="13" eb="15">
      <t>ガメン</t>
    </rPh>
    <rPh sb="16" eb="18">
      <t>ドウサ</t>
    </rPh>
    <rPh sb="18" eb="20">
      <t>カクニン</t>
    </rPh>
    <rPh sb="38" eb="39">
      <t>ゴ</t>
    </rPh>
    <rPh sb="49" eb="51">
      <t>カクニン</t>
    </rPh>
    <phoneticPr fontId="4"/>
  </si>
  <si>
    <t>イベントログ画面で故障が解除されたイベントが残ること</t>
    <phoneticPr fontId="4"/>
  </si>
  <si>
    <t>期待値通りであること
コンテナ内のモニタで確認する</t>
    <rPh sb="0" eb="3">
      <t>キタイチ</t>
    </rPh>
    <rPh sb="3" eb="4">
      <t>ドオ</t>
    </rPh>
    <rPh sb="15" eb="16">
      <t>ナイ</t>
    </rPh>
    <rPh sb="21" eb="23">
      <t>カクニン</t>
    </rPh>
    <phoneticPr fontId="4"/>
  </si>
  <si>
    <t>コンテナ内のモニタ → 本物のコンテナがあるわけではなく、それと同じシステムが存在している認識</t>
    <rPh sb="4" eb="5">
      <t>ナイ</t>
    </rPh>
    <rPh sb="12" eb="14">
      <t>ホンモノ</t>
    </rPh>
    <rPh sb="32" eb="33">
      <t>オナ</t>
    </rPh>
    <rPh sb="39" eb="41">
      <t>ソンザイ</t>
    </rPh>
    <rPh sb="45" eb="47">
      <t>ニンシキ</t>
    </rPh>
    <phoneticPr fontId="4"/>
  </si>
  <si>
    <t>1-2-1</t>
    <phoneticPr fontId="4"/>
  </si>
  <si>
    <t>保守ユーザ</t>
    <rPh sb="0" eb="2">
      <t>ホシュ</t>
    </rPh>
    <phoneticPr fontId="4"/>
  </si>
  <si>
    <t>「参考」シートの【保守設定】を参照
・タイトル "MBCU　故障解除"
・"故障解除"
・[実行]ボタン
・パンくずリスト　＞保守設定
が表示されていること</t>
    <rPh sb="1" eb="3">
      <t>サンコウ</t>
    </rPh>
    <rPh sb="15" eb="17">
      <t>サンショウ</t>
    </rPh>
    <rPh sb="38" eb="42">
      <t>コショウカイジョ</t>
    </rPh>
    <rPh sb="46" eb="48">
      <t>ジッコウ</t>
    </rPh>
    <rPh sb="63" eb="67">
      <t>ホシュセッテイ</t>
    </rPh>
    <rPh sb="69" eb="71">
      <t>ヒョウジ</t>
    </rPh>
    <phoneticPr fontId="4"/>
  </si>
  <si>
    <t>1-2-2</t>
  </si>
  <si>
    <t>1-2-3</t>
  </si>
  <si>
    <t>2-1-1</t>
    <phoneticPr fontId="4"/>
  </si>
  <si>
    <t>MBCU 装置時計同期</t>
    <phoneticPr fontId="4"/>
  </si>
  <si>
    <t>「参考」シートの【保守設定】を参照
・タイトル "MBCU　時計登記設定"
・"装置時計同期設定"
・有効 ラジオボタン
・無効 ラジオボタン
・[実行]ボタン
・パンくずリスト　＞保守設定
が表示されていること</t>
    <rPh sb="1" eb="3">
      <t>サンコウ</t>
    </rPh>
    <rPh sb="15" eb="17">
      <t>サンショウ</t>
    </rPh>
    <rPh sb="30" eb="32">
      <t>トケイ</t>
    </rPh>
    <rPh sb="32" eb="34">
      <t>トウキ</t>
    </rPh>
    <rPh sb="34" eb="36">
      <t>セッテイ</t>
    </rPh>
    <rPh sb="40" eb="44">
      <t>ソウチドケイ</t>
    </rPh>
    <rPh sb="44" eb="46">
      <t>ドウキ</t>
    </rPh>
    <rPh sb="46" eb="48">
      <t>セッテイ</t>
    </rPh>
    <rPh sb="51" eb="53">
      <t>ユウコウ</t>
    </rPh>
    <rPh sb="62" eb="64">
      <t>ムコウ</t>
    </rPh>
    <rPh sb="74" eb="76">
      <t>ジッコウ</t>
    </rPh>
    <rPh sb="91" eb="95">
      <t>ホシュセッテイ</t>
    </rPh>
    <rPh sb="97" eb="99">
      <t>ヒョウジ</t>
    </rPh>
    <phoneticPr fontId="4"/>
  </si>
  <si>
    <t>2-1-2</t>
  </si>
  <si>
    <t>2-1-3</t>
  </si>
  <si>
    <r>
      <t>装置時計同期</t>
    </r>
    <r>
      <rPr>
        <b/>
        <sz val="11"/>
        <color theme="1"/>
        <rFont val="游ゴシック"/>
        <family val="3"/>
        <charset val="128"/>
        <scheme val="minor"/>
      </rPr>
      <t>有効</t>
    </r>
    <r>
      <rPr>
        <sz val="11"/>
        <color theme="1"/>
        <rFont val="游ゴシック"/>
        <family val="2"/>
        <charset val="128"/>
        <scheme val="minor"/>
      </rPr>
      <t>時で
ローカルコンピュータ時刻設定時の確認</t>
    </r>
    <rPh sb="21" eb="23">
      <t>ジコク</t>
    </rPh>
    <rPh sb="23" eb="25">
      <t>セッテイ</t>
    </rPh>
    <rPh sb="25" eb="26">
      <t>ジ</t>
    </rPh>
    <rPh sb="27" eb="29">
      <t>カクニン</t>
    </rPh>
    <phoneticPr fontId="4"/>
  </si>
  <si>
    <t xml:space="preserve">前提：装置時計同期有効時
１．現在のローカルコンピュータ時刻を設定する
２．プロアナでRS-485通信状態を確認する
３．ModbusRTUにて、Holding Registerアドレス1004-1005に、NICの時刻が書き込まれていることを確認する
</t>
    <rPh sb="0" eb="2">
      <t>ゼンテイ</t>
    </rPh>
    <rPh sb="15" eb="17">
      <t>ゲンザイ</t>
    </rPh>
    <rPh sb="28" eb="30">
      <t>ジコク</t>
    </rPh>
    <rPh sb="31" eb="33">
      <t>セッテイ</t>
    </rPh>
    <rPh sb="54" eb="56">
      <t>カクニン</t>
    </rPh>
    <rPh sb="122" eb="124">
      <t>カクニン</t>
    </rPh>
    <phoneticPr fontId="4"/>
  </si>
  <si>
    <t>NICがNTP時計同期され、NICの時刻を装置時計同期すること</t>
    <phoneticPr fontId="4"/>
  </si>
  <si>
    <t>・プロアナでRS-485通信状態のエビデンスを残す
・ModbusRTUにて、Holding Registerアドレス1004-1005に、NICの時刻が書き込まれていることのエビデンスを残す</t>
    <rPh sb="23" eb="24">
      <t>ノコ</t>
    </rPh>
    <rPh sb="94" eb="95">
      <t>ノコ</t>
    </rPh>
    <phoneticPr fontId="4"/>
  </si>
  <si>
    <t>2-1-4</t>
  </si>
  <si>
    <r>
      <t>装置時計同期</t>
    </r>
    <r>
      <rPr>
        <b/>
        <sz val="11"/>
        <color theme="1"/>
        <rFont val="游ゴシック"/>
        <family val="3"/>
        <charset val="128"/>
        <scheme val="minor"/>
      </rPr>
      <t>有効</t>
    </r>
    <r>
      <rPr>
        <sz val="11"/>
        <color theme="1"/>
        <rFont val="游ゴシック"/>
        <family val="2"/>
        <charset val="128"/>
        <scheme val="minor"/>
      </rPr>
      <t>時で
直接日付・時刻設定時の確認</t>
    </r>
    <rPh sb="11" eb="13">
      <t>チョクセツ</t>
    </rPh>
    <rPh sb="13" eb="15">
      <t>ヒヅケ</t>
    </rPh>
    <rPh sb="16" eb="18">
      <t>ジコク</t>
    </rPh>
    <rPh sb="18" eb="20">
      <t>セッテイ</t>
    </rPh>
    <rPh sb="20" eb="21">
      <t>ジ</t>
    </rPh>
    <rPh sb="22" eb="24">
      <t>カクニン</t>
    </rPh>
    <phoneticPr fontId="4"/>
  </si>
  <si>
    <t xml:space="preserve">前提：装置時計同期有効時
１．直接日付・時刻を設定する
２．プロアナでRS-485通信状態を確認する
３．ModbusRTUにて、Holding Registerアドレス1004-1005に、NICの時刻が書き込まれていることを確認する
</t>
    <rPh sb="17" eb="19">
      <t>ヒヅケ</t>
    </rPh>
    <rPh sb="20" eb="22">
      <t>ジコク</t>
    </rPh>
    <rPh sb="23" eb="25">
      <t>セッテイ</t>
    </rPh>
    <phoneticPr fontId="4"/>
  </si>
  <si>
    <t>同上</t>
    <rPh sb="0" eb="2">
      <t>ドウジョウ</t>
    </rPh>
    <phoneticPr fontId="4"/>
  </si>
  <si>
    <t>2-1-5</t>
  </si>
  <si>
    <r>
      <t>装置時計同期</t>
    </r>
    <r>
      <rPr>
        <b/>
        <sz val="11"/>
        <color theme="1"/>
        <rFont val="游ゴシック"/>
        <family val="3"/>
        <charset val="128"/>
        <scheme val="minor"/>
      </rPr>
      <t>有効</t>
    </r>
    <r>
      <rPr>
        <sz val="11"/>
        <color theme="1"/>
        <rFont val="游ゴシック"/>
        <family val="2"/>
        <charset val="128"/>
        <scheme val="minor"/>
      </rPr>
      <t>時で
起動時の確認</t>
    </r>
    <rPh sb="11" eb="14">
      <t>キドウジ</t>
    </rPh>
    <rPh sb="15" eb="17">
      <t>カクニン</t>
    </rPh>
    <phoneticPr fontId="4"/>
  </si>
  <si>
    <t xml:space="preserve">前提：装置時計同期有効時
１．起動時
２．プロアナでRS-485通信状態を確認する
３．ModbusRTUにて、Holding Registerアドレス1004-1005に、NICの時刻が書き込まれていることを確認する
</t>
    <phoneticPr fontId="4"/>
  </si>
  <si>
    <t>2-1-6</t>
  </si>
  <si>
    <r>
      <t>装置時計同期</t>
    </r>
    <r>
      <rPr>
        <b/>
        <sz val="11"/>
        <color theme="1"/>
        <rFont val="游ゴシック"/>
        <family val="3"/>
        <charset val="128"/>
        <scheme val="minor"/>
      </rPr>
      <t>有効</t>
    </r>
    <r>
      <rPr>
        <sz val="11"/>
        <color theme="1"/>
        <rFont val="游ゴシック"/>
        <family val="2"/>
        <charset val="128"/>
        <scheme val="minor"/>
      </rPr>
      <t>時で
NTP時計同期有効時
[設定]ボタンクリック時
の確認</t>
    </r>
    <rPh sb="14" eb="16">
      <t>トケイ</t>
    </rPh>
    <rPh sb="16" eb="18">
      <t>ドウキ</t>
    </rPh>
    <rPh sb="18" eb="20">
      <t>ユウコウ</t>
    </rPh>
    <rPh sb="20" eb="21">
      <t>ジ</t>
    </rPh>
    <rPh sb="23" eb="25">
      <t>セッテイ</t>
    </rPh>
    <rPh sb="33" eb="34">
      <t>ジ</t>
    </rPh>
    <rPh sb="36" eb="38">
      <t>カクニン</t>
    </rPh>
    <phoneticPr fontId="4"/>
  </si>
  <si>
    <t xml:space="preserve">前提：
・装置時計同期有効時
・ネットワーク設定画面において、NICからインターネットで出て、名前解決できるようにデフォルトゲートウェイとDNSアドレスを設定しておくこと。
NICの時計同期設定画面におけるNTP時計同期設定欄で
１．NTP時計同期有効
２．NTPサーバ欄に"ntp.nict.jp"を入力
３．[設定]ボタンクリック
４．プロアナでRS-485通信状態を確認する
５．ModbusRTUにて、Holding Registerアドレス1004-1005に、NICの時刻が書き込まれていることを確認する
</t>
    <rPh sb="124" eb="126">
      <t>ユウコウ</t>
    </rPh>
    <rPh sb="135" eb="136">
      <t>ラン</t>
    </rPh>
    <rPh sb="151" eb="153">
      <t>ニュウリョク</t>
    </rPh>
    <rPh sb="157" eb="159">
      <t>セッテイ</t>
    </rPh>
    <phoneticPr fontId="4"/>
  </si>
  <si>
    <t>2-1-7</t>
  </si>
  <si>
    <r>
      <t>装置時計同期</t>
    </r>
    <r>
      <rPr>
        <b/>
        <sz val="11"/>
        <color theme="1"/>
        <rFont val="游ゴシック"/>
        <family val="3"/>
        <charset val="128"/>
        <scheme val="minor"/>
      </rPr>
      <t>有効</t>
    </r>
    <r>
      <rPr>
        <sz val="11"/>
        <color theme="1"/>
        <rFont val="游ゴシック"/>
        <family val="2"/>
        <charset val="128"/>
        <scheme val="minor"/>
      </rPr>
      <t>時で
NTP時計同期有効(NTP時計同期時刻)時
NTP時計同期時刻到達時
の確認</t>
    </r>
    <rPh sb="14" eb="16">
      <t>トケイ</t>
    </rPh>
    <rPh sb="16" eb="18">
      <t>ドウキ</t>
    </rPh>
    <rPh sb="18" eb="20">
      <t>ユウコウ</t>
    </rPh>
    <rPh sb="31" eb="32">
      <t>ジ</t>
    </rPh>
    <rPh sb="32" eb="33">
      <t>テイジ</t>
    </rPh>
    <rPh sb="42" eb="44">
      <t>トウタツ</t>
    </rPh>
    <rPh sb="44" eb="45">
      <t>ジ</t>
    </rPh>
    <rPh sb="47" eb="49">
      <t>カクニン</t>
    </rPh>
    <phoneticPr fontId="4"/>
  </si>
  <si>
    <t xml:space="preserve">前提：
・装置時計同期有効時
・ネットワーク設定画面において、NICからインターネットで出て、名前解決できるようにデフォルトゲートウェイとDNSアドレスを設定しておくこと。
NICの時計同期設定画面におけるNTP時計同期設定欄で
１．NTP時計同期有効
２．NTPサーバ欄に"ntp.nict.jp"を入力
３．NTP時計同期時刻を入力
４．[設定]ボタンクリック
５．３で設定したNTP時計同期時刻まで待つ
６．プロアナでRS-485通信状態を確認する
７．ModbusRTUにて、Holding Registerアドレス1004-1005に、NICの時刻が書き込まれていることを確認する
</t>
    <rPh sb="124" eb="126">
      <t>ユウコウ</t>
    </rPh>
    <rPh sb="135" eb="136">
      <t>ラン</t>
    </rPh>
    <rPh sb="151" eb="153">
      <t>ニュウリョク</t>
    </rPh>
    <rPh sb="159" eb="161">
      <t>トケイ</t>
    </rPh>
    <rPh sb="161" eb="163">
      <t>ドウキ</t>
    </rPh>
    <rPh sb="163" eb="165">
      <t>ジコク</t>
    </rPh>
    <rPh sb="166" eb="168">
      <t>ニュウリョク</t>
    </rPh>
    <rPh sb="172" eb="174">
      <t>セッテイ</t>
    </rPh>
    <rPh sb="187" eb="189">
      <t>セッテイ</t>
    </rPh>
    <rPh sb="194" eb="196">
      <t>トケイ</t>
    </rPh>
    <rPh sb="196" eb="198">
      <t>ドウキ</t>
    </rPh>
    <rPh sb="198" eb="200">
      <t>ジコク</t>
    </rPh>
    <rPh sb="202" eb="203">
      <t>マ</t>
    </rPh>
    <phoneticPr fontId="4"/>
  </si>
  <si>
    <t>2-1-8</t>
  </si>
  <si>
    <r>
      <t>装置時計同期</t>
    </r>
    <r>
      <rPr>
        <b/>
        <sz val="11"/>
        <color rgb="FFFF0000"/>
        <rFont val="游ゴシック"/>
        <family val="3"/>
        <charset val="128"/>
        <scheme val="minor"/>
      </rPr>
      <t>無効</t>
    </r>
    <r>
      <rPr>
        <sz val="11"/>
        <color theme="1"/>
        <rFont val="游ゴシック"/>
        <family val="2"/>
        <charset val="128"/>
        <scheme val="minor"/>
      </rPr>
      <t>時で
ローカルコンピュータ時刻設定時の確認</t>
    </r>
    <rPh sb="6" eb="8">
      <t>ムコウ</t>
    </rPh>
    <rPh sb="21" eb="23">
      <t>ジコク</t>
    </rPh>
    <rPh sb="23" eb="25">
      <t>セッテイ</t>
    </rPh>
    <rPh sb="25" eb="26">
      <t>ジ</t>
    </rPh>
    <rPh sb="27" eb="29">
      <t>カクニン</t>
    </rPh>
    <phoneticPr fontId="4"/>
  </si>
  <si>
    <r>
      <t>１．現在のローカルコンピュータ時刻を設定する
２．プロアナでRS-485通信状態を確認する
３．ModbusRTUにて、Holding Registerアドレス1004-1005に、NICの時刻が書き込まれて</t>
    </r>
    <r>
      <rPr>
        <b/>
        <sz val="11"/>
        <color rgb="FFFF0000"/>
        <rFont val="游ゴシック"/>
        <family val="3"/>
        <charset val="128"/>
        <scheme val="minor"/>
      </rPr>
      <t>いない</t>
    </r>
    <r>
      <rPr>
        <sz val="11"/>
        <color theme="1"/>
        <rFont val="游ゴシック"/>
        <family val="2"/>
        <charset val="128"/>
        <scheme val="minor"/>
      </rPr>
      <t xml:space="preserve">ことを確認する
</t>
    </r>
    <rPh sb="2" eb="4">
      <t>ゲンザイ</t>
    </rPh>
    <rPh sb="15" eb="17">
      <t>ジコク</t>
    </rPh>
    <rPh sb="18" eb="20">
      <t>セッテイ</t>
    </rPh>
    <rPh sb="41" eb="43">
      <t>カクニン</t>
    </rPh>
    <rPh sb="110" eb="112">
      <t>カクニン</t>
    </rPh>
    <phoneticPr fontId="4"/>
  </si>
  <si>
    <t>NICがNTP時計同期され、NICの時刻を装置時計同期しないこと</t>
    <phoneticPr fontId="4"/>
  </si>
  <si>
    <t>・プロアナでRS-485通信状態のエビデンスを残す
・ModbusRTUにて、Holding Registerアドレス1004-1005に、NICの時刻が書き込まれていないことのエビデンスを残す</t>
    <rPh sb="23" eb="24">
      <t>ノコ</t>
    </rPh>
    <rPh sb="95" eb="96">
      <t>ノコ</t>
    </rPh>
    <phoneticPr fontId="4"/>
  </si>
  <si>
    <t>2-1-9</t>
  </si>
  <si>
    <r>
      <t>装置時計同期</t>
    </r>
    <r>
      <rPr>
        <b/>
        <sz val="11"/>
        <color rgb="FFFF0000"/>
        <rFont val="游ゴシック"/>
        <family val="3"/>
        <charset val="128"/>
        <scheme val="minor"/>
      </rPr>
      <t>無効</t>
    </r>
    <r>
      <rPr>
        <sz val="11"/>
        <color theme="1"/>
        <rFont val="游ゴシック"/>
        <family val="2"/>
        <charset val="128"/>
        <scheme val="minor"/>
      </rPr>
      <t>時で
直接日付・時刻設定時の確認</t>
    </r>
    <rPh sb="11" eb="13">
      <t>チョクセツ</t>
    </rPh>
    <rPh sb="13" eb="15">
      <t>ヒヅケ</t>
    </rPh>
    <rPh sb="16" eb="18">
      <t>ジコク</t>
    </rPh>
    <rPh sb="18" eb="20">
      <t>セッテイ</t>
    </rPh>
    <rPh sb="20" eb="21">
      <t>ジ</t>
    </rPh>
    <rPh sb="22" eb="24">
      <t>カクニン</t>
    </rPh>
    <phoneticPr fontId="4"/>
  </si>
  <si>
    <r>
      <t>１．直接日付・時刻を設定する
２．プロアナでRS-485通信状態を確認する
３．ModbusRTUにて、Holding Registerアドレス1004-1005に、NICの時刻が書き込まれて</t>
    </r>
    <r>
      <rPr>
        <b/>
        <sz val="11"/>
        <color rgb="FFFF0000"/>
        <rFont val="游ゴシック"/>
        <family val="3"/>
        <charset val="128"/>
        <scheme val="minor"/>
      </rPr>
      <t>いない</t>
    </r>
    <r>
      <rPr>
        <sz val="11"/>
        <color theme="1"/>
        <rFont val="游ゴシック"/>
        <family val="2"/>
        <charset val="128"/>
        <scheme val="minor"/>
      </rPr>
      <t xml:space="preserve">ことを確認する
</t>
    </r>
    <rPh sb="4" eb="6">
      <t>ヒヅケ</t>
    </rPh>
    <rPh sb="7" eb="9">
      <t>ジコク</t>
    </rPh>
    <rPh sb="10" eb="12">
      <t>セッテイ</t>
    </rPh>
    <phoneticPr fontId="4"/>
  </si>
  <si>
    <t>2-1-10</t>
  </si>
  <si>
    <r>
      <t>装置時計同期</t>
    </r>
    <r>
      <rPr>
        <b/>
        <sz val="11"/>
        <color rgb="FFFF0000"/>
        <rFont val="游ゴシック"/>
        <family val="3"/>
        <charset val="128"/>
        <scheme val="minor"/>
      </rPr>
      <t>無効</t>
    </r>
    <r>
      <rPr>
        <sz val="11"/>
        <color theme="1"/>
        <rFont val="游ゴシック"/>
        <family val="2"/>
        <charset val="128"/>
        <scheme val="minor"/>
      </rPr>
      <t>時で
起動時の確認</t>
    </r>
    <rPh sb="11" eb="14">
      <t>キドウジ</t>
    </rPh>
    <rPh sb="15" eb="17">
      <t>カクニン</t>
    </rPh>
    <phoneticPr fontId="4"/>
  </si>
  <si>
    <r>
      <t>１．起動時
２．プロアナでRS-485通信状態を確認する
３．ModbusRTUにて、Holding Registerアドレス1004-1005に、NICの時刻が書き込まれて</t>
    </r>
    <r>
      <rPr>
        <b/>
        <sz val="11"/>
        <color rgb="FFFF0000"/>
        <rFont val="游ゴシック"/>
        <family val="3"/>
        <charset val="128"/>
        <scheme val="minor"/>
      </rPr>
      <t>いない</t>
    </r>
    <r>
      <rPr>
        <sz val="11"/>
        <color theme="1"/>
        <rFont val="游ゴシック"/>
        <family val="2"/>
        <charset val="128"/>
        <scheme val="minor"/>
      </rPr>
      <t xml:space="preserve">ことを確認する
</t>
    </r>
    <phoneticPr fontId="4"/>
  </si>
  <si>
    <t>2-1-11</t>
  </si>
  <si>
    <r>
      <t>装置時計同期</t>
    </r>
    <r>
      <rPr>
        <b/>
        <sz val="11"/>
        <color rgb="FFFF0000"/>
        <rFont val="游ゴシック"/>
        <family val="3"/>
        <charset val="128"/>
        <scheme val="minor"/>
      </rPr>
      <t>無効</t>
    </r>
    <r>
      <rPr>
        <sz val="11"/>
        <color theme="1"/>
        <rFont val="游ゴシック"/>
        <family val="2"/>
        <charset val="128"/>
        <scheme val="minor"/>
      </rPr>
      <t>時で
NTP時計同期有効時
[設定]ボタンクリック時
の確認</t>
    </r>
    <rPh sb="14" eb="16">
      <t>トケイ</t>
    </rPh>
    <rPh sb="16" eb="18">
      <t>ドウキ</t>
    </rPh>
    <rPh sb="18" eb="20">
      <t>ユウコウ</t>
    </rPh>
    <rPh sb="20" eb="21">
      <t>ジ</t>
    </rPh>
    <rPh sb="23" eb="25">
      <t>セッテイ</t>
    </rPh>
    <rPh sb="33" eb="34">
      <t>ジ</t>
    </rPh>
    <rPh sb="36" eb="38">
      <t>カクニン</t>
    </rPh>
    <phoneticPr fontId="4"/>
  </si>
  <si>
    <r>
      <t>前提：
・装置時計同期有効時
・ネットワーク設定画面において、NICからインターネットで出て、名前解決できるようにデフォルトゲートウェイとDNSアドレスを設定しておくこと。NICの時計同期設定画面におけるNTP時計同期設定欄で
１．NTP時計同期有効
２．NTPサーバ欄に"ntp.nict.jp"を入力
３．[設定]ボタンクリック
４．プロアナでRS-485通信状態を確認する
５．ModbusRTUにて、Holding Registerアドレス1004-1005に、NICの時刻が書き込まれて</t>
    </r>
    <r>
      <rPr>
        <b/>
        <sz val="11"/>
        <color rgb="FFFF0000"/>
        <rFont val="游ゴシック"/>
        <family val="3"/>
        <charset val="128"/>
        <scheme val="minor"/>
      </rPr>
      <t>いない</t>
    </r>
    <r>
      <rPr>
        <sz val="11"/>
        <color theme="1"/>
        <rFont val="游ゴシック"/>
        <family val="2"/>
        <charset val="128"/>
        <scheme val="minor"/>
      </rPr>
      <t xml:space="preserve">ことを確認する
</t>
    </r>
    <rPh sb="123" eb="125">
      <t>ユウコウ</t>
    </rPh>
    <rPh sb="134" eb="135">
      <t>ラン</t>
    </rPh>
    <rPh sb="150" eb="152">
      <t>ニュウリョク</t>
    </rPh>
    <rPh sb="156" eb="158">
      <t>セッテイ</t>
    </rPh>
    <phoneticPr fontId="4"/>
  </si>
  <si>
    <t>2-1-12</t>
  </si>
  <si>
    <r>
      <t>装置時計同期</t>
    </r>
    <r>
      <rPr>
        <b/>
        <sz val="11"/>
        <color rgb="FFFF0000"/>
        <rFont val="游ゴシック"/>
        <family val="3"/>
        <charset val="128"/>
        <scheme val="minor"/>
      </rPr>
      <t>無効</t>
    </r>
    <r>
      <rPr>
        <sz val="11"/>
        <color theme="1"/>
        <rFont val="游ゴシック"/>
        <family val="2"/>
        <charset val="128"/>
        <scheme val="minor"/>
      </rPr>
      <t>時で
NTP時計同期有効(NTP時計同期時刻)時
NTP時計同期時刻到達時
の確認</t>
    </r>
    <rPh sb="14" eb="16">
      <t>トケイ</t>
    </rPh>
    <rPh sb="16" eb="18">
      <t>ドウキ</t>
    </rPh>
    <rPh sb="18" eb="20">
      <t>ユウコウ</t>
    </rPh>
    <rPh sb="31" eb="32">
      <t>ジ</t>
    </rPh>
    <rPh sb="32" eb="33">
      <t>テイジ</t>
    </rPh>
    <rPh sb="42" eb="44">
      <t>トウタツ</t>
    </rPh>
    <rPh sb="44" eb="45">
      <t>ジ</t>
    </rPh>
    <rPh sb="47" eb="49">
      <t>カクニン</t>
    </rPh>
    <phoneticPr fontId="4"/>
  </si>
  <si>
    <r>
      <t>前提：
・装置時計同期有効時
・ネットワーク設定画面において、NICからインターネットで出て、名前解決できるようにデフォルトゲートウェイとDNSアドレスを設定しておくこと。NICの時計同期設定画面におけるNTP時計同期設定欄で
１．NTP時計同期有効
２．NTPサーバ欄に"ntp.nict.jp"を入力
３．NTP時計同期時刻を入力
４．[設定]ボタンクリック
５．３で設定したNTP時計同期時刻まで待つ
６．プロアナでRS-485通信状態を確認する
７．ModbusRTUにて、Holding Registerアドレス1004-1005に、NICの時刻が書き込まれて</t>
    </r>
    <r>
      <rPr>
        <b/>
        <sz val="11"/>
        <color rgb="FFFF0000"/>
        <rFont val="游ゴシック"/>
        <family val="3"/>
        <charset val="128"/>
        <scheme val="minor"/>
      </rPr>
      <t>いない</t>
    </r>
    <r>
      <rPr>
        <sz val="11"/>
        <color theme="1"/>
        <rFont val="游ゴシック"/>
        <family val="2"/>
        <charset val="128"/>
        <scheme val="minor"/>
      </rPr>
      <t xml:space="preserve">ことを確認する
</t>
    </r>
    <rPh sb="123" eb="125">
      <t>ユウコウ</t>
    </rPh>
    <rPh sb="134" eb="135">
      <t>ラン</t>
    </rPh>
    <rPh sb="150" eb="152">
      <t>ニュウリョク</t>
    </rPh>
    <rPh sb="158" eb="160">
      <t>トケイ</t>
    </rPh>
    <rPh sb="160" eb="162">
      <t>ドウキ</t>
    </rPh>
    <rPh sb="162" eb="164">
      <t>ジコク</t>
    </rPh>
    <rPh sb="165" eb="167">
      <t>ニュウリョク</t>
    </rPh>
    <rPh sb="171" eb="173">
      <t>セッテイ</t>
    </rPh>
    <rPh sb="186" eb="188">
      <t>セッテイ</t>
    </rPh>
    <rPh sb="193" eb="195">
      <t>トケイ</t>
    </rPh>
    <rPh sb="195" eb="197">
      <t>ドウキ</t>
    </rPh>
    <rPh sb="197" eb="199">
      <t>ジコク</t>
    </rPh>
    <rPh sb="201" eb="202">
      <t>マ</t>
    </rPh>
    <phoneticPr fontId="4"/>
  </si>
  <si>
    <t>2-2-1</t>
    <phoneticPr fontId="4"/>
  </si>
  <si>
    <t>2-2-2</t>
  </si>
  <si>
    <t>保守設定＞MBCU時計同期設定画面　動作確認
[実行]ボタンクリック後</t>
    <rPh sb="0" eb="2">
      <t>ホシュ</t>
    </rPh>
    <rPh sb="2" eb="4">
      <t>セッテイ</t>
    </rPh>
    <rPh sb="9" eb="15">
      <t>トケイドウキセッテイ</t>
    </rPh>
    <rPh sb="15" eb="17">
      <t>ガメン</t>
    </rPh>
    <rPh sb="18" eb="20">
      <t>ドウサ</t>
    </rPh>
    <rPh sb="20" eb="22">
      <t>カクニン</t>
    </rPh>
    <rPh sb="34" eb="35">
      <t>ゴ</t>
    </rPh>
    <phoneticPr fontId="4"/>
  </si>
  <si>
    <t>2-2-3</t>
  </si>
  <si>
    <t>装置時計同期有効時で
ローカルコンピュータ時刻設定時の確認</t>
    <rPh sb="21" eb="23">
      <t>ジコク</t>
    </rPh>
    <rPh sb="23" eb="25">
      <t>セッテイ</t>
    </rPh>
    <rPh sb="25" eb="26">
      <t>ジ</t>
    </rPh>
    <rPh sb="27" eb="29">
      <t>カクニン</t>
    </rPh>
    <phoneticPr fontId="4"/>
  </si>
  <si>
    <t xml:space="preserve">１．現在のローカルコンピュータ時刻を設定する
２．プロアナでRS-485通信状態を確認する
３．ModbusRTUにて、Holding Registerアドレス1004-1005に、NICの時刻が書き込まれていることを確認する
</t>
    <rPh sb="2" eb="4">
      <t>ゲンザイ</t>
    </rPh>
    <rPh sb="15" eb="17">
      <t>ジコク</t>
    </rPh>
    <rPh sb="18" eb="20">
      <t>セッテイ</t>
    </rPh>
    <rPh sb="41" eb="43">
      <t>カクニン</t>
    </rPh>
    <rPh sb="109" eb="111">
      <t>カクニン</t>
    </rPh>
    <phoneticPr fontId="4"/>
  </si>
  <si>
    <t>2-2-4</t>
  </si>
  <si>
    <t>装置時計同期有効時で
直接日付・時刻設定時の確認</t>
    <rPh sb="11" eb="13">
      <t>チョクセツ</t>
    </rPh>
    <rPh sb="13" eb="15">
      <t>ヒヅケ</t>
    </rPh>
    <rPh sb="16" eb="18">
      <t>ジコク</t>
    </rPh>
    <rPh sb="18" eb="20">
      <t>セッテイ</t>
    </rPh>
    <rPh sb="20" eb="21">
      <t>ジ</t>
    </rPh>
    <rPh sb="22" eb="24">
      <t>カクニン</t>
    </rPh>
    <phoneticPr fontId="4"/>
  </si>
  <si>
    <t xml:space="preserve">１．直接日付・時刻を設定する
２．プロアナでRS-485通信状態を確認する
３．ModbusRTUにて、Holding Registerアドレス1004-1005に、NICの時刻が書き込まれていることを確認する
</t>
    <rPh sb="4" eb="6">
      <t>ヒヅケ</t>
    </rPh>
    <rPh sb="7" eb="9">
      <t>ジコク</t>
    </rPh>
    <rPh sb="10" eb="12">
      <t>セッテイ</t>
    </rPh>
    <phoneticPr fontId="4"/>
  </si>
  <si>
    <t>2-2-5</t>
  </si>
  <si>
    <t>装置時計同期有効時で
起動時の確認</t>
    <rPh sb="11" eb="14">
      <t>キドウジ</t>
    </rPh>
    <rPh sb="15" eb="17">
      <t>カクニン</t>
    </rPh>
    <phoneticPr fontId="4"/>
  </si>
  <si>
    <t xml:space="preserve">１．起動時
２．プロアナでRS-485通信状態を確認する
３．ModbusRTUにて、Holding Registerアドレス1004-1005に、NICの時刻が書き込まれていることを確認する
</t>
    <phoneticPr fontId="4"/>
  </si>
  <si>
    <t>2-2-6</t>
  </si>
  <si>
    <t>装置時計同期有効時で
NTP時計同期有効時
[設定]ボタンクリック時
の確認</t>
    <rPh sb="14" eb="16">
      <t>トケイ</t>
    </rPh>
    <rPh sb="16" eb="18">
      <t>ドウキ</t>
    </rPh>
    <rPh sb="18" eb="20">
      <t>ユウコウ</t>
    </rPh>
    <rPh sb="20" eb="21">
      <t>ジ</t>
    </rPh>
    <rPh sb="23" eb="25">
      <t>セッテイ</t>
    </rPh>
    <rPh sb="33" eb="34">
      <t>ジ</t>
    </rPh>
    <rPh sb="36" eb="38">
      <t>カクニン</t>
    </rPh>
    <phoneticPr fontId="4"/>
  </si>
  <si>
    <t xml:space="preserve">前提：
・装置時計同期有効時
・ネットワーク設定画面において、NICからインターネットで出て、名前解決できるようにデフォルトゲートウェイとDNSアドレスを設定しておくこと。NICの時計同期設定画面におけるNTP時計同期設定欄で
１．NTP時計同期有効
２．NTPサーバ欄に"ntp.nict.jp"を入力
３．[設定]ボタンクリック
４．プロアナでRS-485通信状態を確認する
５．ModbusRTUにて、Holding Registerアドレス1004-1005に、NICの時刻が書き込まれていることを確認する
</t>
    <rPh sb="123" eb="125">
      <t>ユウコウ</t>
    </rPh>
    <rPh sb="134" eb="135">
      <t>ラン</t>
    </rPh>
    <rPh sb="150" eb="152">
      <t>ニュウリョク</t>
    </rPh>
    <rPh sb="156" eb="158">
      <t>セッテイ</t>
    </rPh>
    <phoneticPr fontId="4"/>
  </si>
  <si>
    <t>2-2-7</t>
  </si>
  <si>
    <t>装置時計同期有効時で
NTP時計同期有効(NTP時計同期時刻)時
NTP時計同期時刻到達時
の確認</t>
    <rPh sb="14" eb="16">
      <t>トケイ</t>
    </rPh>
    <rPh sb="16" eb="18">
      <t>ドウキ</t>
    </rPh>
    <rPh sb="18" eb="20">
      <t>ユウコウ</t>
    </rPh>
    <rPh sb="31" eb="32">
      <t>ジ</t>
    </rPh>
    <rPh sb="32" eb="33">
      <t>テイジ</t>
    </rPh>
    <rPh sb="42" eb="44">
      <t>トウタツ</t>
    </rPh>
    <rPh sb="44" eb="45">
      <t>ジ</t>
    </rPh>
    <rPh sb="47" eb="49">
      <t>カクニン</t>
    </rPh>
    <phoneticPr fontId="4"/>
  </si>
  <si>
    <t xml:space="preserve">前提：
・装置時計同期有効時
・ネットワーク設定画面において、NICからインターネットで出て、名前解決できるようにデフォルトゲートウェイとDNSアドレスを設定しておくこと。NICの時計同期設定画面におけるNTP時計同期設定欄で
１．NTP時計同期有効
２．NTPサーバ欄に"ntp.nict.jp"を入力
３．NTP時計同期時刻を入力
４．[設定]ボタンクリック
５．３で設定したNTP時計同期時刻まで待つ
６．プロアナでRS-485通信状態を確認する
７．ModbusRTUにて、Holding Registerアドレス1004-1005に、NICの時刻が書き込まれていることを確認する
</t>
    <rPh sb="123" eb="125">
      <t>ユウコウ</t>
    </rPh>
    <rPh sb="134" eb="135">
      <t>ラン</t>
    </rPh>
    <rPh sb="150" eb="152">
      <t>ニュウリョク</t>
    </rPh>
    <rPh sb="158" eb="160">
      <t>トケイ</t>
    </rPh>
    <rPh sb="160" eb="162">
      <t>ドウキ</t>
    </rPh>
    <rPh sb="162" eb="164">
      <t>ジコク</t>
    </rPh>
    <rPh sb="165" eb="167">
      <t>ニュウリョク</t>
    </rPh>
    <rPh sb="171" eb="173">
      <t>セッテイ</t>
    </rPh>
    <rPh sb="186" eb="188">
      <t>セッテイ</t>
    </rPh>
    <rPh sb="193" eb="195">
      <t>トケイ</t>
    </rPh>
    <rPh sb="195" eb="197">
      <t>ドウキ</t>
    </rPh>
    <rPh sb="197" eb="199">
      <t>ジコク</t>
    </rPh>
    <rPh sb="201" eb="202">
      <t>マ</t>
    </rPh>
    <phoneticPr fontId="4"/>
  </si>
  <si>
    <t>2-2-8</t>
  </si>
  <si>
    <t>2-2-9</t>
  </si>
  <si>
    <t>2-2-10</t>
  </si>
  <si>
    <t>2-2-11</t>
  </si>
  <si>
    <t>2-2-12</t>
  </si>
  <si>
    <r>
      <t>NIC</t>
    </r>
    <r>
      <rPr>
        <b/>
        <sz val="11"/>
        <color theme="1"/>
        <rFont val="游ゴシック"/>
        <family val="3"/>
        <charset val="128"/>
        <scheme val="minor"/>
      </rPr>
      <t>R</t>
    </r>
    <r>
      <rPr>
        <sz val="11"/>
        <color theme="1"/>
        <rFont val="游ゴシック"/>
        <family val="2"/>
        <charset val="128"/>
        <scheme val="minor"/>
      </rPr>
      <t>のみ</t>
    </r>
    <phoneticPr fontId="4"/>
  </si>
  <si>
    <t>保守</t>
    <rPh sb="0" eb="2">
      <t>ホシュ</t>
    </rPh>
    <phoneticPr fontId="4"/>
  </si>
  <si>
    <t>1-1</t>
    <phoneticPr fontId="4"/>
  </si>
  <si>
    <t>MBCU</t>
    <phoneticPr fontId="4"/>
  </si>
  <si>
    <t>-</t>
    <phoneticPr fontId="4"/>
  </si>
  <si>
    <t xml:space="preserve">BMS FWアップデート画面　画面レイアウト確認
</t>
    <rPh sb="12" eb="14">
      <t>ガメン</t>
    </rPh>
    <rPh sb="15" eb="17">
      <t>ガメン</t>
    </rPh>
    <rPh sb="22" eb="24">
      <t>カクニン</t>
    </rPh>
    <phoneticPr fontId="4"/>
  </si>
  <si>
    <t xml:space="preserve">「参考」シートの【BMS FWアップデート】を参照
・"FWアップデート"
・"種別"
・種別 プルダウン
・"対象"
・対象 プルダウン　※非活性
・[参照…]ボタン
・FWファイル名　テキストボックス
・[実行]ボタン
・FWバージョンリスト
・パンくずリスト　＞BNS FWアップデート
が表示されていること
</t>
    <rPh sb="1" eb="3">
      <t>サンコウ</t>
    </rPh>
    <rPh sb="23" eb="25">
      <t>サンショウ</t>
    </rPh>
    <rPh sb="40" eb="42">
      <t>シュベツ</t>
    </rPh>
    <rPh sb="45" eb="47">
      <t>シュベツ</t>
    </rPh>
    <rPh sb="56" eb="58">
      <t>タイショウ</t>
    </rPh>
    <rPh sb="61" eb="63">
      <t>タイショウ</t>
    </rPh>
    <rPh sb="71" eb="74">
      <t>ヒカッセイ</t>
    </rPh>
    <rPh sb="77" eb="79">
      <t>サンショウ</t>
    </rPh>
    <rPh sb="92" eb="93">
      <t>メイ</t>
    </rPh>
    <rPh sb="105" eb="107">
      <t>ジッコウ</t>
    </rPh>
    <rPh sb="148" eb="150">
      <t>ヒョウジ</t>
    </rPh>
    <phoneticPr fontId="4"/>
  </si>
  <si>
    <t>1-2</t>
    <phoneticPr fontId="4"/>
  </si>
  <si>
    <t>[種別]プルダウン</t>
    <rPh sb="1" eb="3">
      <t>シュベツ</t>
    </rPh>
    <phoneticPr fontId="4"/>
  </si>
  <si>
    <t>BMS FWアップデート画面　動作確認
確認項目2 をクリックする</t>
    <rPh sb="12" eb="14">
      <t>ガメン</t>
    </rPh>
    <rPh sb="15" eb="17">
      <t>ドウサ</t>
    </rPh>
    <rPh sb="17" eb="19">
      <t>カクニン</t>
    </rPh>
    <phoneticPr fontId="4"/>
  </si>
  <si>
    <t>MBCU、SBCU、BMUが表示され、いずれも選択可能であること</t>
    <rPh sb="23" eb="25">
      <t>センタク</t>
    </rPh>
    <rPh sb="25" eb="27">
      <t>カノウ</t>
    </rPh>
    <phoneticPr fontId="4"/>
  </si>
  <si>
    <t>選択した種別の情報が表示されること</t>
    <rPh sb="0" eb="2">
      <t>センタク</t>
    </rPh>
    <rPh sb="4" eb="6">
      <t>シュベツ</t>
    </rPh>
    <rPh sb="7" eb="9">
      <t>ジョウホウ</t>
    </rPh>
    <rPh sb="10" eb="12">
      <t>ヒョウジ</t>
    </rPh>
    <phoneticPr fontId="4"/>
  </si>
  <si>
    <t>1-3</t>
    <phoneticPr fontId="4"/>
  </si>
  <si>
    <t>[対象]プルダウン</t>
    <rPh sb="1" eb="3">
      <t>タイショウ</t>
    </rPh>
    <phoneticPr fontId="4"/>
  </si>
  <si>
    <t>非活性で表示されていること</t>
    <rPh sb="0" eb="3">
      <t>ヒカッセイ</t>
    </rPh>
    <rPh sb="4" eb="6">
      <t>ヒョウジ</t>
    </rPh>
    <phoneticPr fontId="4"/>
  </si>
  <si>
    <t>「参考」シートの【BMS FWアップデート】を参照
非活性で"ドメイン"が固定されて表示されていること</t>
    <rPh sb="1" eb="3">
      <t>サンコウ</t>
    </rPh>
    <rPh sb="23" eb="25">
      <t>サンショウ</t>
    </rPh>
    <rPh sb="42" eb="44">
      <t>ヒョウジ</t>
    </rPh>
    <phoneticPr fontId="4"/>
  </si>
  <si>
    <t>1-4</t>
    <phoneticPr fontId="4"/>
  </si>
  <si>
    <t>[参照]ボタン</t>
    <rPh sb="1" eb="3">
      <t>サンショウ</t>
    </rPh>
    <phoneticPr fontId="4"/>
  </si>
  <si>
    <t>ファイル選択ダイアログが表示されること</t>
    <rPh sb="4" eb="6">
      <t>センタク</t>
    </rPh>
    <rPh sb="12" eb="14">
      <t>ヒョウジ</t>
    </rPh>
    <phoneticPr fontId="4"/>
  </si>
  <si>
    <t>ファイル選択ダイアログが表示され、ファイルを指定できること</t>
    <rPh sb="4" eb="6">
      <t>センタク</t>
    </rPh>
    <rPh sb="12" eb="14">
      <t>ヒョウジ</t>
    </rPh>
    <rPh sb="22" eb="24">
      <t>シテイ</t>
    </rPh>
    <phoneticPr fontId="4"/>
  </si>
  <si>
    <t>1-5</t>
    <phoneticPr fontId="4"/>
  </si>
  <si>
    <t>テキストボックス</t>
    <phoneticPr fontId="4"/>
  </si>
  <si>
    <t>BMS FWアップデート画面　動作確認
確認項目2 の内容を確認する</t>
    <rPh sb="12" eb="14">
      <t>ガメン</t>
    </rPh>
    <rPh sb="15" eb="17">
      <t>ドウサ</t>
    </rPh>
    <rPh sb="17" eb="19">
      <t>カクニン</t>
    </rPh>
    <rPh sb="27" eb="29">
      <t>ナイヨウ</t>
    </rPh>
    <rPh sb="30" eb="32">
      <t>カクニン</t>
    </rPh>
    <phoneticPr fontId="4"/>
  </si>
  <si>
    <t>[参照]ボタンで選択したFWファイルが表示されること</t>
    <rPh sb="1" eb="3">
      <t>サンショウ</t>
    </rPh>
    <rPh sb="8" eb="10">
      <t>センタク</t>
    </rPh>
    <rPh sb="19" eb="21">
      <t>ヒョウジ</t>
    </rPh>
    <phoneticPr fontId="4"/>
  </si>
  <si>
    <t>FWファイル名のみ表示されパスは表示されないこと</t>
    <rPh sb="6" eb="7">
      <t>メイ</t>
    </rPh>
    <rPh sb="9" eb="11">
      <t>ヒョウジ</t>
    </rPh>
    <rPh sb="16" eb="18">
      <t>ヒョウジ</t>
    </rPh>
    <phoneticPr fontId="4"/>
  </si>
  <si>
    <t>1-6</t>
  </si>
  <si>
    <t>FWバージョンリスト</t>
    <phoneticPr fontId="4"/>
  </si>
  <si>
    <t>ドメインのFWバージョンが表示されること</t>
    <rPh sb="13" eb="15">
      <t>ヒョウジ</t>
    </rPh>
    <phoneticPr fontId="4"/>
  </si>
  <si>
    <t xml:space="preserve">「参考」シートの【BMS FWアップデート】を参照
MBCU/SBCU、FW Version の項目があり
MBCU/SBCU項目にドメイン
FW Version項目に"xxxxyyyy"形式で
ファームウェアバージョンが表示されていること。
バンク番号やBMUNoは表示されていないこと
</t>
    <rPh sb="23" eb="25">
      <t>サンショウ</t>
    </rPh>
    <rPh sb="63" eb="65">
      <t>コウモク</t>
    </rPh>
    <rPh sb="81" eb="83">
      <t>コウモク</t>
    </rPh>
    <rPh sb="125" eb="127">
      <t>バンゴウ</t>
    </rPh>
    <rPh sb="134" eb="136">
      <t>ヒョウジ</t>
    </rPh>
    <phoneticPr fontId="4"/>
  </si>
  <si>
    <t>1-7-1</t>
    <phoneticPr fontId="4"/>
  </si>
  <si>
    <t>[実行]ボタン</t>
    <rPh sb="1" eb="3">
      <t>ジッコウ</t>
    </rPh>
    <phoneticPr fontId="4"/>
  </si>
  <si>
    <t xml:space="preserve">FW未指定時
</t>
    <rPh sb="2" eb="5">
      <t>ミシテイ</t>
    </rPh>
    <rPh sb="5" eb="6">
      <t>ジ</t>
    </rPh>
    <phoneticPr fontId="4"/>
  </si>
  <si>
    <t>クリック可能であり
更新確認ダイアログが表示されること</t>
    <rPh sb="4" eb="6">
      <t>カノウ</t>
    </rPh>
    <rPh sb="10" eb="12">
      <t>コウシン</t>
    </rPh>
    <rPh sb="12" eb="14">
      <t>カクニン</t>
    </rPh>
    <rPh sb="20" eb="22">
      <t>ヒョウジ</t>
    </rPh>
    <phoneticPr fontId="4"/>
  </si>
  <si>
    <t>期待値通りであること</t>
    <phoneticPr fontId="4"/>
  </si>
  <si>
    <r>
      <t xml:space="preserve">未指定時も更新確認ダイアログが表示される？
→ はい。QANo3 で回答あり
その後の挙動は？
</t>
    </r>
    <r>
      <rPr>
        <sz val="11"/>
        <color rgb="FFFF0000"/>
        <rFont val="游ゴシック"/>
        <family val="3"/>
        <charset val="128"/>
        <scheme val="minor"/>
      </rPr>
      <t>→ QANo5</t>
    </r>
    <rPh sb="41" eb="42">
      <t>ゴ</t>
    </rPh>
    <rPh sb="43" eb="45">
      <t>キョドウ</t>
    </rPh>
    <phoneticPr fontId="4"/>
  </si>
  <si>
    <t>1-7-2</t>
  </si>
  <si>
    <t xml:space="preserve">指定FW不正時
</t>
    <rPh sb="0" eb="2">
      <t>シテイ</t>
    </rPh>
    <rPh sb="4" eb="7">
      <t>フセイジ</t>
    </rPh>
    <phoneticPr fontId="4"/>
  </si>
  <si>
    <r>
      <t xml:space="preserve">指定FW不正時も更新確認ダイアログが表示される？
→ はい。QANo3 で回答あり
その後の挙動は？
</t>
    </r>
    <r>
      <rPr>
        <sz val="11"/>
        <color rgb="FFFF0000"/>
        <rFont val="游ゴシック"/>
        <family val="3"/>
        <charset val="128"/>
        <scheme val="minor"/>
      </rPr>
      <t>→ QANo5</t>
    </r>
    <phoneticPr fontId="4"/>
  </si>
  <si>
    <t>1-7-3</t>
  </si>
  <si>
    <t xml:space="preserve">指定FW正常時
</t>
    <rPh sb="0" eb="2">
      <t>シテイ</t>
    </rPh>
    <rPh sb="4" eb="6">
      <t>セイジョウ</t>
    </rPh>
    <phoneticPr fontId="4"/>
  </si>
  <si>
    <t xml:space="preserve">・クリック可能であり
・更新確認ダイアログ
　→ 再起動確認ダイアログ
　→ 再起動後
BMS_FWアップデート画面にて
　FWバージョンリストにアップデート後のFWバージョンが表示されること
</t>
    <rPh sb="5" eb="7">
      <t>カノウ</t>
    </rPh>
    <rPh sb="12" eb="14">
      <t>コウシン</t>
    </rPh>
    <rPh sb="14" eb="16">
      <t>カクニン</t>
    </rPh>
    <rPh sb="25" eb="28">
      <t>サイキドウ</t>
    </rPh>
    <rPh sb="28" eb="30">
      <t>カクニン</t>
    </rPh>
    <rPh sb="39" eb="42">
      <t>サイキドウ</t>
    </rPh>
    <rPh sb="42" eb="43">
      <t>ゴ</t>
    </rPh>
    <rPh sb="56" eb="58">
      <t>ガメン</t>
    </rPh>
    <phoneticPr fontId="4"/>
  </si>
  <si>
    <t xml:space="preserve">「参考」シートの【BMS FWアップデート】を参照
FWバージョンリスト
MBCU/SBCU、FW Version の項目があり
MBCU/SBCU項目にドメイン
FW Version項目に"xxxxyyyy"形式で
ファームウェアバージョンが表示されること。
バンク番号やBMUNoは表示されないこと
</t>
    <rPh sb="23" eb="25">
      <t>サンショウ</t>
    </rPh>
    <rPh sb="74" eb="76">
      <t>コウモク</t>
    </rPh>
    <rPh sb="92" eb="94">
      <t>コウモク</t>
    </rPh>
    <rPh sb="134" eb="136">
      <t>バンゴウ</t>
    </rPh>
    <rPh sb="143" eb="145">
      <t>ヒョウジ</t>
    </rPh>
    <phoneticPr fontId="4"/>
  </si>
  <si>
    <t>1-8</t>
    <phoneticPr fontId="4"/>
  </si>
  <si>
    <t>FWアップデート中画面</t>
    <rPh sb="8" eb="9">
      <t>チュウ</t>
    </rPh>
    <rPh sb="9" eb="11">
      <t>ガメン</t>
    </rPh>
    <phoneticPr fontId="4"/>
  </si>
  <si>
    <t xml:space="preserve">BMS FWアップデート画面　動作確認
FWアップデート中 表示される画面を確認する
</t>
    <rPh sb="28" eb="29">
      <t>チュウ</t>
    </rPh>
    <rPh sb="30" eb="32">
      <t>ヒョウジ</t>
    </rPh>
    <rPh sb="35" eb="37">
      <t>ガメン</t>
    </rPh>
    <rPh sb="38" eb="40">
      <t>カクニン</t>
    </rPh>
    <phoneticPr fontId="4"/>
  </si>
  <si>
    <t>"FW Updation o/o xx%" が表示されること</t>
    <rPh sb="23" eb="25">
      <t>ヒョウジ</t>
    </rPh>
    <phoneticPr fontId="4"/>
  </si>
  <si>
    <t xml:space="preserve">「参考」シートの【BMS FWアップデート】を参照
ダイアログではなく画面にアップデート進行状況が表示されること
</t>
    <rPh sb="1" eb="3">
      <t>サンコウ</t>
    </rPh>
    <rPh sb="23" eb="25">
      <t>サンショウ</t>
    </rPh>
    <rPh sb="35" eb="37">
      <t>ガメン</t>
    </rPh>
    <rPh sb="44" eb="46">
      <t>シンコウ</t>
    </rPh>
    <rPh sb="46" eb="48">
      <t>ジョウキョウ</t>
    </rPh>
    <rPh sb="49" eb="51">
      <t>ヒョウジ</t>
    </rPh>
    <phoneticPr fontId="4"/>
  </si>
  <si>
    <t>2-1</t>
    <phoneticPr fontId="4"/>
  </si>
  <si>
    <t>SBCU</t>
    <phoneticPr fontId="4"/>
  </si>
  <si>
    <r>
      <t xml:space="preserve">「参考」シートの【BMS FWアップデート】を参照
・"FWアップデート"
・"種別"
・種別 プルダウン
・"対象"
・対象 プルダウン
・[参照…]ボタン
・FWファイル名　テキストボックス
・[実行]ボタン
・FWバージョンリスト
・パンくずリスト　＞BNS FWアップデート
が表示されていること
</t>
    </r>
    <r>
      <rPr>
        <sz val="11"/>
        <color rgb="FFFF0000"/>
        <rFont val="游ゴシック"/>
        <family val="3"/>
        <charset val="128"/>
        <scheme val="minor"/>
      </rPr>
      <t>6/12現在、QANo6に伴い仮に記載</t>
    </r>
    <r>
      <rPr>
        <sz val="11"/>
        <color theme="1"/>
        <rFont val="游ゴシック"/>
        <family val="2"/>
        <charset val="128"/>
        <scheme val="minor"/>
      </rPr>
      <t xml:space="preserve">
</t>
    </r>
    <rPh sb="1" eb="3">
      <t>サンコウ</t>
    </rPh>
    <rPh sb="23" eb="25">
      <t>サンショウ</t>
    </rPh>
    <rPh sb="40" eb="42">
      <t>シュベツ</t>
    </rPh>
    <rPh sb="45" eb="47">
      <t>シュベツ</t>
    </rPh>
    <rPh sb="56" eb="58">
      <t>タイショウ</t>
    </rPh>
    <rPh sb="61" eb="63">
      <t>タイショウ</t>
    </rPh>
    <rPh sb="72" eb="74">
      <t>サンショウ</t>
    </rPh>
    <rPh sb="87" eb="88">
      <t>メイ</t>
    </rPh>
    <rPh sb="100" eb="102">
      <t>ジッコウ</t>
    </rPh>
    <rPh sb="157" eb="159">
      <t>ゲンザイ</t>
    </rPh>
    <rPh sb="166" eb="167">
      <t>トモナ</t>
    </rPh>
    <rPh sb="168" eb="169">
      <t>カリ</t>
    </rPh>
    <rPh sb="170" eb="172">
      <t>キサイ</t>
    </rPh>
    <phoneticPr fontId="4"/>
  </si>
  <si>
    <t>QA</t>
  </si>
  <si>
    <r>
      <t xml:space="preserve">画面仕様書に SBCU 選択時の画面が記載されていない
</t>
    </r>
    <r>
      <rPr>
        <sz val="11"/>
        <color rgb="FFFF0000"/>
        <rFont val="游ゴシック"/>
        <family val="3"/>
        <charset val="128"/>
        <scheme val="minor"/>
      </rPr>
      <t>→ QANo6</t>
    </r>
    <rPh sb="0" eb="2">
      <t>ガメン</t>
    </rPh>
    <rPh sb="2" eb="5">
      <t>シヨウショ</t>
    </rPh>
    <rPh sb="12" eb="14">
      <t>センタク</t>
    </rPh>
    <rPh sb="14" eb="15">
      <t>ジ</t>
    </rPh>
    <rPh sb="16" eb="18">
      <t>ガメン</t>
    </rPh>
    <rPh sb="19" eb="21">
      <t>キサイ</t>
    </rPh>
    <phoneticPr fontId="4"/>
  </si>
  <si>
    <t>2-2</t>
    <phoneticPr fontId="4"/>
  </si>
  <si>
    <t>2-3</t>
  </si>
  <si>
    <t>バンク1～バンク12 が表示されること</t>
    <rPh sb="12" eb="14">
      <t>ヒョウジ</t>
    </rPh>
    <phoneticPr fontId="4"/>
  </si>
  <si>
    <r>
      <t xml:space="preserve">「参考」シートの【BMS FWアップデート】を参照
・バンク1～バンク12 の選択が可能であること
・選択されたバンクの情報がFWバージョンリストに表示されること
</t>
    </r>
    <r>
      <rPr>
        <sz val="11"/>
        <color rgb="FFFF0000"/>
        <rFont val="游ゴシック"/>
        <family val="3"/>
        <charset val="128"/>
        <scheme val="minor"/>
      </rPr>
      <t>6/12現在、QANo6に伴い仮に記載</t>
    </r>
    <r>
      <rPr>
        <sz val="11"/>
        <color theme="1"/>
        <rFont val="游ゴシック"/>
        <family val="2"/>
        <charset val="128"/>
        <scheme val="minor"/>
      </rPr>
      <t xml:space="preserve">
</t>
    </r>
    <rPh sb="1" eb="3">
      <t>サンコウ</t>
    </rPh>
    <rPh sb="23" eb="25">
      <t>サンショウ</t>
    </rPh>
    <phoneticPr fontId="4"/>
  </si>
  <si>
    <t>2-4</t>
  </si>
  <si>
    <t>2-5</t>
  </si>
  <si>
    <t>2-6</t>
  </si>
  <si>
    <r>
      <t xml:space="preserve">「参考」シートの【BMS FWアップデート】を参照
</t>
    </r>
    <r>
      <rPr>
        <sz val="11"/>
        <color rgb="FFFF0000"/>
        <rFont val="游ゴシック"/>
        <family val="3"/>
        <charset val="128"/>
        <scheme val="minor"/>
      </rPr>
      <t>QANo6待ち</t>
    </r>
    <rPh sb="1" eb="3">
      <t>サンコウ</t>
    </rPh>
    <rPh sb="23" eb="25">
      <t>サンショウ</t>
    </rPh>
    <rPh sb="31" eb="32">
      <t>マ</t>
    </rPh>
    <phoneticPr fontId="4"/>
  </si>
  <si>
    <t>2-7</t>
  </si>
  <si>
    <t>[実行]ボタン　FW未指定時</t>
    <rPh sb="1" eb="3">
      <t>ジッコウ</t>
    </rPh>
    <rPh sb="10" eb="11">
      <t>ミ</t>
    </rPh>
    <rPh sb="11" eb="13">
      <t>シテイ</t>
    </rPh>
    <rPh sb="13" eb="14">
      <t>ジ</t>
    </rPh>
    <phoneticPr fontId="4"/>
  </si>
  <si>
    <t>QANo3 の回答では更新確認ダイアログが表示されるとなっているが、エラーダイアログが表示されるかも。実際に動作を確認する</t>
    <rPh sb="7" eb="9">
      <t>カイトウ</t>
    </rPh>
    <rPh sb="11" eb="15">
      <t>コウシンカクニン</t>
    </rPh>
    <rPh sb="21" eb="23">
      <t>ヒョウジ</t>
    </rPh>
    <rPh sb="43" eb="45">
      <t>ヒョウジ</t>
    </rPh>
    <rPh sb="51" eb="53">
      <t>ジッサイ</t>
    </rPh>
    <rPh sb="54" eb="56">
      <t>ドウサ</t>
    </rPh>
    <rPh sb="57" eb="59">
      <t>カクニン</t>
    </rPh>
    <phoneticPr fontId="4"/>
  </si>
  <si>
    <t>2-8</t>
  </si>
  <si>
    <t>[実行]ボタン　FW指定時</t>
    <rPh sb="1" eb="3">
      <t>ジッコウ</t>
    </rPh>
    <rPh sb="10" eb="12">
      <t>シテイ</t>
    </rPh>
    <rPh sb="12" eb="13">
      <t>ジ</t>
    </rPh>
    <phoneticPr fontId="4"/>
  </si>
  <si>
    <t>2-9-1</t>
    <phoneticPr fontId="4"/>
  </si>
  <si>
    <t>2-9-2</t>
  </si>
  <si>
    <t>2-9-3</t>
  </si>
  <si>
    <r>
      <t xml:space="preserve">「参考」シートの【BMS FWアップデート】を参照
MBCU/SBCU、BMU No.、FW Version の項目があり
MBCU/SBCU：選択された バンク番号
BMU No.：BMU No （1～8）
FW Version："xxxxyyyy"形式でファームウェアバージョン
が表示されていること。
</t>
    </r>
    <r>
      <rPr>
        <sz val="11"/>
        <color rgb="FFFF0000"/>
        <rFont val="游ゴシック"/>
        <family val="3"/>
        <charset val="128"/>
        <scheme val="minor"/>
      </rPr>
      <t>QANo6待ち</t>
    </r>
    <phoneticPr fontId="4"/>
  </si>
  <si>
    <r>
      <t xml:space="preserve">画面仕様書
LB2A_WEB画面仕様書.xlsx 「BMS FWアップデート(R)」シートに
SBCU選択時の画面が掲載されていない。
BMUと同じ？
</t>
    </r>
    <r>
      <rPr>
        <sz val="11"/>
        <color rgb="FFFF0000"/>
        <rFont val="游ゴシック"/>
        <family val="3"/>
        <charset val="128"/>
        <scheme val="minor"/>
      </rPr>
      <t>→ QANo6</t>
    </r>
    <rPh sb="0" eb="2">
      <t>ガメン</t>
    </rPh>
    <rPh sb="2" eb="5">
      <t>シヨウショ</t>
    </rPh>
    <rPh sb="51" eb="53">
      <t>センタク</t>
    </rPh>
    <rPh sb="53" eb="54">
      <t>ジ</t>
    </rPh>
    <rPh sb="55" eb="57">
      <t>ガメン</t>
    </rPh>
    <rPh sb="58" eb="60">
      <t>ケイサイ</t>
    </rPh>
    <rPh sb="72" eb="73">
      <t>オナ</t>
    </rPh>
    <phoneticPr fontId="4"/>
  </si>
  <si>
    <t>2-10</t>
    <phoneticPr fontId="4"/>
  </si>
  <si>
    <t>BMS FWアップデート画面　動作確認
FWアップデート中 表示される画面を確認する</t>
    <rPh sb="28" eb="29">
      <t>チュウ</t>
    </rPh>
    <rPh sb="30" eb="32">
      <t>ヒョウジ</t>
    </rPh>
    <rPh sb="35" eb="37">
      <t>ガメン</t>
    </rPh>
    <rPh sb="38" eb="40">
      <t>カクニン</t>
    </rPh>
    <phoneticPr fontId="4"/>
  </si>
  <si>
    <t>3-1</t>
    <phoneticPr fontId="4"/>
  </si>
  <si>
    <t>BMU</t>
    <phoneticPr fontId="4"/>
  </si>
  <si>
    <t xml:space="preserve">「参考」シートの【BMS FWアップデート】を参照
・"FWアップデート"
・"種別"
・種別 プルダウン
・"対象"
・対象 プルダウン　※活性化していること
・[参照…]ボタン
・FWファイル名　テキストボックス
・[実行]ボタン
・FWバージョンリスト
・パンくずリスト　＞BNS FWアップデート
が表示されていること
</t>
    <rPh sb="1" eb="3">
      <t>サンコウ</t>
    </rPh>
    <rPh sb="23" eb="25">
      <t>サンショウ</t>
    </rPh>
    <rPh sb="40" eb="42">
      <t>シュベツ</t>
    </rPh>
    <rPh sb="45" eb="47">
      <t>シュベツ</t>
    </rPh>
    <rPh sb="56" eb="58">
      <t>タイショウ</t>
    </rPh>
    <rPh sb="61" eb="63">
      <t>タイショウ</t>
    </rPh>
    <rPh sb="71" eb="74">
      <t>カッセイカ</t>
    </rPh>
    <rPh sb="83" eb="85">
      <t>サンショウ</t>
    </rPh>
    <rPh sb="98" eb="99">
      <t>メイ</t>
    </rPh>
    <rPh sb="111" eb="113">
      <t>ジッコウ</t>
    </rPh>
    <rPh sb="154" eb="156">
      <t>ヒョウジ</t>
    </rPh>
    <phoneticPr fontId="4"/>
  </si>
  <si>
    <t>3-2</t>
  </si>
  <si>
    <t>3-3</t>
  </si>
  <si>
    <t>非活性で"ドメイン"で固定されていること</t>
    <rPh sb="0" eb="3">
      <t>ヒカッセイ</t>
    </rPh>
    <rPh sb="11" eb="13">
      <t>コテイ</t>
    </rPh>
    <phoneticPr fontId="4"/>
  </si>
  <si>
    <t xml:space="preserve">「参考」シートの【BMS FWアップデート】を参照
・バンク1～バンク12 の選択が可能であること
・選択されたバンクの情報がFWバージョンリストに表示されること
</t>
    <rPh sb="1" eb="3">
      <t>サンコウ</t>
    </rPh>
    <rPh sb="23" eb="25">
      <t>サンショウ</t>
    </rPh>
    <rPh sb="39" eb="41">
      <t>センタク</t>
    </rPh>
    <rPh sb="42" eb="44">
      <t>カノウ</t>
    </rPh>
    <phoneticPr fontId="4"/>
  </si>
  <si>
    <t>3-4</t>
  </si>
  <si>
    <t>3-5</t>
  </si>
  <si>
    <t>3-6</t>
  </si>
  <si>
    <t xml:space="preserve">「参考」シートの【BMS FWアップデート】を参照
MBCU/SBCU、BMU No.、FW Version の項目があり
MBCU/SBCU：選択された バンク番号
BMU No.：BMU No （1～8）
FW Version："xxxxyyyy"形式でファームウェアバージョン
が表示されていること。
</t>
    <rPh sb="23" eb="25">
      <t>サンショウ</t>
    </rPh>
    <rPh sb="72" eb="74">
      <t>センタク</t>
    </rPh>
    <rPh sb="81" eb="83">
      <t>バンゴウ</t>
    </rPh>
    <phoneticPr fontId="4"/>
  </si>
  <si>
    <t>3-7</t>
  </si>
  <si>
    <t>3-8</t>
  </si>
  <si>
    <t>3-9-1</t>
    <phoneticPr fontId="4"/>
  </si>
  <si>
    <t>3-9-2</t>
  </si>
  <si>
    <t>3-9-3</t>
  </si>
  <si>
    <t>3-10</t>
    <phoneticPr fontId="4"/>
  </si>
  <si>
    <r>
      <t>NIC</t>
    </r>
    <r>
      <rPr>
        <b/>
        <sz val="11"/>
        <color theme="1"/>
        <rFont val="游ゴシック"/>
        <family val="3"/>
        <charset val="128"/>
        <scheme val="minor"/>
      </rPr>
      <t>E</t>
    </r>
    <r>
      <rPr>
        <sz val="11"/>
        <color theme="1"/>
        <rFont val="游ゴシック"/>
        <family val="3"/>
        <charset val="128"/>
        <scheme val="minor"/>
      </rPr>
      <t>のみ</t>
    </r>
    <phoneticPr fontId="4"/>
  </si>
  <si>
    <t>全体</t>
    <rPh sb="0" eb="2">
      <t>ゼンタイ</t>
    </rPh>
    <phoneticPr fontId="4"/>
  </si>
  <si>
    <t>チラー状態表示画面　画面レイアウト確認</t>
    <rPh sb="3" eb="5">
      <t>ジョウタイ</t>
    </rPh>
    <rPh sb="5" eb="7">
      <t>ヒョウジ</t>
    </rPh>
    <rPh sb="7" eb="9">
      <t>ガメン</t>
    </rPh>
    <rPh sb="10" eb="12">
      <t>ガメン</t>
    </rPh>
    <rPh sb="17" eb="19">
      <t>カクニン</t>
    </rPh>
    <phoneticPr fontId="4"/>
  </si>
  <si>
    <t xml:space="preserve">「参考」シートの【チラー状態表示】を参照
・チラー通信状態
・チラー稼働状態
・リモートモード
・制御モード
・水温目標制御モード
・ポンプ動作状態
・コンプレッサー#1動作状態
・コンプレッサー#2動作状態
・電気ヒーター動作状態
・コンデンサーファン動作状態
・補液状態
・出口温度[℃]
・入口温度[℃]
・出口圧力[Bar]
・入口圧力[Bar]
・屋外温度[℃]
・冷却設定点[℃]
・冷媒感度[℃]
・暖房設定点[℃]
・暖房感度[℃]
・"注意情報"
・注意情報　エリア
・チラー温度[℃]
　Min、Average、Max
とそれぞれの値が表示されていること
</t>
    <rPh sb="1" eb="3">
      <t>サンコウ</t>
    </rPh>
    <rPh sb="18" eb="20">
      <t>サンショウ</t>
    </rPh>
    <rPh sb="276" eb="277">
      <t>アタイ</t>
    </rPh>
    <rPh sb="278" eb="280">
      <t>ヒョウジ</t>
    </rPh>
    <phoneticPr fontId="4"/>
  </si>
  <si>
    <t>項目名</t>
    <rPh sb="0" eb="3">
      <t>コウモクメイ</t>
    </rPh>
    <phoneticPr fontId="4"/>
  </si>
  <si>
    <t>チラー状態表示画面　各項目名
表示されていることを確認
MBCU(またはMBCU RS-485ツール)で対象の動作状態（または解除状態）にする</t>
    <rPh sb="10" eb="11">
      <t>カク</t>
    </rPh>
    <rPh sb="11" eb="13">
      <t>コウモク</t>
    </rPh>
    <rPh sb="13" eb="14">
      <t>メイ</t>
    </rPh>
    <rPh sb="15" eb="17">
      <t>ヒョウジ</t>
    </rPh>
    <rPh sb="25" eb="27">
      <t>カクニン</t>
    </rPh>
    <phoneticPr fontId="4"/>
  </si>
  <si>
    <t xml:space="preserve">・チラー通信状態
・チラー稼働状態
・リモートモード
・制御モード
・水温目標制御モード
・ポンプ動作状態
・コンプレッサー#1動作状態
・コンプレッサー#2動作状態
・電気ヒーター動作状態
・コンデンサーファン動作状態
・補液状態
・出口温度[℃]
・入口温度[℃]
・出口圧力[Bar]
・入口圧力[Bar]
・屋外温度[℃]
・冷却設定点[℃]
・冷媒感度[℃]
・暖房設定点[℃]
・暖房感度[℃]
・"注意情報"
・注意情報　エリア
・チラー温度[℃]
　Min、Average、Max
</t>
    <rPh sb="226" eb="228">
      <t>オンド</t>
    </rPh>
    <phoneticPr fontId="4"/>
  </si>
  <si>
    <t xml:space="preserve">・チラー通信状態　文字
・チラー稼働状態　文字
・リモートモード　文字
・制御モード　文字
・水温目標制御モード　文字
・ポンプ動作状態　文字
・コンプレッサー#1動作状態　文字
・コンプレッサー#2動作状態　文字
・電気ヒーター動作状態　文字
・コンデンサーファン動作状態　文字
・補液状態　文字
・出口温度[℃]　float .0
・入口温度[℃]　float .0
・出口圧力[Bar]　float .0
・入口圧力[Bar]　float .0
・屋外温度[℃]　float .0
・冷却設定点[℃]　float .0
・冷媒感度[℃]　float .0
・暖房設定点[℃]　float .0
・暖房感度[℃]　float .0
・"注意情報"
・注意情報　エリア　文字リスト
・チラー温度[℃]
　Min、Average、Max　全て　float .0
</t>
    <rPh sb="9" eb="11">
      <t>モジ</t>
    </rPh>
    <rPh sb="21" eb="23">
      <t>モジ</t>
    </rPh>
    <rPh sb="33" eb="35">
      <t>モジ</t>
    </rPh>
    <rPh sb="43" eb="45">
      <t>モジ</t>
    </rPh>
    <rPh sb="57" eb="59">
      <t>モジ</t>
    </rPh>
    <rPh sb="69" eb="71">
      <t>モジ</t>
    </rPh>
    <rPh sb="87" eb="89">
      <t>モジ</t>
    </rPh>
    <rPh sb="105" eb="107">
      <t>モジ</t>
    </rPh>
    <rPh sb="120" eb="122">
      <t>モジ</t>
    </rPh>
    <rPh sb="138" eb="140">
      <t>モジ</t>
    </rPh>
    <rPh sb="147" eb="149">
      <t>モジ</t>
    </rPh>
    <rPh sb="336" eb="338">
      <t>モジ</t>
    </rPh>
    <rPh sb="346" eb="348">
      <t>オンド</t>
    </rPh>
    <rPh sb="369" eb="370">
      <t>スベ</t>
    </rPh>
    <phoneticPr fontId="4"/>
  </si>
  <si>
    <t>1-3-1</t>
    <phoneticPr fontId="4"/>
  </si>
  <si>
    <t>注意情報</t>
    <rPh sb="0" eb="4">
      <t>チュウイジョウホウ</t>
    </rPh>
    <phoneticPr fontId="4"/>
  </si>
  <si>
    <t>ラベル</t>
    <phoneticPr fontId="4"/>
  </si>
  <si>
    <t>チラー状態表示画面
"注意情報"が表示されていることを確認する</t>
    <rPh sb="11" eb="15">
      <t>チュウイジョウホウ</t>
    </rPh>
    <rPh sb="17" eb="19">
      <t>ヒョウジ</t>
    </rPh>
    <rPh sb="27" eb="29">
      <t>カクニン</t>
    </rPh>
    <phoneticPr fontId="4"/>
  </si>
  <si>
    <t>注意情報 の文字が表示されていること</t>
    <rPh sb="0" eb="4">
      <t>チュウイジョウホウ</t>
    </rPh>
    <rPh sb="6" eb="8">
      <t>モジ</t>
    </rPh>
    <rPh sb="9" eb="11">
      <t>ヒョウジ</t>
    </rPh>
    <phoneticPr fontId="4"/>
  </si>
  <si>
    <t xml:space="preserve">「参考」シートの【チラー状態表示】を参照
・文字はオレンジ色であること
・複数の場合は行ごとに改行されること
</t>
    <rPh sb="1" eb="3">
      <t>サンコウ</t>
    </rPh>
    <rPh sb="12" eb="14">
      <t>ジョウタイ</t>
    </rPh>
    <rPh sb="14" eb="16">
      <t>ヒョウジ</t>
    </rPh>
    <rPh sb="18" eb="20">
      <t>サンショウ</t>
    </rPh>
    <rPh sb="22" eb="24">
      <t>モジ</t>
    </rPh>
    <rPh sb="29" eb="30">
      <t>イロ</t>
    </rPh>
    <rPh sb="37" eb="39">
      <t>フクスウ</t>
    </rPh>
    <rPh sb="40" eb="42">
      <t>バアイ</t>
    </rPh>
    <rPh sb="43" eb="44">
      <t>ギョウ</t>
    </rPh>
    <rPh sb="47" eb="49">
      <t>カイギョウ</t>
    </rPh>
    <phoneticPr fontId="4"/>
  </si>
  <si>
    <t>1-3-2</t>
  </si>
  <si>
    <t>注意情報 一覧</t>
    <rPh sb="0" eb="4">
      <t>チュウイジョウホウ</t>
    </rPh>
    <rPh sb="5" eb="7">
      <t>イチラン</t>
    </rPh>
    <phoneticPr fontId="4"/>
  </si>
  <si>
    <t>チラー状態表示画面
注意情報 エリアを確認する</t>
    <rPh sb="10" eb="14">
      <t>チュウイジョウホウ</t>
    </rPh>
    <rPh sb="19" eb="21">
      <t>カクニン</t>
    </rPh>
    <phoneticPr fontId="4"/>
  </si>
  <si>
    <t>注意情報を表示するエリアがあること</t>
    <rPh sb="0" eb="4">
      <t>チュウイジョウホウ</t>
    </rPh>
    <rPh sb="5" eb="7">
      <t>ヒョウジ</t>
    </rPh>
    <phoneticPr fontId="4"/>
  </si>
  <si>
    <t>状態値</t>
    <rPh sb="0" eb="2">
      <t>ジョウタイ</t>
    </rPh>
    <rPh sb="2" eb="3">
      <t>アタイ</t>
    </rPh>
    <phoneticPr fontId="4"/>
  </si>
  <si>
    <t>チラー通信状態</t>
  </si>
  <si>
    <t>異常時</t>
    <rPh sb="0" eb="2">
      <t>イジョウ</t>
    </rPh>
    <rPh sb="2" eb="3">
      <t>ジ</t>
    </rPh>
    <phoneticPr fontId="4"/>
  </si>
  <si>
    <t>チラー状態表示画面
確認項目3 の状態にする
※MBCU(またはMBCU RS-485ツール)で状態を変更する</t>
    <phoneticPr fontId="4"/>
  </si>
  <si>
    <t>対象項目の値が確認項目3の値であること</t>
    <rPh sb="0" eb="2">
      <t>タイショウ</t>
    </rPh>
    <rPh sb="2" eb="4">
      <t>コウモク</t>
    </rPh>
    <rPh sb="5" eb="6">
      <t>アタイ</t>
    </rPh>
    <rPh sb="7" eb="9">
      <t>カクニン</t>
    </rPh>
    <rPh sb="9" eb="11">
      <t>コウモク</t>
    </rPh>
    <rPh sb="13" eb="14">
      <t>アタイ</t>
    </rPh>
    <phoneticPr fontId="4"/>
  </si>
  <si>
    <t>RS485通信仕様書アドレス: 20100
※MBCU(またはMBCU RS-485ツール)で状態を変更する
　評価表作成時（6/16時点）では詳細手順未定</t>
    <phoneticPr fontId="4"/>
  </si>
  <si>
    <t>正常時</t>
    <rPh sb="0" eb="3">
      <t>セイジョウジ</t>
    </rPh>
    <phoneticPr fontId="4"/>
  </si>
  <si>
    <t>チラー稼働状態</t>
  </si>
  <si>
    <t>オン時</t>
    <rPh sb="2" eb="3">
      <t>ジ</t>
    </rPh>
    <phoneticPr fontId="4"/>
  </si>
  <si>
    <t>チラー状態表示画面
確認項目3 の状態にする</t>
    <phoneticPr fontId="4"/>
  </si>
  <si>
    <t>RS485通信仕様書アドレス: 20108</t>
  </si>
  <si>
    <t>オフ時</t>
    <rPh sb="2" eb="3">
      <t>ジ</t>
    </rPh>
    <phoneticPr fontId="4"/>
  </si>
  <si>
    <t>2-3-1</t>
    <phoneticPr fontId="4"/>
  </si>
  <si>
    <t>リモートモード</t>
  </si>
  <si>
    <t>ローカル時</t>
    <rPh sb="4" eb="5">
      <t>ジ</t>
    </rPh>
    <phoneticPr fontId="4"/>
  </si>
  <si>
    <t>チラー状態表示画面
確認項目3 の状態にする
※MBCU(またはMBCU RS-485ツール)で状態を変更する</t>
  </si>
  <si>
    <t>RS485通信仕様書アドレス: 20101</t>
  </si>
  <si>
    <t>2-3-2</t>
  </si>
  <si>
    <t>リモート時</t>
    <rPh sb="4" eb="5">
      <t>ジ</t>
    </rPh>
    <phoneticPr fontId="4"/>
  </si>
  <si>
    <t>2-4-1</t>
    <phoneticPr fontId="4"/>
  </si>
  <si>
    <t>制御モード</t>
  </si>
  <si>
    <t>自動制御時</t>
  </si>
  <si>
    <t>RS485通信仕様書アドレス: 20114</t>
  </si>
  <si>
    <t>2-4-2</t>
  </si>
  <si>
    <t>冷却時</t>
  </si>
  <si>
    <t>2-4-3</t>
  </si>
  <si>
    <t>加熱時</t>
  </si>
  <si>
    <t>2-4-4</t>
  </si>
  <si>
    <t>ポンプ循環時</t>
  </si>
  <si>
    <t>2-4-5</t>
  </si>
  <si>
    <t>停止時</t>
  </si>
  <si>
    <t>2-5-1</t>
    <phoneticPr fontId="4"/>
  </si>
  <si>
    <t>水温目標制御モード</t>
  </si>
  <si>
    <t>出口温度時</t>
  </si>
  <si>
    <t>RS485通信仕様書アドレス: 20115</t>
  </si>
  <si>
    <t>2-5-2</t>
  </si>
  <si>
    <t>入口温度時</t>
  </si>
  <si>
    <t>2-5-3</t>
  </si>
  <si>
    <t>監視温度(Max/Min)時</t>
  </si>
  <si>
    <t>2-5-4</t>
  </si>
  <si>
    <t>監視温度(Ave)時</t>
  </si>
  <si>
    <t>2-6-1</t>
    <phoneticPr fontId="4"/>
  </si>
  <si>
    <t>ポンプ動作状態</t>
  </si>
  <si>
    <t>停止時</t>
    <rPh sb="0" eb="3">
      <t>テイシジ</t>
    </rPh>
    <phoneticPr fontId="4"/>
  </si>
  <si>
    <t>RS485通信仕様書アドレス: 20102</t>
  </si>
  <si>
    <t>2-6-2</t>
  </si>
  <si>
    <t>未満時</t>
    <rPh sb="0" eb="2">
      <t>ミマン</t>
    </rPh>
    <rPh sb="2" eb="3">
      <t>ジ</t>
    </rPh>
    <phoneticPr fontId="4"/>
  </si>
  <si>
    <t>2-6-3</t>
  </si>
  <si>
    <t>稼働時</t>
    <rPh sb="0" eb="3">
      <t>カドウジ</t>
    </rPh>
    <phoneticPr fontId="4"/>
  </si>
  <si>
    <t>2-7-1</t>
    <phoneticPr fontId="4"/>
  </si>
  <si>
    <t>コンプレッサー#1動作状態</t>
  </si>
  <si>
    <t>RS485通信仕様書アドレス: 20103</t>
  </si>
  <si>
    <t>2-7-2</t>
  </si>
  <si>
    <t>2-7-3</t>
  </si>
  <si>
    <t>2-8-1</t>
    <phoneticPr fontId="4"/>
  </si>
  <si>
    <t>コンプレッサー#2動作状態</t>
  </si>
  <si>
    <t>RS485通信仕様書アドレス: 20104</t>
  </si>
  <si>
    <t>2-8-2</t>
  </si>
  <si>
    <t>2-8-3</t>
  </si>
  <si>
    <t>電気ヒーター動作状態</t>
  </si>
  <si>
    <t>RS485通信仕様書アドレス: 20105</t>
  </si>
  <si>
    <t>2-10-1</t>
    <phoneticPr fontId="4"/>
  </si>
  <si>
    <t>コンデンサーファン動作状態</t>
  </si>
  <si>
    <t>RS485通信仕様書アドレス: 20106</t>
  </si>
  <si>
    <t>2-10-2</t>
  </si>
  <si>
    <t>2-10-3</t>
  </si>
  <si>
    <t>2-11-1</t>
    <phoneticPr fontId="4"/>
  </si>
  <si>
    <t>補液状態</t>
  </si>
  <si>
    <t>RS485通信仕様書アドレス: 20107</t>
  </si>
  <si>
    <t>2-11-2</t>
  </si>
  <si>
    <t>2-11-3</t>
  </si>
  <si>
    <t>2-12-1</t>
    <phoneticPr fontId="4"/>
  </si>
  <si>
    <t>出口温度</t>
  </si>
  <si>
    <t>設定した値が表示されていること</t>
    <rPh sb="0" eb="2">
      <t>セッテイ</t>
    </rPh>
    <rPh sb="4" eb="5">
      <t>アタイ</t>
    </rPh>
    <rPh sb="6" eb="8">
      <t>ヒョウジ</t>
    </rPh>
    <phoneticPr fontId="4"/>
  </si>
  <si>
    <t>2-12-2</t>
  </si>
  <si>
    <t>代表値：0.1</t>
    <rPh sb="0" eb="3">
      <t>ダイヒョウチ</t>
    </rPh>
    <phoneticPr fontId="4"/>
  </si>
  <si>
    <t>2-12-3</t>
  </si>
  <si>
    <t>2-13-1</t>
    <phoneticPr fontId="4"/>
  </si>
  <si>
    <t>入口温度</t>
  </si>
  <si>
    <t>2-13-2</t>
  </si>
  <si>
    <t>2-13-3</t>
  </si>
  <si>
    <t>2-14-1</t>
    <phoneticPr fontId="4"/>
  </si>
  <si>
    <t>出口圧力</t>
  </si>
  <si>
    <t>2-14-2</t>
  </si>
  <si>
    <t>2-14-3</t>
  </si>
  <si>
    <t>2-15-1</t>
    <phoneticPr fontId="4"/>
  </si>
  <si>
    <t>入口圧力</t>
  </si>
  <si>
    <t>2-15-2</t>
  </si>
  <si>
    <t>2-15-3</t>
  </si>
  <si>
    <t>2-16-1</t>
    <phoneticPr fontId="4"/>
  </si>
  <si>
    <t>屋外温度</t>
  </si>
  <si>
    <t>2-16-2</t>
  </si>
  <si>
    <t>2-16-3</t>
  </si>
  <si>
    <t>2-17-1</t>
    <phoneticPr fontId="4"/>
  </si>
  <si>
    <t>冷却設定点</t>
  </si>
  <si>
    <t>2-17-2</t>
  </si>
  <si>
    <t>2-17-3</t>
  </si>
  <si>
    <t>2-18-1</t>
    <phoneticPr fontId="4"/>
  </si>
  <si>
    <t>冷媒感度</t>
  </si>
  <si>
    <t>2-18-2</t>
  </si>
  <si>
    <t>2-18-3</t>
  </si>
  <si>
    <t>2-19-1</t>
    <phoneticPr fontId="4"/>
  </si>
  <si>
    <t>暖房設定点</t>
  </si>
  <si>
    <t>2-19-2</t>
  </si>
  <si>
    <t>2-19-3</t>
  </si>
  <si>
    <t>2-20-1</t>
    <phoneticPr fontId="4"/>
  </si>
  <si>
    <t>暖房感度</t>
  </si>
  <si>
    <t>2-20-2</t>
  </si>
  <si>
    <t>2-20-3</t>
  </si>
  <si>
    <t>3-1-1</t>
  </si>
  <si>
    <t>注意情報</t>
  </si>
  <si>
    <t>吸引口低圧アラーム</t>
    <phoneticPr fontId="4"/>
  </si>
  <si>
    <t>非故障時</t>
    <rPh sb="0" eb="4">
      <t>ヒコショウジ</t>
    </rPh>
    <phoneticPr fontId="4"/>
  </si>
  <si>
    <t>注意情報エリアに確認項目2が表示されないこと</t>
    <rPh sb="0" eb="2">
      <t>チュウイ</t>
    </rPh>
    <rPh sb="2" eb="4">
      <t>ジョウホウ</t>
    </rPh>
    <rPh sb="8" eb="10">
      <t>カクニン</t>
    </rPh>
    <rPh sb="10" eb="12">
      <t>コウモク</t>
    </rPh>
    <rPh sb="14" eb="16">
      <t>ヒョウジ</t>
    </rPh>
    <phoneticPr fontId="4"/>
  </si>
  <si>
    <t>3-1-2</t>
  </si>
  <si>
    <t>軽故障時</t>
    <rPh sb="0" eb="4">
      <t>ケイコショウジ</t>
    </rPh>
    <phoneticPr fontId="4"/>
  </si>
  <si>
    <t>注意情報エリアに確認項目2が表示されること
文字はオレンジ色であること</t>
    <rPh sb="0" eb="2">
      <t>チュウイ</t>
    </rPh>
    <rPh sb="2" eb="4">
      <t>ジョウホウ</t>
    </rPh>
    <rPh sb="8" eb="10">
      <t>カクニン</t>
    </rPh>
    <rPh sb="10" eb="12">
      <t>コウモク</t>
    </rPh>
    <rPh sb="14" eb="16">
      <t>ヒョウジ</t>
    </rPh>
    <rPh sb="22" eb="24">
      <t>モジ</t>
    </rPh>
    <rPh sb="29" eb="30">
      <t>イロ</t>
    </rPh>
    <phoneticPr fontId="4"/>
  </si>
  <si>
    <t>3-2-1</t>
  </si>
  <si>
    <t>吹出口高圧アラーム</t>
  </si>
  <si>
    <t>3-2-2</t>
  </si>
  <si>
    <t>3-3-1</t>
  </si>
  <si>
    <t>2#凝縮器高圧アラーム</t>
  </si>
  <si>
    <t>3-3-2</t>
  </si>
  <si>
    <t>3-4-1</t>
  </si>
  <si>
    <t>1#凝縮器高圧アラーム</t>
  </si>
  <si>
    <t>3-4-2</t>
  </si>
  <si>
    <t>3-5-1</t>
  </si>
  <si>
    <t>システム給水不足アラーム</t>
  </si>
  <si>
    <t>3-5-2</t>
  </si>
  <si>
    <t>3-6-1</t>
  </si>
  <si>
    <t>吹出口圧力センサー故障</t>
  </si>
  <si>
    <t>3-6-2</t>
  </si>
  <si>
    <t>3-7-1</t>
  </si>
  <si>
    <t>吸引口圧力センサー故障</t>
  </si>
  <si>
    <t>3-7-2</t>
  </si>
  <si>
    <t>3-8-1</t>
  </si>
  <si>
    <t>補給水タンク低水位</t>
  </si>
  <si>
    <t>3-8-2</t>
  </si>
  <si>
    <t>3-9-1</t>
  </si>
  <si>
    <t>2# 高圧圧力センサー故障</t>
  </si>
  <si>
    <t>3-10-1</t>
  </si>
  <si>
    <t>1# 高圧圧力センサー故障</t>
  </si>
  <si>
    <t>3-10-2</t>
  </si>
  <si>
    <t>3-11-1</t>
  </si>
  <si>
    <t>異常停電アラーム</t>
  </si>
  <si>
    <t>3-11-2</t>
  </si>
  <si>
    <t>3-12-1</t>
  </si>
  <si>
    <t>周囲温度センサー故障</t>
  </si>
  <si>
    <t>3-12-2</t>
  </si>
  <si>
    <t>3-13-1</t>
  </si>
  <si>
    <t>出口温度センサー故障</t>
  </si>
  <si>
    <t>3-13-2</t>
  </si>
  <si>
    <t>3-14-1</t>
  </si>
  <si>
    <t>入口温度センサー故障</t>
  </si>
  <si>
    <t>3-14-2</t>
  </si>
  <si>
    <t>3-15-1</t>
  </si>
  <si>
    <t>2#結露センサー故障</t>
  </si>
  <si>
    <t>3-15-2</t>
  </si>
  <si>
    <t>3-16-1</t>
  </si>
  <si>
    <t>2#排気温度センサー故障</t>
  </si>
  <si>
    <t>3-16-2</t>
  </si>
  <si>
    <t>3-17-1</t>
  </si>
  <si>
    <t>1#結露センサー故障</t>
  </si>
  <si>
    <t>3-17-2</t>
  </si>
  <si>
    <t>3-18-1</t>
  </si>
  <si>
    <t>1#排気温度センサー故障</t>
  </si>
  <si>
    <t>3-18-2</t>
  </si>
  <si>
    <t>3-19-1</t>
  </si>
  <si>
    <t>2# コンプレッサインバータ通信故障</t>
  </si>
  <si>
    <t>3-19-2</t>
  </si>
  <si>
    <t>3-20-1</t>
  </si>
  <si>
    <t>2# コンプレッサインバータ故障</t>
  </si>
  <si>
    <t>3-20-2</t>
  </si>
  <si>
    <t>3-21-1</t>
  </si>
  <si>
    <t>2# 蒸発器出口温度センサー故障</t>
  </si>
  <si>
    <t>3-21-2</t>
  </si>
  <si>
    <t>3-22-1</t>
  </si>
  <si>
    <t>2# 低圧圧力センサー故障</t>
  </si>
  <si>
    <t>3-22-2</t>
  </si>
  <si>
    <t>3-23-1</t>
  </si>
  <si>
    <t>2# システム低圧アラームロックアウト</t>
  </si>
  <si>
    <t>3-23-2</t>
  </si>
  <si>
    <t>3-24-1</t>
  </si>
  <si>
    <t>2# 排気過温度ロックアウト</t>
  </si>
  <si>
    <t>3-24-2</t>
  </si>
  <si>
    <t>3-25-1</t>
  </si>
  <si>
    <t>2# 高圧ロックアウト</t>
  </si>
  <si>
    <t>3-25-2</t>
  </si>
  <si>
    <t>3-26-1</t>
  </si>
  <si>
    <t>1# 外部ファンインバータ通信故障</t>
  </si>
  <si>
    <t>3-26-2</t>
  </si>
  <si>
    <t>3-27-1</t>
  </si>
  <si>
    <t>1# 外部ファンインバータ故障</t>
  </si>
  <si>
    <t>3-27-2</t>
  </si>
  <si>
    <t>3-28-1</t>
  </si>
  <si>
    <t>1# コンプレッサインバータ通信故障</t>
  </si>
  <si>
    <t>3-28-2</t>
  </si>
  <si>
    <t>3-29-1</t>
  </si>
  <si>
    <t>1# コンプレッサインバータ故障</t>
  </si>
  <si>
    <t>3-29-2</t>
  </si>
  <si>
    <t>3-30-1</t>
  </si>
  <si>
    <t>1# 蒸発器出口温度センサー故障</t>
    <phoneticPr fontId="4"/>
  </si>
  <si>
    <t>3-30-2</t>
  </si>
  <si>
    <t>3-31-1</t>
  </si>
  <si>
    <t>1# 低圧圧力センサー故障</t>
  </si>
  <si>
    <t>3-31-2</t>
  </si>
  <si>
    <t>3-32-1</t>
  </si>
  <si>
    <t>1# システム低圧アラームロックアウト</t>
  </si>
  <si>
    <t>3-32-2</t>
  </si>
  <si>
    <t>3-33-1</t>
  </si>
  <si>
    <t>1# 排気過温度ロックアウト</t>
  </si>
  <si>
    <t>3-33-2</t>
  </si>
  <si>
    <t>3-34-1</t>
  </si>
  <si>
    <t>1# 高圧ロックアウト</t>
  </si>
  <si>
    <t>3-34-2</t>
  </si>
  <si>
    <t>3-35-1</t>
  </si>
  <si>
    <t>1#循環ポンプ過負荷保護ロックアウト</t>
  </si>
  <si>
    <t>3-35-2</t>
  </si>
  <si>
    <t>3-36-1</t>
  </si>
  <si>
    <t>2#循環ポンプ過熱保護アラームロックアウト</t>
  </si>
  <si>
    <t>3-36-2</t>
  </si>
  <si>
    <t>3-37-1</t>
  </si>
  <si>
    <t>1#循環ポンプ過熱保護アラームロックアウト</t>
  </si>
  <si>
    <t>3-37-2</t>
  </si>
  <si>
    <t>3-38-1</t>
  </si>
  <si>
    <t>入口水低温</t>
  </si>
  <si>
    <t>3-38-2</t>
  </si>
  <si>
    <t>3-39-1</t>
  </si>
  <si>
    <t>出口水高温</t>
  </si>
  <si>
    <t>3-39-2</t>
  </si>
  <si>
    <t>3-40-1</t>
  </si>
  <si>
    <t>1#電気ヒータ故障ロックアウト</t>
  </si>
  <si>
    <t>3-40-2</t>
  </si>
  <si>
    <t>3-41-1</t>
  </si>
  <si>
    <t>1#循環ポンプインバータ通信故障</t>
  </si>
  <si>
    <t>3-41-2</t>
  </si>
  <si>
    <t>3-42-1</t>
  </si>
  <si>
    <t>1#循環ポンプインバータ故障</t>
  </si>
  <si>
    <t>3-42-2</t>
  </si>
  <si>
    <t>3-43-1</t>
  </si>
  <si>
    <t>入口圧力センサー故障 &amp; 出口圧力センサー故障</t>
  </si>
  <si>
    <t>3-43-2</t>
  </si>
  <si>
    <t>3-44-1</t>
  </si>
  <si>
    <t>電源故障</t>
  </si>
  <si>
    <t>3-44-2</t>
  </si>
  <si>
    <t>3-45-1</t>
  </si>
  <si>
    <t>入口温度センサー故障 &amp; 出口温度センサー故障</t>
  </si>
  <si>
    <t>3-45-2</t>
  </si>
  <si>
    <t>3-46-1</t>
  </si>
  <si>
    <t>ポンプ差圧低下</t>
  </si>
  <si>
    <t>3-46-2</t>
  </si>
  <si>
    <t>3-47-1</t>
  </si>
  <si>
    <t>2#外部ファンインバータ通信故障</t>
  </si>
  <si>
    <t>3-47-2</t>
  </si>
  <si>
    <t>3-48-1</t>
  </si>
  <si>
    <t>2#外部ファンインバータ故障</t>
  </si>
  <si>
    <t>3-48-2</t>
  </si>
  <si>
    <t>3-49-1</t>
  </si>
  <si>
    <t>拡張モジュール通信故障</t>
  </si>
  <si>
    <t>3-49-2</t>
  </si>
  <si>
    <t>3-50-1</t>
  </si>
  <si>
    <t>DC-DC2 モジュール故障</t>
  </si>
  <si>
    <t>3-50-2</t>
  </si>
  <si>
    <t>3-51-1</t>
  </si>
  <si>
    <t>DC-DC1 モジュール故障</t>
  </si>
  <si>
    <t>3-51-2</t>
  </si>
  <si>
    <t>3-52-1</t>
  </si>
  <si>
    <t>APF 故障</t>
  </si>
  <si>
    <t>3-52-2</t>
  </si>
  <si>
    <t>3-53-1</t>
  </si>
  <si>
    <t>2# 電気ヒータ故障ロックアウト</t>
  </si>
  <si>
    <t>3-53-2</t>
  </si>
  <si>
    <t>3-54-1</t>
  </si>
  <si>
    <t>2# 循環ポンプインバータ通信故障</t>
  </si>
  <si>
    <t>3-54-2</t>
  </si>
  <si>
    <t>3-55-1</t>
  </si>
  <si>
    <t>2# 循環ポンプインバータ故障</t>
  </si>
  <si>
    <t>3-55-2</t>
  </si>
  <si>
    <t>3-56-1</t>
  </si>
  <si>
    <t>2# 循環ポンプ過熱保護アラームロックアウト</t>
    <phoneticPr fontId="4"/>
  </si>
  <si>
    <t>3-56-2</t>
  </si>
  <si>
    <t>3-57-1</t>
    <phoneticPr fontId="4"/>
  </si>
  <si>
    <t>複数故障</t>
    <phoneticPr fontId="4"/>
  </si>
  <si>
    <t>軽故障時
・吸引口低圧アラーム
・2# 循環ポンプ過熱保護アラームロックアウト</t>
    <rPh sb="0" eb="4">
      <t>ケイコショウジ</t>
    </rPh>
    <phoneticPr fontId="4"/>
  </si>
  <si>
    <t>エアコン状態表示画面
確認項目3 の状態にする
※MBCU(またはMBCU RS-485ツール)で状態を変更する</t>
    <rPh sb="4" eb="6">
      <t>ジョウタイ</t>
    </rPh>
    <rPh sb="6" eb="8">
      <t>ヒョウジ</t>
    </rPh>
    <rPh sb="8" eb="10">
      <t>ガメン</t>
    </rPh>
    <rPh sb="11" eb="13">
      <t>カクニン</t>
    </rPh>
    <rPh sb="13" eb="15">
      <t>コウモク</t>
    </rPh>
    <rPh sb="18" eb="20">
      <t>ジョウタイ</t>
    </rPh>
    <phoneticPr fontId="4"/>
  </si>
  <si>
    <t>注意情報エリアに確認項目3が表示されること
文字はオレンジ色であること
故障項目以外は表示されないこと</t>
    <rPh sb="0" eb="2">
      <t>チュウイ</t>
    </rPh>
    <rPh sb="2" eb="4">
      <t>ジョウホウ</t>
    </rPh>
    <rPh sb="8" eb="10">
      <t>カクニン</t>
    </rPh>
    <rPh sb="10" eb="12">
      <t>コウモク</t>
    </rPh>
    <rPh sb="14" eb="16">
      <t>ヒョウジ</t>
    </rPh>
    <rPh sb="22" eb="24">
      <t>モジ</t>
    </rPh>
    <rPh sb="29" eb="30">
      <t>イロ</t>
    </rPh>
    <rPh sb="36" eb="40">
      <t>コショウコウモク</t>
    </rPh>
    <rPh sb="40" eb="42">
      <t>イガイ</t>
    </rPh>
    <rPh sb="43" eb="45">
      <t>ヒョウジ</t>
    </rPh>
    <phoneticPr fontId="4"/>
  </si>
  <si>
    <t>3-57-2</t>
  </si>
  <si>
    <t>軽故障時
・吸引口低圧アラーム
・1# 蒸発器出口温度センサー故障
・2# 循環ポンプ過熱保護アラームロックアウト</t>
    <rPh sb="0" eb="4">
      <t>ケイコショウジ</t>
    </rPh>
    <phoneticPr fontId="4"/>
  </si>
  <si>
    <t>注意情報エリアに確認項目3が表示されること
文字はオレンジ色であること
故障項目以外は表示されないこと</t>
    <rPh sb="0" eb="2">
      <t>チュウイ</t>
    </rPh>
    <rPh sb="2" eb="4">
      <t>ジョウホウ</t>
    </rPh>
    <rPh sb="8" eb="10">
      <t>カクニン</t>
    </rPh>
    <rPh sb="10" eb="12">
      <t>コウモク</t>
    </rPh>
    <rPh sb="14" eb="16">
      <t>ヒョウジ</t>
    </rPh>
    <rPh sb="22" eb="24">
      <t>モジ</t>
    </rPh>
    <rPh sb="29" eb="30">
      <t>イロ</t>
    </rPh>
    <phoneticPr fontId="4"/>
  </si>
  <si>
    <t>エアコン状態表示画面　画面レイアウト確認</t>
    <rPh sb="11" eb="13">
      <t>ガメン</t>
    </rPh>
    <rPh sb="18" eb="20">
      <t>カクニン</t>
    </rPh>
    <phoneticPr fontId="4"/>
  </si>
  <si>
    <t>「参考」シートの【エアコン状態表示】を参照
・エアコン通信状態
・動作モード
・エアコン総合状態
・室内ファン状態
・室外ファン状態
・コンプレッサー状態
・電気ヒーター状態
・冷房設定点[℃]
・冷房ヒステリシス[℃]
・暖房設定点[℃]
・暖房ヒステリシス[℃]
・除湿設定点[%]
・除湿ヒステリシス[%]
・高温設定点[℃]
・低温設定点[℃]
・高湿度設定点[%]
・室内ファン停止点[℃]
・コイル温度[℃]
・凝縮温度[℃]
・電気制御室温度[℃]
・電気制御室内湿度[％]
・エアコン交流電圧[V]
・"注意情報"
・注意情報　エリア
とそれぞれの値が表示されていること</t>
    <rPh sb="1" eb="3">
      <t>サンコウ</t>
    </rPh>
    <rPh sb="13" eb="15">
      <t>ジョウタイ</t>
    </rPh>
    <rPh sb="15" eb="17">
      <t>ヒョウジ</t>
    </rPh>
    <rPh sb="19" eb="21">
      <t>サンショウ</t>
    </rPh>
    <phoneticPr fontId="4"/>
  </si>
  <si>
    <t>エアコン状態表示画面　各項目名
表示されていることを確認</t>
    <rPh sb="11" eb="12">
      <t>カク</t>
    </rPh>
    <rPh sb="12" eb="14">
      <t>コウモク</t>
    </rPh>
    <rPh sb="14" eb="15">
      <t>メイ</t>
    </rPh>
    <rPh sb="16" eb="18">
      <t>ヒョウジ</t>
    </rPh>
    <rPh sb="26" eb="28">
      <t>カクニン</t>
    </rPh>
    <phoneticPr fontId="4"/>
  </si>
  <si>
    <t>・エアコン通信状態
・動作モード
・エアコン総合状態
・室内ファン状態
・室外ファン状態
・コンプレッサー状態
・電気ヒーター状態
・冷房設定点[℃]
・冷房ヒステリシス[℃]
・暖房設定点[℃]
・暖房ヒステリシス[℃]
・除湿設定点[%]
・除湿ヒステリシス[%]
・高温設定点[℃]
・低温設定点[℃]
・高湿度設定点[%]
・室内ファン停止点[℃]
・コイル温度[℃]
・凝縮温度[℃]
・電気制御室温度[℃]
・電気制御室内湿度[％]
・エアコン交流電圧[V]
・"注意情報"</t>
    <phoneticPr fontId="4"/>
  </si>
  <si>
    <t xml:space="preserve">・エアコン通信状態　文字
・動作モード　文字
・エアコン総合状態　文字
・室内ファン状態　文字
・室外ファン状態　文字
・コンプレッサー状態　文字
・電気ヒーター状態　文字
・冷房設定点[℃]　int
・冷房ヒステリシス[℃]　int
・暖房設定点[℃]　int
・暖房ヒステリシス[℃]　int
・除湿設定点[%]　int
・除湿ヒステリシス[%]　int
・高温設定点[℃]　int
・低温設定点[℃]　int
・高湿度設定点[%]　int
・室内ファン停止点[℃]　int
・コイル温度[℃]　float .0
・凝縮温度[℃]　float .0
・電気制御室温度[℃]　float .0
・電気制御室内湿度[％]　int
・エアコン交流電圧[V]　int
</t>
    <rPh sb="10" eb="12">
      <t>モジ</t>
    </rPh>
    <phoneticPr fontId="4"/>
  </si>
  <si>
    <t>画面仕様書の内容を元に記述しているが、各値の型（フォーマット）が合っているか不明。</t>
    <rPh sb="19" eb="20">
      <t>カク</t>
    </rPh>
    <rPh sb="20" eb="21">
      <t>アタイ</t>
    </rPh>
    <rPh sb="22" eb="23">
      <t>カタ</t>
    </rPh>
    <rPh sb="32" eb="33">
      <t>ア</t>
    </rPh>
    <rPh sb="38" eb="40">
      <t>フメイ</t>
    </rPh>
    <phoneticPr fontId="4"/>
  </si>
  <si>
    <t>エアコン状態表示画面
"注意情報"が表示されていることを確認する</t>
    <rPh sb="12" eb="16">
      <t>チュウイジョウホウ</t>
    </rPh>
    <rPh sb="18" eb="20">
      <t>ヒョウジ</t>
    </rPh>
    <rPh sb="28" eb="30">
      <t>カクニン</t>
    </rPh>
    <phoneticPr fontId="4"/>
  </si>
  <si>
    <t xml:space="preserve">「参考」シートの【エアコン状態表示】を参照
・文字はオレンジ色であること
・複数の場合は行ごとに改行されること
</t>
    <rPh sb="1" eb="3">
      <t>サンコウ</t>
    </rPh>
    <rPh sb="19" eb="21">
      <t>サンショウ</t>
    </rPh>
    <rPh sb="23" eb="25">
      <t>モジ</t>
    </rPh>
    <rPh sb="30" eb="31">
      <t>イロ</t>
    </rPh>
    <rPh sb="38" eb="40">
      <t>フクスウ</t>
    </rPh>
    <rPh sb="41" eb="43">
      <t>バアイ</t>
    </rPh>
    <rPh sb="44" eb="45">
      <t>ギョウ</t>
    </rPh>
    <rPh sb="48" eb="50">
      <t>カイギョウ</t>
    </rPh>
    <phoneticPr fontId="4"/>
  </si>
  <si>
    <t>エアコン状態表示画面
注意情報 エリアを確認する</t>
    <rPh sb="11" eb="15">
      <t>チュウイジョウホウ</t>
    </rPh>
    <rPh sb="20" eb="22">
      <t>カクニン</t>
    </rPh>
    <phoneticPr fontId="4"/>
  </si>
  <si>
    <t>状態値</t>
    <rPh sb="0" eb="3">
      <t>ジョウタイチ</t>
    </rPh>
    <phoneticPr fontId="4"/>
  </si>
  <si>
    <t>エアコン通信状態</t>
  </si>
  <si>
    <t>異常時</t>
  </si>
  <si>
    <t>エアコン状態表示画面
確認項目3 の状態にする
※MBCU(またはMBCU RS-485ツール)で状態を変更する</t>
    <phoneticPr fontId="4"/>
  </si>
  <si>
    <t>正常時</t>
  </si>
  <si>
    <t>動作モード</t>
  </si>
  <si>
    <t>待機時</t>
  </si>
  <si>
    <t>エアコン状態表示画面
確認項目3 の状態にする
※MBCU(またはMBCU RS-485ツール)で状態を変更する</t>
  </si>
  <si>
    <t>送風時</t>
  </si>
  <si>
    <t>（予備）時</t>
  </si>
  <si>
    <t>除湿時</t>
  </si>
  <si>
    <t>冷房時</t>
  </si>
  <si>
    <t>暖房時</t>
  </si>
  <si>
    <t>エアコン総合状態</t>
  </si>
  <si>
    <t>未満時</t>
  </si>
  <si>
    <t>2-3-3</t>
  </si>
  <si>
    <t>稼働時</t>
  </si>
  <si>
    <t>室内ファン状態</t>
  </si>
  <si>
    <t>2-4-6</t>
  </si>
  <si>
    <t>コンプレッサー状態</t>
  </si>
  <si>
    <t>電気ヒーター状態</t>
  </si>
  <si>
    <t>コイル温度</t>
  </si>
  <si>
    <t>凝縮温度</t>
  </si>
  <si>
    <t>電気制御室温度</t>
  </si>
  <si>
    <t>電気制御内湿度</t>
  </si>
  <si>
    <t>エアコン交流電圧</t>
  </si>
  <si>
    <t>冷房設定点</t>
  </si>
  <si>
    <t>冷房ヒステリシス</t>
  </si>
  <si>
    <t>暖房ヒステリシス</t>
  </si>
  <si>
    <t>除湿設定点</t>
  </si>
  <si>
    <t>除湿ヒステリシス</t>
  </si>
  <si>
    <t>高温設定点</t>
  </si>
  <si>
    <t>低温設定点</t>
  </si>
  <si>
    <t>高湿度設定点</t>
  </si>
  <si>
    <t>2-21-1</t>
    <phoneticPr fontId="4"/>
  </si>
  <si>
    <t>室内ファン停止点</t>
  </si>
  <si>
    <t>2-21-2</t>
  </si>
  <si>
    <t>2-21-3</t>
  </si>
  <si>
    <t>3-1-1</t>
    <phoneticPr fontId="4"/>
  </si>
  <si>
    <t>AC低電圧</t>
    <phoneticPr fontId="4"/>
  </si>
  <si>
    <t>3-2-1</t>
    <phoneticPr fontId="4"/>
  </si>
  <si>
    <t>AC過電圧</t>
  </si>
  <si>
    <t>3-3-1</t>
    <phoneticPr fontId="4"/>
  </si>
  <si>
    <t>高圧圧力異常ロックアウト(自動停止）</t>
    <rPh sb="2" eb="4">
      <t>アツリョク</t>
    </rPh>
    <rPh sb="4" eb="6">
      <t>イジョウ</t>
    </rPh>
    <rPh sb="13" eb="17">
      <t>ジドウテイシ</t>
    </rPh>
    <phoneticPr fontId="18"/>
  </si>
  <si>
    <t>3-4-1</t>
    <phoneticPr fontId="4"/>
  </si>
  <si>
    <t>高圧警告</t>
    <rPh sb="2" eb="4">
      <t>ケイコク</t>
    </rPh>
    <phoneticPr fontId="18"/>
  </si>
  <si>
    <t>3-5-1</t>
    <phoneticPr fontId="4"/>
  </si>
  <si>
    <t>湿度センサー故障</t>
  </si>
  <si>
    <t>3-6-1</t>
    <phoneticPr fontId="4"/>
  </si>
  <si>
    <t>内部温度センサー故障</t>
  </si>
  <si>
    <t>3-7-1</t>
    <phoneticPr fontId="4"/>
  </si>
  <si>
    <t xml:space="preserve">結露センサー故障 </t>
    <rPh sb="0" eb="2">
      <t>ケツロ</t>
    </rPh>
    <rPh sb="6" eb="8">
      <t>コショウ</t>
    </rPh>
    <phoneticPr fontId="18"/>
  </si>
  <si>
    <t>3-8-1</t>
    <phoneticPr fontId="4"/>
  </si>
  <si>
    <t>熱交換器（コイル）温度センサー故障</t>
    <rPh sb="0" eb="4">
      <t>ネツコウカンキ</t>
    </rPh>
    <rPh sb="9" eb="11">
      <t>オンド</t>
    </rPh>
    <rPh sb="15" eb="17">
      <t>コショウ</t>
    </rPh>
    <phoneticPr fontId="18"/>
  </si>
  <si>
    <t>熱交換器（コイル）凍結防止状態</t>
    <rPh sb="0" eb="4">
      <t>ネツコウカンキ</t>
    </rPh>
    <rPh sb="9" eb="11">
      <t>トウケツ</t>
    </rPh>
    <rPh sb="11" eb="13">
      <t>ボウシ</t>
    </rPh>
    <rPh sb="13" eb="15">
      <t>ジョウタイ</t>
    </rPh>
    <phoneticPr fontId="18"/>
  </si>
  <si>
    <t>3-10-1</t>
    <phoneticPr fontId="4"/>
  </si>
  <si>
    <t>強除湿状態警告</t>
    <rPh sb="0" eb="1">
      <t>ツヨシ</t>
    </rPh>
    <rPh sb="1" eb="3">
      <t>ジョシツ</t>
    </rPh>
    <rPh sb="3" eb="5">
      <t>ジョウタイ</t>
    </rPh>
    <rPh sb="5" eb="7">
      <t>ケイコク</t>
    </rPh>
    <phoneticPr fontId="18"/>
  </si>
  <si>
    <t>3-11-1</t>
    <phoneticPr fontId="4"/>
  </si>
  <si>
    <t>高温警告</t>
    <rPh sb="2" eb="4">
      <t>ケイコク</t>
    </rPh>
    <phoneticPr fontId="18"/>
  </si>
  <si>
    <t>3-12-1</t>
    <phoneticPr fontId="4"/>
  </si>
  <si>
    <t>軽故障時
・AC低電圧
・高温警告</t>
    <rPh sb="0" eb="4">
      <t>ケイコショウジ</t>
    </rPh>
    <phoneticPr fontId="4"/>
  </si>
  <si>
    <t>軽故障時
・AC低電圧
・結露センサー故障 
・高温警告</t>
    <rPh sb="0" eb="4">
      <t>ケイコショウジ</t>
    </rPh>
    <phoneticPr fontId="4"/>
  </si>
  <si>
    <t>1</t>
    <phoneticPr fontId="4"/>
  </si>
  <si>
    <t>全体　画面レイアウト</t>
    <rPh sb="0" eb="2">
      <t>ゼンタイ</t>
    </rPh>
    <rPh sb="3" eb="5">
      <t>ガメン</t>
    </rPh>
    <phoneticPr fontId="4"/>
  </si>
  <si>
    <t>除湿器状態表示画面　画面レイアウト確認</t>
    <rPh sb="0" eb="3">
      <t>ジョシツキ</t>
    </rPh>
    <rPh sb="3" eb="5">
      <t>ジョウタイ</t>
    </rPh>
    <rPh sb="5" eb="7">
      <t>ヒョウジ</t>
    </rPh>
    <rPh sb="7" eb="9">
      <t>ガメン</t>
    </rPh>
    <rPh sb="10" eb="12">
      <t>ガメン</t>
    </rPh>
    <rPh sb="17" eb="19">
      <t>カクニン</t>
    </rPh>
    <phoneticPr fontId="4"/>
  </si>
  <si>
    <t xml:space="preserve">「参考」シートの【除湿器状態表示】を参照
パンくずリスト "&gt;除湿器状態表示"
が表示されていること
</t>
    <rPh sb="1" eb="3">
      <t>サンコウ</t>
    </rPh>
    <rPh sb="18" eb="20">
      <t>サンショウ</t>
    </rPh>
    <rPh sb="31" eb="34">
      <t>ジョシツキ</t>
    </rPh>
    <rPh sb="34" eb="36">
      <t>ジョウタイ</t>
    </rPh>
    <rPh sb="36" eb="38">
      <t>ヒョウジ</t>
    </rPh>
    <rPh sb="41" eb="43">
      <t>ヒョウジ</t>
    </rPh>
    <phoneticPr fontId="4"/>
  </si>
  <si>
    <r>
      <t>バッテリ区画</t>
    </r>
    <r>
      <rPr>
        <b/>
        <sz val="11"/>
        <color rgb="FF000000"/>
        <rFont val="游ゴシック"/>
        <family val="3"/>
        <charset val="128"/>
        <scheme val="minor"/>
      </rPr>
      <t>#1</t>
    </r>
    <r>
      <rPr>
        <sz val="11"/>
        <color rgb="FF000000"/>
        <rFont val="游ゴシック"/>
        <family val="3"/>
        <charset val="128"/>
        <scheme val="minor"/>
      </rPr>
      <t xml:space="preserve"> 除湿器状態 エリア画面レイアウト</t>
    </r>
    <phoneticPr fontId="4"/>
  </si>
  <si>
    <t>エリア名 確認</t>
    <rPh sb="3" eb="4">
      <t>メイ</t>
    </rPh>
    <rPh sb="5" eb="7">
      <t>カクニン</t>
    </rPh>
    <phoneticPr fontId="4"/>
  </si>
  <si>
    <t>除湿器状態表示画面　エリア名確認
表示されていることを確認</t>
    <rPh sb="0" eb="3">
      <t>ジョシツキ</t>
    </rPh>
    <rPh sb="3" eb="5">
      <t>ジョウタイ</t>
    </rPh>
    <rPh sb="5" eb="7">
      <t>ヒョウジ</t>
    </rPh>
    <rPh sb="7" eb="9">
      <t>ガメン</t>
    </rPh>
    <rPh sb="13" eb="14">
      <t>メイ</t>
    </rPh>
    <rPh sb="14" eb="16">
      <t>カクニン</t>
    </rPh>
    <phoneticPr fontId="4"/>
  </si>
  <si>
    <t>"バッテリ区画#1 除湿器状態” が表示されていること</t>
    <rPh sb="18" eb="20">
      <t>ヒョウジ</t>
    </rPh>
    <phoneticPr fontId="4"/>
  </si>
  <si>
    <t>「参考」シートの【除湿器状態表示】を参照
画面上部のエリアに表示されていること</t>
    <rPh sb="1" eb="3">
      <t>サンコウ</t>
    </rPh>
    <rPh sb="9" eb="12">
      <t>ジョシツキ</t>
    </rPh>
    <rPh sb="12" eb="14">
      <t>ジョウタイ</t>
    </rPh>
    <rPh sb="14" eb="16">
      <t>ヒョウジ</t>
    </rPh>
    <rPh sb="18" eb="20">
      <t>サンショウ</t>
    </rPh>
    <rPh sb="30" eb="32">
      <t>ヒョウジ</t>
    </rPh>
    <phoneticPr fontId="4"/>
  </si>
  <si>
    <t>除湿器状態表示画面　各項目名
表示されていることを確認</t>
    <rPh sb="0" eb="3">
      <t>ジョシツキ</t>
    </rPh>
    <rPh sb="3" eb="5">
      <t>ジョウタイ</t>
    </rPh>
    <rPh sb="5" eb="7">
      <t>ヒョウジ</t>
    </rPh>
    <rPh sb="7" eb="9">
      <t>ガメン</t>
    </rPh>
    <rPh sb="10" eb="11">
      <t>カク</t>
    </rPh>
    <rPh sb="11" eb="13">
      <t>コウモク</t>
    </rPh>
    <rPh sb="13" eb="14">
      <t>メイ</t>
    </rPh>
    <rPh sb="15" eb="17">
      <t>ヒョウジ</t>
    </rPh>
    <rPh sb="25" eb="27">
      <t>カクニン</t>
    </rPh>
    <phoneticPr fontId="4"/>
  </si>
  <si>
    <t xml:space="preserve">・除湿器通信状態
・除湿器稼働状態
・制御モード
・設定湿度点
・露点温度[℃]
・周囲湿度[℃]
・周囲温度[℃]
・コイル温度[℃]
・デフロスター
・ファン動作状態
・コンプレッサー動作状態
</t>
    <rPh sb="1" eb="4">
      <t>ジョシツキ</t>
    </rPh>
    <rPh sb="4" eb="6">
      <t>ツウシン</t>
    </rPh>
    <rPh sb="6" eb="8">
      <t>ジョウタイ</t>
    </rPh>
    <rPh sb="10" eb="13">
      <t>ジョシツキ</t>
    </rPh>
    <rPh sb="13" eb="15">
      <t>カドウ</t>
    </rPh>
    <rPh sb="15" eb="17">
      <t>ジョウタイ</t>
    </rPh>
    <rPh sb="19" eb="21">
      <t>セイギョ</t>
    </rPh>
    <rPh sb="26" eb="28">
      <t>セッテイ</t>
    </rPh>
    <rPh sb="28" eb="30">
      <t>シツド</t>
    </rPh>
    <rPh sb="30" eb="31">
      <t>テン</t>
    </rPh>
    <rPh sb="33" eb="35">
      <t>ロテン</t>
    </rPh>
    <rPh sb="35" eb="37">
      <t>オンド</t>
    </rPh>
    <rPh sb="42" eb="44">
      <t>シュウイ</t>
    </rPh>
    <rPh sb="44" eb="46">
      <t>シツド</t>
    </rPh>
    <rPh sb="51" eb="53">
      <t>シュウイ</t>
    </rPh>
    <rPh sb="53" eb="55">
      <t>オンド</t>
    </rPh>
    <rPh sb="63" eb="65">
      <t>オンド</t>
    </rPh>
    <rPh sb="81" eb="83">
      <t>ドウサ</t>
    </rPh>
    <rPh sb="83" eb="85">
      <t>ジョウタイ</t>
    </rPh>
    <rPh sb="94" eb="96">
      <t>ドウサ</t>
    </rPh>
    <rPh sb="96" eb="98">
      <t>ジョウタイ</t>
    </rPh>
    <phoneticPr fontId="4"/>
  </si>
  <si>
    <t>「参考」シートの【除湿器状態表示】を参照
並び順や色も確認する</t>
    <rPh sb="21" eb="22">
      <t>ナラ</t>
    </rPh>
    <rPh sb="23" eb="24">
      <t>ジュン</t>
    </rPh>
    <rPh sb="25" eb="26">
      <t>イロ</t>
    </rPh>
    <rPh sb="27" eb="29">
      <t>カクニン</t>
    </rPh>
    <phoneticPr fontId="4"/>
  </si>
  <si>
    <t>各設定値を設定する手順が不明</t>
    <rPh sb="0" eb="3">
      <t>カクセッテイ</t>
    </rPh>
    <rPh sb="3" eb="4">
      <t>チ</t>
    </rPh>
    <rPh sb="5" eb="7">
      <t>セッテイ</t>
    </rPh>
    <rPh sb="9" eb="11">
      <t>テジュン</t>
    </rPh>
    <rPh sb="12" eb="14">
      <t>フメイ</t>
    </rPh>
    <phoneticPr fontId="4"/>
  </si>
  <si>
    <t>項目 値表示</t>
    <rPh sb="0" eb="2">
      <t>コウモク</t>
    </rPh>
    <rPh sb="3" eb="4">
      <t>アタイ</t>
    </rPh>
    <rPh sb="4" eb="6">
      <t>ヒョウジ</t>
    </rPh>
    <phoneticPr fontId="4"/>
  </si>
  <si>
    <t>除湿器通信状態　異常時</t>
    <rPh sb="8" eb="10">
      <t>イジョウ</t>
    </rPh>
    <rPh sb="10" eb="11">
      <t>ジ</t>
    </rPh>
    <phoneticPr fontId="4"/>
  </si>
  <si>
    <t>除湿器状態表示画面
確認項目3 の状態にする
※MBCU(またはMBCU RS-485ツール)で状態を変更する</t>
  </si>
  <si>
    <t>確認項目3 の状態が表示されること</t>
    <rPh sb="0" eb="2">
      <t>カクニン</t>
    </rPh>
    <rPh sb="2" eb="4">
      <t>コウモク</t>
    </rPh>
    <rPh sb="7" eb="9">
      <t>ジョウタイ</t>
    </rPh>
    <rPh sb="10" eb="12">
      <t>ヒョウジ</t>
    </rPh>
    <phoneticPr fontId="4"/>
  </si>
  <si>
    <t>期待値通りであること</t>
    <rPh sb="0" eb="3">
      <t>キタイチ</t>
    </rPh>
    <rPh sb="3" eb="4">
      <t>ドオ</t>
    </rPh>
    <phoneticPr fontId="4"/>
  </si>
  <si>
    <t>除湿器通信状態　正常時</t>
    <rPh sb="8" eb="11">
      <t>セイジョウジ</t>
    </rPh>
    <phoneticPr fontId="4"/>
  </si>
  <si>
    <t>除湿器稼働状態　オフ時</t>
    <rPh sb="10" eb="11">
      <t>ジ</t>
    </rPh>
    <phoneticPr fontId="4"/>
  </si>
  <si>
    <t>2-3-4</t>
  </si>
  <si>
    <t>除湿器稼働状態　オン時</t>
    <rPh sb="10" eb="11">
      <t>ジ</t>
    </rPh>
    <phoneticPr fontId="4"/>
  </si>
  <si>
    <t>2-3-5</t>
  </si>
  <si>
    <t>制御モード　自動時</t>
    <rPh sb="6" eb="8">
      <t>ジドウ</t>
    </rPh>
    <rPh sb="8" eb="9">
      <t>ジ</t>
    </rPh>
    <phoneticPr fontId="4"/>
  </si>
  <si>
    <t>2-3-6</t>
  </si>
  <si>
    <t>制御モード　手動時</t>
    <rPh sb="6" eb="8">
      <t>シュドウ</t>
    </rPh>
    <rPh sb="8" eb="9">
      <t>ジ</t>
    </rPh>
    <phoneticPr fontId="4"/>
  </si>
  <si>
    <t>2-3-7</t>
  </si>
  <si>
    <t>デフロスター　停止時</t>
    <rPh sb="7" eb="9">
      <t>テイシ</t>
    </rPh>
    <rPh sb="9" eb="10">
      <t>ジ</t>
    </rPh>
    <phoneticPr fontId="4"/>
  </si>
  <si>
    <t>2-3-8</t>
  </si>
  <si>
    <t>デフロスター　稼働時</t>
    <rPh sb="7" eb="9">
      <t>カドウ</t>
    </rPh>
    <rPh sb="9" eb="10">
      <t>ジ</t>
    </rPh>
    <phoneticPr fontId="4"/>
  </si>
  <si>
    <t>2-3-9</t>
  </si>
  <si>
    <t>ファン動作状態　停止時</t>
    <rPh sb="8" eb="11">
      <t>テイシジ</t>
    </rPh>
    <phoneticPr fontId="4"/>
  </si>
  <si>
    <t>2-3-10</t>
  </si>
  <si>
    <t>ファン動作状態　稼働時</t>
    <rPh sb="8" eb="11">
      <t>カドウジ</t>
    </rPh>
    <phoneticPr fontId="4"/>
  </si>
  <si>
    <t>2-3-11</t>
  </si>
  <si>
    <t>コンプレッサー動作状態　停止時</t>
    <rPh sb="12" eb="15">
      <t>テイシジ</t>
    </rPh>
    <phoneticPr fontId="4"/>
  </si>
  <si>
    <t>2-3-12</t>
  </si>
  <si>
    <t>コンプレッサー動作状態　稼働時</t>
    <rPh sb="12" eb="15">
      <t>カドウジ</t>
    </rPh>
    <phoneticPr fontId="4"/>
  </si>
  <si>
    <t>2-3-13</t>
  </si>
  <si>
    <t>2-3-14</t>
  </si>
  <si>
    <t>露点温度[℃]　代表値：0.1</t>
    <phoneticPr fontId="4"/>
  </si>
  <si>
    <t>2-3-15</t>
  </si>
  <si>
    <t>2-3-16</t>
  </si>
  <si>
    <t>2-3-17</t>
  </si>
  <si>
    <t>周囲湿度[℃]　代表値：0.1</t>
    <phoneticPr fontId="4"/>
  </si>
  <si>
    <t>2-3-18</t>
  </si>
  <si>
    <t>2-3-19</t>
  </si>
  <si>
    <t>2-3-20</t>
  </si>
  <si>
    <t>周囲温度[℃]　代表値：0.1</t>
    <phoneticPr fontId="4"/>
  </si>
  <si>
    <t>2-3-21</t>
  </si>
  <si>
    <t>2-3-22</t>
  </si>
  <si>
    <t>2-3-23</t>
  </si>
  <si>
    <t>コイル温度[℃]　代表値：0.1</t>
    <phoneticPr fontId="4"/>
  </si>
  <si>
    <t>2-3-24</t>
  </si>
  <si>
    <t>除湿器状態表示画面
"注意情報"が表示されていることを確認する</t>
    <rPh sb="11" eb="15">
      <t>チュウイジョウホウ</t>
    </rPh>
    <rPh sb="17" eb="19">
      <t>ヒョウジ</t>
    </rPh>
    <rPh sb="27" eb="29">
      <t>カクニン</t>
    </rPh>
    <phoneticPr fontId="4"/>
  </si>
  <si>
    <t xml:space="preserve">「参考」シートの【除湿器状態表示】を参照
・文字はオレンジ色であること
・複数の場合は行ごとに改行されること
</t>
    <rPh sb="1" eb="3">
      <t>サンコウ</t>
    </rPh>
    <rPh sb="18" eb="20">
      <t>サンショウ</t>
    </rPh>
    <rPh sb="22" eb="24">
      <t>モジ</t>
    </rPh>
    <rPh sb="29" eb="30">
      <t>イロ</t>
    </rPh>
    <rPh sb="37" eb="39">
      <t>フクスウ</t>
    </rPh>
    <rPh sb="40" eb="42">
      <t>バアイ</t>
    </rPh>
    <rPh sb="43" eb="44">
      <t>ギョウ</t>
    </rPh>
    <rPh sb="47" eb="49">
      <t>カイギョウ</t>
    </rPh>
    <phoneticPr fontId="4"/>
  </si>
  <si>
    <t>除湿器状態表示画面
注意情報 エリアを確認する</t>
    <rPh sb="10" eb="14">
      <t>チュウイジョウホウ</t>
    </rPh>
    <rPh sb="19" eb="21">
      <t>カクニン</t>
    </rPh>
    <phoneticPr fontId="4"/>
  </si>
  <si>
    <r>
      <t>バッテリ区画</t>
    </r>
    <r>
      <rPr>
        <b/>
        <sz val="11"/>
        <color theme="1"/>
        <rFont val="游ゴシック"/>
        <family val="3"/>
        <charset val="128"/>
        <scheme val="minor"/>
      </rPr>
      <t>#1</t>
    </r>
    <r>
      <rPr>
        <sz val="11"/>
        <color theme="1"/>
        <rFont val="游ゴシック"/>
        <family val="3"/>
        <charset val="128"/>
        <scheme val="minor"/>
      </rPr>
      <t xml:space="preserve"> 除湿器状態 エリア
注意情報</t>
    </r>
    <rPh sb="19" eb="23">
      <t>チュウイジョウホウ</t>
    </rPh>
    <phoneticPr fontId="4"/>
  </si>
  <si>
    <t>除湿器状態表示画面
確認項目3 の状態にする
※MBCU(またはMBCU RS-485ツール)で状態を変更する</t>
    <rPh sb="0" eb="3">
      <t>ジョシツキ</t>
    </rPh>
    <rPh sb="3" eb="5">
      <t>ジョウタイ</t>
    </rPh>
    <rPh sb="5" eb="7">
      <t>ヒョウジ</t>
    </rPh>
    <rPh sb="7" eb="9">
      <t>ガメン</t>
    </rPh>
    <rPh sb="10" eb="12">
      <t>カクニン</t>
    </rPh>
    <rPh sb="12" eb="14">
      <t>コウモク</t>
    </rPh>
    <rPh sb="17" eb="19">
      <t>ジョウタイ</t>
    </rPh>
    <phoneticPr fontId="4"/>
  </si>
  <si>
    <t>LB2A_WEB画面仕様書.xlsx　「付帯設備_フラグ情報」シート参照</t>
    <rPh sb="34" eb="36">
      <t>サンショウ</t>
    </rPh>
    <phoneticPr fontId="4"/>
  </si>
  <si>
    <t>熱交換器(コイル）故障</t>
    <rPh sb="0" eb="4">
      <t>ネツコウカンキ</t>
    </rPh>
    <phoneticPr fontId="2"/>
  </si>
  <si>
    <t>高温保護</t>
  </si>
  <si>
    <t>低温保護</t>
  </si>
  <si>
    <t>複数故障</t>
    <rPh sb="0" eb="2">
      <t>フクスウ</t>
    </rPh>
    <rPh sb="2" eb="4">
      <t>コショウ</t>
    </rPh>
    <phoneticPr fontId="4"/>
  </si>
  <si>
    <t>軽故障時
・周囲温度センサー故障
・低温保護</t>
    <rPh sb="0" eb="4">
      <t>ケイコショウジ</t>
    </rPh>
    <phoneticPr fontId="4"/>
  </si>
  <si>
    <t>軽故障時
・周囲温度センサー故障
・熱交換器(コイル）故障
・低温保護</t>
    <rPh sb="0" eb="4">
      <t>ケイコショウジ</t>
    </rPh>
    <phoneticPr fontId="4"/>
  </si>
  <si>
    <t>4-1</t>
    <phoneticPr fontId="4"/>
  </si>
  <si>
    <r>
      <t>バッテリ区画</t>
    </r>
    <r>
      <rPr>
        <b/>
        <sz val="11"/>
        <color rgb="FF000000"/>
        <rFont val="游ゴシック"/>
        <family val="3"/>
        <charset val="128"/>
        <scheme val="minor"/>
      </rPr>
      <t>#2</t>
    </r>
    <r>
      <rPr>
        <sz val="11"/>
        <color rgb="FF000000"/>
        <rFont val="游ゴシック"/>
        <family val="3"/>
        <charset val="128"/>
        <scheme val="minor"/>
      </rPr>
      <t xml:space="preserve"> 除湿器状態 エリア
画面レイアウト</t>
    </r>
    <rPh sb="19" eb="21">
      <t>ガメン</t>
    </rPh>
    <phoneticPr fontId="4"/>
  </si>
  <si>
    <t>"バッテリ区画#2 除湿器状態” が表示されていること</t>
    <rPh sb="18" eb="20">
      <t>ヒョウジ</t>
    </rPh>
    <phoneticPr fontId="4"/>
  </si>
  <si>
    <t>「参考」シートの【除湿器状態表示】を参照
画面下部のエリアに表示されていること</t>
    <rPh sb="1" eb="3">
      <t>サンコウ</t>
    </rPh>
    <rPh sb="9" eb="12">
      <t>ジョシツキ</t>
    </rPh>
    <rPh sb="12" eb="14">
      <t>ジョウタイ</t>
    </rPh>
    <rPh sb="14" eb="16">
      <t>ヒョウジ</t>
    </rPh>
    <rPh sb="18" eb="20">
      <t>サンショウ</t>
    </rPh>
    <rPh sb="23" eb="25">
      <t>カブ</t>
    </rPh>
    <rPh sb="30" eb="32">
      <t>ヒョウジ</t>
    </rPh>
    <phoneticPr fontId="4"/>
  </si>
  <si>
    <t>4-2</t>
    <phoneticPr fontId="4"/>
  </si>
  <si>
    <t>4-3-1</t>
    <phoneticPr fontId="4"/>
  </si>
  <si>
    <t>4-3-2</t>
  </si>
  <si>
    <t>4-3-3</t>
  </si>
  <si>
    <t>4-3-4</t>
  </si>
  <si>
    <t>4-3-5</t>
  </si>
  <si>
    <t>4-3-6</t>
  </si>
  <si>
    <t>4-3-7</t>
  </si>
  <si>
    <t>4-3-8</t>
  </si>
  <si>
    <t>4-3-9</t>
  </si>
  <si>
    <t>4-3-10</t>
  </si>
  <si>
    <t>4-3-11</t>
  </si>
  <si>
    <t>4-3-12</t>
  </si>
  <si>
    <t>4-3-13</t>
  </si>
  <si>
    <t>4-3-14</t>
  </si>
  <si>
    <t>4-3-15</t>
  </si>
  <si>
    <t>4-3-16</t>
  </si>
  <si>
    <t>4-3-17</t>
  </si>
  <si>
    <t>4-3-18</t>
  </si>
  <si>
    <t>4-3-19</t>
  </si>
  <si>
    <t>4-3-20</t>
  </si>
  <si>
    <t>4-3-21</t>
  </si>
  <si>
    <t>4-3-22</t>
  </si>
  <si>
    <t>4-3-23</t>
  </si>
  <si>
    <t>4-3-24</t>
  </si>
  <si>
    <t>4-4-1</t>
    <phoneticPr fontId="4"/>
  </si>
  <si>
    <t>4-4-2</t>
  </si>
  <si>
    <t>5-1-1</t>
    <phoneticPr fontId="4"/>
  </si>
  <si>
    <r>
      <t>バッテリ区画</t>
    </r>
    <r>
      <rPr>
        <b/>
        <sz val="11"/>
        <color theme="1"/>
        <rFont val="游ゴシック"/>
        <family val="3"/>
        <charset val="128"/>
        <scheme val="minor"/>
      </rPr>
      <t>#2</t>
    </r>
    <r>
      <rPr>
        <sz val="11"/>
        <color theme="1"/>
        <rFont val="游ゴシック"/>
        <family val="3"/>
        <charset val="128"/>
        <scheme val="minor"/>
      </rPr>
      <t xml:space="preserve"> 除湿器状態 エリア
注意情報</t>
    </r>
    <rPh sb="19" eb="23">
      <t>チュウイジョウホウ</t>
    </rPh>
    <phoneticPr fontId="4"/>
  </si>
  <si>
    <t>5-1-2</t>
  </si>
  <si>
    <t>5-2-1</t>
    <phoneticPr fontId="4"/>
  </si>
  <si>
    <t>5-2-2</t>
  </si>
  <si>
    <t>5-3-1</t>
    <phoneticPr fontId="4"/>
  </si>
  <si>
    <t>5-3-2</t>
  </si>
  <si>
    <t>5-4-1</t>
    <phoneticPr fontId="4"/>
  </si>
  <si>
    <t>5-4-2</t>
  </si>
  <si>
    <t>5-5-1</t>
    <phoneticPr fontId="4"/>
  </si>
  <si>
    <t>5-5-2</t>
  </si>
  <si>
    <t>5-6-1</t>
    <phoneticPr fontId="4"/>
  </si>
  <si>
    <t>5-6-2</t>
  </si>
  <si>
    <r>
      <t>NICR、NIC</t>
    </r>
    <r>
      <rPr>
        <b/>
        <sz val="11"/>
        <color theme="1"/>
        <rFont val="游ゴシック"/>
        <family val="3"/>
        <charset val="128"/>
        <scheme val="minor"/>
      </rPr>
      <t>E</t>
    </r>
    <phoneticPr fontId="4"/>
  </si>
  <si>
    <t xml:space="preserve">１．確認項目3の条件でログインする
２．状態表示＞バンク1の画面に遷移する
３．充電電力制限値 [W], 放電電力制限値 [W] の表示有無を確認する
</t>
    <rPh sb="2" eb="4">
      <t>カクニン</t>
    </rPh>
    <rPh sb="4" eb="6">
      <t>コウモク</t>
    </rPh>
    <rPh sb="8" eb="10">
      <t>ジョウケン</t>
    </rPh>
    <rPh sb="20" eb="24">
      <t>ジョウタイヒョウジ</t>
    </rPh>
    <rPh sb="30" eb="32">
      <t>ガメン</t>
    </rPh>
    <rPh sb="33" eb="35">
      <t>センイ</t>
    </rPh>
    <rPh sb="66" eb="68">
      <t>ヒョウジ</t>
    </rPh>
    <rPh sb="68" eb="70">
      <t>ウム</t>
    </rPh>
    <rPh sb="71" eb="73">
      <t>カクニン</t>
    </rPh>
    <phoneticPr fontId="4"/>
  </si>
  <si>
    <t>充電電流制限値 [A]の値が -1 時</t>
    <rPh sb="12" eb="13">
      <t>アタイ</t>
    </rPh>
    <rPh sb="18" eb="19">
      <t>ジ</t>
    </rPh>
    <phoneticPr fontId="4"/>
  </si>
  <si>
    <t>値が「-----」であること</t>
    <rPh sb="0" eb="1">
      <t>アタイ</t>
    </rPh>
    <phoneticPr fontId="4"/>
  </si>
  <si>
    <t>【状態表示】</t>
  </si>
  <si>
    <t>■全バンク状態　画面</t>
    <phoneticPr fontId="4"/>
  </si>
  <si>
    <t>　NICR</t>
  </si>
  <si>
    <t>　　■状態表示</t>
    <rPh sb="3" eb="5">
      <t>ジョウタイ</t>
    </rPh>
    <rPh sb="5" eb="7">
      <t>ヒョウジ</t>
    </rPh>
    <phoneticPr fontId="2"/>
  </si>
  <si>
    <t>　　■注意情報・発生中の警報　検知</t>
  </si>
  <si>
    <t>　　■表示計測値項目</t>
  </si>
  <si>
    <t>"※1" と "※2"　が表記されているが、その説明がない　QANo9</t>
    <rPh sb="13" eb="15">
      <t>ヒョウキ</t>
    </rPh>
    <rPh sb="24" eb="26">
      <t>セツメイ</t>
    </rPh>
    <phoneticPr fontId="4"/>
  </si>
  <si>
    <t>　NICE</t>
  </si>
  <si>
    <t>　　■状態表示　NICEは、装置本体との通信でバンク状態フラグを取得しないため警告検知はしない</t>
    <rPh sb="3" eb="5">
      <t>ジョウタイ</t>
    </rPh>
    <rPh sb="5" eb="7">
      <t>ヒョウジ</t>
    </rPh>
    <phoneticPr fontId="2"/>
  </si>
  <si>
    <t>　　</t>
  </si>
  <si>
    <t>■バンク○状態　画面</t>
  </si>
  <si>
    <r>
      <t>　　・充電電力制限値 [W], 放電電力制限値 [W]は</t>
    </r>
    <r>
      <rPr>
        <b/>
        <sz val="11"/>
        <color theme="1"/>
        <rFont val="游ゴシック"/>
        <family val="3"/>
        <charset val="128"/>
        <scheme val="minor"/>
      </rPr>
      <t>保守員ログイン時のみ</t>
    </r>
    <r>
      <rPr>
        <sz val="11"/>
        <color theme="1"/>
        <rFont val="游ゴシック"/>
        <family val="2"/>
        <charset val="128"/>
        <scheme val="minor"/>
      </rPr>
      <t>表示</t>
    </r>
    <phoneticPr fontId="4"/>
  </si>
  <si>
    <t>　NICE</t>
    <phoneticPr fontId="4"/>
  </si>
  <si>
    <t>　　・セル数のみを表示</t>
    <phoneticPr fontId="4"/>
  </si>
  <si>
    <t>■モジュール状態</t>
    <phoneticPr fontId="4"/>
  </si>
  <si>
    <t>　　・NICRのみ、モジュールの各セル電圧と温度情報を表示可能　モジュール１～４</t>
    <phoneticPr fontId="4"/>
  </si>
  <si>
    <t>　　・モジュールの各セル電圧と温度情報を表示しない</t>
    <phoneticPr fontId="4"/>
  </si>
  <si>
    <t>■異常発生箇所　表示 (NICRのみ）</t>
    <phoneticPr fontId="4"/>
  </si>
  <si>
    <t>　　・バンク状態画面にて表示可能</t>
    <phoneticPr fontId="4"/>
  </si>
  <si>
    <t>　　・表示しない</t>
    <phoneticPr fontId="4"/>
  </si>
  <si>
    <t>【保守設定】</t>
    <rPh sb="1" eb="5">
      <t>ホシュセッテイ</t>
    </rPh>
    <phoneticPr fontId="4"/>
  </si>
  <si>
    <t>■MBCU　故障解除</t>
    <rPh sb="6" eb="8">
      <t>コショウ</t>
    </rPh>
    <rPh sb="8" eb="10">
      <t>カイジョ</t>
    </rPh>
    <phoneticPr fontId="2"/>
  </si>
  <si>
    <t>■MBCU　時計同期設定</t>
    <rPh sb="6" eb="8">
      <t>トケイ</t>
    </rPh>
    <rPh sb="8" eb="10">
      <t>ドウキ</t>
    </rPh>
    <rPh sb="10" eb="12">
      <t>セッテイ</t>
    </rPh>
    <phoneticPr fontId="2"/>
  </si>
  <si>
    <t>【BMS FWアップデート】</t>
    <phoneticPr fontId="4"/>
  </si>
  <si>
    <t>選択したFWアップデート対象の、現在のFWバージョンを表示する。</t>
    <rPh sb="0" eb="2">
      <t>センタク</t>
    </rPh>
    <rPh sb="12" eb="14">
      <t>タイショウ</t>
    </rPh>
    <rPh sb="16" eb="18">
      <t>ゲンザイ</t>
    </rPh>
    <rPh sb="27" eb="29">
      <t>ヒョウジ</t>
    </rPh>
    <phoneticPr fontId="18"/>
  </si>
  <si>
    <t>■FWアップデート中画面</t>
    <rPh sb="9" eb="10">
      <t>チュウ</t>
    </rPh>
    <rPh sb="10" eb="12">
      <t>ガメン</t>
    </rPh>
    <phoneticPr fontId="18"/>
  </si>
  <si>
    <t>種別でBMUを選択した場合は、選択バンク番号の各BMUのバージョン情報を表示</t>
    <rPh sb="0" eb="2">
      <t>シュベツ</t>
    </rPh>
    <rPh sb="7" eb="9">
      <t>センタク</t>
    </rPh>
    <rPh sb="11" eb="13">
      <t>バアイ</t>
    </rPh>
    <rPh sb="15" eb="17">
      <t>センタク</t>
    </rPh>
    <rPh sb="20" eb="22">
      <t>バンゴウ</t>
    </rPh>
    <rPh sb="23" eb="24">
      <t>カク</t>
    </rPh>
    <rPh sb="33" eb="35">
      <t>ジョウホウ</t>
    </rPh>
    <rPh sb="36" eb="38">
      <t>ヒョウジ</t>
    </rPh>
    <phoneticPr fontId="18"/>
  </si>
  <si>
    <t>FWアップデート中は、常にFWアップデート中のメッセージを表示する。</t>
    <rPh sb="8" eb="9">
      <t>チュウ</t>
    </rPh>
    <rPh sb="11" eb="12">
      <t>ツネ</t>
    </rPh>
    <rPh sb="21" eb="22">
      <t>チュウ</t>
    </rPh>
    <rPh sb="29" eb="31">
      <t>ヒョウジ</t>
    </rPh>
    <phoneticPr fontId="18"/>
  </si>
  <si>
    <t>【チラー状態表示】</t>
    <phoneticPr fontId="4"/>
  </si>
  <si>
    <t>【エアコン状態表示】</t>
    <phoneticPr fontId="4"/>
  </si>
  <si>
    <t>【除湿器状態表示】</t>
    <phoneticPr fontId="4"/>
  </si>
  <si>
    <t>【状態表示】</t>
    <phoneticPr fontId="4"/>
  </si>
  <si>
    <t>NICR</t>
    <phoneticPr fontId="4"/>
  </si>
  <si>
    <t>NICE</t>
    <phoneticPr fontId="4"/>
  </si>
  <si>
    <t>装置本体との通信でバンク状態フラグを取得しないため警告検知はしない</t>
    <rPh sb="0" eb="4">
      <t>ソウチホンタイ</t>
    </rPh>
    <rPh sb="6" eb="8">
      <t>ツウシン</t>
    </rPh>
    <rPh sb="12" eb="14">
      <t>ジョウタイ</t>
    </rPh>
    <rPh sb="18" eb="20">
      <t>シュトク</t>
    </rPh>
    <rPh sb="25" eb="27">
      <t>ケイコク</t>
    </rPh>
    <rPh sb="27" eb="29">
      <t>ケンチ</t>
    </rPh>
    <phoneticPr fontId="18"/>
  </si>
  <si>
    <t>【質問や不明点の確認】</t>
    <rPh sb="1" eb="3">
      <t>シツモン</t>
    </rPh>
    <rPh sb="4" eb="7">
      <t>フメイテン</t>
    </rPh>
    <rPh sb="8" eb="10">
      <t>カクニン</t>
    </rPh>
    <phoneticPr fontId="4"/>
  </si>
  <si>
    <t>QAシート</t>
    <phoneticPr fontId="4"/>
  </si>
  <si>
    <t>QA・インシデント報告_LB2A.xlsx</t>
  </si>
  <si>
    <t>結果欄</t>
    <rPh sb="0" eb="3">
      <t>ケッカラン</t>
    </rPh>
    <phoneticPr fontId="4"/>
  </si>
  <si>
    <t>全体</t>
    <phoneticPr fontId="4"/>
  </si>
  <si>
    <t>パンくずリスト</t>
    <phoneticPr fontId="4"/>
  </si>
  <si>
    <t>項目名</t>
    <rPh sb="0" eb="2">
      <t>コウモク</t>
    </rPh>
    <rPh sb="2" eb="3">
      <t>メイ</t>
    </rPh>
    <phoneticPr fontId="4"/>
  </si>
  <si>
    <t>バンクの状態</t>
    <rPh sb="4" eb="6">
      <t>ジョウタイ</t>
    </rPh>
    <phoneticPr fontId="4"/>
  </si>
  <si>
    <t>「参考」シートの【状態表示】を参照
グレイ、緑、赤 のいずれかの色であること</t>
    <rPh sb="1" eb="3">
      <t>サンコウ</t>
    </rPh>
    <rPh sb="9" eb="13">
      <t>ジョウタイヒョウジ</t>
    </rPh>
    <rPh sb="15" eb="17">
      <t>サンショウ</t>
    </rPh>
    <rPh sb="22" eb="23">
      <t>ミドリ</t>
    </rPh>
    <rPh sb="24" eb="25">
      <t>アカ</t>
    </rPh>
    <rPh sb="32" eb="33">
      <t>イロ</t>
    </rPh>
    <phoneticPr fontId="4"/>
  </si>
  <si>
    <t>バンク 1～12 が表示されていること</t>
    <rPh sb="10" eb="12">
      <t>ヒョウジ</t>
    </rPh>
    <phoneticPr fontId="4"/>
  </si>
  <si>
    <t>ラベル 確認</t>
    <rPh sb="4" eb="6">
      <t>カクニン</t>
    </rPh>
    <phoneticPr fontId="4"/>
  </si>
  <si>
    <t>"バンクの状態"が表示されていること</t>
    <rPh sb="5" eb="7">
      <t>ジョウタイ</t>
    </rPh>
    <rPh sb="9" eb="11">
      <t>ヒョウジ</t>
    </rPh>
    <phoneticPr fontId="4"/>
  </si>
  <si>
    <t>注意情報 エリア</t>
    <rPh sb="0" eb="4">
      <t>チュウイジョウホウ</t>
    </rPh>
    <phoneticPr fontId="4"/>
  </si>
  <si>
    <t>発生中の異常 エリア</t>
    <rPh sb="0" eb="3">
      <t>ハッセイチュウ</t>
    </rPh>
    <rPh sb="4" eb="6">
      <t>イジョウ</t>
    </rPh>
    <phoneticPr fontId="4"/>
  </si>
  <si>
    <t>"注意情報"が表示されていること</t>
    <rPh sb="1" eb="5">
      <t>チュウイジョウホウ</t>
    </rPh>
    <rPh sb="7" eb="9">
      <t>ヒョウジ</t>
    </rPh>
    <phoneticPr fontId="4"/>
  </si>
  <si>
    <t>"発生中の異常"が表示されていること</t>
    <rPh sb="1" eb="4">
      <t>ハッセイチュウ</t>
    </rPh>
    <rPh sb="5" eb="7">
      <t>イジョウ</t>
    </rPh>
    <rPh sb="9" eb="11">
      <t>ヒョウジ</t>
    </rPh>
    <phoneticPr fontId="4"/>
  </si>
  <si>
    <t>注意情報がある場合は オレンジ色 で情報名が記載されていること</t>
    <rPh sb="0" eb="2">
      <t>チュウイ</t>
    </rPh>
    <rPh sb="2" eb="4">
      <t>ジョウホウ</t>
    </rPh>
    <rPh sb="7" eb="9">
      <t>バアイ</t>
    </rPh>
    <rPh sb="15" eb="16">
      <t>イロ</t>
    </rPh>
    <rPh sb="18" eb="20">
      <t>ジョウホウ</t>
    </rPh>
    <rPh sb="20" eb="21">
      <t>メイ</t>
    </rPh>
    <rPh sb="22" eb="24">
      <t>キサイ</t>
    </rPh>
    <phoneticPr fontId="4"/>
  </si>
  <si>
    <t>発生中の異常情報がある場合は 赤色 で異常名が記載されていること</t>
    <rPh sb="0" eb="3">
      <t>ハッセイチュウ</t>
    </rPh>
    <rPh sb="4" eb="6">
      <t>イジョウ</t>
    </rPh>
    <rPh sb="6" eb="8">
      <t>ジョウホウ</t>
    </rPh>
    <rPh sb="11" eb="13">
      <t>バアイ</t>
    </rPh>
    <rPh sb="15" eb="16">
      <t>アカ</t>
    </rPh>
    <rPh sb="16" eb="17">
      <t>イロ</t>
    </rPh>
    <rPh sb="19" eb="21">
      <t>イジョウ</t>
    </rPh>
    <rPh sb="21" eb="22">
      <t>メイ</t>
    </rPh>
    <rPh sb="23" eb="25">
      <t>キサイ</t>
    </rPh>
    <phoneticPr fontId="4"/>
  </si>
  <si>
    <t>ボタン表示確認</t>
    <rPh sb="3" eb="5">
      <t>ヒョウジ</t>
    </rPh>
    <rPh sb="5" eb="7">
      <t>カクニン</t>
    </rPh>
    <phoneticPr fontId="4"/>
  </si>
  <si>
    <t>「参考」シートの【状態表示】を参照
色なども確認する</t>
    <rPh sb="1" eb="3">
      <t>サンコウ</t>
    </rPh>
    <rPh sb="9" eb="13">
      <t>ジョウタイヒョウジ</t>
    </rPh>
    <rPh sb="15" eb="17">
      <t>サンショウ</t>
    </rPh>
    <rPh sb="18" eb="19">
      <t>イロ</t>
    </rPh>
    <rPh sb="22" eb="24">
      <t>カクニン</t>
    </rPh>
    <phoneticPr fontId="4"/>
  </si>
  <si>
    <t>状態表示画面　画面レイアウト確認</t>
    <rPh sb="0" eb="2">
      <t>ジョウタイ</t>
    </rPh>
    <rPh sb="2" eb="4">
      <t>ヒョウジ</t>
    </rPh>
    <rPh sb="4" eb="6">
      <t>ガメン</t>
    </rPh>
    <rPh sb="7" eb="9">
      <t>ガメン</t>
    </rPh>
    <rPh sb="14" eb="16">
      <t>カクニン</t>
    </rPh>
    <phoneticPr fontId="4"/>
  </si>
  <si>
    <t>状態表示画面　各項目名
表示されていることを確認する</t>
    <rPh sb="0" eb="2">
      <t>ジョウタイ</t>
    </rPh>
    <rPh sb="2" eb="4">
      <t>ヒョウジ</t>
    </rPh>
    <rPh sb="4" eb="6">
      <t>ガメン</t>
    </rPh>
    <rPh sb="7" eb="8">
      <t>カク</t>
    </rPh>
    <rPh sb="8" eb="11">
      <t>コウモクメイ</t>
    </rPh>
    <rPh sb="12" eb="14">
      <t>ヒョウジ</t>
    </rPh>
    <rPh sb="22" eb="24">
      <t>カクニン</t>
    </rPh>
    <phoneticPr fontId="4"/>
  </si>
  <si>
    <t>同上</t>
    <rPh sb="0" eb="2">
      <t>ドウジョウ</t>
    </rPh>
    <phoneticPr fontId="4"/>
  </si>
  <si>
    <t>状態表示画面
確認項目3を確認する</t>
    <rPh sb="0" eb="2">
      <t>ジョウタイ</t>
    </rPh>
    <rPh sb="2" eb="4">
      <t>ヒョウジ</t>
    </rPh>
    <rPh sb="4" eb="6">
      <t>ガメン</t>
    </rPh>
    <rPh sb="7" eb="9">
      <t>カクニン</t>
    </rPh>
    <rPh sb="9" eb="11">
      <t>コウモク</t>
    </rPh>
    <rPh sb="13" eb="15">
      <t>カクニン</t>
    </rPh>
    <phoneticPr fontId="4"/>
  </si>
  <si>
    <t>数、色、並び方</t>
    <rPh sb="0" eb="1">
      <t>カズ</t>
    </rPh>
    <rPh sb="2" eb="3">
      <t>イロ</t>
    </rPh>
    <rPh sb="4" eb="5">
      <t>ナラ</t>
    </rPh>
    <rPh sb="6" eb="7">
      <t>カタ</t>
    </rPh>
    <phoneticPr fontId="4"/>
  </si>
  <si>
    <t>情報表示</t>
    <rPh sb="0" eb="2">
      <t>ジョウホウ</t>
    </rPh>
    <rPh sb="2" eb="4">
      <t>ヒョウジ</t>
    </rPh>
    <phoneticPr fontId="4"/>
  </si>
  <si>
    <t>バンク電圧リスト ボタン表示</t>
    <rPh sb="3" eb="5">
      <t>デンアツ</t>
    </rPh>
    <rPh sb="12" eb="14">
      <t>ヒョウジ</t>
    </rPh>
    <phoneticPr fontId="4"/>
  </si>
  <si>
    <t>1-3-1</t>
    <phoneticPr fontId="4"/>
  </si>
  <si>
    <t>1-4-1</t>
    <phoneticPr fontId="4"/>
  </si>
  <si>
    <t>1-5-1</t>
    <phoneticPr fontId="4"/>
  </si>
  <si>
    <t>1-4-2</t>
  </si>
  <si>
    <t>1-5-2</t>
  </si>
  <si>
    <t>規定の場所に
グレイ色でバンク番号が表示されていること</t>
    <rPh sb="0" eb="2">
      <t>キテイ</t>
    </rPh>
    <rPh sb="3" eb="5">
      <t>バショ</t>
    </rPh>
    <rPh sb="10" eb="11">
      <t>イロ</t>
    </rPh>
    <rPh sb="15" eb="17">
      <t>バンゴウ</t>
    </rPh>
    <rPh sb="18" eb="20">
      <t>ヒョウジ</t>
    </rPh>
    <phoneticPr fontId="4"/>
  </si>
  <si>
    <t>「参考」シートの【状態表示】を参照
色、位置、文字を確認する</t>
    <rPh sb="1" eb="3">
      <t>サンコウ</t>
    </rPh>
    <rPh sb="9" eb="13">
      <t>ジョウタイヒョウジ</t>
    </rPh>
    <rPh sb="15" eb="17">
      <t>サンショウ</t>
    </rPh>
    <rPh sb="18" eb="19">
      <t>イロ</t>
    </rPh>
    <rPh sb="20" eb="22">
      <t>イチ</t>
    </rPh>
    <rPh sb="23" eb="25">
      <t>モジ</t>
    </rPh>
    <rPh sb="26" eb="28">
      <t>カクニン</t>
    </rPh>
    <phoneticPr fontId="4"/>
  </si>
  <si>
    <t>規定の場所に
緑色でバンク番号が表示されていること</t>
    <rPh sb="0" eb="2">
      <t>キテイ</t>
    </rPh>
    <rPh sb="3" eb="5">
      <t>バショ</t>
    </rPh>
    <rPh sb="7" eb="8">
      <t>ミドリ</t>
    </rPh>
    <rPh sb="8" eb="9">
      <t>イロ</t>
    </rPh>
    <rPh sb="13" eb="15">
      <t>バンゴウ</t>
    </rPh>
    <rPh sb="16" eb="18">
      <t>ヒョウジ</t>
    </rPh>
    <phoneticPr fontId="4"/>
  </si>
  <si>
    <r>
      <rPr>
        <b/>
        <sz val="11"/>
        <color rgb="FF000000"/>
        <rFont val="游ゴシック"/>
        <family val="3"/>
        <charset val="128"/>
        <scheme val="minor"/>
      </rPr>
      <t>バンク1</t>
    </r>
    <r>
      <rPr>
        <sz val="11"/>
        <color rgb="FF000000"/>
        <rFont val="游ゴシック"/>
        <family val="3"/>
        <charset val="128"/>
        <scheme val="minor"/>
      </rPr>
      <t>が 不明 な場合
NIC起動直後 時</t>
    </r>
    <rPh sb="6" eb="8">
      <t>フメイ</t>
    </rPh>
    <rPh sb="10" eb="12">
      <t>バアイ</t>
    </rPh>
    <rPh sb="21" eb="22">
      <t>ジ</t>
    </rPh>
    <phoneticPr fontId="4"/>
  </si>
  <si>
    <r>
      <rPr>
        <b/>
        <sz val="11"/>
        <color rgb="FF000000"/>
        <rFont val="游ゴシック"/>
        <family val="3"/>
        <charset val="128"/>
        <scheme val="minor"/>
      </rPr>
      <t>バンク6</t>
    </r>
    <r>
      <rPr>
        <sz val="11"/>
        <color rgb="FF000000"/>
        <rFont val="游ゴシック"/>
        <family val="3"/>
        <charset val="128"/>
        <scheme val="minor"/>
      </rPr>
      <t>が 不明 な場合
NIC起動直後 時</t>
    </r>
    <rPh sb="6" eb="8">
      <t>フメイ</t>
    </rPh>
    <rPh sb="10" eb="12">
      <t>バアイ</t>
    </rPh>
    <rPh sb="21" eb="22">
      <t>ジ</t>
    </rPh>
    <phoneticPr fontId="4"/>
  </si>
  <si>
    <t>バンク6が 不明 な場合
通信エラー 時</t>
    <rPh sb="6" eb="8">
      <t>フメイ</t>
    </rPh>
    <rPh sb="10" eb="12">
      <t>バアイ</t>
    </rPh>
    <rPh sb="19" eb="20">
      <t>ジ</t>
    </rPh>
    <phoneticPr fontId="4"/>
  </si>
  <si>
    <r>
      <rPr>
        <b/>
        <sz val="11"/>
        <color rgb="FF000000"/>
        <rFont val="游ゴシック"/>
        <family val="3"/>
        <charset val="128"/>
        <scheme val="minor"/>
      </rPr>
      <t>バンク12</t>
    </r>
    <r>
      <rPr>
        <sz val="11"/>
        <color rgb="FF000000"/>
        <rFont val="游ゴシック"/>
        <family val="3"/>
        <charset val="128"/>
        <scheme val="minor"/>
      </rPr>
      <t>が 不明 な場合
NIC起動直後 時</t>
    </r>
    <rPh sb="7" eb="9">
      <t>フメイ</t>
    </rPh>
    <rPh sb="11" eb="13">
      <t>バアイ</t>
    </rPh>
    <rPh sb="22" eb="23">
      <t>ジ</t>
    </rPh>
    <phoneticPr fontId="4"/>
  </si>
  <si>
    <t>バンク12が 不明 な場合
通信エラー 時</t>
    <rPh sb="7" eb="9">
      <t>フメイ</t>
    </rPh>
    <rPh sb="11" eb="13">
      <t>バアイ</t>
    </rPh>
    <rPh sb="20" eb="21">
      <t>ジ</t>
    </rPh>
    <phoneticPr fontId="4"/>
  </si>
  <si>
    <t>バンク1が 不明 な場合
通信エラー 時</t>
    <rPh sb="6" eb="8">
      <t>フメイ</t>
    </rPh>
    <rPh sb="10" eb="12">
      <t>バアイ</t>
    </rPh>
    <rPh sb="19" eb="20">
      <t>ジ</t>
    </rPh>
    <phoneticPr fontId="4"/>
  </si>
  <si>
    <t>規定の場所に
グレイ色でバンク番号が表示されていること</t>
    <rPh sb="0" eb="2">
      <t>キテイ</t>
    </rPh>
    <rPh sb="3" eb="5">
      <t>バショ</t>
    </rPh>
    <rPh sb="10" eb="11">
      <t>イロ</t>
    </rPh>
    <rPh sb="15" eb="17">
      <t>バンゴウ</t>
    </rPh>
    <phoneticPr fontId="4"/>
  </si>
  <si>
    <t>規定の場所に
緑色でバンク番号が表示されていること</t>
    <rPh sb="0" eb="2">
      <t>キテイ</t>
    </rPh>
    <rPh sb="3" eb="5">
      <t>バショ</t>
    </rPh>
    <rPh sb="7" eb="8">
      <t>ミドリ</t>
    </rPh>
    <rPh sb="8" eb="9">
      <t>イロ</t>
    </rPh>
    <rPh sb="13" eb="15">
      <t>バンゴウ</t>
    </rPh>
    <phoneticPr fontId="4"/>
  </si>
  <si>
    <t>NICR</t>
    <phoneticPr fontId="2"/>
  </si>
  <si>
    <t>NICE</t>
    <phoneticPr fontId="2"/>
  </si>
  <si>
    <t>レイアウト確認</t>
    <rPh sb="5" eb="7">
      <t>カクニン</t>
    </rPh>
    <phoneticPr fontId="4"/>
  </si>
  <si>
    <t>凡例 確認</t>
    <rPh sb="0" eb="2">
      <t>ハンレイ</t>
    </rPh>
    <rPh sb="3" eb="5">
      <t>カクニン</t>
    </rPh>
    <phoneticPr fontId="4"/>
  </si>
  <si>
    <t>タイトル 確認</t>
    <rPh sb="5" eb="7">
      <t>カクニン</t>
    </rPh>
    <phoneticPr fontId="4"/>
  </si>
  <si>
    <t>項目 確認</t>
    <rPh sb="0" eb="2">
      <t>コウモク</t>
    </rPh>
    <rPh sb="3" eb="5">
      <t>カクニン</t>
    </rPh>
    <phoneticPr fontId="4"/>
  </si>
  <si>
    <t>値表示 確認</t>
    <rPh sb="0" eb="1">
      <t>アタイ</t>
    </rPh>
    <rPh sb="1" eb="3">
      <t>ヒョウジ</t>
    </rPh>
    <rPh sb="4" eb="6">
      <t>カクニン</t>
    </rPh>
    <phoneticPr fontId="4"/>
  </si>
  <si>
    <t>[OK]ボタン 確認</t>
    <rPh sb="8" eb="10">
      <t>カクニン</t>
    </rPh>
    <phoneticPr fontId="4"/>
  </si>
  <si>
    <t>放電電流制限値 [A]の値が -1 時</t>
  </si>
  <si>
    <t>充電電力制限値 [W]の値が -1 時</t>
  </si>
  <si>
    <t>放電電力制限値 [W]の値が -1 時</t>
  </si>
  <si>
    <t>[バンク電圧リスト]ボタン</t>
    <rPh sb="4" eb="6">
      <t>デンアツ</t>
    </rPh>
    <phoneticPr fontId="4"/>
  </si>
  <si>
    <t>"バンク総電圧[V]"が表示されていること</t>
    <rPh sb="4" eb="7">
      <t>ソウデンアツ</t>
    </rPh>
    <rPh sb="12" eb="14">
      <t>ヒョウジ</t>
    </rPh>
    <phoneticPr fontId="4"/>
  </si>
  <si>
    <t>凡例が表示されていること
・[MCオン]　緑色
・[最大値]　黄色
・[最小値]　水色</t>
    <rPh sb="0" eb="2">
      <t>ハンレイ</t>
    </rPh>
    <rPh sb="3" eb="5">
      <t>ヒョウジ</t>
    </rPh>
    <rPh sb="21" eb="22">
      <t>ミドリ</t>
    </rPh>
    <rPh sb="22" eb="23">
      <t>イロ</t>
    </rPh>
    <rPh sb="26" eb="29">
      <t>サイダイチ</t>
    </rPh>
    <rPh sb="31" eb="33">
      <t>キイロ</t>
    </rPh>
    <rPh sb="36" eb="39">
      <t>サイショウチ</t>
    </rPh>
    <rPh sb="41" eb="43">
      <t>ミズイロ</t>
    </rPh>
    <phoneticPr fontId="4"/>
  </si>
  <si>
    <t>「参考」シートの【状態表示】を参照
位置や順番も確認する</t>
    <rPh sb="1" eb="3">
      <t>サンコウ</t>
    </rPh>
    <rPh sb="9" eb="13">
      <t>ジョウタイヒョウジ</t>
    </rPh>
    <rPh sb="15" eb="17">
      <t>サンショウ</t>
    </rPh>
    <rPh sb="18" eb="20">
      <t>イチ</t>
    </rPh>
    <rPh sb="21" eb="23">
      <t>ジュンバン</t>
    </rPh>
    <rPh sb="24" eb="26">
      <t>カクニン</t>
    </rPh>
    <phoneticPr fontId="4"/>
  </si>
  <si>
    <t>[OK]ボタンが表示されていること</t>
    <rPh sb="8" eb="10">
      <t>ヒョウジ</t>
    </rPh>
    <phoneticPr fontId="4"/>
  </si>
  <si>
    <t>活性化され、クリックできること</t>
    <rPh sb="0" eb="2">
      <t>カッセイ</t>
    </rPh>
    <rPh sb="2" eb="3">
      <t>カ</t>
    </rPh>
    <phoneticPr fontId="4"/>
  </si>
  <si>
    <t>バンク番号(1～12)と値が表示されていること
値の形式は float .000 であること</t>
    <rPh sb="3" eb="5">
      <t>バンゴウ</t>
    </rPh>
    <rPh sb="12" eb="13">
      <t>アタイ</t>
    </rPh>
    <rPh sb="14" eb="16">
      <t>ヒョウジ</t>
    </rPh>
    <rPh sb="24" eb="25">
      <t>アタイ</t>
    </rPh>
    <rPh sb="26" eb="28">
      <t>ケイシキ</t>
    </rPh>
    <phoneticPr fontId="4"/>
  </si>
  <si>
    <t>全バンク状態画面
バンクの状態</t>
    <rPh sb="13" eb="15">
      <t>ジョウタイ</t>
    </rPh>
    <phoneticPr fontId="4"/>
  </si>
  <si>
    <t>■状態表示</t>
    <rPh sb="1" eb="3">
      <t>ジョウタイ</t>
    </rPh>
    <rPh sb="3" eb="5">
      <t>ヒョウジ</t>
    </rPh>
    <phoneticPr fontId="2"/>
  </si>
  <si>
    <t>■注意情報・発生中の警報　検知</t>
  </si>
  <si>
    <t>■表示計測値項目</t>
  </si>
  <si>
    <t>一般(guest), 管理者(admin), 保守員(mainte) で画面遷移可能</t>
    <rPh sb="0" eb="2">
      <t>イッパン</t>
    </rPh>
    <rPh sb="11" eb="14">
      <t>カンリシャ</t>
    </rPh>
    <rPh sb="23" eb="26">
      <t>ホシュイン</t>
    </rPh>
    <rPh sb="36" eb="38">
      <t>ガメン</t>
    </rPh>
    <rPh sb="38" eb="40">
      <t>センイ</t>
    </rPh>
    <rPh sb="40" eb="42">
      <t>カノウ</t>
    </rPh>
    <phoneticPr fontId="4"/>
  </si>
  <si>
    <t>バンクの状態表示は不明・バンク死活（グレイ）と正常（緑）のみが表示される</t>
    <rPh sb="15" eb="17">
      <t>シカツ</t>
    </rPh>
    <rPh sb="26" eb="27">
      <t>ミドリ</t>
    </rPh>
    <rPh sb="31" eb="33">
      <t>ヒョウジ</t>
    </rPh>
    <phoneticPr fontId="4"/>
  </si>
  <si>
    <t>装置本体との通信でバンク状態フラグを取得しないため警告検知はしないため</t>
    <phoneticPr fontId="4"/>
  </si>
  <si>
    <t>バンクの状態表示は</t>
    <phoneticPr fontId="4"/>
  </si>
  <si>
    <t>不明（グレイ）：NIC起動直後、通信エラーにより装置情報の取得不可の場合</t>
    <rPh sb="0" eb="2">
      <t>フメイ</t>
    </rPh>
    <rPh sb="11" eb="15">
      <t>キドウチョクゴ</t>
    </rPh>
    <rPh sb="16" eb="18">
      <t>ツウシン</t>
    </rPh>
    <rPh sb="24" eb="28">
      <t>ソウチジョウホウ</t>
    </rPh>
    <rPh sb="29" eb="31">
      <t>シュトク</t>
    </rPh>
    <rPh sb="31" eb="33">
      <t>フカ</t>
    </rPh>
    <rPh sb="34" eb="36">
      <t>バアイ</t>
    </rPh>
    <phoneticPr fontId="4"/>
  </si>
  <si>
    <t>正常（緑）：</t>
    <rPh sb="0" eb="2">
      <t>セイジョウ</t>
    </rPh>
    <rPh sb="3" eb="4">
      <t>ミドリ</t>
    </rPh>
    <phoneticPr fontId="4"/>
  </si>
  <si>
    <t>警告（赤）：</t>
    <rPh sb="0" eb="2">
      <t>ケイコク</t>
    </rPh>
    <rPh sb="3" eb="4">
      <t>アカ</t>
    </rPh>
    <phoneticPr fontId="4"/>
  </si>
  <si>
    <t>不明（グレイ）：NIC起動直後、通信エラーにより装置情報の取得不可の場合とバンク死活フラグが「死」の場合</t>
    <rPh sb="0" eb="2">
      <t>フメイ</t>
    </rPh>
    <rPh sb="11" eb="15">
      <t>キドウチョクゴ</t>
    </rPh>
    <rPh sb="16" eb="18">
      <t>ツウシン</t>
    </rPh>
    <rPh sb="24" eb="28">
      <t>ソウチジョウホウ</t>
    </rPh>
    <rPh sb="29" eb="31">
      <t>シュトク</t>
    </rPh>
    <rPh sb="31" eb="33">
      <t>フカ</t>
    </rPh>
    <rPh sb="34" eb="36">
      <t>バアイ</t>
    </rPh>
    <rPh sb="40" eb="42">
      <t>シカツ</t>
    </rPh>
    <rPh sb="47" eb="48">
      <t>シ</t>
    </rPh>
    <rPh sb="50" eb="52">
      <t>バアイ</t>
    </rPh>
    <phoneticPr fontId="4"/>
  </si>
  <si>
    <t>バンク1が 不明 な場合
バンク死活フラグが「死」 時</t>
    <rPh sb="6" eb="8">
      <t>フメイ</t>
    </rPh>
    <rPh sb="10" eb="12">
      <t>バアイ</t>
    </rPh>
    <rPh sb="16" eb="18">
      <t>シカツ</t>
    </rPh>
    <rPh sb="23" eb="24">
      <t>シ</t>
    </rPh>
    <rPh sb="26" eb="27">
      <t>ジ</t>
    </rPh>
    <phoneticPr fontId="4"/>
  </si>
  <si>
    <t>バンク6が 不明 な場合
バンク死活フラグが「死」 時</t>
    <rPh sb="6" eb="8">
      <t>フメイ</t>
    </rPh>
    <rPh sb="10" eb="12">
      <t>バアイ</t>
    </rPh>
    <rPh sb="16" eb="18">
      <t>シカツ</t>
    </rPh>
    <rPh sb="23" eb="24">
      <t>シ</t>
    </rPh>
    <rPh sb="26" eb="27">
      <t>ジ</t>
    </rPh>
    <phoneticPr fontId="4"/>
  </si>
  <si>
    <t>バンク12が 不明 な場合
バンク死活フラグが「死」 時</t>
    <rPh sb="7" eb="9">
      <t>フメイ</t>
    </rPh>
    <rPh sb="11" eb="13">
      <t>バアイ</t>
    </rPh>
    <rPh sb="17" eb="19">
      <t>シカツ</t>
    </rPh>
    <rPh sb="24" eb="25">
      <t>シ</t>
    </rPh>
    <phoneticPr fontId="4"/>
  </si>
  <si>
    <t>バンク1が 警告 な場合
※警告=任意</t>
    <rPh sb="6" eb="8">
      <t>ケイコク</t>
    </rPh>
    <rPh sb="10" eb="12">
      <t>バアイ</t>
    </rPh>
    <rPh sb="14" eb="16">
      <t>ケイコク</t>
    </rPh>
    <rPh sb="17" eb="19">
      <t>ニンイ</t>
    </rPh>
    <phoneticPr fontId="4"/>
  </si>
  <si>
    <t>バンク12が 警告 な場合
※警告=任意</t>
    <rPh sb="7" eb="9">
      <t>ケイコク</t>
    </rPh>
    <rPh sb="11" eb="13">
      <t>バアイ</t>
    </rPh>
    <rPh sb="15" eb="17">
      <t>ケイコク</t>
    </rPh>
    <rPh sb="18" eb="20">
      <t>ニンイ</t>
    </rPh>
    <phoneticPr fontId="4"/>
  </si>
  <si>
    <t>バンク6が 警告 な場合
※警告=任意</t>
    <rPh sb="6" eb="8">
      <t>ケイコク</t>
    </rPh>
    <rPh sb="10" eb="12">
      <t>バアイ</t>
    </rPh>
    <rPh sb="14" eb="16">
      <t>ケイコク</t>
    </rPh>
    <rPh sb="17" eb="19">
      <t>ニンイ</t>
    </rPh>
    <phoneticPr fontId="4"/>
  </si>
  <si>
    <t>バンク1が
正常（バンク死活フラグが「活」） な場合</t>
    <rPh sb="6" eb="8">
      <t>セイジョウ</t>
    </rPh>
    <rPh sb="12" eb="14">
      <t>シカツ</t>
    </rPh>
    <rPh sb="24" eb="26">
      <t>バアイ</t>
    </rPh>
    <phoneticPr fontId="4"/>
  </si>
  <si>
    <t>バンク6が
正常（バンク死活フラグが「活」） な場合</t>
    <rPh sb="6" eb="8">
      <t>セイジョウ</t>
    </rPh>
    <rPh sb="12" eb="14">
      <t>シカツ</t>
    </rPh>
    <rPh sb="24" eb="26">
      <t>バアイ</t>
    </rPh>
    <phoneticPr fontId="4"/>
  </si>
  <si>
    <t>バンク12が
正常（バンク死活フラグが「活」） な場合</t>
    <rPh sb="7" eb="9">
      <t>セイジョウ</t>
    </rPh>
    <rPh sb="13" eb="15">
      <t>シカツ</t>
    </rPh>
    <rPh sb="25" eb="27">
      <t>バアイ</t>
    </rPh>
    <phoneticPr fontId="4"/>
  </si>
  <si>
    <t>全バンク状態画面＞
バンク総電圧[V]画面</t>
    <rPh sb="13" eb="16">
      <t>ソウデンアツ</t>
    </rPh>
    <rPh sb="19" eb="21">
      <t>ガメン</t>
    </rPh>
    <phoneticPr fontId="4"/>
  </si>
  <si>
    <t xml:space="preserve">状態表示画面から
１．[バンク電圧リスト]ボタンをクリックして、
　　バンク総電圧[V]画面に遷移する
２．確認項目3の確認を行う
</t>
    <rPh sb="0" eb="2">
      <t>ジョウタイ</t>
    </rPh>
    <rPh sb="2" eb="4">
      <t>ヒョウジ</t>
    </rPh>
    <rPh sb="4" eb="6">
      <t>ガメン</t>
    </rPh>
    <rPh sb="38" eb="41">
      <t>ソウデンアツ</t>
    </rPh>
    <rPh sb="44" eb="46">
      <t>ガメン</t>
    </rPh>
    <rPh sb="47" eb="49">
      <t>センイ</t>
    </rPh>
    <rPh sb="54" eb="56">
      <t>カクニン</t>
    </rPh>
    <rPh sb="56" eb="58">
      <t>コウモク</t>
    </rPh>
    <rPh sb="60" eb="62">
      <t>カクニン</t>
    </rPh>
    <rPh sb="63" eb="64">
      <t>オコナ</t>
    </rPh>
    <phoneticPr fontId="4"/>
  </si>
  <si>
    <t>設定した値が float .000 形式で表示されていること</t>
    <rPh sb="0" eb="2">
      <t>セッテイ</t>
    </rPh>
    <rPh sb="4" eb="5">
      <t>アタイ</t>
    </rPh>
    <rPh sb="18" eb="20">
      <t>ケイシキ</t>
    </rPh>
    <rPh sb="21" eb="23">
      <t>ヒョウジ</t>
    </rPh>
    <phoneticPr fontId="4"/>
  </si>
  <si>
    <t>正常（緑）：バンク死活フラグが「活」の場合</t>
    <rPh sb="0" eb="2">
      <t>セイジョウ</t>
    </rPh>
    <rPh sb="3" eb="4">
      <t>ミドリ</t>
    </rPh>
    <phoneticPr fontId="4"/>
  </si>
  <si>
    <t xml:space="preserve">１．確認項目3の状態にする
　　状態表示画面から
２．[バンク電圧リスト]ボタンをクリックして、
　　バンク総電圧[V]画面に遷移する
３．[OK]ボタンをクリックする
</t>
    <rPh sb="2" eb="6">
      <t>カクニンコウモク</t>
    </rPh>
    <rPh sb="8" eb="10">
      <t>ジョウタイ</t>
    </rPh>
    <rPh sb="16" eb="18">
      <t>ジョウタイ</t>
    </rPh>
    <rPh sb="18" eb="20">
      <t>ヒョウジ</t>
    </rPh>
    <rPh sb="20" eb="22">
      <t>ガメン</t>
    </rPh>
    <rPh sb="54" eb="57">
      <t>ソウデンアツ</t>
    </rPh>
    <rPh sb="60" eb="62">
      <t>ガメン</t>
    </rPh>
    <rPh sb="63" eb="65">
      <t>センイ</t>
    </rPh>
    <phoneticPr fontId="4"/>
  </si>
  <si>
    <t>バンク総電圧[V]画面が消えて
状態表示画面に戻ること</t>
    <rPh sb="12" eb="13">
      <t>キ</t>
    </rPh>
    <rPh sb="16" eb="18">
      <t>ジョウタイ</t>
    </rPh>
    <rPh sb="18" eb="20">
      <t>ヒョウジ</t>
    </rPh>
    <rPh sb="20" eb="22">
      <t>ガメン</t>
    </rPh>
    <rPh sb="23" eb="24">
      <t>モド</t>
    </rPh>
    <phoneticPr fontId="4"/>
  </si>
  <si>
    <t>着色 確認</t>
    <rPh sb="0" eb="2">
      <t>チャクショク</t>
    </rPh>
    <rPh sb="3" eb="5">
      <t>カクニン</t>
    </rPh>
    <phoneticPr fontId="4"/>
  </si>
  <si>
    <t xml:space="preserve">１．確認項目3の状態にする
　　状態表示画面から
２．[バンク電圧リスト]ボタンをクリックして、
　　バンク総電圧[V]画面に遷移する
３．確認項目3の確認を行う
４．バンク番号の色を確認する
</t>
    <rPh sb="2" eb="6">
      <t>カクニンコウモク</t>
    </rPh>
    <rPh sb="8" eb="10">
      <t>ジョウタイ</t>
    </rPh>
    <rPh sb="16" eb="18">
      <t>ジョウタイ</t>
    </rPh>
    <rPh sb="18" eb="20">
      <t>ヒョウジ</t>
    </rPh>
    <rPh sb="20" eb="22">
      <t>ガメン</t>
    </rPh>
    <rPh sb="54" eb="57">
      <t>ソウデンアツ</t>
    </rPh>
    <rPh sb="60" eb="62">
      <t>ガメン</t>
    </rPh>
    <rPh sb="63" eb="65">
      <t>センイ</t>
    </rPh>
    <rPh sb="70" eb="72">
      <t>カクニン</t>
    </rPh>
    <rPh sb="72" eb="74">
      <t>コウモク</t>
    </rPh>
    <rPh sb="76" eb="78">
      <t>カクニン</t>
    </rPh>
    <rPh sb="79" eb="80">
      <t>オコナ</t>
    </rPh>
    <rPh sb="87" eb="89">
      <t>バンゴウ</t>
    </rPh>
    <rPh sb="90" eb="91">
      <t>イロ</t>
    </rPh>
    <rPh sb="92" eb="94">
      <t>カクニン</t>
    </rPh>
    <phoneticPr fontId="4"/>
  </si>
  <si>
    <t>対象のバンク番号が緑色であること</t>
    <rPh sb="0" eb="2">
      <t>タイショウ</t>
    </rPh>
    <rPh sb="6" eb="8">
      <t>バンゴウ</t>
    </rPh>
    <rPh sb="9" eb="10">
      <t>ミドリ</t>
    </rPh>
    <rPh sb="10" eb="11">
      <t>イロ</t>
    </rPh>
    <phoneticPr fontId="4"/>
  </si>
  <si>
    <t xml:space="preserve">対象のバンク番号が白またはグレイであること
※バンク番号が奇数時はグレイ、偶数時は白になる。緑ではないこと。
</t>
    <rPh sb="0" eb="2">
      <t>タイショウ</t>
    </rPh>
    <rPh sb="6" eb="8">
      <t>バンゴウ</t>
    </rPh>
    <rPh sb="9" eb="10">
      <t>シロ</t>
    </rPh>
    <rPh sb="26" eb="28">
      <t>バンゴウ</t>
    </rPh>
    <rPh sb="29" eb="31">
      <t>キスウ</t>
    </rPh>
    <rPh sb="31" eb="32">
      <t>ジ</t>
    </rPh>
    <rPh sb="37" eb="40">
      <t>グウスウジ</t>
    </rPh>
    <rPh sb="41" eb="42">
      <t>シロ</t>
    </rPh>
    <rPh sb="46" eb="47">
      <t>ミドリ</t>
    </rPh>
    <phoneticPr fontId="4"/>
  </si>
  <si>
    <t>バンク番号部分
バンク1　MCオフ時</t>
    <rPh sb="17" eb="18">
      <t>ジ</t>
    </rPh>
    <phoneticPr fontId="4"/>
  </si>
  <si>
    <t>バンク番号部分
バンク6　MCオフ時</t>
    <rPh sb="17" eb="18">
      <t>ジ</t>
    </rPh>
    <phoneticPr fontId="4"/>
  </si>
  <si>
    <t>バンク番号部分
バンク12　MCオフ時</t>
    <rPh sb="18" eb="19">
      <t>ジ</t>
    </rPh>
    <phoneticPr fontId="4"/>
  </si>
  <si>
    <r>
      <t xml:space="preserve">バンク番号部分
</t>
    </r>
    <r>
      <rPr>
        <b/>
        <sz val="11"/>
        <color rgb="FF000000"/>
        <rFont val="游ゴシック"/>
        <family val="3"/>
        <charset val="128"/>
        <scheme val="minor"/>
      </rPr>
      <t>バンク1</t>
    </r>
    <r>
      <rPr>
        <sz val="11"/>
        <color rgb="FF000000"/>
        <rFont val="游ゴシック"/>
        <family val="3"/>
        <charset val="128"/>
        <scheme val="minor"/>
      </rPr>
      <t>　MCオン時</t>
    </r>
    <rPh sb="3" eb="5">
      <t>バンゴウ</t>
    </rPh>
    <rPh sb="5" eb="7">
      <t>ブブン</t>
    </rPh>
    <rPh sb="17" eb="18">
      <t>ジ</t>
    </rPh>
    <phoneticPr fontId="4"/>
  </si>
  <si>
    <r>
      <t xml:space="preserve">バンク番号部分
</t>
    </r>
    <r>
      <rPr>
        <b/>
        <sz val="11"/>
        <color rgb="FF000000"/>
        <rFont val="游ゴシック"/>
        <family val="3"/>
        <charset val="128"/>
        <scheme val="minor"/>
      </rPr>
      <t>バンク6</t>
    </r>
    <r>
      <rPr>
        <sz val="11"/>
        <color rgb="FF000000"/>
        <rFont val="游ゴシック"/>
        <family val="3"/>
        <charset val="128"/>
        <scheme val="minor"/>
      </rPr>
      <t>　MCオン時</t>
    </r>
    <rPh sb="3" eb="5">
      <t>バンゴウ</t>
    </rPh>
    <rPh sb="5" eb="7">
      <t>ブブン</t>
    </rPh>
    <rPh sb="17" eb="18">
      <t>ジ</t>
    </rPh>
    <phoneticPr fontId="4"/>
  </si>
  <si>
    <r>
      <t xml:space="preserve">バンク番号部分
</t>
    </r>
    <r>
      <rPr>
        <b/>
        <sz val="11"/>
        <color rgb="FF000000"/>
        <rFont val="游ゴシック"/>
        <family val="3"/>
        <charset val="128"/>
        <scheme val="minor"/>
      </rPr>
      <t>バンク12</t>
    </r>
    <r>
      <rPr>
        <sz val="11"/>
        <color rgb="FF000000"/>
        <rFont val="游ゴシック"/>
        <family val="3"/>
        <charset val="128"/>
        <scheme val="minor"/>
      </rPr>
      <t>　MCオン時</t>
    </r>
    <rPh sb="3" eb="5">
      <t>バンゴウ</t>
    </rPh>
    <rPh sb="5" eb="7">
      <t>ブブン</t>
    </rPh>
    <rPh sb="18" eb="19">
      <t>ジ</t>
    </rPh>
    <phoneticPr fontId="4"/>
  </si>
  <si>
    <t xml:space="preserve">対象のバンク番号が白またはグレイであること
※バンク番号が奇数時はグレイ、偶数時は白になる。緑色ではないこと。
</t>
    <rPh sb="0" eb="2">
      <t>タイショウ</t>
    </rPh>
    <rPh sb="6" eb="8">
      <t>バンゴウ</t>
    </rPh>
    <rPh sb="9" eb="10">
      <t>シロ</t>
    </rPh>
    <rPh sb="26" eb="28">
      <t>バンゴウ</t>
    </rPh>
    <rPh sb="29" eb="31">
      <t>キスウ</t>
    </rPh>
    <rPh sb="31" eb="32">
      <t>ジ</t>
    </rPh>
    <rPh sb="37" eb="40">
      <t>グウスウジ</t>
    </rPh>
    <rPh sb="41" eb="42">
      <t>シロ</t>
    </rPh>
    <rPh sb="46" eb="47">
      <t>ミドリ</t>
    </rPh>
    <rPh sb="47" eb="48">
      <t>イロ</t>
    </rPh>
    <phoneticPr fontId="4"/>
  </si>
  <si>
    <t>対象バンクの値が水色に着色されていること
他のバンクは水色ではないこと</t>
    <rPh sb="0" eb="2">
      <t>タイショウ</t>
    </rPh>
    <rPh sb="6" eb="7">
      <t>アタイ</t>
    </rPh>
    <rPh sb="8" eb="10">
      <t>ミズイロ</t>
    </rPh>
    <rPh sb="11" eb="13">
      <t>チャクショク</t>
    </rPh>
    <rPh sb="21" eb="22">
      <t>タ</t>
    </rPh>
    <rPh sb="27" eb="29">
      <t>ミズイロ</t>
    </rPh>
    <phoneticPr fontId="4"/>
  </si>
  <si>
    <t xml:space="preserve">対象バンクの値が黄色に着色されていること
他のバンクは黄色ではないこと
</t>
    <rPh sb="0" eb="2">
      <t>タイショウ</t>
    </rPh>
    <rPh sb="6" eb="7">
      <t>アタイ</t>
    </rPh>
    <rPh sb="8" eb="10">
      <t>キイロ</t>
    </rPh>
    <rPh sb="11" eb="13">
      <t>チャクショク</t>
    </rPh>
    <rPh sb="21" eb="22">
      <t>タ</t>
    </rPh>
    <rPh sb="27" eb="29">
      <t>キイロ</t>
    </rPh>
    <phoneticPr fontId="4"/>
  </si>
  <si>
    <t>対象バンクの値が水色に着色されていること
他のバンクは水色ではないこと</t>
    <rPh sb="0" eb="2">
      <t>タイショウ</t>
    </rPh>
    <rPh sb="6" eb="7">
      <t>アタイ</t>
    </rPh>
    <rPh sb="8" eb="10">
      <t>ミズイロ</t>
    </rPh>
    <rPh sb="11" eb="13">
      <t>チャクショク</t>
    </rPh>
    <phoneticPr fontId="4"/>
  </si>
  <si>
    <t xml:space="preserve">対象バンクの値が黄色に着色されていること
他のバンクは黄色ではないこと
</t>
    <rPh sb="0" eb="2">
      <t>タイショウ</t>
    </rPh>
    <rPh sb="6" eb="7">
      <t>アタイ</t>
    </rPh>
    <rPh sb="8" eb="10">
      <t>キイロ</t>
    </rPh>
    <rPh sb="11" eb="13">
      <t>チャクショク</t>
    </rPh>
    <phoneticPr fontId="4"/>
  </si>
  <si>
    <t>動作確認</t>
    <rPh sb="0" eb="4">
      <t>ドウサカクニン</t>
    </rPh>
    <phoneticPr fontId="4"/>
  </si>
  <si>
    <t>[OK]ボタンクリック</t>
    <phoneticPr fontId="4"/>
  </si>
  <si>
    <t>全バンク状態画面
注意情報・発生中の警報　検知</t>
    <phoneticPr fontId="4"/>
  </si>
  <si>
    <t>注意情報欄
軽故障（レベル2，3）</t>
    <rPh sb="4" eb="5">
      <t>ラン</t>
    </rPh>
    <rPh sb="6" eb="9">
      <t>ケイコショウ</t>
    </rPh>
    <phoneticPr fontId="4"/>
  </si>
  <si>
    <t>発生中の異常欄
重故障（レベル1）</t>
    <rPh sb="4" eb="6">
      <t>イジョウ</t>
    </rPh>
    <rPh sb="6" eb="7">
      <t>ラン</t>
    </rPh>
    <rPh sb="8" eb="11">
      <t>ジュウコショウ</t>
    </rPh>
    <phoneticPr fontId="4"/>
  </si>
  <si>
    <t>No</t>
    <phoneticPr fontId="4"/>
  </si>
  <si>
    <t>異常項目名</t>
    <rPh sb="0" eb="2">
      <t>イジョウ</t>
    </rPh>
    <rPh sb="2" eb="4">
      <t>コウモク</t>
    </rPh>
    <rPh sb="4" eb="5">
      <t>メイ</t>
    </rPh>
    <phoneticPr fontId="4"/>
  </si>
  <si>
    <t>異常種別</t>
    <rPh sb="0" eb="2">
      <t>イジョウ</t>
    </rPh>
    <rPh sb="2" eb="4">
      <t>シュベツ</t>
    </rPh>
    <phoneticPr fontId="4"/>
  </si>
  <si>
    <t>顧客通知</t>
    <rPh sb="0" eb="2">
      <t>コキャク</t>
    </rPh>
    <rPh sb="2" eb="4">
      <t>ツウチ</t>
    </rPh>
    <phoneticPr fontId="4"/>
  </si>
  <si>
    <t>画面通知</t>
    <rPh sb="0" eb="2">
      <t>ガメン</t>
    </rPh>
    <rPh sb="2" eb="4">
      <t>ツウチ</t>
    </rPh>
    <phoneticPr fontId="4"/>
  </si>
  <si>
    <t>NIC仕様</t>
    <rPh sb="3" eb="5">
      <t>シヨウ</t>
    </rPh>
    <phoneticPr fontId="4"/>
  </si>
  <si>
    <t>REPT仕様</t>
    <rPh sb="4" eb="6">
      <t>シヨウ</t>
    </rPh>
    <phoneticPr fontId="4"/>
  </si>
  <si>
    <t>○:する、✕:しない</t>
    <phoneticPr fontId="4"/>
  </si>
  <si>
    <t>レベル</t>
    <phoneticPr fontId="4"/>
  </si>
  <si>
    <t>レベル(1,2,3)</t>
    <phoneticPr fontId="4"/>
  </si>
  <si>
    <t>電池温度異常上昇</t>
  </si>
  <si>
    <t>〇</t>
  </si>
  <si>
    <t>電池温度上昇</t>
  </si>
  <si>
    <t>電池温度上昇(軽)</t>
  </si>
  <si>
    <t>電池温度異常低下</t>
  </si>
  <si>
    <t>電池温度低下</t>
  </si>
  <si>
    <t>電池温度低下(軽)</t>
  </si>
  <si>
    <t>セル電圧異常上昇</t>
  </si>
  <si>
    <t>セル電圧上昇</t>
  </si>
  <si>
    <t>セル電圧上昇(軽)</t>
  </si>
  <si>
    <t>セル電圧異常低下</t>
  </si>
  <si>
    <t>セル電圧低下</t>
  </si>
  <si>
    <t>セル電圧低下(軽)</t>
  </si>
  <si>
    <t>充電側過電流短絡</t>
  </si>
  <si>
    <t>充電側過電流</t>
  </si>
  <si>
    <t>充電側過電流(軽)</t>
  </si>
  <si>
    <t>放電側過電流短絡</t>
  </si>
  <si>
    <t>放電側過電流</t>
  </si>
  <si>
    <t>放電側過電流(軽)</t>
  </si>
  <si>
    <t>電池ラック電圧異常上昇</t>
  </si>
  <si>
    <t>電池ラック電圧上昇</t>
  </si>
  <si>
    <t>電池ラック電圧上昇(軽)</t>
  </si>
  <si>
    <t>電池ラック電圧異常低下</t>
  </si>
  <si>
    <t>電池ラック電圧低下</t>
  </si>
  <si>
    <t>電池ラック電圧低下(軽)</t>
  </si>
  <si>
    <t>予約</t>
  </si>
  <si>
    <t>対象外</t>
    <rPh sb="0" eb="3">
      <t>タイショウガイ</t>
    </rPh>
    <phoneticPr fontId="4"/>
  </si>
  <si>
    <t>×</t>
  </si>
  <si>
    <t>セル温度差異常上昇</t>
  </si>
  <si>
    <t>セル温度差上昇</t>
  </si>
  <si>
    <t>セル温度差上昇(軽)</t>
  </si>
  <si>
    <t>セル電圧差異常上昇</t>
  </si>
  <si>
    <t>セル電圧差上昇</t>
  </si>
  <si>
    <t>セル電圧差上昇(軽)</t>
  </si>
  <si>
    <t>SOC低下</t>
  </si>
  <si>
    <t>ラック電圧不一致</t>
  </si>
  <si>
    <t>SOH異常低下</t>
    <rPh sb="3" eb="5">
      <t>イジョウ</t>
    </rPh>
    <rPh sb="5" eb="7">
      <t>テイカ</t>
    </rPh>
    <phoneticPr fontId="4"/>
  </si>
  <si>
    <t>SOH低下</t>
    <rPh sb="3" eb="5">
      <t>テイカ</t>
    </rPh>
    <phoneticPr fontId="4"/>
  </si>
  <si>
    <t>SOH低下(軽)</t>
    <rPh sb="3" eb="5">
      <t>テイカ</t>
    </rPh>
    <rPh sb="6" eb="7">
      <t>ケイ</t>
    </rPh>
    <phoneticPr fontId="4"/>
  </si>
  <si>
    <t>クラスタ間電流によるセル電圧保護作動</t>
  </si>
  <si>
    <t>BMU→SBCU通信遮断</t>
  </si>
  <si>
    <t>SBCU→MBCU通信遮断</t>
    <rPh sb="11" eb="13">
      <t>シャダン</t>
    </rPh>
    <phoneticPr fontId="18"/>
  </si>
  <si>
    <t>電池ラック内電圧値取得異常（高圧側オン時）</t>
  </si>
  <si>
    <t>電池ラック内電圧値取得異常（高圧側オフ時）</t>
  </si>
  <si>
    <t>電池ラック外部電圧値取得異常</t>
  </si>
  <si>
    <t>電池ラック絶縁取得異常
（高圧側オン時）</t>
  </si>
  <si>
    <t>電池ラック絶縁取得異常
（高圧側オフ時）</t>
  </si>
  <si>
    <t>電池ラック電流値取得異常</t>
  </si>
  <si>
    <t>SBCU-EPROM保存異常</t>
  </si>
  <si>
    <t>スイッチギアNTC異常</t>
  </si>
  <si>
    <t>計測IC通信遮断</t>
    <rPh sb="0" eb="2">
      <t>ケイソク</t>
    </rPh>
    <phoneticPr fontId="33"/>
  </si>
  <si>
    <t>高電圧BOX内正極主回路断線</t>
  </si>
  <si>
    <t>高電圧BOX内負極主回路断線</t>
  </si>
  <si>
    <t>高電圧BOX内プリチャージ
リレー断線</t>
  </si>
  <si>
    <t>高電圧BOX内正極主回路固着</t>
  </si>
  <si>
    <t>高電圧BOX内負極主回路固着</t>
  </si>
  <si>
    <t>高電圧BOX内プリチャージ
リレー固着</t>
  </si>
  <si>
    <t>補助接点検出回路故障</t>
  </si>
  <si>
    <t>外部短絡</t>
  </si>
  <si>
    <t>プリチャージ失敗</t>
  </si>
  <si>
    <t>SBCU起動断</t>
  </si>
  <si>
    <t>SBCU起動断(軽)</t>
    <rPh sb="8" eb="9">
      <t>ケイ</t>
    </rPh>
    <phoneticPr fontId="33"/>
  </si>
  <si>
    <t>設定不一致</t>
  </si>
  <si>
    <t>電池熱暴走</t>
  </si>
  <si>
    <t>スイッチギアバルブ開</t>
    <rPh sb="9" eb="10">
      <t>カイ</t>
    </rPh>
    <phoneticPr fontId="4"/>
  </si>
  <si>
    <t>スイッチギア絶縁スイッチ開放</t>
  </si>
  <si>
    <t>高圧ボックス内のヒューズ（FU1）断</t>
  </si>
  <si>
    <t>高圧ボックス内のヒューズ（FU2）断</t>
  </si>
  <si>
    <t>スイッチギア内温度　高</t>
  </si>
  <si>
    <t>スイッチギアリレー電源異常</t>
  </si>
  <si>
    <t>パック高圧コネクタ温度超過</t>
  </si>
  <si>
    <t>ジャンクションボックス高圧
コネクタ温度超過</t>
  </si>
  <si>
    <t>抵抗温度超過</t>
  </si>
  <si>
    <t>スイッチギア内ファン異常</t>
  </si>
  <si>
    <t>MSD温度超過</t>
  </si>
  <si>
    <t>コネクタ温度超過</t>
  </si>
  <si>
    <t>BMU電圧値取得異常</t>
  </si>
  <si>
    <t>BMUセル電圧線断線</t>
  </si>
  <si>
    <t>BMUセル電圧線短絡</t>
  </si>
  <si>
    <t>BMU温度計測線異常</t>
  </si>
  <si>
    <t>BMU温度計測線短絡</t>
  </si>
  <si>
    <t>BMU温度計測線断線</t>
  </si>
  <si>
    <t>BMUバランサ断線</t>
  </si>
  <si>
    <t>BMU温度計測線故障</t>
  </si>
  <si>
    <t>BMU AFE通信遮断</t>
  </si>
  <si>
    <t>BMU SPI通信遮断</t>
  </si>
  <si>
    <t>BMU MOSFET短絡</t>
  </si>
  <si>
    <t>BMU TPL通信遮断</t>
  </si>
  <si>
    <t>気圧検出異常</t>
  </si>
  <si>
    <t>軽故障</t>
  </si>
  <si>
    <t>WARN</t>
  </si>
  <si>
    <t>軽故障</t>
    <rPh sb="0" eb="3">
      <t>ケイコショウ</t>
    </rPh>
    <phoneticPr fontId="4"/>
  </si>
  <si>
    <t>重故障</t>
  </si>
  <si>
    <t>ALRT</t>
  </si>
  <si>
    <t>重故障</t>
    <rPh sb="0" eb="3">
      <t>ジュウコショウ</t>
    </rPh>
    <phoneticPr fontId="4"/>
  </si>
  <si>
    <t>▼ レベル</t>
    <phoneticPr fontId="4"/>
  </si>
  <si>
    <t>全バンク状態画面
画面レイアウト
（NICR、NICE）</t>
    <rPh sb="0" eb="1">
      <t>ゼン</t>
    </rPh>
    <rPh sb="4" eb="6">
      <t>ジョウタイ</t>
    </rPh>
    <rPh sb="6" eb="8">
      <t>ガメン</t>
    </rPh>
    <phoneticPr fontId="4"/>
  </si>
  <si>
    <t>□NICR
□NICE</t>
    <phoneticPr fontId="4"/>
  </si>
  <si>
    <t>□NICR
□NICE
※NICRとNICEで表示される項目が異なるので注意</t>
    <rPh sb="23" eb="25">
      <t>ヒョウジ</t>
    </rPh>
    <rPh sb="28" eb="30">
      <t>コウモク</t>
    </rPh>
    <rPh sb="31" eb="32">
      <t>コト</t>
    </rPh>
    <rPh sb="36" eb="38">
      <t>チュウイ</t>
    </rPh>
    <phoneticPr fontId="4"/>
  </si>
  <si>
    <t>バンク許容範囲：0.0 – 2000.0</t>
    <rPh sb="3" eb="7">
      <t>キョヨウハンイ</t>
    </rPh>
    <phoneticPr fontId="4"/>
  </si>
  <si>
    <t>■4.1.12. SBCU_X_Debug_Inf (X = 1,2,3,…,12)</t>
    <phoneticPr fontId="4"/>
  </si>
  <si>
    <t>参考：ES4_CAN通信仕様書.docx</t>
    <rPh sb="0" eb="2">
      <t>サンコウ</t>
    </rPh>
    <phoneticPr fontId="4"/>
  </si>
  <si>
    <t>項目 値表示確認</t>
    <rPh sb="6" eb="8">
      <t>カクニン</t>
    </rPh>
    <phoneticPr fontId="4"/>
  </si>
  <si>
    <t>表形式　Min、Average、Max</t>
  </si>
  <si>
    <t>稼働バンク数</t>
  </si>
  <si>
    <t>総合充電電流制限値[A]</t>
  </si>
  <si>
    <t>総合放電電流制限値[A]</t>
  </si>
  <si>
    <t>総合充電電力制限値[W]</t>
  </si>
  <si>
    <t>総合放電電力制限値[W]</t>
  </si>
  <si>
    <t>セル電圧[V]（NICR 非表示）</t>
  </si>
  <si>
    <t>充電状態(SOC)[%]</t>
  </si>
  <si>
    <t>総電圧[V]</t>
  </si>
  <si>
    <t>温度[℃]</t>
  </si>
  <si>
    <t>セル数（NICR 非表示）</t>
  </si>
  <si>
    <t>セル電圧[V](No.1～No.104)（NICE 非表示）</t>
  </si>
  <si>
    <t>モジュール温度[℃]（NICE 非表示）</t>
  </si>
  <si>
    <t>電池電流[A]</t>
  </si>
  <si>
    <t>設置バンク数</t>
    <phoneticPr fontId="4"/>
  </si>
  <si>
    <t>最小値：</t>
    <rPh sb="0" eb="3">
      <t>サイショウチ</t>
    </rPh>
    <phoneticPr fontId="4"/>
  </si>
  <si>
    <t>中間値：</t>
    <rPh sb="0" eb="3">
      <t>チュウカンチ</t>
    </rPh>
    <phoneticPr fontId="4"/>
  </si>
  <si>
    <t>最大値：</t>
    <rPh sb="0" eb="3">
      <t>サイダイチ</t>
    </rPh>
    <phoneticPr fontId="4"/>
  </si>
  <si>
    <t>充電状態(SOC)[%]
中間値：</t>
  </si>
  <si>
    <t>充電状態(SOC)[%]
最大値：</t>
  </si>
  <si>
    <t>総電圧[V]
中間値：</t>
  </si>
  <si>
    <t>総電圧[V]
最大値：</t>
  </si>
  <si>
    <t>電池電流[A]
中間値：</t>
  </si>
  <si>
    <t>電池電流[A]
最大値：</t>
  </si>
  <si>
    <t>設置バンク数
最小値：1</t>
    <phoneticPr fontId="4"/>
  </si>
  <si>
    <t>設置バンク数
中間値：29</t>
    <phoneticPr fontId="4"/>
  </si>
  <si>
    <t>許容範囲：1～58 (01h～3Ah)</t>
    <rPh sb="2" eb="4">
      <t>ハンイ</t>
    </rPh>
    <phoneticPr fontId="4"/>
  </si>
  <si>
    <t>許容範囲：0～4,294,967,295 (0000 0000h～FFFF FFFFh)</t>
    <rPh sb="2" eb="4">
      <t>ハンイ</t>
    </rPh>
    <phoneticPr fontId="4"/>
  </si>
  <si>
    <t>Byte</t>
  </si>
  <si>
    <t>Bit</t>
  </si>
  <si>
    <t>内容</t>
  </si>
  <si>
    <t>変換係数</t>
  </si>
  <si>
    <t>単位</t>
  </si>
  <si>
    <t>データ範囲</t>
  </si>
  <si>
    <t>－</t>
  </si>
  <si>
    <t>1Byte</t>
  </si>
  <si>
    <t>A</t>
  </si>
  <si>
    <t>0～4,294,967,295</t>
  </si>
  <si>
    <t>(0000 0000h～FFFF FFFFh)</t>
  </si>
  <si>
    <t>総合充電電流制限値(上位)</t>
  </si>
  <si>
    <t>総合充電電流制限値(下位</t>
  </si>
  <si>
    <t>総合充電電流制限値(最下位)</t>
  </si>
  <si>
    <t>総合放電電流制限値(上位)</t>
  </si>
  <si>
    <t>総合放電電流制限値(下位)</t>
  </si>
  <si>
    <t>総合放電電流制限値(最下位)</t>
  </si>
  <si>
    <t>データ長</t>
    <phoneticPr fontId="4"/>
  </si>
  <si>
    <r>
      <t>総合</t>
    </r>
    <r>
      <rPr>
        <b/>
        <sz val="9"/>
        <color theme="1"/>
        <rFont val="ＭＳ ゴシック"/>
        <family val="3"/>
        <charset val="128"/>
      </rPr>
      <t>放電</t>
    </r>
    <r>
      <rPr>
        <sz val="9"/>
        <color theme="1"/>
        <rFont val="ＭＳ ゴシック"/>
        <family val="3"/>
        <charset val="128"/>
      </rPr>
      <t>電流制限値(最上位)</t>
    </r>
    <phoneticPr fontId="4"/>
  </si>
  <si>
    <r>
      <t>総合</t>
    </r>
    <r>
      <rPr>
        <b/>
        <sz val="9"/>
        <color theme="1"/>
        <rFont val="ＭＳ ゴシック"/>
        <family val="3"/>
        <charset val="128"/>
      </rPr>
      <t>充電</t>
    </r>
    <r>
      <rPr>
        <sz val="9"/>
        <color theme="1"/>
        <rFont val="ＭＳ ゴシック"/>
        <family val="3"/>
        <charset val="128"/>
      </rPr>
      <t>電流制限値(最上位)</t>
    </r>
    <phoneticPr fontId="4"/>
  </si>
  <si>
    <t>総合充電電流制限値[A]
最大値：4,294,967,295</t>
    <phoneticPr fontId="4"/>
  </si>
  <si>
    <t>設置バンク数
最大値：58</t>
    <phoneticPr fontId="4"/>
  </si>
  <si>
    <t>稼働バンク数
最小値：1</t>
    <phoneticPr fontId="4"/>
  </si>
  <si>
    <t>稼働バンク数
中間値：29</t>
    <phoneticPr fontId="4"/>
  </si>
  <si>
    <t>稼働バンク数
最大値：58</t>
    <phoneticPr fontId="4"/>
  </si>
  <si>
    <t>プロアナで値を設定
BattDataFrameD1：01 00 00 00 00 00 00 00
全バンク状態画面 で確認項目3の内容を確認する</t>
    <rPh sb="5" eb="6">
      <t>アタイ</t>
    </rPh>
    <rPh sb="7" eb="9">
      <t>セッテイ</t>
    </rPh>
    <rPh sb="60" eb="62">
      <t>カクニン</t>
    </rPh>
    <rPh sb="62" eb="64">
      <t>コウモク</t>
    </rPh>
    <rPh sb="66" eb="68">
      <t>ナイヨウ</t>
    </rPh>
    <rPh sb="69" eb="71">
      <t>カクニン</t>
    </rPh>
    <phoneticPr fontId="4"/>
  </si>
  <si>
    <t>プロアナで値を設定
BattDataFrameD1：1D 00 00 00 00 00 00 00
全バンク状態画面 で確認項目3の内容を確認する</t>
    <rPh sb="5" eb="6">
      <t>アタイ</t>
    </rPh>
    <rPh sb="7" eb="9">
      <t>セッテイ</t>
    </rPh>
    <phoneticPr fontId="4"/>
  </si>
  <si>
    <t>プロアナで値を設定
BattDataFrameD1：3A 00 00 00 00 00 00 00
全バンク状態画面 で確認項目3の内容を確認する</t>
    <rPh sb="5" eb="6">
      <t>アタイ</t>
    </rPh>
    <rPh sb="7" eb="9">
      <t>セッテイ</t>
    </rPh>
    <phoneticPr fontId="4"/>
  </si>
  <si>
    <t>プロアナで値を設定
BattDataFrameD1：00 01 00 00 00 00 00 00
全バンク状態画面 で確認項目3の内容を確認する</t>
    <rPh sb="5" eb="6">
      <t>アタイ</t>
    </rPh>
    <rPh sb="7" eb="9">
      <t>セッテイ</t>
    </rPh>
    <phoneticPr fontId="4"/>
  </si>
  <si>
    <t>プロアナで値を設定
BattDataFrameD1：00 1D 00 00 00 00 00 00
全バンク状態画面 で確認項目3の内容を確認する</t>
    <rPh sb="5" eb="6">
      <t>アタイ</t>
    </rPh>
    <rPh sb="7" eb="9">
      <t>セッテイ</t>
    </rPh>
    <phoneticPr fontId="4"/>
  </si>
  <si>
    <t>プロアナで値を設定
BattDataFrameD1：00 3A 00 00 00 00 00 00
全バンク状態画面 で確認項目3の内容を確認する</t>
    <rPh sb="5" eb="6">
      <t>アタイ</t>
    </rPh>
    <rPh sb="7" eb="9">
      <t>セッテイ</t>
    </rPh>
    <phoneticPr fontId="4"/>
  </si>
  <si>
    <t>プロアナで値を設定
BattDataFrameD4：00 00 00 00 00 00 00 00
全バンク状態画面 で確認項目3の内容を確認する</t>
    <phoneticPr fontId="4"/>
  </si>
  <si>
    <t>プロアナで値を設定
BattDataFrameD4：7F FF FF FF 00 00 00 00
全バンク状態画面 で確認項目3の内容を確認する</t>
    <phoneticPr fontId="4"/>
  </si>
  <si>
    <t>プロアナで値を設定
BattDataFrameD4：FF FF FF FF 00 00 00 00
全バンク状態画面 で確認項目3の内容を確認する</t>
    <phoneticPr fontId="4"/>
  </si>
  <si>
    <t>プロアナで値を設定
BattDataFrameD4：00 00 00 00 7F FF FF FF
全バンク状態画面 で確認項目3の内容を確認する</t>
    <phoneticPr fontId="4"/>
  </si>
  <si>
    <t>プロアナで値を設定
BattDataFrameD4：00 00 00 00 FF FF FF FF
全バンク状態画面 で確認項目3の内容を確認する</t>
    <phoneticPr fontId="4"/>
  </si>
  <si>
    <t>確認項目3で設定した項目に
設定した値が表示されていること</t>
    <rPh sb="0" eb="2">
      <t>カクニン</t>
    </rPh>
    <rPh sb="2" eb="4">
      <t>コウモク</t>
    </rPh>
    <rPh sb="6" eb="8">
      <t>セッテイ</t>
    </rPh>
    <rPh sb="10" eb="12">
      <t>コウモク</t>
    </rPh>
    <rPh sb="14" eb="16">
      <t>セッテイ</t>
    </rPh>
    <rPh sb="18" eb="19">
      <t>アタイ</t>
    </rPh>
    <rPh sb="20" eb="22">
      <t>ヒョウジ</t>
    </rPh>
    <phoneticPr fontId="4"/>
  </si>
  <si>
    <t>「参考」シートの【状態表示】を参照
パンくずリスト "&gt;状態表示"
が表示されていること</t>
    <rPh sb="1" eb="3">
      <t>サンコウ</t>
    </rPh>
    <rPh sb="9" eb="13">
      <t>ジョウタイヒョウジ</t>
    </rPh>
    <rPh sb="15" eb="17">
      <t>サンショウ</t>
    </rPh>
    <rPh sb="28" eb="30">
      <t>ジョウタイ</t>
    </rPh>
    <rPh sb="30" eb="32">
      <t>ヒョウジ</t>
    </rPh>
    <rPh sb="35" eb="37">
      <t>ヒョウジ</t>
    </rPh>
    <phoneticPr fontId="4"/>
  </si>
  <si>
    <t>同上</t>
    <rPh sb="0" eb="2">
      <t>ドウジョウ</t>
    </rPh>
    <phoneticPr fontId="4"/>
  </si>
  <si>
    <t>□NICE</t>
    <phoneticPr fontId="4"/>
  </si>
  <si>
    <t>□NICR</t>
    <phoneticPr fontId="4"/>
  </si>
  <si>
    <t>プロアナで値を設定
BattDataFrameD3：00 00 00 00 00 00 00 00
全バンク状態画面 で確認項目3の内容を確認する</t>
  </si>
  <si>
    <t>プロアナで値を設定
BattDataFrameD3：7F FF FF FF 00 00 00 00
全バンク状態画面 で確認項目3の内容を確認する</t>
  </si>
  <si>
    <t>プロアナで値を設定
BattDataFrameD3：FF FF FF FF 00 00 00 00
全バンク状態画面 で確認項目3の内容を確認する</t>
  </si>
  <si>
    <t>プロアナで値を設定
BattDataFrameD3：00 00 00 00 7F FF FF FF
全バンク状態画面 で確認項目3の内容を確認する</t>
  </si>
  <si>
    <t>プロアナで値を設定
BattDataFrameD3：00 00 00 00 FF FF FF FF
全バンク状態画面 で確認項目3の内容を確認する</t>
  </si>
  <si>
    <t>総合充電電力制限値[W]
中間値：2,147,483,647</t>
    <phoneticPr fontId="4"/>
  </si>
  <si>
    <t>総合放電電力制限値[W]
中間値：2,147,483,647</t>
    <phoneticPr fontId="4"/>
  </si>
  <si>
    <t>総合充電電力制限値[W]
最大値：4,294,967,295</t>
    <phoneticPr fontId="4"/>
  </si>
  <si>
    <t>総合放電電力制限値[W]
最大値：4,294,967,295</t>
    <phoneticPr fontId="4"/>
  </si>
  <si>
    <t>参照：TS_DR25-03_DRS_B7_LB2A_NICRログ保存仕様書(A).xlsx 、 ES4_CAN通信仕様書.docx</t>
    <rPh sb="0" eb="2">
      <t>サンショウ</t>
    </rPh>
    <phoneticPr fontId="4"/>
  </si>
  <si>
    <t>値表示部分
全てが同じ値 時</t>
    <rPh sb="0" eb="3">
      <t>アタイヒョウジ</t>
    </rPh>
    <rPh sb="3" eb="5">
      <t>ブブン</t>
    </rPh>
    <rPh sb="6" eb="7">
      <t>スベ</t>
    </rPh>
    <rPh sb="9" eb="10">
      <t>オナ</t>
    </rPh>
    <rPh sb="11" eb="12">
      <t>アタイ</t>
    </rPh>
    <rPh sb="13" eb="14">
      <t>ジ</t>
    </rPh>
    <phoneticPr fontId="4"/>
  </si>
  <si>
    <t xml:space="preserve">確認項目3の状態で（LANケーブルを抜くなど）
状態表示画面にて バンクの状態 を確認する
</t>
    <rPh sb="6" eb="8">
      <t>ジョウタイ</t>
    </rPh>
    <rPh sb="18" eb="19">
      <t>ヌ</t>
    </rPh>
    <rPh sb="37" eb="39">
      <t>ジョウタイ</t>
    </rPh>
    <phoneticPr fontId="4"/>
  </si>
  <si>
    <t xml:space="preserve">確認項目3の状態で（起動直後の状態）
状態表示画面にて バンクの状態 を確認する
</t>
    <rPh sb="6" eb="8">
      <t>ジョウタイ</t>
    </rPh>
    <rPh sb="10" eb="12">
      <t>キドウ</t>
    </rPh>
    <rPh sb="12" eb="14">
      <t>チョクゴ</t>
    </rPh>
    <rPh sb="15" eb="17">
      <t>ジョウタイ</t>
    </rPh>
    <rPh sb="32" eb="34">
      <t>ジョウタイ</t>
    </rPh>
    <phoneticPr fontId="4"/>
  </si>
  <si>
    <t>規定の場所に
赤色でバンク番号が表示されていること
※警告扱いになる</t>
    <rPh sb="0" eb="2">
      <t>キテイ</t>
    </rPh>
    <rPh sb="3" eb="5">
      <t>バショ</t>
    </rPh>
    <rPh sb="7" eb="8">
      <t>アカ</t>
    </rPh>
    <rPh sb="12" eb="14">
      <t>バンゴウ</t>
    </rPh>
    <rPh sb="15" eb="17">
      <t>ヒョウジ</t>
    </rPh>
    <rPh sb="27" eb="29">
      <t>ケイコク</t>
    </rPh>
    <rPh sb="29" eb="30">
      <t>アツカ</t>
    </rPh>
    <phoneticPr fontId="4"/>
  </si>
  <si>
    <t>規定の場所に
緑色でバンク番号が表示されていること
※警告扱いにならない</t>
    <rPh sb="0" eb="2">
      <t>キテイ</t>
    </rPh>
    <rPh sb="3" eb="5">
      <t>バショ</t>
    </rPh>
    <rPh sb="7" eb="8">
      <t>ミドリ</t>
    </rPh>
    <rPh sb="8" eb="9">
      <t>イロ</t>
    </rPh>
    <rPh sb="13" eb="15">
      <t>バンゴウ</t>
    </rPh>
    <rPh sb="16" eb="18">
      <t>ヒョウジ</t>
    </rPh>
    <phoneticPr fontId="4"/>
  </si>
  <si>
    <t>バンク1が 正常 な場合
※軽故障発生時（レベル2）</t>
    <rPh sb="6" eb="8">
      <t>セイジョウ</t>
    </rPh>
    <rPh sb="10" eb="12">
      <t>バアイ</t>
    </rPh>
    <rPh sb="14" eb="17">
      <t>ケイコショウ</t>
    </rPh>
    <rPh sb="17" eb="20">
      <t>ハッセイジ</t>
    </rPh>
    <phoneticPr fontId="4"/>
  </si>
  <si>
    <t>バンク1が 正常 な場合
※故障なし時</t>
    <rPh sb="6" eb="8">
      <t>セイジョウ</t>
    </rPh>
    <rPh sb="10" eb="12">
      <t>バアイ</t>
    </rPh>
    <rPh sb="14" eb="16">
      <t>コショウ</t>
    </rPh>
    <rPh sb="18" eb="19">
      <t>ジ</t>
    </rPh>
    <phoneticPr fontId="4"/>
  </si>
  <si>
    <t>バンク1が 正常 な場合
※軽故障発生時（レベル3）</t>
    <rPh sb="6" eb="8">
      <t>セイジョウ</t>
    </rPh>
    <rPh sb="10" eb="12">
      <t>バアイ</t>
    </rPh>
    <rPh sb="14" eb="17">
      <t>ケイコショウ</t>
    </rPh>
    <rPh sb="17" eb="20">
      <t>ハッセイジ</t>
    </rPh>
    <phoneticPr fontId="4"/>
  </si>
  <si>
    <t>バンク1が 警告 な場合
※重故障発生時（レベル1）</t>
    <rPh sb="6" eb="8">
      <t>ケイコク</t>
    </rPh>
    <rPh sb="10" eb="12">
      <t>バアイ</t>
    </rPh>
    <rPh sb="14" eb="17">
      <t>ジュウコショウ</t>
    </rPh>
    <rPh sb="17" eb="20">
      <t>ハッセイジ</t>
    </rPh>
    <phoneticPr fontId="4"/>
  </si>
  <si>
    <t>確認項目3の状態
プロアナで値を設定
SBCU_X_State_Inf1：00 00 00 00 00 00 00 00
状態表示画面にて バンクの状態 の色を確認する</t>
    <rPh sb="6" eb="8">
      <t>ジョウタイ</t>
    </rPh>
    <rPh sb="78" eb="79">
      <t>イロ</t>
    </rPh>
    <phoneticPr fontId="4"/>
  </si>
  <si>
    <t>確認項目3の状態
プロアナで値を設定
SBCU_X_State_Inf1：00 00 00 00 00 00 00 03
状態表示画面にて バンクの状態 の色を確認する</t>
    <rPh sb="6" eb="8">
      <t>ジョウタイ</t>
    </rPh>
    <rPh sb="78" eb="79">
      <t>イロ</t>
    </rPh>
    <phoneticPr fontId="4"/>
  </si>
  <si>
    <t>確認項目3の状態
プロアナで値を設定
SBCU_X_State_Inf1：00 00 00 00 00 00 00 02
状態表示画面にて バンクの状態 の色を確認する</t>
    <rPh sb="6" eb="8">
      <t>ジョウタイ</t>
    </rPh>
    <rPh sb="78" eb="79">
      <t>イロ</t>
    </rPh>
    <phoneticPr fontId="4"/>
  </si>
  <si>
    <t>確認項目3の状態
プロアナで値を設定
SBCU_X_State_Inf1：00 00 00 00 00 00 00 01
状態表示画面にて バンクの状態 の色を確認する</t>
    <rPh sb="6" eb="8">
      <t>ジョウタイ</t>
    </rPh>
    <rPh sb="78" eb="79">
      <t>イロ</t>
    </rPh>
    <phoneticPr fontId="4"/>
  </si>
  <si>
    <t>参考：ES4_CAN通信仕様書.docx
　　　4.1.2. SBCU_X_State_Inf1 → Fault level（故障レベル）</t>
    <rPh sb="0" eb="2">
      <t>サンコウ</t>
    </rPh>
    <phoneticPr fontId="4"/>
  </si>
  <si>
    <t>バンク6が 正常 な場合
※故障なし時</t>
    <rPh sb="6" eb="8">
      <t>セイジョウ</t>
    </rPh>
    <rPh sb="10" eb="12">
      <t>バアイ</t>
    </rPh>
    <rPh sb="14" eb="16">
      <t>コショウ</t>
    </rPh>
    <rPh sb="18" eb="19">
      <t>ジ</t>
    </rPh>
    <phoneticPr fontId="4"/>
  </si>
  <si>
    <t>バンク6が 正常 な場合
※軽故障発生時（レベル3）</t>
    <rPh sb="6" eb="8">
      <t>セイジョウ</t>
    </rPh>
    <rPh sb="10" eb="12">
      <t>バアイ</t>
    </rPh>
    <rPh sb="14" eb="17">
      <t>ケイコショウ</t>
    </rPh>
    <rPh sb="17" eb="20">
      <t>ハッセイジ</t>
    </rPh>
    <phoneticPr fontId="4"/>
  </si>
  <si>
    <t>バンク6が 正常 な場合
※軽故障発生時（レベル2）</t>
    <rPh sb="6" eb="8">
      <t>セイジョウ</t>
    </rPh>
    <rPh sb="10" eb="12">
      <t>バアイ</t>
    </rPh>
    <rPh sb="14" eb="17">
      <t>ケイコショウ</t>
    </rPh>
    <rPh sb="17" eb="20">
      <t>ハッセイジ</t>
    </rPh>
    <phoneticPr fontId="4"/>
  </si>
  <si>
    <t>バンク6が 警告 な場合
※重故障発生時（レベル1）</t>
    <rPh sb="6" eb="8">
      <t>ケイコク</t>
    </rPh>
    <rPh sb="10" eb="12">
      <t>バアイ</t>
    </rPh>
    <rPh sb="14" eb="17">
      <t>ジュウコショウ</t>
    </rPh>
    <rPh sb="17" eb="20">
      <t>ハッセイジ</t>
    </rPh>
    <phoneticPr fontId="4"/>
  </si>
  <si>
    <t>バンク12が 正常 な場合
※故障なし時</t>
    <rPh sb="7" eb="9">
      <t>セイジョウ</t>
    </rPh>
    <rPh sb="11" eb="13">
      <t>バアイ</t>
    </rPh>
    <rPh sb="15" eb="17">
      <t>コショウ</t>
    </rPh>
    <rPh sb="19" eb="20">
      <t>ジ</t>
    </rPh>
    <phoneticPr fontId="4"/>
  </si>
  <si>
    <t>バンク12が 正常 な場合
※軽故障発生時（レベル3）</t>
    <rPh sb="7" eb="9">
      <t>セイジョウ</t>
    </rPh>
    <rPh sb="11" eb="13">
      <t>バアイ</t>
    </rPh>
    <rPh sb="15" eb="18">
      <t>ケイコショウ</t>
    </rPh>
    <rPh sb="18" eb="21">
      <t>ハッセイジ</t>
    </rPh>
    <phoneticPr fontId="4"/>
  </si>
  <si>
    <t>バンク12が 正常 な場合
※軽故障発生時（レベル2）</t>
    <rPh sb="7" eb="9">
      <t>セイジョウ</t>
    </rPh>
    <rPh sb="11" eb="13">
      <t>バアイ</t>
    </rPh>
    <rPh sb="15" eb="18">
      <t>ケイコショウ</t>
    </rPh>
    <rPh sb="18" eb="21">
      <t>ハッセイジ</t>
    </rPh>
    <phoneticPr fontId="4"/>
  </si>
  <si>
    <t>バンク12が 警告 な場合
※重故障発生時（レベル1）</t>
    <rPh sb="7" eb="9">
      <t>ケイコク</t>
    </rPh>
    <rPh sb="11" eb="13">
      <t>バアイ</t>
    </rPh>
    <rPh sb="15" eb="18">
      <t>ジュウコショウ</t>
    </rPh>
    <rPh sb="18" eb="21">
      <t>ハッセイジ</t>
    </rPh>
    <phoneticPr fontId="4"/>
  </si>
  <si>
    <t>電池温度上昇</t>
    <phoneticPr fontId="4"/>
  </si>
  <si>
    <t>Minに 0.000
Averageに 0.000
Maxに 0.000
が表示されること</t>
    <rPh sb="38" eb="40">
      <t>ヒョウジ</t>
    </rPh>
    <phoneticPr fontId="4"/>
  </si>
  <si>
    <t>Minに 15.00
Averageに 15.00
Maxに 15.00
が表示されること</t>
    <rPh sb="38" eb="40">
      <t>ヒョウジ</t>
    </rPh>
    <phoneticPr fontId="4"/>
  </si>
  <si>
    <t>期待値欄に記載した値は合っている？</t>
    <rPh sb="0" eb="3">
      <t>キタイチ</t>
    </rPh>
    <rPh sb="3" eb="4">
      <t>ラン</t>
    </rPh>
    <rPh sb="5" eb="7">
      <t>キサイ</t>
    </rPh>
    <rPh sb="9" eb="10">
      <t>アタイ</t>
    </rPh>
    <rPh sb="11" eb="12">
      <t>ア</t>
    </rPh>
    <phoneticPr fontId="4"/>
  </si>
  <si>
    <t>バンク○状態画面
画面レイアウト
（NICR、NICE）</t>
    <phoneticPr fontId="4"/>
  </si>
  <si>
    <t>□NICR
　□保守員
　□一般
　□管理者</t>
    <rPh sb="8" eb="11">
      <t>ホシュイン</t>
    </rPh>
    <rPh sb="14" eb="16">
      <t>イッパン</t>
    </rPh>
    <rPh sb="19" eb="21">
      <t>カンリ</t>
    </rPh>
    <rPh sb="21" eb="22">
      <t>シャ</t>
    </rPh>
    <phoneticPr fontId="4"/>
  </si>
  <si>
    <t>□NICE
　□保守員
　□一般
　□管理者</t>
    <phoneticPr fontId="4"/>
  </si>
  <si>
    <t xml:space="preserve">状態表示画面　各項目名
表示されていることを確認する
□一般
□管理者
□保守員
</t>
    <rPh sb="0" eb="2">
      <t>ジョウタイ</t>
    </rPh>
    <rPh sb="2" eb="4">
      <t>ヒョウジ</t>
    </rPh>
    <rPh sb="4" eb="6">
      <t>ガメン</t>
    </rPh>
    <rPh sb="7" eb="8">
      <t>カク</t>
    </rPh>
    <rPh sb="8" eb="11">
      <t>コウモクメイ</t>
    </rPh>
    <rPh sb="12" eb="14">
      <t>ヒョウジ</t>
    </rPh>
    <rPh sb="22" eb="24">
      <t>カクニン</t>
    </rPh>
    <phoneticPr fontId="4"/>
  </si>
  <si>
    <t>ラベル："セル情報"
項目名："No."、"セル数"
各モジュールのセル数のみ表示されていること</t>
    <rPh sb="7" eb="9">
      <t>ジョウホウ</t>
    </rPh>
    <rPh sb="11" eb="14">
      <t>コウモクメイ</t>
    </rPh>
    <rPh sb="24" eb="25">
      <t>スウ</t>
    </rPh>
    <rPh sb="27" eb="28">
      <t>カク</t>
    </rPh>
    <rPh sb="36" eb="37">
      <t>スウ</t>
    </rPh>
    <rPh sb="39" eb="41">
      <t>ヒョウジ</t>
    </rPh>
    <phoneticPr fontId="4"/>
  </si>
  <si>
    <t>モジュールラベル</t>
    <phoneticPr fontId="4"/>
  </si>
  <si>
    <t>"モジュール1"～"モジュール4"が
表示されていること</t>
    <rPh sb="19" eb="21">
      <t>ヒョウジ</t>
    </rPh>
    <phoneticPr fontId="4"/>
  </si>
  <si>
    <t>■全バンク状態　画面</t>
  </si>
  <si>
    <t xml:space="preserve">「参考」シートの【状態表示】の"■バンク○状態　画面"を参照
各モジュール名が表示されていること
</t>
    <rPh sb="1" eb="3">
      <t>サンコウ</t>
    </rPh>
    <rPh sb="9" eb="13">
      <t>ジョウタイヒョウジ</t>
    </rPh>
    <rPh sb="28" eb="30">
      <t>サンショウ</t>
    </rPh>
    <rPh sb="31" eb="32">
      <t>カク</t>
    </rPh>
    <rPh sb="37" eb="38">
      <t>メイ</t>
    </rPh>
    <rPh sb="39" eb="41">
      <t>ヒョウジ</t>
    </rPh>
    <phoneticPr fontId="4"/>
  </si>
  <si>
    <t>数、並び順</t>
    <rPh sb="0" eb="1">
      <t>カズ</t>
    </rPh>
    <rPh sb="2" eb="3">
      <t>ナラ</t>
    </rPh>
    <rPh sb="4" eb="5">
      <t>ジュン</t>
    </rPh>
    <phoneticPr fontId="4"/>
  </si>
  <si>
    <t xml:space="preserve">「参考」シートの【状態表示】の"■バンク○状態　画面"を参照
左からモジュール1→モジュール4の順で表示されていること
</t>
    <rPh sb="1" eb="3">
      <t>サンコウ</t>
    </rPh>
    <rPh sb="9" eb="13">
      <t>ジョウタイヒョウジ</t>
    </rPh>
    <rPh sb="28" eb="30">
      <t>サンショウ</t>
    </rPh>
    <rPh sb="31" eb="32">
      <t>ヒダリ</t>
    </rPh>
    <rPh sb="48" eb="49">
      <t>ジュン</t>
    </rPh>
    <rPh sb="50" eb="52">
      <t>ヒョウジ</t>
    </rPh>
    <phoneticPr fontId="4"/>
  </si>
  <si>
    <t>モジュール 1～4 が表示されていること</t>
    <rPh sb="11" eb="13">
      <t>ヒョウジ</t>
    </rPh>
    <phoneticPr fontId="4"/>
  </si>
  <si>
    <t>充電状態(SOC)[%]
Min、Average、Max 確認
最小値：</t>
    <phoneticPr fontId="4"/>
  </si>
  <si>
    <t>総電圧[V]
Min、Average、Max 確認
最小値：</t>
    <phoneticPr fontId="4"/>
  </si>
  <si>
    <t>電池電流[A]
Min、Average、Max 確認
最小値：</t>
    <phoneticPr fontId="4"/>
  </si>
  <si>
    <t>充電状態(SOC)　不明</t>
    <rPh sb="10" eb="12">
      <t>フメイ</t>
    </rPh>
    <phoneticPr fontId="4"/>
  </si>
  <si>
    <t>総電圧[V]　不明</t>
    <rPh sb="7" eb="9">
      <t>フメイ</t>
    </rPh>
    <phoneticPr fontId="4"/>
  </si>
  <si>
    <t>モジュール温度[℃]
Min、Average、Max 確認
最小値：3276.7
平均値：3276.7
最高値：3276.7</t>
    <rPh sb="41" eb="43">
      <t>ヘイキン</t>
    </rPh>
    <rPh sb="43" eb="44">
      <t>アタイサイコウチ</t>
    </rPh>
    <phoneticPr fontId="4"/>
  </si>
  <si>
    <t>モジュール温度[℃]
Min、Average、Max 確認
最小値：-3276.8
平均値：-3276.8
最高値：-3276.8</t>
    <rPh sb="42" eb="44">
      <t>ヘイキン</t>
    </rPh>
    <rPh sb="44" eb="45">
      <t>アタイ</t>
    </rPh>
    <rPh sb="54" eb="57">
      <t>サイコウチ</t>
    </rPh>
    <phoneticPr fontId="4"/>
  </si>
  <si>
    <t>Minに 0.000
Averageに 7.000
Maxに 15.000
が表示されること</t>
    <rPh sb="37" eb="39">
      <t>ヒョウジ</t>
    </rPh>
    <phoneticPr fontId="4"/>
  </si>
  <si>
    <t>Minに 7.000
Averageに 15.000
Maxに 0.000
が表示されること</t>
    <rPh sb="39" eb="41">
      <t>ヒョウジ</t>
    </rPh>
    <phoneticPr fontId="4"/>
  </si>
  <si>
    <t>Minに 15.000
Averageに 7.000
Maxに 0.000
が表示されること</t>
    <rPh sb="39" eb="41">
      <t>ヒョウジ</t>
    </rPh>
    <phoneticPr fontId="4"/>
  </si>
  <si>
    <t xml:space="preserve">１．確認項目3の通りに各バンクに値を設定する
２．状態表示画面のセル電圧 Min、Average、Max の値表示を確認する
SBCU1_Extrem_Inf1に
　00 0F 00 00 00 07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rPh sb="109" eb="111">
      <t>セッテイ</t>
    </rPh>
    <rPh sb="115" eb="117">
      <t>キョヨウ</t>
    </rPh>
    <rPh sb="154" eb="156">
      <t>サイコウ</t>
    </rPh>
    <rPh sb="157" eb="159">
      <t>サイテイ</t>
    </rPh>
    <rPh sb="160" eb="162">
      <t>ヘイキン</t>
    </rPh>
    <rPh sb="164" eb="166">
      <t>ジュンバン</t>
    </rPh>
    <phoneticPr fontId="4"/>
  </si>
  <si>
    <t xml:space="preserve">１．確認項目3の通りに各バンクに値を設定する
２．状態表示画面のセル電圧 Min、Average、Max の値表示を確認する
SBCU1_Extrem_Inf1に
　00 00 00 00 00 00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rPh sb="109" eb="111">
      <t>セッテイ</t>
    </rPh>
    <rPh sb="115" eb="117">
      <t>キョヨウ</t>
    </rPh>
    <rPh sb="154" eb="156">
      <t>サイコウ</t>
    </rPh>
    <rPh sb="157" eb="159">
      <t>サイテイ</t>
    </rPh>
    <rPh sb="160" eb="162">
      <t>ヘイキン</t>
    </rPh>
    <rPh sb="164" eb="166">
      <t>ジュンバン</t>
    </rPh>
    <phoneticPr fontId="4"/>
  </si>
  <si>
    <t xml:space="preserve">１．確認項目3の通りに各バンクに値を設定する
２．状態表示画面のセル電圧 Min、Average、Max の値表示を確認する
SBCU1_Extrem_Inf1に
　00 0F 00 0F 00 0F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rPh sb="109" eb="111">
      <t>セッテイ</t>
    </rPh>
    <rPh sb="115" eb="117">
      <t>キョヨウ</t>
    </rPh>
    <rPh sb="154" eb="156">
      <t>サイコウ</t>
    </rPh>
    <rPh sb="157" eb="159">
      <t>サイテイ</t>
    </rPh>
    <rPh sb="160" eb="162">
      <t>ヘイキン</t>
    </rPh>
    <rPh sb="164" eb="166">
      <t>ジュンバン</t>
    </rPh>
    <phoneticPr fontId="4"/>
  </si>
  <si>
    <t>１．確認項目3の通りに各バンクに値を設定する
２．状態表示画面のセル電圧 Min、Average、Max の値表示を確認する
SBCU1_Extrem_Inf1に
　00 0F 00 07 00 00 00 00 を設定する
※許容範囲：0.000~15.000
　SBCU1_Extrem_Inf1 は 最高、最低、平均 の順番</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</si>
  <si>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１．確認項目3の通りに各バンクに値を設定する
２．状態表示画面のセル電圧 Min、Average、Max の値表示を確認する
SBCU1_Extrem_Inf1に
　00 07 00 0F 00 00 00 00 を設定する
※許容範囲：0.000~15.000
　SBCU1_Extrem_Inf1 は 最高、最低、平均 の順番</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</si>
  <si>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モジュール温度[℃]
Min、Average、Max 確認
最小値：-3276.8
平均値：0.0
最高値：3276.7</t>
    <rPh sb="42" eb="44">
      <t>ヘイキン</t>
    </rPh>
    <rPh sb="44" eb="45">
      <t>アタイ</t>
    </rPh>
    <rPh sb="50" eb="53">
      <t>サイコウチ</t>
    </rPh>
    <phoneticPr fontId="4"/>
  </si>
  <si>
    <t>モジュール温度[℃]
Min、Average、Max 確認
最小値：0.0
平均値：3276.7
最高値：-3276.8</t>
    <rPh sb="38" eb="40">
      <t>ヘイキン</t>
    </rPh>
    <rPh sb="40" eb="41">
      <t>アタイ</t>
    </rPh>
    <rPh sb="49" eb="52">
      <t>サイコウチ</t>
    </rPh>
    <phoneticPr fontId="4"/>
  </si>
  <si>
    <t>モジュール温度[℃]
Min、Average、Max 確認
最小値：3276.7
平均値：0.0
最高値：-3276.8</t>
    <rPh sb="41" eb="43">
      <t>ヘイキン</t>
    </rPh>
    <rPh sb="43" eb="44">
      <t>アタイ</t>
    </rPh>
    <rPh sb="49" eb="52">
      <t>サイコウチ</t>
    </rPh>
    <phoneticPr fontId="4"/>
  </si>
  <si>
    <t>Minに -3276.8
Averageに 0.0
Maxに 3276.7
が表示されること</t>
    <rPh sb="39" eb="41">
      <t>ヒョウジ</t>
    </rPh>
    <phoneticPr fontId="4"/>
  </si>
  <si>
    <t>Minに -3276.8
Averageに -3276.8
Maxに -3276.8
が表示されること</t>
    <rPh sb="44" eb="46">
      <t>ヒョウジ</t>
    </rPh>
    <phoneticPr fontId="4"/>
  </si>
  <si>
    <t>Minに 3276.7
Averageに 3276.7
Maxに 3276.7
が表示されること</t>
    <rPh sb="41" eb="43">
      <t>ヒョウジ</t>
    </rPh>
    <phoneticPr fontId="4"/>
  </si>
  <si>
    <t>Minに 3276.7
Averageに 0.0
Maxに -3276.8
が表示されること</t>
    <rPh sb="39" eb="41">
      <t>ヒョウジ</t>
    </rPh>
    <phoneticPr fontId="4"/>
  </si>
  <si>
    <t>Minに 0.0
Averageに 3276.7
Maxに -3276.8
が表示されること</t>
    <rPh sb="39" eb="41">
      <t>ヒョウジ</t>
    </rPh>
    <phoneticPr fontId="4"/>
  </si>
  <si>
    <t>プロアナで値を設定
モジュール温度[℃]　範囲：-3276.8~3276.7
BattDataFrameB3：7F FF 00 00 80 00 00 00</t>
    <rPh sb="15" eb="17">
      <t>オンド</t>
    </rPh>
    <rPh sb="21" eb="23">
      <t>ハンイ</t>
    </rPh>
    <phoneticPr fontId="4"/>
  </si>
  <si>
    <t>プロアナで値を設定
モジュール温度[℃]　範囲：-3276.8~3276.7
BattDataFrameB3に
　80 00 80 00 80 00 00 00 を設定する</t>
    <rPh sb="15" eb="17">
      <t>オンド</t>
    </rPh>
    <rPh sb="21" eb="23">
      <t>ハンイ</t>
    </rPh>
    <rPh sb="82" eb="84">
      <t>セッテイ</t>
    </rPh>
    <phoneticPr fontId="4"/>
  </si>
  <si>
    <t>プロアナで値を設定
モジュール温度[℃]　範囲：-3276.8~3276.7
BattDataFrameB3に
　7F FF 7F FF 7F FF 00 00 を設定する</t>
    <rPh sb="15" eb="17">
      <t>オンド</t>
    </rPh>
    <rPh sb="21" eb="23">
      <t>ハンイ</t>
    </rPh>
    <rPh sb="82" eb="84">
      <t>セッテイ</t>
    </rPh>
    <phoneticPr fontId="4"/>
  </si>
  <si>
    <t>プロアナで値を設定
モジュール温度[℃]　範囲：-3276.8~3276.7
BattDataFrameB3に
　80 00 00 00 7F FF 00 00 を設定する</t>
    <rPh sb="15" eb="17">
      <t>オンド</t>
    </rPh>
    <rPh sb="21" eb="23">
      <t>ハンイ</t>
    </rPh>
    <rPh sb="82" eb="84">
      <t>セッテイ</t>
    </rPh>
    <phoneticPr fontId="4"/>
  </si>
  <si>
    <t>プロアナで値を設定
モジュール温度[℃]　範囲：-3276.8~3276.7
BattDataFrameB3に
　80 00 7F FF 00 00 00 00 を設定する</t>
    <rPh sb="15" eb="17">
      <t>オンド</t>
    </rPh>
    <rPh sb="21" eb="23">
      <t>ハンイ</t>
    </rPh>
    <rPh sb="82" eb="84">
      <t>セッテイ</t>
    </rPh>
    <phoneticPr fontId="4"/>
  </si>
  <si>
    <t>ES4_CAN通信仕様書.docx　P.25　"4.2.4. BattDataFrameB3" 合ってる？</t>
    <rPh sb="48" eb="49">
      <t>ア</t>
    </rPh>
    <phoneticPr fontId="4"/>
  </si>
  <si>
    <r>
      <t>総合</t>
    </r>
    <r>
      <rPr>
        <b/>
        <sz val="11"/>
        <color rgb="FF000000"/>
        <rFont val="游ゴシック"/>
        <family val="3"/>
        <charset val="128"/>
        <scheme val="minor"/>
      </rPr>
      <t>充電電流</t>
    </r>
    <r>
      <rPr>
        <sz val="11"/>
        <color rgb="FF000000"/>
        <rFont val="游ゴシック"/>
        <family val="3"/>
        <charset val="128"/>
        <scheme val="minor"/>
      </rPr>
      <t>制限値[A]
最小値：0</t>
    </r>
    <phoneticPr fontId="4"/>
  </si>
  <si>
    <r>
      <t>総合</t>
    </r>
    <r>
      <rPr>
        <b/>
        <sz val="11"/>
        <color rgb="FF000000"/>
        <rFont val="游ゴシック"/>
        <family val="3"/>
        <charset val="128"/>
        <scheme val="minor"/>
      </rPr>
      <t>充電電力</t>
    </r>
    <r>
      <rPr>
        <sz val="11"/>
        <color rgb="FF000000"/>
        <rFont val="游ゴシック"/>
        <family val="3"/>
        <charset val="128"/>
        <scheme val="minor"/>
      </rPr>
      <t>制限値[W]
最小値：0</t>
    </r>
    <phoneticPr fontId="4"/>
  </si>
  <si>
    <r>
      <t>総合</t>
    </r>
    <r>
      <rPr>
        <b/>
        <sz val="11"/>
        <color rgb="FF000000"/>
        <rFont val="游ゴシック"/>
        <family val="3"/>
        <charset val="128"/>
        <scheme val="minor"/>
      </rPr>
      <t>放電電力</t>
    </r>
    <r>
      <rPr>
        <sz val="11"/>
        <color rgb="FF000000"/>
        <rFont val="游ゴシック"/>
        <family val="3"/>
        <charset val="128"/>
        <scheme val="minor"/>
      </rPr>
      <t>制限値[W]
最小値：0</t>
    </r>
    <phoneticPr fontId="4"/>
  </si>
  <si>
    <t>水色：セル電圧1</t>
  </si>
  <si>
    <t>6byteの0~5bit + 7byteの0~7bit</t>
    <phoneticPr fontId="4"/>
  </si>
  <si>
    <t>セル電圧４</t>
    <rPh sb="2" eb="4">
      <t>デンアツ</t>
    </rPh>
    <phoneticPr fontId="4"/>
  </si>
  <si>
    <t>4byteの0~3bit + 5byteの0~7bit + 6byteの6~7bit</t>
    <phoneticPr fontId="4"/>
  </si>
  <si>
    <t>セル電圧３</t>
    <rPh sb="2" eb="4">
      <t>デンアツ</t>
    </rPh>
    <phoneticPr fontId="4"/>
  </si>
  <si>
    <t>2byteの0~1bit + 3byteの0~7bit + 4byteの4~7bit</t>
    <phoneticPr fontId="4"/>
  </si>
  <si>
    <t>セル電圧２</t>
    <rPh sb="2" eb="4">
      <t>デンアツ</t>
    </rPh>
    <phoneticPr fontId="4"/>
  </si>
  <si>
    <t>1byteの0~7bit + 2byteの2~7bit</t>
    <phoneticPr fontId="4"/>
  </si>
  <si>
    <t>セル電圧１</t>
    <rPh sb="2" eb="4">
      <t>デンアツ</t>
    </rPh>
    <phoneticPr fontId="4"/>
  </si>
  <si>
    <t>0byteの0~7bit</t>
    <phoneticPr fontId="4"/>
  </si>
  <si>
    <t>セル電圧　送信ID</t>
    <phoneticPr fontId="4"/>
  </si>
  <si>
    <t>7byte</t>
    <phoneticPr fontId="4"/>
  </si>
  <si>
    <t>6byte</t>
    <phoneticPr fontId="4"/>
  </si>
  <si>
    <t>5byte</t>
    <phoneticPr fontId="4"/>
  </si>
  <si>
    <t>4byte</t>
    <phoneticPr fontId="4"/>
  </si>
  <si>
    <t>3byte</t>
    <phoneticPr fontId="4"/>
  </si>
  <si>
    <t>2byte</t>
    <phoneticPr fontId="4"/>
  </si>
  <si>
    <t>1byte</t>
    <phoneticPr fontId="4"/>
  </si>
  <si>
    <t>0byte</t>
    <phoneticPr fontId="4"/>
  </si>
  <si>
    <t>bit →</t>
    <phoneticPr fontId="4"/>
  </si>
  <si>
    <t>Byte0</t>
  </si>
  <si>
    <t>0-7</t>
  </si>
  <si>
    <t>Byte1</t>
  </si>
  <si>
    <t>Byte2</t>
  </si>
  <si>
    <t>0-1</t>
  </si>
  <si>
    <t>Byte3</t>
  </si>
  <si>
    <t>Byte4</t>
  </si>
  <si>
    <t>0-3</t>
  </si>
  <si>
    <t>Byte5</t>
  </si>
  <si>
    <t>Byte6</t>
  </si>
  <si>
    <t>0-5</t>
  </si>
  <si>
    <t>Byte7</t>
  </si>
  <si>
    <t>4-7</t>
  </si>
  <si>
    <t>6-7</t>
  </si>
  <si>
    <t>BIT</t>
    <phoneticPr fontId="4"/>
  </si>
  <si>
    <t>Byte</t>
    <phoneticPr fontId="4"/>
  </si>
  <si>
    <t>Parameter</t>
  </si>
  <si>
    <t>ParmNo</t>
    <phoneticPr fontId="4"/>
  </si>
  <si>
    <r>
      <rPr>
        <sz val="12"/>
        <rFont val="ＭＳ Ｐゴシック"/>
        <family val="2"/>
        <charset val="128"/>
      </rPr>
      <t>項目</t>
    </r>
    <r>
      <rPr>
        <sz val="12"/>
        <rFont val="Calibri"/>
        <family val="2"/>
      </rPr>
      <t>1</t>
    </r>
    <rPh sb="0" eb="2">
      <t>コウモク</t>
    </rPh>
    <phoneticPr fontId="4"/>
  </si>
  <si>
    <t>項目２</t>
    <rPh sb="0" eb="2">
      <t>コウモク</t>
    </rPh>
    <phoneticPr fontId="4"/>
  </si>
  <si>
    <t>項目３</t>
    <rPh sb="0" eb="2">
      <t>コウモク</t>
    </rPh>
    <phoneticPr fontId="4"/>
  </si>
  <si>
    <t>項目４</t>
    <rPh sb="0" eb="2">
      <t>コウモク</t>
    </rPh>
    <phoneticPr fontId="4"/>
  </si>
  <si>
    <t>【DataAのフォーマット】</t>
    <phoneticPr fontId="4"/>
  </si>
  <si>
    <t>SBCU_X_Cell_VoltInf1</t>
    <phoneticPr fontId="4"/>
  </si>
  <si>
    <t>SBCU1_Cell_VoltInf1</t>
  </si>
  <si>
    <t>ES4_CAN通信仕様書.docx</t>
  </si>
  <si>
    <t>TS_DR25-03_DRS_B6_CAN通信仕様書.xlsx</t>
  </si>
  <si>
    <t>資料はあるけど、内容が分からない
QANo21</t>
    <rPh sb="0" eb="2">
      <t>シリョウ</t>
    </rPh>
    <rPh sb="8" eb="10">
      <t>ナイヨウ</t>
    </rPh>
    <rPh sb="11" eb="12">
      <t>ワ</t>
    </rPh>
    <phoneticPr fontId="4"/>
  </si>
  <si>
    <t>試験内容は合ってる？</t>
    <phoneticPr fontId="4"/>
  </si>
  <si>
    <t xml:space="preserve">試験内容は合ってる？
許容範囲：0.000～15.000
参照：ES4_CAN通信仕様書.docx
　　　4.1.10. SBCU_X_SOP_Inf3(X = 1,2,3,…,12)　P.14
</t>
    <rPh sb="0" eb="2">
      <t>シケン</t>
    </rPh>
    <rPh sb="2" eb="4">
      <t>ナイヨウ</t>
    </rPh>
    <rPh sb="5" eb="6">
      <t>ア</t>
    </rPh>
    <rPh sb="12" eb="16">
      <t>キョヨウハンイ</t>
    </rPh>
    <rPh sb="30" eb="32">
      <t>サンショウ</t>
    </rPh>
    <phoneticPr fontId="4"/>
  </si>
  <si>
    <t xml:space="preserve">確認項目3の状態にして
状態表示画面にて バンクの状態 を確認する
</t>
    <rPh sb="0" eb="2">
      <t>カクニン</t>
    </rPh>
    <rPh sb="2" eb="4">
      <t>コウモク</t>
    </rPh>
    <rPh sb="6" eb="8">
      <t>ジョウタイ</t>
    </rPh>
    <phoneticPr fontId="4"/>
  </si>
  <si>
    <t>試験内容は合ってる？
許容範囲：0.000～15.000(00h～0Fh)
参照：TS_DR25-03_DRS_B6_CAN通信仕様書.xlsx
　　　SBCU1_Extrem_Inf1</t>
    <rPh sb="0" eb="2">
      <t>シケン</t>
    </rPh>
    <rPh sb="2" eb="4">
      <t>ナイヨウ</t>
    </rPh>
    <rPh sb="5" eb="6">
      <t>ア</t>
    </rPh>
    <rPh sb="11" eb="15">
      <t>キョヨウハンイ</t>
    </rPh>
    <rPh sb="38" eb="40">
      <t>サンショウ</t>
    </rPh>
    <phoneticPr fontId="4"/>
  </si>
  <si>
    <t>充電状態(SOC)　資料不明
QANo19</t>
    <rPh sb="10" eb="12">
      <t>シリョウ</t>
    </rPh>
    <rPh sb="12" eb="14">
      <t>フメイ</t>
    </rPh>
    <phoneticPr fontId="4"/>
  </si>
  <si>
    <t>総電圧　資料不明
QANo19</t>
    <rPh sb="4" eb="8">
      <t>シリョウフメイ</t>
    </rPh>
    <phoneticPr fontId="4"/>
  </si>
  <si>
    <t>電池電流　資料不明
QANo19</t>
    <rPh sb="5" eb="9">
      <t>シリョウフメイ</t>
    </rPh>
    <phoneticPr fontId="4"/>
  </si>
  <si>
    <t>1</t>
    <phoneticPr fontId="4"/>
  </si>
  <si>
    <r>
      <rPr>
        <b/>
        <sz val="11"/>
        <color rgb="FF000000"/>
        <rFont val="游ゴシック"/>
        <family val="3"/>
        <charset val="128"/>
        <scheme val="minor"/>
      </rPr>
      <t xml:space="preserve">バンク1総電圧 </t>
    </r>
    <r>
      <rPr>
        <sz val="11"/>
        <color rgb="FF000000"/>
        <rFont val="游ゴシック"/>
        <family val="3"/>
        <charset val="128"/>
        <scheme val="minor"/>
      </rPr>
      <t>最小値：0.0</t>
    </r>
    <rPh sb="4" eb="7">
      <t>ソウデンアツ</t>
    </rPh>
    <rPh sb="8" eb="11">
      <t>サイショウチ</t>
    </rPh>
    <phoneticPr fontId="4"/>
  </si>
  <si>
    <t>バンク1総電圧 中間値：1000.0</t>
    <rPh sb="8" eb="10">
      <t>チュウカン</t>
    </rPh>
    <rPh sb="10" eb="11">
      <t>チ</t>
    </rPh>
    <phoneticPr fontId="4"/>
  </si>
  <si>
    <t>バンク1総電圧 最大値：2000.0</t>
    <rPh sb="8" eb="11">
      <t>サイダイチ</t>
    </rPh>
    <phoneticPr fontId="4"/>
  </si>
  <si>
    <r>
      <rPr>
        <b/>
        <sz val="11"/>
        <color rgb="FF000000"/>
        <rFont val="游ゴシック"/>
        <family val="3"/>
        <charset val="128"/>
        <scheme val="minor"/>
      </rPr>
      <t xml:space="preserve">バンク6総電圧 </t>
    </r>
    <r>
      <rPr>
        <sz val="11"/>
        <color rgb="FF000000"/>
        <rFont val="游ゴシック"/>
        <family val="3"/>
        <charset val="128"/>
        <scheme val="minor"/>
      </rPr>
      <t>最小値：0.0</t>
    </r>
    <rPh sb="8" eb="11">
      <t>サイショウチ</t>
    </rPh>
    <phoneticPr fontId="4"/>
  </si>
  <si>
    <r>
      <rPr>
        <b/>
        <sz val="11"/>
        <color rgb="FF000000"/>
        <rFont val="游ゴシック"/>
        <family val="3"/>
        <charset val="128"/>
        <scheme val="minor"/>
      </rPr>
      <t xml:space="preserve">バンク12総電圧 </t>
    </r>
    <r>
      <rPr>
        <sz val="11"/>
        <color rgb="FF000000"/>
        <rFont val="游ゴシック"/>
        <family val="3"/>
        <charset val="128"/>
        <scheme val="minor"/>
      </rPr>
      <t>最小値：0.0</t>
    </r>
    <rPh sb="9" eb="12">
      <t>サイショウチ</t>
    </rPh>
    <phoneticPr fontId="4"/>
  </si>
  <si>
    <t>バンク6総電圧 中間値：1000.0</t>
    <rPh sb="8" eb="10">
      <t>チュウカン</t>
    </rPh>
    <rPh sb="10" eb="11">
      <t>チ</t>
    </rPh>
    <phoneticPr fontId="4"/>
  </si>
  <si>
    <t>バンク12総電圧 中間値：1000.0</t>
    <rPh sb="9" eb="11">
      <t>チュウカン</t>
    </rPh>
    <rPh sb="11" eb="12">
      <t>チ</t>
    </rPh>
    <phoneticPr fontId="4"/>
  </si>
  <si>
    <t>バンク6総電圧 最大値：2000.0</t>
    <rPh sb="8" eb="11">
      <t>サイダイチ</t>
    </rPh>
    <phoneticPr fontId="4"/>
  </si>
  <si>
    <t>バンク12総電圧 最大値：2000.0</t>
    <rPh sb="9" eb="12">
      <t>サイダイチ</t>
    </rPh>
    <phoneticPr fontId="4"/>
  </si>
  <si>
    <r>
      <t>MC オン/オフ 設定方法不明
TS_DR25-03_DRS_B7_LB2A_NICRログ保存仕様書(A) .xlsx 上では"MBCU_Cmd_Inf1"、
TS_DR25-03_DRS_B6_CAN通信仕様書.xlsx 上では "MBCU_Cmd_</t>
    </r>
    <r>
      <rPr>
        <b/>
        <sz val="11"/>
        <rFont val="游ゴシック"/>
        <family val="3"/>
        <charset val="128"/>
        <scheme val="minor"/>
      </rPr>
      <t>Info1</t>
    </r>
    <r>
      <rPr>
        <sz val="11"/>
        <rFont val="游ゴシック"/>
        <family val="3"/>
        <charset val="128"/>
        <scheme val="minor"/>
      </rPr>
      <t>"と表記されているので注意が必要</t>
    </r>
    <rPh sb="9" eb="11">
      <t>セッテイ</t>
    </rPh>
    <rPh sb="11" eb="13">
      <t>ホウホウ</t>
    </rPh>
    <rPh sb="13" eb="15">
      <t>フメイ</t>
    </rPh>
    <rPh sb="60" eb="61">
      <t>ジョウ</t>
    </rPh>
    <rPh sb="112" eb="113">
      <t>ジョウ</t>
    </rPh>
    <rPh sb="133" eb="135">
      <t>ヒョウキ</t>
    </rPh>
    <rPh sb="142" eb="144">
      <t>チュウイ</t>
    </rPh>
    <rPh sb="145" eb="147">
      <t>ヒツヨウ</t>
    </rPh>
    <phoneticPr fontId="4"/>
  </si>
  <si>
    <r>
      <t>１．確認項目3の状態にする
　　状態表示画面から
２．[バンク電圧リスト]ボタンをクリックして、
　　バンク総電圧[V]画面に遷移する
３．確認項目3の確認を行う
４．バンク番号の色を確認する
※設定手順
　MBCU_Cmd_Info1：00 00 00 00 00 00 00 00
　※注意：MBCU_Cmd_</t>
    </r>
    <r>
      <rPr>
        <b/>
        <sz val="11"/>
        <color theme="1"/>
        <rFont val="游ゴシック"/>
        <family val="3"/>
        <charset val="128"/>
        <scheme val="minor"/>
      </rPr>
      <t>Inf1</t>
    </r>
    <r>
      <rPr>
        <sz val="11"/>
        <color theme="1"/>
        <rFont val="游ゴシック"/>
        <family val="3"/>
        <charset val="128"/>
        <scheme val="minor"/>
      </rPr>
      <t xml:space="preserve"> かも知れない
</t>
    </r>
    <rPh sb="2" eb="6">
      <t>カクニンコウモク</t>
    </rPh>
    <rPh sb="8" eb="10">
      <t>ジョウタイ</t>
    </rPh>
    <rPh sb="16" eb="18">
      <t>ジョウタイ</t>
    </rPh>
    <rPh sb="18" eb="20">
      <t>ヒョウジ</t>
    </rPh>
    <rPh sb="20" eb="22">
      <t>ガメン</t>
    </rPh>
    <rPh sb="54" eb="57">
      <t>ソウデンアツ</t>
    </rPh>
    <rPh sb="60" eb="62">
      <t>ガメン</t>
    </rPh>
    <rPh sb="63" eb="65">
      <t>センイ</t>
    </rPh>
    <rPh sb="70" eb="72">
      <t>カクニン</t>
    </rPh>
    <rPh sb="72" eb="74">
      <t>コウモク</t>
    </rPh>
    <rPh sb="76" eb="78">
      <t>カクニン</t>
    </rPh>
    <rPh sb="79" eb="80">
      <t>オコナ</t>
    </rPh>
    <rPh sb="87" eb="89">
      <t>バンゴウ</t>
    </rPh>
    <rPh sb="90" eb="91">
      <t>イロ</t>
    </rPh>
    <rPh sb="92" eb="94">
      <t>カクニン</t>
    </rPh>
    <rPh sb="99" eb="101">
      <t>セッテイ</t>
    </rPh>
    <rPh sb="101" eb="103">
      <t>テジュン</t>
    </rPh>
    <rPh sb="146" eb="148">
      <t>チュウイ</t>
    </rPh>
    <rPh sb="165" eb="166">
      <t>シ</t>
    </rPh>
    <phoneticPr fontId="4"/>
  </si>
  <si>
    <r>
      <t>１．確認項目3の状態にする
　　状態表示画面から
２．[バンク電圧リスト]ボタンをクリックして、
　　バンク総電圧[V]画面に遷移する
３．確認項目3の確認を行う
４．バンク番号の色を確認する
※設定手順
　MBCU_Cmd_Info1：00 01 00 00 00 00 00 00
　※注意：MBCU_Cmd_</t>
    </r>
    <r>
      <rPr>
        <b/>
        <sz val="11"/>
        <color theme="1"/>
        <rFont val="游ゴシック"/>
        <family val="3"/>
        <charset val="128"/>
        <scheme val="minor"/>
      </rPr>
      <t>Inf1</t>
    </r>
    <r>
      <rPr>
        <sz val="11"/>
        <color theme="1"/>
        <rFont val="游ゴシック"/>
        <family val="3"/>
        <charset val="128"/>
        <scheme val="minor"/>
      </rPr>
      <t xml:space="preserve"> かも知れない
</t>
    </r>
    <rPh sb="2" eb="6">
      <t>カクニンコウモク</t>
    </rPh>
    <rPh sb="8" eb="10">
      <t>ジョウタイ</t>
    </rPh>
    <rPh sb="16" eb="18">
      <t>ジョウタイ</t>
    </rPh>
    <rPh sb="18" eb="20">
      <t>ヒョウジ</t>
    </rPh>
    <rPh sb="20" eb="22">
      <t>ガメン</t>
    </rPh>
    <rPh sb="54" eb="57">
      <t>ソウデンアツ</t>
    </rPh>
    <rPh sb="60" eb="62">
      <t>ガメン</t>
    </rPh>
    <rPh sb="63" eb="65">
      <t>センイ</t>
    </rPh>
    <rPh sb="70" eb="72">
      <t>カクニン</t>
    </rPh>
    <rPh sb="72" eb="74">
      <t>コウモク</t>
    </rPh>
    <rPh sb="76" eb="78">
      <t>カクニン</t>
    </rPh>
    <rPh sb="79" eb="80">
      <t>オコナ</t>
    </rPh>
    <rPh sb="87" eb="89">
      <t>バンゴウ</t>
    </rPh>
    <rPh sb="90" eb="91">
      <t>イロ</t>
    </rPh>
    <rPh sb="92" eb="94">
      <t>カクニン</t>
    </rPh>
    <rPh sb="99" eb="101">
      <t>セッテイ</t>
    </rPh>
    <rPh sb="101" eb="103">
      <t>テジュン</t>
    </rPh>
    <phoneticPr fontId="4"/>
  </si>
  <si>
    <t>値表示部分
バンク1　全バンク中、最小値 時</t>
    <rPh sb="0" eb="3">
      <t>アタイヒョウジ</t>
    </rPh>
    <rPh sb="3" eb="5">
      <t>ブブン</t>
    </rPh>
    <rPh sb="17" eb="20">
      <t>サイショウチ</t>
    </rPh>
    <rPh sb="21" eb="22">
      <t>ジ</t>
    </rPh>
    <phoneticPr fontId="4"/>
  </si>
  <si>
    <t>値表示部分
バンク1　全バンク中、最大値 時</t>
    <rPh sb="0" eb="3">
      <t>アタイヒョウジ</t>
    </rPh>
    <rPh sb="3" eb="5">
      <t>ブブン</t>
    </rPh>
    <rPh sb="17" eb="20">
      <t>サイダイチ</t>
    </rPh>
    <rPh sb="21" eb="22">
      <t>ジ</t>
    </rPh>
    <phoneticPr fontId="4"/>
  </si>
  <si>
    <t>値表示部分
バンク6　全バンク中、最小値 時</t>
    <rPh sb="0" eb="3">
      <t>アタイヒョウジ</t>
    </rPh>
    <rPh sb="3" eb="5">
      <t>ブブン</t>
    </rPh>
    <rPh sb="17" eb="20">
      <t>サイショウチ</t>
    </rPh>
    <rPh sb="21" eb="22">
      <t>ジ</t>
    </rPh>
    <phoneticPr fontId="4"/>
  </si>
  <si>
    <t>値表示部分
バンク6　全バンク中、最大値 時</t>
    <rPh sb="0" eb="3">
      <t>アタイヒョウジ</t>
    </rPh>
    <rPh sb="3" eb="5">
      <t>ブブン</t>
    </rPh>
    <rPh sb="17" eb="20">
      <t>サイダイチ</t>
    </rPh>
    <rPh sb="21" eb="22">
      <t>ジ</t>
    </rPh>
    <phoneticPr fontId="4"/>
  </si>
  <si>
    <t>値表示部分
バンク12　全バンク中、最小値 時</t>
    <rPh sb="0" eb="3">
      <t>アタイヒョウジ</t>
    </rPh>
    <rPh sb="3" eb="5">
      <t>ブブン</t>
    </rPh>
    <rPh sb="18" eb="21">
      <t>サイショウチ</t>
    </rPh>
    <rPh sb="22" eb="23">
      <t>ジ</t>
    </rPh>
    <phoneticPr fontId="4"/>
  </si>
  <si>
    <t>値表示部分
バンク12　全バンク中、最大値 時</t>
    <rPh sb="0" eb="3">
      <t>アタイヒョウジ</t>
    </rPh>
    <rPh sb="3" eb="5">
      <t>ブブン</t>
    </rPh>
    <rPh sb="18" eb="21">
      <t>サイダイチ</t>
    </rPh>
    <rPh sb="22" eb="23">
      <t>ジ</t>
    </rPh>
    <phoneticPr fontId="4"/>
  </si>
  <si>
    <t>１．確認項目3の状態にする
　　状態表示画面から
２．[バンク電圧リスト]ボタンをクリックして、
　　バンク総電圧[V]画面に遷移する
３．確認項目3の確認を行う
SBCU_X_Debug_Inf ：00 00 00 00 00 00 00 00</t>
    <rPh sb="2" eb="6">
      <t>カクニンコウモク</t>
    </rPh>
    <rPh sb="8" eb="10">
      <t>ジョウタイ</t>
    </rPh>
    <rPh sb="16" eb="18">
      <t>ジョウタイ</t>
    </rPh>
    <rPh sb="18" eb="20">
      <t>ヒョウジ</t>
    </rPh>
    <rPh sb="20" eb="22">
      <t>ガメン</t>
    </rPh>
    <rPh sb="54" eb="57">
      <t>ソウデンアツ</t>
    </rPh>
    <rPh sb="60" eb="62">
      <t>ガメン</t>
    </rPh>
    <rPh sb="63" eb="65">
      <t>センイ</t>
    </rPh>
    <rPh sb="70" eb="72">
      <t>カクニン</t>
    </rPh>
    <rPh sb="72" eb="74">
      <t>コウモク</t>
    </rPh>
    <rPh sb="76" eb="78">
      <t>カクニン</t>
    </rPh>
    <rPh sb="79" eb="80">
      <t>オコナ</t>
    </rPh>
    <phoneticPr fontId="4"/>
  </si>
  <si>
    <t>同上
SBCU_X_Debug_Inf ：00 00 00 00 00 00 00 00</t>
    <rPh sb="0" eb="2">
      <t>ドウジョウ</t>
    </rPh>
    <phoneticPr fontId="4"/>
  </si>
  <si>
    <t>・「バンク総電圧[V]」値の許容範囲 0.0 – 2000.0[V]
桁は合ってる？</t>
    <rPh sb="5" eb="6">
      <t>ソウ</t>
    </rPh>
    <rPh sb="6" eb="8">
      <t>デンアツ</t>
    </rPh>
    <rPh sb="12" eb="13">
      <t>アタイ</t>
    </rPh>
    <rPh sb="14" eb="16">
      <t>キョヨウ</t>
    </rPh>
    <rPh sb="16" eb="18">
      <t>ハンイ</t>
    </rPh>
    <rPh sb="35" eb="36">
      <t>ケタ</t>
    </rPh>
    <rPh sb="37" eb="38">
      <t>ア</t>
    </rPh>
    <phoneticPr fontId="4"/>
  </si>
  <si>
    <t>値表示部分
最大値バンク(同じ値)が複数 時</t>
    <rPh sb="0" eb="3">
      <t>アタイヒョウジ</t>
    </rPh>
    <rPh sb="3" eb="5">
      <t>ブブン</t>
    </rPh>
    <rPh sb="6" eb="9">
      <t>サイダイチ</t>
    </rPh>
    <rPh sb="13" eb="14">
      <t>オナ</t>
    </rPh>
    <rPh sb="15" eb="16">
      <t>アタイ</t>
    </rPh>
    <rPh sb="18" eb="20">
      <t>フクスウ</t>
    </rPh>
    <rPh sb="21" eb="22">
      <t>ジ</t>
    </rPh>
    <phoneticPr fontId="4"/>
  </si>
  <si>
    <t>値表示部分
最小値バンク(同じ値)が複数 時</t>
    <rPh sb="0" eb="3">
      <t>アタイヒョウジ</t>
    </rPh>
    <rPh sb="3" eb="5">
      <t>ブブン</t>
    </rPh>
    <rPh sb="6" eb="9">
      <t>サイショウチ</t>
    </rPh>
    <rPh sb="13" eb="14">
      <t>オナ</t>
    </rPh>
    <rPh sb="15" eb="16">
      <t>アタイ</t>
    </rPh>
    <rPh sb="18" eb="20">
      <t>フクスウ</t>
    </rPh>
    <rPh sb="21" eb="22">
      <t>ジ</t>
    </rPh>
    <phoneticPr fontId="4"/>
  </si>
  <si>
    <t>最小値全てに水色が着色されること
バンク1、6、12が水色
その他のバンクは水色以外（黄色）</t>
    <rPh sb="0" eb="3">
      <t>サイショウチ</t>
    </rPh>
    <rPh sb="3" eb="4">
      <t>スベ</t>
    </rPh>
    <rPh sb="6" eb="8">
      <t>ミズイロ</t>
    </rPh>
    <rPh sb="9" eb="11">
      <t>チャクショク</t>
    </rPh>
    <rPh sb="27" eb="29">
      <t>ミズイロ</t>
    </rPh>
    <rPh sb="32" eb="33">
      <t>タ</t>
    </rPh>
    <rPh sb="38" eb="40">
      <t>ミズイロ</t>
    </rPh>
    <rPh sb="40" eb="42">
      <t>イガイ</t>
    </rPh>
    <rPh sb="43" eb="45">
      <t>キイロ</t>
    </rPh>
    <phoneticPr fontId="4"/>
  </si>
  <si>
    <t>最大値全てに黄色が着色されること
バンク1、6、12が黄色
その他のバンクは水色以外（水色）</t>
    <rPh sb="0" eb="3">
      <t>サイダイチ</t>
    </rPh>
    <rPh sb="3" eb="4">
      <t>スベ</t>
    </rPh>
    <rPh sb="6" eb="8">
      <t>キイロ</t>
    </rPh>
    <rPh sb="9" eb="11">
      <t>チャクショク</t>
    </rPh>
    <rPh sb="27" eb="29">
      <t>キイロ</t>
    </rPh>
    <rPh sb="43" eb="45">
      <t>ミズイロ</t>
    </rPh>
    <phoneticPr fontId="4"/>
  </si>
  <si>
    <t>全バンクが黄色であること</t>
    <rPh sb="0" eb="1">
      <t>スベ</t>
    </rPh>
    <rPh sb="5" eb="7">
      <t>キイロ</t>
    </rPh>
    <phoneticPr fontId="4"/>
  </si>
  <si>
    <r>
      <t>１．確認項目3の状態にする
　　対象バンクをSBCU_X_Debug_Inf ：</t>
    </r>
    <r>
      <rPr>
        <b/>
        <sz val="11"/>
        <color theme="1"/>
        <rFont val="游ゴシック"/>
        <family val="3"/>
        <charset val="128"/>
        <scheme val="minor"/>
      </rPr>
      <t xml:space="preserve">00 00 </t>
    </r>
    <r>
      <rPr>
        <sz val="11"/>
        <color theme="1"/>
        <rFont val="游ゴシック"/>
        <family val="3"/>
        <charset val="128"/>
        <scheme val="minor"/>
      </rPr>
      <t xml:space="preserve">00 00 00 00 00 00
　　それ以外のバンクの値を0.1以上にする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16" eb="18">
      <t>タイショウ</t>
    </rPh>
    <rPh sb="89" eb="91">
      <t>ジョウタイ</t>
    </rPh>
    <rPh sb="91" eb="93">
      <t>ヒョウジ</t>
    </rPh>
    <rPh sb="93" eb="95">
      <t>ガメン</t>
    </rPh>
    <rPh sb="127" eb="130">
      <t>ソウデンアツ</t>
    </rPh>
    <rPh sb="133" eb="135">
      <t>ガメン</t>
    </rPh>
    <rPh sb="136" eb="138">
      <t>センイ</t>
    </rPh>
    <rPh sb="143" eb="145">
      <t>カクニン</t>
    </rPh>
    <rPh sb="145" eb="147">
      <t>コウモク</t>
    </rPh>
    <rPh sb="149" eb="151">
      <t>カクニン</t>
    </rPh>
    <rPh sb="152" eb="153">
      <t>オコナ</t>
    </rPh>
    <rPh sb="160" eb="162">
      <t>バンゴウ</t>
    </rPh>
    <rPh sb="163" eb="164">
      <t>イロ</t>
    </rPh>
    <rPh sb="165" eb="167">
      <t>カクニン</t>
    </rPh>
    <phoneticPr fontId="4"/>
  </si>
  <si>
    <r>
      <t>１．確認項目3の状態にする
　　対象バンクをSBCU_X_Debug_Inf ：</t>
    </r>
    <r>
      <rPr>
        <b/>
        <sz val="11"/>
        <color theme="1"/>
        <rFont val="游ゴシック"/>
        <family val="3"/>
        <charset val="128"/>
        <scheme val="minor"/>
      </rPr>
      <t xml:space="preserve">00 C0 </t>
    </r>
    <r>
      <rPr>
        <sz val="11"/>
        <color theme="1"/>
        <rFont val="游ゴシック"/>
        <family val="3"/>
        <charset val="128"/>
        <scheme val="minor"/>
      </rPr>
      <t xml:space="preserve">00 00 00 00 00 00
　　それ以外のバンクの値を192未満にする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16" eb="18">
      <t>タイショウ</t>
    </rPh>
    <rPh sb="80" eb="82">
      <t>ミマン</t>
    </rPh>
    <rPh sb="89" eb="91">
      <t>ジョウタイ</t>
    </rPh>
    <rPh sb="91" eb="93">
      <t>ヒョウジ</t>
    </rPh>
    <rPh sb="93" eb="95">
      <t>ガメン</t>
    </rPh>
    <rPh sb="127" eb="130">
      <t>ソウデンアツ</t>
    </rPh>
    <rPh sb="133" eb="135">
      <t>ガメン</t>
    </rPh>
    <rPh sb="136" eb="138">
      <t>センイ</t>
    </rPh>
    <rPh sb="143" eb="145">
      <t>カクニン</t>
    </rPh>
    <rPh sb="145" eb="147">
      <t>コウモク</t>
    </rPh>
    <rPh sb="149" eb="151">
      <t>カクニン</t>
    </rPh>
    <rPh sb="152" eb="153">
      <t>オコナ</t>
    </rPh>
    <rPh sb="160" eb="162">
      <t>バンゴウ</t>
    </rPh>
    <rPh sb="163" eb="164">
      <t>イロ</t>
    </rPh>
    <rPh sb="165" eb="167">
      <t>カクニン</t>
    </rPh>
    <phoneticPr fontId="4"/>
  </si>
  <si>
    <r>
      <t>１．確認項目3の状態にする
　　対象バンクをSBCU_X_Debug_Inf ：</t>
    </r>
    <r>
      <rPr>
        <b/>
        <sz val="11"/>
        <color theme="1"/>
        <rFont val="游ゴシック"/>
        <family val="3"/>
        <charset val="128"/>
        <scheme val="minor"/>
      </rPr>
      <t>00 C0</t>
    </r>
    <r>
      <rPr>
        <sz val="11"/>
        <color theme="1"/>
        <rFont val="游ゴシック"/>
        <family val="3"/>
        <charset val="128"/>
        <scheme val="minor"/>
      </rPr>
      <t xml:space="preserve"> 00 00 00 00 00 00
　　それ以外のバンクの値を192未満にする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16" eb="18">
      <t>タイショウ</t>
    </rPh>
    <rPh sb="80" eb="82">
      <t>ミマン</t>
    </rPh>
    <rPh sb="89" eb="91">
      <t>ジョウタイ</t>
    </rPh>
    <rPh sb="91" eb="93">
      <t>ヒョウジ</t>
    </rPh>
    <rPh sb="93" eb="95">
      <t>ガメン</t>
    </rPh>
    <rPh sb="127" eb="130">
      <t>ソウデンアツ</t>
    </rPh>
    <rPh sb="133" eb="135">
      <t>ガメン</t>
    </rPh>
    <rPh sb="136" eb="138">
      <t>センイ</t>
    </rPh>
    <rPh sb="143" eb="145">
      <t>カクニン</t>
    </rPh>
    <rPh sb="145" eb="147">
      <t>コウモク</t>
    </rPh>
    <rPh sb="149" eb="151">
      <t>カクニン</t>
    </rPh>
    <rPh sb="152" eb="153">
      <t>オコナ</t>
    </rPh>
    <rPh sb="160" eb="162">
      <t>バンゴウ</t>
    </rPh>
    <rPh sb="163" eb="164">
      <t>イロ</t>
    </rPh>
    <rPh sb="165" eb="167">
      <t>カクニン</t>
    </rPh>
    <phoneticPr fontId="4"/>
  </si>
  <si>
    <r>
      <t>１．確認項目3の状態にする
　　対象バンクをSBCU_X_Debug_Inf ：</t>
    </r>
    <r>
      <rPr>
        <b/>
        <sz val="11"/>
        <color theme="1"/>
        <rFont val="游ゴシック"/>
        <family val="3"/>
        <charset val="128"/>
        <scheme val="minor"/>
      </rPr>
      <t>00 00</t>
    </r>
    <r>
      <rPr>
        <sz val="11"/>
        <color theme="1"/>
        <rFont val="游ゴシック"/>
        <family val="3"/>
        <charset val="128"/>
        <scheme val="minor"/>
      </rPr>
      <t xml:space="preserve"> 00 00 00 00 00 00
　　それ以外のバンクの値を0.1以上にする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16" eb="18">
      <t>タイショウ</t>
    </rPh>
    <rPh sb="89" eb="91">
      <t>ジョウタイ</t>
    </rPh>
    <rPh sb="91" eb="93">
      <t>ヒョウジ</t>
    </rPh>
    <rPh sb="93" eb="95">
      <t>ガメン</t>
    </rPh>
    <rPh sb="127" eb="130">
      <t>ソウデンアツ</t>
    </rPh>
    <rPh sb="133" eb="135">
      <t>ガメン</t>
    </rPh>
    <rPh sb="136" eb="138">
      <t>センイ</t>
    </rPh>
    <rPh sb="143" eb="145">
      <t>カクニン</t>
    </rPh>
    <rPh sb="145" eb="147">
      <t>コウモク</t>
    </rPh>
    <rPh sb="149" eb="151">
      <t>カクニン</t>
    </rPh>
    <rPh sb="152" eb="153">
      <t>オコナ</t>
    </rPh>
    <rPh sb="160" eb="162">
      <t>バンゴウ</t>
    </rPh>
    <rPh sb="163" eb="164">
      <t>イロ</t>
    </rPh>
    <rPh sb="165" eb="167">
      <t>カクニン</t>
    </rPh>
    <phoneticPr fontId="4"/>
  </si>
  <si>
    <r>
      <t>１．確認項目3の状態にする
バンク１，6，12を
SBCU_X_Debug_Inf ：</t>
    </r>
    <r>
      <rPr>
        <b/>
        <sz val="11"/>
        <color theme="1"/>
        <rFont val="游ゴシック"/>
        <family val="3"/>
        <charset val="128"/>
        <scheme val="minor"/>
      </rPr>
      <t>00 0A</t>
    </r>
    <r>
      <rPr>
        <sz val="11"/>
        <color theme="1"/>
        <rFont val="游ゴシック"/>
        <family val="3"/>
        <charset val="128"/>
        <scheme val="minor"/>
      </rPr>
      <t xml:space="preserve"> 00 00 00 00 00 00
他のバンクを
SBCU_X_Debug_Inf ：</t>
    </r>
    <r>
      <rPr>
        <b/>
        <sz val="11"/>
        <color theme="1"/>
        <rFont val="游ゴシック"/>
        <family val="3"/>
        <charset val="128"/>
        <scheme val="minor"/>
      </rPr>
      <t xml:space="preserve">00 10 </t>
    </r>
    <r>
      <rPr>
        <sz val="11"/>
        <color theme="1"/>
        <rFont val="游ゴシック"/>
        <family val="3"/>
        <charset val="128"/>
        <scheme val="minor"/>
      </rPr>
      <t xml:space="preserve">00 00 00 00 00 00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67" eb="68">
      <t>タ</t>
    </rPh>
    <rPh sb="119" eb="121">
      <t>ジョウタイ</t>
    </rPh>
    <rPh sb="121" eb="123">
      <t>ヒョウジ</t>
    </rPh>
    <rPh sb="123" eb="125">
      <t>ガメン</t>
    </rPh>
    <rPh sb="157" eb="160">
      <t>ソウデンアツ</t>
    </rPh>
    <rPh sb="163" eb="165">
      <t>ガメン</t>
    </rPh>
    <rPh sb="166" eb="168">
      <t>センイ</t>
    </rPh>
    <rPh sb="173" eb="175">
      <t>カクニン</t>
    </rPh>
    <rPh sb="175" eb="177">
      <t>コウモク</t>
    </rPh>
    <rPh sb="179" eb="181">
      <t>カクニン</t>
    </rPh>
    <rPh sb="182" eb="183">
      <t>オコナ</t>
    </rPh>
    <rPh sb="190" eb="192">
      <t>バンゴウ</t>
    </rPh>
    <rPh sb="193" eb="194">
      <t>イロ</t>
    </rPh>
    <rPh sb="195" eb="197">
      <t>カクニン</t>
    </rPh>
    <phoneticPr fontId="4"/>
  </si>
  <si>
    <r>
      <t>１．確認項目3の状態にする
バンク１，6，12を
SBCU_X_Debug_Inf ：</t>
    </r>
    <r>
      <rPr>
        <b/>
        <sz val="11"/>
        <color theme="1"/>
        <rFont val="游ゴシック"/>
        <family val="3"/>
        <charset val="128"/>
        <scheme val="minor"/>
      </rPr>
      <t>00 10</t>
    </r>
    <r>
      <rPr>
        <sz val="11"/>
        <color theme="1"/>
        <rFont val="游ゴシック"/>
        <family val="3"/>
        <charset val="128"/>
        <scheme val="minor"/>
      </rPr>
      <t xml:space="preserve"> 00 00 00 00 00 00
他のバンクを
SBCU_X_Debug_Inf ：</t>
    </r>
    <r>
      <rPr>
        <b/>
        <sz val="11"/>
        <color theme="1"/>
        <rFont val="游ゴシック"/>
        <family val="3"/>
        <charset val="128"/>
        <scheme val="minor"/>
      </rPr>
      <t>00 0A</t>
    </r>
    <r>
      <rPr>
        <sz val="11"/>
        <color theme="1"/>
        <rFont val="游ゴシック"/>
        <family val="3"/>
        <charset val="128"/>
        <scheme val="minor"/>
      </rPr>
      <t xml:space="preserve"> 00 00 00 00 00 00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67" eb="68">
      <t>タ</t>
    </rPh>
    <rPh sb="119" eb="121">
      <t>ジョウタイ</t>
    </rPh>
    <rPh sb="121" eb="123">
      <t>ヒョウジ</t>
    </rPh>
    <rPh sb="123" eb="125">
      <t>ガメン</t>
    </rPh>
    <rPh sb="157" eb="160">
      <t>ソウデンアツ</t>
    </rPh>
    <rPh sb="163" eb="165">
      <t>ガメン</t>
    </rPh>
    <rPh sb="166" eb="168">
      <t>センイ</t>
    </rPh>
    <rPh sb="173" eb="175">
      <t>カクニン</t>
    </rPh>
    <rPh sb="175" eb="177">
      <t>コウモク</t>
    </rPh>
    <rPh sb="179" eb="181">
      <t>カクニン</t>
    </rPh>
    <rPh sb="182" eb="183">
      <t>オコナ</t>
    </rPh>
    <rPh sb="190" eb="192">
      <t>バンゴウ</t>
    </rPh>
    <rPh sb="193" eb="194">
      <t>イロ</t>
    </rPh>
    <rPh sb="195" eb="197">
      <t>カクニン</t>
    </rPh>
    <phoneticPr fontId="4"/>
  </si>
  <si>
    <r>
      <t>１．確認項目3の状態にする
全バンクを
SBCU_X_Debug_Inf ：</t>
    </r>
    <r>
      <rPr>
        <b/>
        <sz val="11"/>
        <color theme="1"/>
        <rFont val="游ゴシック"/>
        <family val="3"/>
        <charset val="128"/>
        <scheme val="minor"/>
      </rPr>
      <t>00 1A</t>
    </r>
    <r>
      <rPr>
        <sz val="11"/>
        <color theme="1"/>
        <rFont val="游ゴシック"/>
        <family val="3"/>
        <charset val="128"/>
        <scheme val="minor"/>
      </rPr>
      <t xml:space="preserve"> 00 00 00 00 00 00
　　状態表示画面から
２．[バンク電圧リスト]ボタンをクリックして、
　　バンク総電圧[V]画面に遷移する
３．確認項目3の確認を行う
４．バンク番号の色を確認する
</t>
    </r>
    <rPh sb="2" eb="6">
      <t>カクニンコウモク</t>
    </rPh>
    <rPh sb="8" eb="10">
      <t>ジョウタイ</t>
    </rPh>
    <rPh sb="14" eb="15">
      <t>ゼン</t>
    </rPh>
    <rPh sb="65" eb="67">
      <t>ジョウタイ</t>
    </rPh>
    <rPh sb="67" eb="69">
      <t>ヒョウジ</t>
    </rPh>
    <rPh sb="69" eb="71">
      <t>ガメン</t>
    </rPh>
    <rPh sb="103" eb="106">
      <t>ソウデンアツ</t>
    </rPh>
    <rPh sb="109" eb="111">
      <t>ガメン</t>
    </rPh>
    <rPh sb="112" eb="114">
      <t>センイ</t>
    </rPh>
    <rPh sb="119" eb="121">
      <t>カクニン</t>
    </rPh>
    <rPh sb="121" eb="123">
      <t>コウモク</t>
    </rPh>
    <rPh sb="125" eb="127">
      <t>カクニン</t>
    </rPh>
    <rPh sb="128" eb="129">
      <t>オコナ</t>
    </rPh>
    <rPh sb="136" eb="138">
      <t>バンゴウ</t>
    </rPh>
    <rPh sb="139" eb="140">
      <t>イロ</t>
    </rPh>
    <rPh sb="141" eb="143">
      <t>カクニン</t>
    </rPh>
    <phoneticPr fontId="4"/>
  </si>
  <si>
    <t xml:space="preserve">１．確認項目3の通りに各バンクに値を設定する
２．状態表示画面のセル電圧 Min、Average、Max の値表示を確認する
SBCU1_Extrem_Inf1に
　00 0F 00 00 00 07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</si>
  <si>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 xml:space="preserve">１．確認項目3の通りに各バンクに値を設定する
２．状態表示画面のセル電圧 Min、Average、Max の値表示を確認する
SBCU1_Extrem_Inf1に
　00 00 00 00 00 00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</si>
  <si>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 xml:space="preserve">１．確認項目3の通りに各バンクに値を設定する
２．状態表示画面のセル電圧 Min、Average、Max の値表示を確認する
SBCU1_Extrem_Inf1に
　00 0F 00 0F 00 0F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</si>
  <si>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 xml:space="preserve">１．確認項目3の通りに各バンクに値を設定する
２．状態表示画面のセル電圧 Min、Average、Max の値表示を確認する
SBCU1_Extrem_Inf1に
　00 00 00 0F 00 07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</si>
  <si>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 xml:space="preserve">１．確認項目3の通りに各バンクに値を設定する
２．状態表示画面のセル電圧 Min、Average、Max の値表示を確認する
SBCU1_Extrem_Inf1に
　00 00 00 07 00 0F 00 00 を設定する
※許容範囲：0.000~15.000
　SBCU1_Extrem_Inf1 は 最高、最低、平均 の順番
</t>
    <rPh sb="2" eb="4">
      <t>カクニン</t>
    </rPh>
    <rPh sb="4" eb="6">
      <t>コウモク</t>
    </rPh>
    <rPh sb="8" eb="9">
      <t>トオ</t>
    </rPh>
    <rPh sb="11" eb="12">
      <t>カク</t>
    </rPh>
    <rPh sb="16" eb="17">
      <t>アタイ</t>
    </rPh>
    <rPh sb="18" eb="20">
      <t>セッテイ</t>
    </rPh>
    <rPh sb="25" eb="27">
      <t>ジョウタイ</t>
    </rPh>
    <rPh sb="27" eb="29">
      <t>ヒョウジ</t>
    </rPh>
    <rPh sb="29" eb="31">
      <t>ガメン</t>
    </rPh>
    <rPh sb="34" eb="36">
      <t>デンアツ</t>
    </rPh>
    <rPh sb="54" eb="55">
      <t>アタイ</t>
    </rPh>
    <rPh sb="55" eb="57">
      <t>ヒョウジ</t>
    </rPh>
    <rPh sb="58" eb="60">
      <t>カクニン</t>
    </rPh>
    <phoneticPr fontId="4"/>
  </si>
  <si>
    <t>電池電流[A]
最小値：</t>
    <phoneticPr fontId="4"/>
  </si>
  <si>
    <t>セル数　資料不明
QANo19</t>
    <rPh sb="2" eb="3">
      <t>スウ</t>
    </rPh>
    <rPh sb="4" eb="8">
      <t>シリョウフメイ</t>
    </rPh>
    <phoneticPr fontId="4"/>
  </si>
  <si>
    <t>「参考」シートの【状態表示】の"■バンク○状態　画面"を参照」
期待値通りであること</t>
    <rPh sb="32" eb="35">
      <t>キタイチ</t>
    </rPh>
    <rPh sb="35" eb="36">
      <t>ドオ</t>
    </rPh>
    <phoneticPr fontId="4"/>
  </si>
  <si>
    <t>異常発生箇所 ボタン表示</t>
    <rPh sb="0" eb="2">
      <t>イジョウ</t>
    </rPh>
    <rPh sb="2" eb="4">
      <t>ハッセイ</t>
    </rPh>
    <rPh sb="4" eb="6">
      <t>カショ</t>
    </rPh>
    <rPh sb="10" eb="12">
      <t>ヒョウジ</t>
    </rPh>
    <phoneticPr fontId="4"/>
  </si>
  <si>
    <t>「参考」シートの【状態表示】を参照
パンくずリスト "&gt;状態表示＞バンク○"
が表示されていること</t>
    <rPh sb="1" eb="3">
      <t>サンコウ</t>
    </rPh>
    <rPh sb="9" eb="13">
      <t>ジョウタイヒョウジ</t>
    </rPh>
    <rPh sb="15" eb="17">
      <t>サンショウ</t>
    </rPh>
    <rPh sb="28" eb="30">
      <t>ジョウタイ</t>
    </rPh>
    <rPh sb="30" eb="32">
      <t>ヒョウジ</t>
    </rPh>
    <rPh sb="40" eb="42">
      <t>ヒョウジ</t>
    </rPh>
    <phoneticPr fontId="4"/>
  </si>
  <si>
    <t>「参考」シートの【状態表示】の"■バンク○状態　画面"を参照
セル情報（セルNoとセル数）のみ表示されていること。セルNoは1～4、セル数は全て104であること。</t>
    <rPh sb="1" eb="3">
      <t>サンコウ</t>
    </rPh>
    <rPh sb="9" eb="13">
      <t>ジョウタイヒョウジ</t>
    </rPh>
    <rPh sb="28" eb="30">
      <t>サンショウ</t>
    </rPh>
    <rPh sb="33" eb="35">
      <t>ジョウホウ</t>
    </rPh>
    <rPh sb="43" eb="44">
      <t>スウ</t>
    </rPh>
    <rPh sb="47" eb="49">
      <t>ヒョウジ</t>
    </rPh>
    <rPh sb="68" eb="69">
      <t>スウ</t>
    </rPh>
    <rPh sb="70" eb="71">
      <t>スベ</t>
    </rPh>
    <phoneticPr fontId="4"/>
  </si>
  <si>
    <t>モジュール表示エリア</t>
    <phoneticPr fontId="4"/>
  </si>
  <si>
    <t>注意情報 エリア</t>
    <phoneticPr fontId="4"/>
  </si>
  <si>
    <t>バンク○状態画面
モジュール表示エリア</t>
    <phoneticPr fontId="4"/>
  </si>
  <si>
    <t>［Ｖ］ボタン</t>
  </si>
  <si>
    <t>［℃］ボタン</t>
  </si>
  <si>
    <t>選択中バンクの
モジュール1のセル電圧一覧が表示されること</t>
  </si>
  <si>
    <t>選択中バンクの
モジュール1のモジュール温度一覧が表示されること</t>
  </si>
  <si>
    <t>選択中バンクの
モジュール2のセル電圧一覧が表示されること</t>
  </si>
  <si>
    <t>選択中バンクの
モジュール2のモジュール温度一覧が表示されること</t>
  </si>
  <si>
    <t>選択中バンクの
モジュール3のセル電圧一覧が表示されること</t>
  </si>
  <si>
    <t>選択中バンクの
モジュール3のモジュール温度一覧が表示されること</t>
  </si>
  <si>
    <t>選択中バンクの
モジュール4のセル電圧一覧が表示されること</t>
  </si>
  <si>
    <t>選択中バンクの
モジュール4のモジュール温度一覧が表示されること</t>
  </si>
  <si>
    <t>セル電圧確認</t>
    <rPh sb="2" eb="4">
      <t>デンアツ</t>
    </rPh>
    <rPh sb="4" eb="6">
      <t>カクニン</t>
    </rPh>
    <phoneticPr fontId="4"/>
  </si>
  <si>
    <t>モジュール温度確認</t>
    <rPh sb="5" eb="7">
      <t>オンド</t>
    </rPh>
    <rPh sb="7" eb="9">
      <t>カクニン</t>
    </rPh>
    <phoneticPr fontId="4"/>
  </si>
  <si>
    <t>確認項目2の［Ｖ］ボタンをクリックする</t>
    <rPh sb="0" eb="4">
      <t>カクニンコウモク</t>
    </rPh>
    <phoneticPr fontId="4"/>
  </si>
  <si>
    <t>確認項目2の［℃］ボタンをクリックする</t>
    <phoneticPr fontId="4"/>
  </si>
  <si>
    <t>バンク1の状態表示画面
モジュール1
画面遷移確認</t>
    <rPh sb="9" eb="11">
      <t>ガメン</t>
    </rPh>
    <rPh sb="19" eb="21">
      <t>ガメン</t>
    </rPh>
    <rPh sb="21" eb="23">
      <t>センイ</t>
    </rPh>
    <rPh sb="23" eb="25">
      <t>カクニン</t>
    </rPh>
    <phoneticPr fontId="4"/>
  </si>
  <si>
    <t>バンク4の状態表示画面
モジュール2
画面遷移確認</t>
    <phoneticPr fontId="4"/>
  </si>
  <si>
    <t>バンク8の状態表示画面
モジュール3
画面遷移確認</t>
    <phoneticPr fontId="4"/>
  </si>
  <si>
    <t>バンク12の状態表示画面
モジュール4
画面遷移確認</t>
    <phoneticPr fontId="4"/>
  </si>
  <si>
    <t>バンク1の状態表示画面
モジュール1
値表示確認</t>
    <rPh sb="9" eb="11">
      <t>ガメン</t>
    </rPh>
    <rPh sb="19" eb="20">
      <t>アタイ</t>
    </rPh>
    <rPh sb="20" eb="22">
      <t>ヒョウジ</t>
    </rPh>
    <rPh sb="22" eb="24">
      <t>カクニン</t>
    </rPh>
    <phoneticPr fontId="4"/>
  </si>
  <si>
    <t>バンク4の状態表示画面
モジュール2
値表示確認</t>
    <phoneticPr fontId="4"/>
  </si>
  <si>
    <t>バンク8の状態表示画面
モジュール3
値表示確認</t>
    <phoneticPr fontId="4"/>
  </si>
  <si>
    <t>バンク12の状態表示画面
モジュール4
値表示確認</t>
    <phoneticPr fontId="4"/>
  </si>
  <si>
    <t>確認項目3の状態にして
状態表示画面にて バンクの状態 を確認する
※模擬ツールを使用する</t>
    <rPh sb="0" eb="2">
      <t>カクニン</t>
    </rPh>
    <rPh sb="2" eb="4">
      <t>コウモク</t>
    </rPh>
    <rPh sb="6" eb="8">
      <t>ジョウタイ</t>
    </rPh>
    <rPh sb="35" eb="37">
      <t>モギ</t>
    </rPh>
    <rPh sb="41" eb="43">
      <t>シヨウ</t>
    </rPh>
    <phoneticPr fontId="4"/>
  </si>
  <si>
    <t>試験は模擬ツールを使用する
QANo17にて回答</t>
    <rPh sb="0" eb="2">
      <t>シケン</t>
    </rPh>
    <rPh sb="3" eb="5">
      <t>モギ</t>
    </rPh>
    <rPh sb="9" eb="11">
      <t>シヨウ</t>
    </rPh>
    <rPh sb="22" eb="24">
      <t>カイトウ</t>
    </rPh>
    <phoneticPr fontId="4"/>
  </si>
  <si>
    <t>dec</t>
    <phoneticPr fontId="4"/>
  </si>
  <si>
    <t>bin</t>
    <phoneticPr fontId="4"/>
  </si>
  <si>
    <t>hex</t>
    <phoneticPr fontId="4"/>
  </si>
  <si>
    <t>00101110111000</t>
  </si>
  <si>
    <t>00101110111000</t>
    <phoneticPr fontId="4"/>
  </si>
  <si>
    <t>00101110</t>
    <phoneticPr fontId="4"/>
  </si>
  <si>
    <t>あとは、お伝えしている枠に2進数値を入れるだけです。</t>
  </si>
  <si>
    <t>0010 →2</t>
  </si>
  <si>
    <t>1110 →E</t>
  </si>
  <si>
    <t>00     →0</t>
  </si>
  <si>
    <t>3000を14ビットの2進数で表現すれば、00101110111000です。</t>
    <phoneticPr fontId="4"/>
  </si>
  <si>
    <t>0010</t>
    <phoneticPr fontId="4"/>
  </si>
  <si>
    <t>1110</t>
    <phoneticPr fontId="4"/>
  </si>
  <si>
    <t>0000</t>
    <phoneticPr fontId="4"/>
  </si>
  <si>
    <t>1011</t>
    <phoneticPr fontId="4"/>
  </si>
  <si>
    <t>1000</t>
    <phoneticPr fontId="4"/>
  </si>
  <si>
    <t>セル電圧2</t>
    <rPh sb="2" eb="4">
      <t>デンアツ</t>
    </rPh>
    <phoneticPr fontId="4"/>
  </si>
  <si>
    <t>セル電圧3</t>
    <rPh sb="2" eb="4">
      <t>デンアツ</t>
    </rPh>
    <phoneticPr fontId="4"/>
  </si>
  <si>
    <t>01 2E E0 00 00 00 00 00</t>
    <phoneticPr fontId="4"/>
  </si>
  <si>
    <t>01 2E E0 BB 82 EE 0B B8</t>
    <phoneticPr fontId="4"/>
  </si>
  <si>
    <t>となるので、こうではないですか? (セル電圧2～4は0と仮定した場合)</t>
    <phoneticPr fontId="4"/>
  </si>
  <si>
    <t>セル電圧1が3.0Vでセル電圧2～4は0と仮定した場合</t>
    <rPh sb="2" eb="4">
      <t>デンアツ</t>
    </rPh>
    <phoneticPr fontId="4"/>
  </si>
  <si>
    <t>全ての電圧が3.0Vの場合</t>
    <rPh sb="0" eb="1">
      <t>スベ</t>
    </rPh>
    <rPh sb="3" eb="5">
      <t>デンアツ</t>
    </rPh>
    <rPh sb="11" eb="13">
      <t>バアイ</t>
    </rPh>
    <phoneticPr fontId="4"/>
  </si>
  <si>
    <t>セル電圧4</t>
    <rPh sb="2" eb="4">
      <t>デンアツ</t>
    </rPh>
    <phoneticPr fontId="4"/>
  </si>
  <si>
    <t>14bit</t>
  </si>
  <si>
    <t>14bit</t>
    <phoneticPr fontId="4"/>
  </si>
  <si>
    <r>
      <rPr>
        <b/>
        <sz val="11"/>
        <color theme="1"/>
        <rFont val="游ゴシック"/>
        <family val="3"/>
        <charset val="128"/>
        <scheme val="minor"/>
      </rPr>
      <t>0010</t>
    </r>
    <r>
      <rPr>
        <sz val="11"/>
        <color theme="1"/>
        <rFont val="游ゴシック"/>
        <family val="2"/>
        <charset val="128"/>
        <scheme val="minor"/>
      </rPr>
      <t>1110</t>
    </r>
    <r>
      <rPr>
        <b/>
        <sz val="11"/>
        <color theme="1"/>
        <rFont val="游ゴシック"/>
        <family val="3"/>
        <charset val="128"/>
        <scheme val="minor"/>
      </rPr>
      <t>1110</t>
    </r>
    <r>
      <rPr>
        <sz val="11"/>
        <color theme="1"/>
        <rFont val="游ゴシック"/>
        <family val="2"/>
        <charset val="128"/>
        <scheme val="minor"/>
      </rPr>
      <t>00</t>
    </r>
    <phoneticPr fontId="4"/>
  </si>
  <si>
    <t>モジュール</t>
    <phoneticPr fontId="4"/>
  </si>
  <si>
    <t>CellVolt_Index
分割番号(1～104)</t>
    <phoneticPr fontId="4"/>
  </si>
  <si>
    <t>分割番号</t>
    <rPh sb="0" eb="4">
      <t>ブンカツバンゴウ</t>
    </rPh>
    <phoneticPr fontId="4"/>
  </si>
  <si>
    <t>セル電圧No</t>
    <rPh sb="2" eb="4">
      <t>デンアツ</t>
    </rPh>
    <phoneticPr fontId="4"/>
  </si>
  <si>
    <t>セル電圧の値を入力
▼（単位：V）</t>
    <rPh sb="2" eb="4">
      <t>デンアツ</t>
    </rPh>
    <rPh sb="5" eb="6">
      <t>アタイ</t>
    </rPh>
    <rPh sb="7" eb="9">
      <t>ニュウリョク</t>
    </rPh>
    <rPh sb="12" eb="14">
      <t>タンイ</t>
    </rPh>
    <phoneticPr fontId="4"/>
  </si>
  <si>
    <t>変換</t>
    <rPh sb="0" eb="2">
      <t>ヘンカン</t>
    </rPh>
    <phoneticPr fontId="4"/>
  </si>
  <si>
    <t>bit</t>
    <phoneticPr fontId="4"/>
  </si>
  <si>
    <t>分割単位 bit</t>
    <rPh sb="0" eb="4">
      <t>ブンカツタンイ</t>
    </rPh>
    <phoneticPr fontId="4"/>
  </si>
  <si>
    <t>8byte 表記</t>
    <rPh sb="6" eb="8">
      <t>ヒョウキ</t>
    </rPh>
    <phoneticPr fontId="4"/>
  </si>
  <si>
    <t>モジュール１</t>
    <phoneticPr fontId="4"/>
  </si>
  <si>
    <t>1(01h)</t>
  </si>
  <si>
    <t>2(02h)</t>
  </si>
  <si>
    <t>セル電圧５</t>
    <rPh sb="2" eb="4">
      <t>デンアツ</t>
    </rPh>
    <phoneticPr fontId="4"/>
  </si>
  <si>
    <t>セル電圧６</t>
    <rPh sb="2" eb="4">
      <t>デンアツ</t>
    </rPh>
    <phoneticPr fontId="4"/>
  </si>
  <si>
    <t>セル電圧７</t>
    <rPh sb="2" eb="4">
      <t>デンアツ</t>
    </rPh>
    <phoneticPr fontId="4"/>
  </si>
  <si>
    <t>セル電圧８</t>
    <rPh sb="2" eb="4">
      <t>デンアツ</t>
    </rPh>
    <phoneticPr fontId="4"/>
  </si>
  <si>
    <t>3(03h)</t>
  </si>
  <si>
    <t>セル電圧９</t>
    <rPh sb="2" eb="4">
      <t>デンアツ</t>
    </rPh>
    <phoneticPr fontId="4"/>
  </si>
  <si>
    <t>セル電圧１０</t>
    <rPh sb="2" eb="4">
      <t>デンアツ</t>
    </rPh>
    <phoneticPr fontId="4"/>
  </si>
  <si>
    <t>セル電圧１１</t>
    <rPh sb="2" eb="4">
      <t>デンアツ</t>
    </rPh>
    <phoneticPr fontId="4"/>
  </si>
  <si>
    <t>セル電圧１２</t>
    <rPh sb="2" eb="4">
      <t>デンアツ</t>
    </rPh>
    <phoneticPr fontId="4"/>
  </si>
  <si>
    <t>4(04h)</t>
  </si>
  <si>
    <t>セル電圧１３</t>
    <rPh sb="2" eb="4">
      <t>デンアツ</t>
    </rPh>
    <phoneticPr fontId="4"/>
  </si>
  <si>
    <t>セル電圧１４</t>
    <rPh sb="2" eb="4">
      <t>デンアツ</t>
    </rPh>
    <phoneticPr fontId="4"/>
  </si>
  <si>
    <t>セル電圧１５</t>
    <rPh sb="2" eb="4">
      <t>デンアツ</t>
    </rPh>
    <phoneticPr fontId="4"/>
  </si>
  <si>
    <t>セル電圧１６</t>
    <rPh sb="2" eb="4">
      <t>デンアツ</t>
    </rPh>
    <phoneticPr fontId="4"/>
  </si>
  <si>
    <t>5(05h)</t>
  </si>
  <si>
    <t>セル電圧１７</t>
    <rPh sb="2" eb="4">
      <t>デンアツ</t>
    </rPh>
    <phoneticPr fontId="4"/>
  </si>
  <si>
    <t>セル電圧１８</t>
    <rPh sb="2" eb="4">
      <t>デンアツ</t>
    </rPh>
    <phoneticPr fontId="4"/>
  </si>
  <si>
    <t>セル電圧１９</t>
    <rPh sb="2" eb="4">
      <t>デンアツ</t>
    </rPh>
    <phoneticPr fontId="4"/>
  </si>
  <si>
    <t>セル電圧２０</t>
    <rPh sb="2" eb="4">
      <t>デンアツ</t>
    </rPh>
    <phoneticPr fontId="4"/>
  </si>
  <si>
    <t>6(06h)</t>
  </si>
  <si>
    <t>セル電圧２１</t>
    <rPh sb="2" eb="4">
      <t>デンアツ</t>
    </rPh>
    <phoneticPr fontId="4"/>
  </si>
  <si>
    <t>セル電圧２２</t>
    <rPh sb="2" eb="4">
      <t>デンアツ</t>
    </rPh>
    <phoneticPr fontId="4"/>
  </si>
  <si>
    <t>セル電圧２３</t>
    <rPh sb="2" eb="4">
      <t>デンアツ</t>
    </rPh>
    <phoneticPr fontId="4"/>
  </si>
  <si>
    <t>セル電圧２４</t>
    <rPh sb="2" eb="4">
      <t>デンアツ</t>
    </rPh>
    <phoneticPr fontId="4"/>
  </si>
  <si>
    <t>7(07h)</t>
  </si>
  <si>
    <t>セル電圧２５</t>
    <rPh sb="2" eb="4">
      <t>デンアツ</t>
    </rPh>
    <phoneticPr fontId="4"/>
  </si>
  <si>
    <t>セル電圧２６</t>
    <rPh sb="2" eb="4">
      <t>デンアツ</t>
    </rPh>
    <phoneticPr fontId="4"/>
  </si>
  <si>
    <t>セル電圧２７</t>
    <rPh sb="2" eb="4">
      <t>デンアツ</t>
    </rPh>
    <phoneticPr fontId="4"/>
  </si>
  <si>
    <t>セル電圧２８</t>
    <rPh sb="2" eb="4">
      <t>デンアツ</t>
    </rPh>
    <phoneticPr fontId="4"/>
  </si>
  <si>
    <t>8(08h)</t>
  </si>
  <si>
    <t>セル電圧２９</t>
    <rPh sb="2" eb="4">
      <t>デンアツ</t>
    </rPh>
    <phoneticPr fontId="4"/>
  </si>
  <si>
    <t>セル電圧３０</t>
    <rPh sb="2" eb="4">
      <t>デンアツ</t>
    </rPh>
    <phoneticPr fontId="4"/>
  </si>
  <si>
    <t>セル電圧３１</t>
    <rPh sb="2" eb="4">
      <t>デンアツ</t>
    </rPh>
    <phoneticPr fontId="4"/>
  </si>
  <si>
    <t>セル電圧３２</t>
    <rPh sb="2" eb="4">
      <t>デンアツ</t>
    </rPh>
    <phoneticPr fontId="4"/>
  </si>
  <si>
    <t>9(09h)</t>
  </si>
  <si>
    <t>セル電圧３３</t>
    <rPh sb="2" eb="4">
      <t>デンアツ</t>
    </rPh>
    <phoneticPr fontId="4"/>
  </si>
  <si>
    <t>セル電圧３４</t>
    <rPh sb="2" eb="4">
      <t>デンアツ</t>
    </rPh>
    <phoneticPr fontId="4"/>
  </si>
  <si>
    <t>セル電圧３５</t>
    <rPh sb="2" eb="4">
      <t>デンアツ</t>
    </rPh>
    <phoneticPr fontId="4"/>
  </si>
  <si>
    <t>セル電圧３６</t>
    <rPh sb="2" eb="4">
      <t>デンアツ</t>
    </rPh>
    <phoneticPr fontId="4"/>
  </si>
  <si>
    <t>10(0Ah)</t>
  </si>
  <si>
    <t>セル電圧３７</t>
    <rPh sb="2" eb="4">
      <t>デンアツ</t>
    </rPh>
    <phoneticPr fontId="4"/>
  </si>
  <si>
    <t>セル電圧３８</t>
    <rPh sb="2" eb="4">
      <t>デンアツ</t>
    </rPh>
    <phoneticPr fontId="4"/>
  </si>
  <si>
    <t>セル電圧３９</t>
    <rPh sb="2" eb="4">
      <t>デンアツ</t>
    </rPh>
    <phoneticPr fontId="4"/>
  </si>
  <si>
    <t>セル電圧４０</t>
    <rPh sb="2" eb="4">
      <t>デンアツ</t>
    </rPh>
    <phoneticPr fontId="4"/>
  </si>
  <si>
    <t>11(0Bh)</t>
  </si>
  <si>
    <t>セル電圧４１</t>
    <rPh sb="2" eb="4">
      <t>デンアツ</t>
    </rPh>
    <phoneticPr fontId="4"/>
  </si>
  <si>
    <t>セル電圧４２</t>
    <rPh sb="2" eb="4">
      <t>デンアツ</t>
    </rPh>
    <phoneticPr fontId="4"/>
  </si>
  <si>
    <t>セル電圧４３</t>
    <rPh sb="2" eb="4">
      <t>デンアツ</t>
    </rPh>
    <phoneticPr fontId="4"/>
  </si>
  <si>
    <t>セル電圧４４</t>
    <rPh sb="2" eb="4">
      <t>デンアツ</t>
    </rPh>
    <phoneticPr fontId="4"/>
  </si>
  <si>
    <t>12(0Ch)</t>
  </si>
  <si>
    <t>セル電圧４５</t>
    <rPh sb="2" eb="4">
      <t>デンアツ</t>
    </rPh>
    <phoneticPr fontId="4"/>
  </si>
  <si>
    <t>セル電圧４６</t>
    <rPh sb="2" eb="4">
      <t>デンアツ</t>
    </rPh>
    <phoneticPr fontId="4"/>
  </si>
  <si>
    <t>セル電圧４７</t>
    <rPh sb="2" eb="4">
      <t>デンアツ</t>
    </rPh>
    <phoneticPr fontId="4"/>
  </si>
  <si>
    <t>セル電圧４８</t>
    <rPh sb="2" eb="4">
      <t>デンアツ</t>
    </rPh>
    <phoneticPr fontId="4"/>
  </si>
  <si>
    <t>13(0Dh)</t>
  </si>
  <si>
    <t>セル電圧４９</t>
    <rPh sb="2" eb="4">
      <t>デンアツ</t>
    </rPh>
    <phoneticPr fontId="4"/>
  </si>
  <si>
    <t>セル電圧５０</t>
    <rPh sb="2" eb="4">
      <t>デンアツ</t>
    </rPh>
    <phoneticPr fontId="4"/>
  </si>
  <si>
    <t>セル電圧５１</t>
    <rPh sb="2" eb="4">
      <t>デンアツ</t>
    </rPh>
    <phoneticPr fontId="4"/>
  </si>
  <si>
    <t>セル電圧５２</t>
    <rPh sb="2" eb="4">
      <t>デンアツ</t>
    </rPh>
    <phoneticPr fontId="4"/>
  </si>
  <si>
    <t>14(0Eh)</t>
  </si>
  <si>
    <t>セル電圧５３</t>
    <rPh sb="2" eb="4">
      <t>デンアツ</t>
    </rPh>
    <phoneticPr fontId="4"/>
  </si>
  <si>
    <t>セル電圧５４</t>
    <rPh sb="2" eb="4">
      <t>デンアツ</t>
    </rPh>
    <phoneticPr fontId="4"/>
  </si>
  <si>
    <t>セル電圧５５</t>
    <rPh sb="2" eb="4">
      <t>デンアツ</t>
    </rPh>
    <phoneticPr fontId="4"/>
  </si>
  <si>
    <t>セル電圧５６</t>
    <rPh sb="2" eb="4">
      <t>デンアツ</t>
    </rPh>
    <phoneticPr fontId="4"/>
  </si>
  <si>
    <t>15(0Fh)</t>
  </si>
  <si>
    <t>セル電圧５７</t>
    <rPh sb="2" eb="4">
      <t>デンアツ</t>
    </rPh>
    <phoneticPr fontId="4"/>
  </si>
  <si>
    <t>セル電圧５８</t>
    <rPh sb="2" eb="4">
      <t>デンアツ</t>
    </rPh>
    <phoneticPr fontId="4"/>
  </si>
  <si>
    <t>セル電圧５９</t>
    <rPh sb="2" eb="4">
      <t>デンアツ</t>
    </rPh>
    <phoneticPr fontId="4"/>
  </si>
  <si>
    <t>セル電圧６０</t>
    <rPh sb="2" eb="4">
      <t>デンアツ</t>
    </rPh>
    <phoneticPr fontId="4"/>
  </si>
  <si>
    <t>16(10h)</t>
  </si>
  <si>
    <t>セル電圧６１</t>
    <rPh sb="2" eb="4">
      <t>デンアツ</t>
    </rPh>
    <phoneticPr fontId="4"/>
  </si>
  <si>
    <t>セル電圧６２</t>
    <rPh sb="2" eb="4">
      <t>デンアツ</t>
    </rPh>
    <phoneticPr fontId="4"/>
  </si>
  <si>
    <t>セル電圧６３</t>
    <rPh sb="2" eb="4">
      <t>デンアツ</t>
    </rPh>
    <phoneticPr fontId="4"/>
  </si>
  <si>
    <t>セル電圧６４</t>
    <rPh sb="2" eb="4">
      <t>デンアツ</t>
    </rPh>
    <phoneticPr fontId="4"/>
  </si>
  <si>
    <t>17(11h)</t>
  </si>
  <si>
    <t>セル電圧６５</t>
    <rPh sb="2" eb="4">
      <t>デンアツ</t>
    </rPh>
    <phoneticPr fontId="4"/>
  </si>
  <si>
    <t>セル電圧６６</t>
    <rPh sb="2" eb="4">
      <t>デンアツ</t>
    </rPh>
    <phoneticPr fontId="4"/>
  </si>
  <si>
    <t>セル電圧６７</t>
    <rPh sb="2" eb="4">
      <t>デンアツ</t>
    </rPh>
    <phoneticPr fontId="4"/>
  </si>
  <si>
    <t>セル電圧６８</t>
    <rPh sb="2" eb="4">
      <t>デンアツ</t>
    </rPh>
    <phoneticPr fontId="4"/>
  </si>
  <si>
    <t>18(12h)</t>
  </si>
  <si>
    <t>セル電圧６９</t>
    <rPh sb="2" eb="4">
      <t>デンアツ</t>
    </rPh>
    <phoneticPr fontId="4"/>
  </si>
  <si>
    <t>セル電圧７０</t>
    <rPh sb="2" eb="4">
      <t>デンアツ</t>
    </rPh>
    <phoneticPr fontId="4"/>
  </si>
  <si>
    <t>セル電圧７１</t>
    <rPh sb="2" eb="4">
      <t>デンアツ</t>
    </rPh>
    <phoneticPr fontId="4"/>
  </si>
  <si>
    <t>セル電圧７２</t>
    <rPh sb="2" eb="4">
      <t>デンアツ</t>
    </rPh>
    <phoneticPr fontId="4"/>
  </si>
  <si>
    <t>19(13h)</t>
  </si>
  <si>
    <t>セル電圧７３</t>
    <rPh sb="2" eb="4">
      <t>デンアツ</t>
    </rPh>
    <phoneticPr fontId="4"/>
  </si>
  <si>
    <t>セル電圧７４</t>
    <rPh sb="2" eb="4">
      <t>デンアツ</t>
    </rPh>
    <phoneticPr fontId="4"/>
  </si>
  <si>
    <t>セル電圧７５</t>
    <rPh sb="2" eb="4">
      <t>デンアツ</t>
    </rPh>
    <phoneticPr fontId="4"/>
  </si>
  <si>
    <t>セル電圧７６</t>
    <rPh sb="2" eb="4">
      <t>デンアツ</t>
    </rPh>
    <phoneticPr fontId="4"/>
  </si>
  <si>
    <t>20(14h)</t>
  </si>
  <si>
    <t>セル電圧７７</t>
    <rPh sb="2" eb="4">
      <t>デンアツ</t>
    </rPh>
    <phoneticPr fontId="4"/>
  </si>
  <si>
    <t>セル電圧７８</t>
    <rPh sb="2" eb="4">
      <t>デンアツ</t>
    </rPh>
    <phoneticPr fontId="4"/>
  </si>
  <si>
    <t>セル電圧７９</t>
    <rPh sb="2" eb="4">
      <t>デンアツ</t>
    </rPh>
    <phoneticPr fontId="4"/>
  </si>
  <si>
    <t>セル電圧８０</t>
    <rPh sb="2" eb="4">
      <t>デンアツ</t>
    </rPh>
    <phoneticPr fontId="4"/>
  </si>
  <si>
    <t>21(15h)</t>
  </si>
  <si>
    <t>セル電圧８１</t>
    <rPh sb="2" eb="4">
      <t>デンアツ</t>
    </rPh>
    <phoneticPr fontId="4"/>
  </si>
  <si>
    <t>セル電圧８２</t>
    <rPh sb="2" eb="4">
      <t>デンアツ</t>
    </rPh>
    <phoneticPr fontId="4"/>
  </si>
  <si>
    <t>セル電圧８３</t>
    <rPh sb="2" eb="4">
      <t>デンアツ</t>
    </rPh>
    <phoneticPr fontId="4"/>
  </si>
  <si>
    <t>セル電圧８４</t>
    <rPh sb="2" eb="4">
      <t>デンアツ</t>
    </rPh>
    <phoneticPr fontId="4"/>
  </si>
  <si>
    <t>22(16h)</t>
  </si>
  <si>
    <t>セル電圧８５</t>
    <rPh sb="2" eb="4">
      <t>デンアツ</t>
    </rPh>
    <phoneticPr fontId="4"/>
  </si>
  <si>
    <t>セル電圧８６</t>
    <rPh sb="2" eb="4">
      <t>デンアツ</t>
    </rPh>
    <phoneticPr fontId="4"/>
  </si>
  <si>
    <t>セル電圧８７</t>
    <rPh sb="2" eb="4">
      <t>デンアツ</t>
    </rPh>
    <phoneticPr fontId="4"/>
  </si>
  <si>
    <t>セル電圧８８</t>
    <rPh sb="2" eb="4">
      <t>デンアツ</t>
    </rPh>
    <phoneticPr fontId="4"/>
  </si>
  <si>
    <t>23(17h)</t>
  </si>
  <si>
    <t>セル電圧８９</t>
    <rPh sb="2" eb="4">
      <t>デンアツ</t>
    </rPh>
    <phoneticPr fontId="4"/>
  </si>
  <si>
    <t>セル電圧９０</t>
    <rPh sb="2" eb="4">
      <t>デンアツ</t>
    </rPh>
    <phoneticPr fontId="4"/>
  </si>
  <si>
    <t>セル電圧９１</t>
    <rPh sb="2" eb="4">
      <t>デンアツ</t>
    </rPh>
    <phoneticPr fontId="4"/>
  </si>
  <si>
    <t>セル電圧９２</t>
    <rPh sb="2" eb="4">
      <t>デンアツ</t>
    </rPh>
    <phoneticPr fontId="4"/>
  </si>
  <si>
    <t>24(18h)</t>
  </si>
  <si>
    <t>セル電圧９３</t>
    <rPh sb="2" eb="4">
      <t>デンアツ</t>
    </rPh>
    <phoneticPr fontId="4"/>
  </si>
  <si>
    <t>セル電圧９４</t>
    <rPh sb="2" eb="4">
      <t>デンアツ</t>
    </rPh>
    <phoneticPr fontId="4"/>
  </si>
  <si>
    <t>セル電圧９５</t>
    <rPh sb="2" eb="4">
      <t>デンアツ</t>
    </rPh>
    <phoneticPr fontId="4"/>
  </si>
  <si>
    <t>セル電圧９６</t>
    <rPh sb="2" eb="4">
      <t>デンアツ</t>
    </rPh>
    <phoneticPr fontId="4"/>
  </si>
  <si>
    <t>25(19h)</t>
  </si>
  <si>
    <t>セル電圧９７</t>
    <rPh sb="2" eb="4">
      <t>デンアツ</t>
    </rPh>
    <phoneticPr fontId="4"/>
  </si>
  <si>
    <t>セル電圧９８</t>
    <rPh sb="2" eb="4">
      <t>デンアツ</t>
    </rPh>
    <phoneticPr fontId="4"/>
  </si>
  <si>
    <t>セル電圧９９</t>
    <rPh sb="2" eb="4">
      <t>デンアツ</t>
    </rPh>
    <phoneticPr fontId="4"/>
  </si>
  <si>
    <t>セル電圧１００</t>
    <rPh sb="2" eb="4">
      <t>デンアツ</t>
    </rPh>
    <phoneticPr fontId="4"/>
  </si>
  <si>
    <t>26(1Ah)</t>
  </si>
  <si>
    <t>セル電圧１０１</t>
    <rPh sb="2" eb="4">
      <t>デンアツ</t>
    </rPh>
    <phoneticPr fontId="4"/>
  </si>
  <si>
    <t>セル電圧１０２</t>
    <rPh sb="2" eb="4">
      <t>デンアツ</t>
    </rPh>
    <phoneticPr fontId="4"/>
  </si>
  <si>
    <t>セル電圧１０３</t>
    <rPh sb="2" eb="4">
      <t>デンアツ</t>
    </rPh>
    <phoneticPr fontId="4"/>
  </si>
  <si>
    <t>セル電圧１０４</t>
    <rPh sb="2" eb="4">
      <t>デンアツ</t>
    </rPh>
    <phoneticPr fontId="4"/>
  </si>
  <si>
    <t>モジュール２</t>
    <phoneticPr fontId="4"/>
  </si>
  <si>
    <t>27(1Bh)</t>
  </si>
  <si>
    <t>28(1Ch)</t>
  </si>
  <si>
    <t>29(1Dh)</t>
  </si>
  <si>
    <t>30(1Eh)</t>
  </si>
  <si>
    <t>31(1Fh)</t>
  </si>
  <si>
    <t>32(20h)</t>
  </si>
  <si>
    <t>33(21h)</t>
  </si>
  <si>
    <t>34(22h)</t>
  </si>
  <si>
    <t>35(23h)</t>
  </si>
  <si>
    <t>36(24h)</t>
  </si>
  <si>
    <t>37(25h)</t>
  </si>
  <si>
    <t>38(26h)</t>
  </si>
  <si>
    <t>39(27h)</t>
  </si>
  <si>
    <t>40(28h)</t>
  </si>
  <si>
    <t>41(29h)</t>
  </si>
  <si>
    <t>42(2Ah)</t>
  </si>
  <si>
    <t>43(2Bh)</t>
  </si>
  <si>
    <t>44(2Ch)</t>
  </si>
  <si>
    <t>45(2Dh)</t>
  </si>
  <si>
    <t>46(2Eh)</t>
  </si>
  <si>
    <t>47(2Fh)</t>
  </si>
  <si>
    <t>48(30h)</t>
  </si>
  <si>
    <t>49(31h)</t>
  </si>
  <si>
    <t>50(32h)</t>
  </si>
  <si>
    <t>51(33h)</t>
  </si>
  <si>
    <t>52(34h)</t>
  </si>
  <si>
    <t>モジュール３</t>
    <phoneticPr fontId="4"/>
  </si>
  <si>
    <t>53(35h)</t>
  </si>
  <si>
    <t>54(36h)</t>
  </si>
  <si>
    <t>55(37h)</t>
  </si>
  <si>
    <t>56(38h)</t>
  </si>
  <si>
    <t>57(39h)</t>
  </si>
  <si>
    <t>58(3Ah)</t>
  </si>
  <si>
    <t>59(3Bh)</t>
  </si>
  <si>
    <t>60(3Ch)</t>
  </si>
  <si>
    <t>61(3Dh)</t>
  </si>
  <si>
    <t>62(3Eh)</t>
  </si>
  <si>
    <t>63(3Fh)</t>
  </si>
  <si>
    <t>64(40h)</t>
  </si>
  <si>
    <t>65(41h)</t>
  </si>
  <si>
    <t>66(42h)</t>
  </si>
  <si>
    <t>67(43h)</t>
  </si>
  <si>
    <t>68(44h)</t>
  </si>
  <si>
    <t>69(45h)</t>
  </si>
  <si>
    <t>70(46h)</t>
  </si>
  <si>
    <t>71(47h)</t>
  </si>
  <si>
    <t>72(48h)</t>
  </si>
  <si>
    <t>73(49h)</t>
  </si>
  <si>
    <t>74(4Ah)</t>
  </si>
  <si>
    <t>75(4Bh)</t>
  </si>
  <si>
    <t>76(4Ch)</t>
  </si>
  <si>
    <t>77(4Dh)</t>
  </si>
  <si>
    <t>78(4Eh)</t>
  </si>
  <si>
    <t>モジュール４</t>
    <phoneticPr fontId="4"/>
  </si>
  <si>
    <t>79(4Fh)</t>
  </si>
  <si>
    <t>80(50h)</t>
  </si>
  <si>
    <t>81(51h)</t>
  </si>
  <si>
    <t>82(52h)</t>
  </si>
  <si>
    <t>83(53h)</t>
  </si>
  <si>
    <t>84(54h)</t>
  </si>
  <si>
    <t>85(55h)</t>
  </si>
  <si>
    <t>86(56h)</t>
  </si>
  <si>
    <t>87(57h)</t>
  </si>
  <si>
    <t>88(58h)</t>
  </si>
  <si>
    <t>89(59h)</t>
  </si>
  <si>
    <t>90(5Ah)</t>
  </si>
  <si>
    <t>91(5Bh)</t>
  </si>
  <si>
    <t>92(5Ch)</t>
  </si>
  <si>
    <t>93(5Dh)</t>
  </si>
  <si>
    <t>94(5Eh)</t>
  </si>
  <si>
    <t>95(5Fh)</t>
  </si>
  <si>
    <t>96(60h)</t>
  </si>
  <si>
    <t>97(61h)</t>
  </si>
  <si>
    <t>98(62h)</t>
  </si>
  <si>
    <t>99(63h)</t>
  </si>
  <si>
    <t>100(64h)</t>
  </si>
  <si>
    <t>101(65h)</t>
  </si>
  <si>
    <t>102(66h)</t>
  </si>
  <si>
    <t>103(67h)</t>
  </si>
  <si>
    <t>104(68h)</t>
  </si>
  <si>
    <t>故障コード：0x1012</t>
  </si>
  <si>
    <t>故障コード：0x1013</t>
    <rPh sb="0" eb="2">
      <t>コショウ</t>
    </rPh>
    <phoneticPr fontId="4"/>
  </si>
  <si>
    <t>故障コード：0x1023</t>
  </si>
  <si>
    <t>故障コード：0x1032</t>
  </si>
  <si>
    <t>故障コード：0x1033</t>
  </si>
  <si>
    <t>故障コード：0x1042</t>
  </si>
  <si>
    <t>故障コード：0x1043</t>
  </si>
  <si>
    <t>故障コード：0x1052</t>
  </si>
  <si>
    <t>故障コード：0x1053</t>
  </si>
  <si>
    <t>故障コード：0x1062</t>
  </si>
  <si>
    <t>故障コード：0x1063</t>
  </si>
  <si>
    <t>故障コード：0x10A2</t>
  </si>
  <si>
    <t>故障コード：0x10A3</t>
  </si>
  <si>
    <t>故障コード：0x10B2</t>
  </si>
  <si>
    <t>故障コード：0x10B3</t>
  </si>
  <si>
    <t>故障コード：0x10D2</t>
  </si>
  <si>
    <t>故障コード：0x10D3</t>
  </si>
  <si>
    <t>故障コード：0x10E2</t>
  </si>
  <si>
    <t>故障コード：0x10E3</t>
  </si>
  <si>
    <t>故障コード：0x10F3</t>
  </si>
  <si>
    <t>故障コード：0x1182</t>
  </si>
  <si>
    <t>故障コード：0x1183</t>
  </si>
  <si>
    <t>故障コード：0x20B3</t>
  </si>
  <si>
    <t>故障コード：0x20D3</t>
  </si>
  <si>
    <t>故障コード：0x20F3</t>
  </si>
  <si>
    <t>故障コード：0x30B3</t>
  </si>
  <si>
    <t>故障コード：0x5183</t>
  </si>
  <si>
    <t>故障コード：0x90D3</t>
  </si>
  <si>
    <t>故障コード：0x5243</t>
  </si>
  <si>
    <t>故障コード：0x52D3</t>
  </si>
  <si>
    <t>故障コード：0x1022</t>
  </si>
  <si>
    <t>故障コード：0x1011</t>
  </si>
  <si>
    <t>故障コード：0x1021</t>
  </si>
  <si>
    <t>故障コード：0x1031</t>
  </si>
  <si>
    <t>故障コード：0x1041</t>
  </si>
  <si>
    <t>故障コード：0x1051</t>
  </si>
  <si>
    <t>故障コード：0x1061</t>
  </si>
  <si>
    <t>故障コード：0x10A1</t>
  </si>
  <si>
    <t>故障コード：0x10B1</t>
  </si>
  <si>
    <t>故障コード：0x10D1</t>
  </si>
  <si>
    <t>故障コード：0x10E1</t>
  </si>
  <si>
    <t>故障コード：0x1101</t>
  </si>
  <si>
    <t>故障コード：0x1181</t>
  </si>
  <si>
    <t>故障コード：0x1191</t>
  </si>
  <si>
    <t>故障コード：0x2011</t>
  </si>
  <si>
    <t>故障コード：0x2081</t>
  </si>
  <si>
    <t>故障コード：0x20B1</t>
  </si>
  <si>
    <t>故障コード：0x20C1</t>
  </si>
  <si>
    <t>故障コード：0x20E1</t>
  </si>
  <si>
    <t>故障コード：0x3171</t>
  </si>
  <si>
    <t>故障コード：0x4011</t>
  </si>
  <si>
    <t>故障コード：0x4021</t>
  </si>
  <si>
    <t>故障コード：0x4051</t>
  </si>
  <si>
    <t>故障コード：0x40F1</t>
  </si>
  <si>
    <t>故障コード：0x4101</t>
  </si>
  <si>
    <t>故障コード：0x4131</t>
  </si>
  <si>
    <t>故障コード：0x4141</t>
  </si>
  <si>
    <t>故障コード：0x5011</t>
  </si>
  <si>
    <t>故障コード：0x5121</t>
  </si>
  <si>
    <t>故障コード：0x5181</t>
  </si>
  <si>
    <t>故障コード：0x5191</t>
  </si>
  <si>
    <t>故障コード：0x8021</t>
  </si>
  <si>
    <t>故障コード：0x8081</t>
  </si>
  <si>
    <t>故障コード：0x9011</t>
  </si>
  <si>
    <t>故障コード：0x9021</t>
  </si>
  <si>
    <t>故障コード：0x9031</t>
  </si>
  <si>
    <t>故障コード：0x9051</t>
  </si>
  <si>
    <t>故障コード：0x9061</t>
  </si>
  <si>
    <t>故障コード：0x90A1</t>
  </si>
  <si>
    <t>故障コード：0x90B1</t>
  </si>
  <si>
    <t>故障コード：0x90C1</t>
  </si>
  <si>
    <t>故障コード：0x90E1</t>
  </si>
  <si>
    <t>故障コード：0x90F1</t>
  </si>
  <si>
    <t>故障コード：0x51C1</t>
  </si>
  <si>
    <t>故障コード：0x51D1</t>
  </si>
  <si>
    <t>故障コード：0x51E1</t>
  </si>
  <si>
    <t>故障コード：0x51F1</t>
  </si>
  <si>
    <t>故障コード：0x5211</t>
  </si>
  <si>
    <t>故障コード：0x5221</t>
  </si>
  <si>
    <t>故障コード：0x5251</t>
  </si>
  <si>
    <t>故障コード：0x5261</t>
  </si>
  <si>
    <t>故障コード：0x5271</t>
  </si>
  <si>
    <t>故障コード：0x5281</t>
  </si>
  <si>
    <t>故障コード：0x5291</t>
  </si>
  <si>
    <t>電池ラック絶縁取得異常（高圧側オフ時）</t>
    <phoneticPr fontId="4"/>
  </si>
  <si>
    <t>高電圧BOX内プリチャージ リレー断線</t>
    <phoneticPr fontId="4"/>
  </si>
  <si>
    <t>高電圧BOX内プリチャージ リレー固着</t>
    <phoneticPr fontId="4"/>
  </si>
  <si>
    <t>ジャンクションボックス高圧 コネクタ温度超過</t>
    <phoneticPr fontId="4"/>
  </si>
  <si>
    <t>電池ラック絶縁取得異常 （高圧側オン時）</t>
    <phoneticPr fontId="4"/>
  </si>
  <si>
    <t xml:space="preserve">表示方法不明　QANo18
故障コードは
TS_DR25-03_DRS_B7_LB2A_NICRログ保存仕様書(A) .xlsx
「フラグ情報補足」シート　"2. バンク情報 BANK No.6"
より取得
</t>
    <rPh sb="0" eb="2">
      <t>ヒョウジ</t>
    </rPh>
    <rPh sb="2" eb="4">
      <t>ホウホウ</t>
    </rPh>
    <rPh sb="4" eb="6">
      <t>フメイ</t>
    </rPh>
    <rPh sb="14" eb="16">
      <t>コショウ</t>
    </rPh>
    <rPh sb="101" eb="103">
      <t>シュトク</t>
    </rPh>
    <phoneticPr fontId="4"/>
  </si>
  <si>
    <t xml:space="preserve">１．対象バンク（1～12 任意）のセル電圧を設定する
　　値は「状態表示_セル電圧」シートにて作成する
２．状態表示画面の"バンクの状態"エリアから
　　1で設定したバンク番号をクリックして バンク○状態画面に遷移する
SBCU1_Extrem_Inf1に
　00 00 00 07 00 0F 00 00 を設定する
※許容範囲：0.000~15.000
　SBCU1_Extrem_Inf1 は 最高、最低、平均 の順番
</t>
    <rPh sb="13" eb="15">
      <t>ニンイ</t>
    </rPh>
    <rPh sb="19" eb="21">
      <t>デンアツ</t>
    </rPh>
    <rPh sb="22" eb="24">
      <t>セッテイ</t>
    </rPh>
    <rPh sb="29" eb="30">
      <t>アタイ</t>
    </rPh>
    <rPh sb="47" eb="49">
      <t>サクセイ</t>
    </rPh>
    <rPh sb="54" eb="56">
      <t>ジョウタイ</t>
    </rPh>
    <rPh sb="56" eb="58">
      <t>ヒョウジ</t>
    </rPh>
    <rPh sb="58" eb="60">
      <t>ガメン</t>
    </rPh>
    <rPh sb="66" eb="68">
      <t>ジョウタイ</t>
    </rPh>
    <rPh sb="79" eb="81">
      <t>セッテイ</t>
    </rPh>
    <rPh sb="86" eb="88">
      <t>バンゴウ</t>
    </rPh>
    <rPh sb="102" eb="104">
      <t>ガメン</t>
    </rPh>
    <rPh sb="105" eb="107">
      <t>センイ</t>
    </rPh>
    <phoneticPr fontId="4"/>
  </si>
  <si>
    <t xml:space="preserve">１．確認対象のバンク1とモジュール1のセル電圧を設定する
　　値は「状態表示_セル電圧」シートにて作成する
２．状態表示画面の"バンクの状態"エリアから
　　1で設定したバンク1をクリックして 状態表示&gt;バンク1画面に遷移する
３．モジュール1[Ｖ]をクリックする
４．セル電圧一覧が表示されるので、設定した値と差異がないかを確認する
</t>
    <rPh sb="21" eb="23">
      <t>デンアツ</t>
    </rPh>
    <rPh sb="24" eb="26">
      <t>セッテイ</t>
    </rPh>
    <rPh sb="31" eb="32">
      <t>アタイ</t>
    </rPh>
    <rPh sb="49" eb="51">
      <t>サクセイ</t>
    </rPh>
    <rPh sb="56" eb="58">
      <t>ジョウタイ</t>
    </rPh>
    <rPh sb="58" eb="60">
      <t>ヒョウジ</t>
    </rPh>
    <rPh sb="60" eb="62">
      <t>ガメン</t>
    </rPh>
    <rPh sb="81" eb="83">
      <t>セッテイ</t>
    </rPh>
    <rPh sb="97" eb="99">
      <t>ジョウタイ</t>
    </rPh>
    <rPh sb="99" eb="101">
      <t>ヒョウジ</t>
    </rPh>
    <rPh sb="106" eb="108">
      <t>ガメン</t>
    </rPh>
    <rPh sb="109" eb="111">
      <t>センイ</t>
    </rPh>
    <rPh sb="137" eb="139">
      <t>デンアツ</t>
    </rPh>
    <rPh sb="139" eb="141">
      <t>イチラン</t>
    </rPh>
    <rPh sb="142" eb="144">
      <t>ヒョウジ</t>
    </rPh>
    <rPh sb="150" eb="152">
      <t>セッテイ</t>
    </rPh>
    <rPh sb="154" eb="155">
      <t>アタイ</t>
    </rPh>
    <rPh sb="156" eb="158">
      <t>サイ</t>
    </rPh>
    <rPh sb="163" eb="165">
      <t>カクニン</t>
    </rPh>
    <phoneticPr fontId="4"/>
  </si>
  <si>
    <t xml:space="preserve">１．確認対象のバンク4とモジュール2のセル電圧を設定する
　　値は「状態表示_セル電圧」シートにて作成する
２．状態表示画面の"バンクの状態"エリアから
　　1で設定したバンク4をクリックして 状態表示&gt;バンク4画面に遷移する
３．モジュール2[Ｖ]をクリックする
４．セル電圧一覧が表示されるので、設定した値と差異がないかを確認する
</t>
    <rPh sb="21" eb="23">
      <t>デンアツ</t>
    </rPh>
    <rPh sb="24" eb="26">
      <t>セッテイ</t>
    </rPh>
    <rPh sb="31" eb="32">
      <t>アタイ</t>
    </rPh>
    <rPh sb="49" eb="51">
      <t>サクセイ</t>
    </rPh>
    <rPh sb="56" eb="58">
      <t>ジョウタイ</t>
    </rPh>
    <rPh sb="58" eb="60">
      <t>ヒョウジ</t>
    </rPh>
    <rPh sb="60" eb="62">
      <t>ガメン</t>
    </rPh>
    <rPh sb="81" eb="83">
      <t>セッテイ</t>
    </rPh>
    <rPh sb="97" eb="99">
      <t>ジョウタイ</t>
    </rPh>
    <rPh sb="99" eb="101">
      <t>ヒョウジ</t>
    </rPh>
    <rPh sb="106" eb="108">
      <t>ガメン</t>
    </rPh>
    <rPh sb="109" eb="111">
      <t>センイ</t>
    </rPh>
    <rPh sb="137" eb="139">
      <t>デンアツ</t>
    </rPh>
    <rPh sb="139" eb="141">
      <t>イチラン</t>
    </rPh>
    <rPh sb="142" eb="144">
      <t>ヒョウジ</t>
    </rPh>
    <rPh sb="150" eb="152">
      <t>セッテイ</t>
    </rPh>
    <rPh sb="154" eb="155">
      <t>アタイ</t>
    </rPh>
    <rPh sb="156" eb="158">
      <t>サイ</t>
    </rPh>
    <rPh sb="163" eb="165">
      <t>カクニン</t>
    </rPh>
    <phoneticPr fontId="4"/>
  </si>
  <si>
    <t xml:space="preserve">１．確認対象のバンク8とモジュール3のセル電圧を設定する
　　値は「状態表示_セル電圧」シートにて作成する
２．状態表示画面の"バンクの状態"エリアから
　　1で設定したバンク8をクリックして 状態表示&gt;バンク8画面に遷移する
３．モジュール3[Ｖ]をクリックする
４．セル電圧一覧が表示されるので、設定した値と差異がないかを確認する
</t>
    <rPh sb="21" eb="23">
      <t>デンアツ</t>
    </rPh>
    <rPh sb="24" eb="26">
      <t>セッテイ</t>
    </rPh>
    <rPh sb="31" eb="32">
      <t>アタイ</t>
    </rPh>
    <rPh sb="49" eb="51">
      <t>サクセイ</t>
    </rPh>
    <rPh sb="56" eb="58">
      <t>ジョウタイ</t>
    </rPh>
    <rPh sb="58" eb="60">
      <t>ヒョウジ</t>
    </rPh>
    <rPh sb="60" eb="62">
      <t>ガメン</t>
    </rPh>
    <rPh sb="81" eb="83">
      <t>セッテイ</t>
    </rPh>
    <rPh sb="97" eb="99">
      <t>ジョウタイ</t>
    </rPh>
    <rPh sb="99" eb="101">
      <t>ヒョウジ</t>
    </rPh>
    <rPh sb="106" eb="108">
      <t>ガメン</t>
    </rPh>
    <rPh sb="109" eb="111">
      <t>センイ</t>
    </rPh>
    <rPh sb="137" eb="139">
      <t>デンアツ</t>
    </rPh>
    <rPh sb="139" eb="141">
      <t>イチラン</t>
    </rPh>
    <rPh sb="142" eb="144">
      <t>ヒョウジ</t>
    </rPh>
    <rPh sb="150" eb="152">
      <t>セッテイ</t>
    </rPh>
    <rPh sb="154" eb="155">
      <t>アタイ</t>
    </rPh>
    <rPh sb="156" eb="158">
      <t>サイ</t>
    </rPh>
    <rPh sb="163" eb="165">
      <t>カクニン</t>
    </rPh>
    <phoneticPr fontId="4"/>
  </si>
  <si>
    <t xml:space="preserve">１．確認対象のバンク12とモジュール4のセル電圧を設定する
　　値は「状態表示_セル電圧」シートにて作成する
２．状態表示画面の"バンクの状態"エリアから
　　1で設定したバンク12をクリックして 状態表示&gt;バンク12画面に遷移する
３．モジュール4[Ｖ]をクリックする
４．セル電圧一覧が表示されるので、設定した値と差異がないかを確認する
</t>
    <rPh sb="22" eb="24">
      <t>デンアツ</t>
    </rPh>
    <rPh sb="25" eb="27">
      <t>セッテイ</t>
    </rPh>
    <rPh sb="32" eb="33">
      <t>アタイ</t>
    </rPh>
    <rPh sb="50" eb="52">
      <t>サクセイ</t>
    </rPh>
    <rPh sb="57" eb="59">
      <t>ジョウタイ</t>
    </rPh>
    <rPh sb="59" eb="61">
      <t>ヒョウジ</t>
    </rPh>
    <rPh sb="61" eb="63">
      <t>ガメン</t>
    </rPh>
    <rPh sb="82" eb="84">
      <t>セッテイ</t>
    </rPh>
    <rPh sb="99" eb="101">
      <t>ジョウタイ</t>
    </rPh>
    <rPh sb="101" eb="103">
      <t>ヒョウジ</t>
    </rPh>
    <rPh sb="109" eb="111">
      <t>ガメン</t>
    </rPh>
    <rPh sb="112" eb="114">
      <t>センイ</t>
    </rPh>
    <rPh sb="140" eb="142">
      <t>デンアツ</t>
    </rPh>
    <rPh sb="142" eb="144">
      <t>イチラン</t>
    </rPh>
    <rPh sb="145" eb="147">
      <t>ヒョウジ</t>
    </rPh>
    <rPh sb="153" eb="155">
      <t>セッテイ</t>
    </rPh>
    <rPh sb="157" eb="158">
      <t>アタイ</t>
    </rPh>
    <rPh sb="159" eb="161">
      <t>サイ</t>
    </rPh>
    <rPh sb="166" eb="168">
      <t>カクニン</t>
    </rPh>
    <phoneticPr fontId="4"/>
  </si>
  <si>
    <t>設定したバンクのモジュールの値が
全て設定値と同じであること</t>
    <rPh sb="0" eb="2">
      <t>セッテイ</t>
    </rPh>
    <rPh sb="14" eb="15">
      <t>アタイ</t>
    </rPh>
    <rPh sb="17" eb="18">
      <t>スベ</t>
    </rPh>
    <rPh sb="19" eb="21">
      <t>セッテイ</t>
    </rPh>
    <rPh sb="21" eb="22">
      <t>チ</t>
    </rPh>
    <rPh sb="23" eb="24">
      <t>オナ</t>
    </rPh>
    <phoneticPr fontId="4"/>
  </si>
  <si>
    <t>同上</t>
    <rPh sb="0" eb="2">
      <t>ドウジョウ</t>
    </rPh>
    <phoneticPr fontId="4"/>
  </si>
  <si>
    <t>期待値通りであること</t>
    <rPh sb="0" eb="3">
      <t>キタイチ</t>
    </rPh>
    <rPh sb="3" eb="4">
      <t>ドオ</t>
    </rPh>
    <phoneticPr fontId="4"/>
  </si>
  <si>
    <t>データは作成できるが、設定方法が不明かもしれない。
実施時に一度確認が必要。</t>
    <rPh sb="4" eb="6">
      <t>サクセイ</t>
    </rPh>
    <rPh sb="11" eb="13">
      <t>セッテイ</t>
    </rPh>
    <rPh sb="13" eb="15">
      <t>ホウホウ</t>
    </rPh>
    <rPh sb="16" eb="18">
      <t>フメイ</t>
    </rPh>
    <rPh sb="26" eb="28">
      <t>ジッシ</t>
    </rPh>
    <rPh sb="28" eb="29">
      <t>ジ</t>
    </rPh>
    <rPh sb="30" eb="32">
      <t>イチド</t>
    </rPh>
    <rPh sb="32" eb="34">
      <t>カクニン</t>
    </rPh>
    <rPh sb="35" eb="37">
      <t>ヒツヨウ</t>
    </rPh>
    <phoneticPr fontId="4"/>
  </si>
  <si>
    <t xml:space="preserve">前提：保守員でログイン
　　　確認項目3の状態にする
１．状態表示＞バンク1の画面に遷移する
２．確認項目3の状態で値を確認する
</t>
    <rPh sb="0" eb="2">
      <t>ゼンテイ</t>
    </rPh>
    <rPh sb="3" eb="5">
      <t>ホシュ</t>
    </rPh>
    <rPh sb="5" eb="6">
      <t>イン</t>
    </rPh>
    <rPh sb="15" eb="19">
      <t>カクニンコウモク</t>
    </rPh>
    <rPh sb="21" eb="23">
      <t>ジョウタイ</t>
    </rPh>
    <rPh sb="49" eb="51">
      <t>カクニン</t>
    </rPh>
    <rPh sb="51" eb="53">
      <t>コウモク</t>
    </rPh>
    <rPh sb="55" eb="57">
      <t>ジョウタイ</t>
    </rPh>
    <rPh sb="58" eb="59">
      <t>アタイ</t>
    </rPh>
    <rPh sb="60" eb="62">
      <t>カクニン</t>
    </rPh>
    <phoneticPr fontId="4"/>
  </si>
  <si>
    <t xml:space="preserve">前提：保守員でログイン
　　　確認項目3の状態にする
１．状態表示＞バンク1の画面に遷移する
２．確認項目3の状態で値を確認する
</t>
    <rPh sb="0" eb="65">
      <t>カクニンコウモクジョウタイアタイカクニン</t>
    </rPh>
    <phoneticPr fontId="4"/>
  </si>
  <si>
    <t xml:space="preserve">前提：保守員でログイン
　　　確認項目3の状態にする
１．状態表示＞バンク1の画面に遷移する
２．確認項目3の状態で値を確認する
</t>
    <rPh sb="49" eb="51">
      <t>カクニン</t>
    </rPh>
    <rPh sb="51" eb="53">
      <t>コウモク</t>
    </rPh>
    <rPh sb="55" eb="57">
      <t>ジョウタイ</t>
    </rPh>
    <rPh sb="58" eb="59">
      <t>アタイ</t>
    </rPh>
    <rPh sb="60" eb="62">
      <t>カクニン</t>
    </rPh>
    <phoneticPr fontId="4"/>
  </si>
  <si>
    <r>
      <t>充電電力制限値 [W], 放電電力制限値 [W] は
表示されて</t>
    </r>
    <r>
      <rPr>
        <b/>
        <sz val="11"/>
        <color theme="1"/>
        <rFont val="游ゴシック"/>
        <family val="3"/>
        <charset val="128"/>
        <scheme val="minor"/>
      </rPr>
      <t>いない</t>
    </r>
    <r>
      <rPr>
        <sz val="11"/>
        <color theme="1"/>
        <rFont val="游ゴシック"/>
        <family val="3"/>
        <charset val="128"/>
        <scheme val="minor"/>
      </rPr>
      <t>こと</t>
    </r>
    <rPh sb="27" eb="29">
      <t>ヒョウジ</t>
    </rPh>
    <phoneticPr fontId="4"/>
  </si>
  <si>
    <r>
      <t>充電電力制限値 [W], 放電電力制限値 [W] は
表示されて</t>
    </r>
    <r>
      <rPr>
        <b/>
        <sz val="11"/>
        <color theme="1"/>
        <rFont val="游ゴシック"/>
        <family val="3"/>
        <charset val="128"/>
        <scheme val="minor"/>
      </rPr>
      <t>いる</t>
    </r>
    <r>
      <rPr>
        <sz val="11"/>
        <color theme="1"/>
        <rFont val="游ゴシック"/>
        <family val="3"/>
        <charset val="128"/>
        <scheme val="minor"/>
      </rPr>
      <t>こと</t>
    </r>
    <rPh sb="27" eb="29">
      <t>ヒョウジ</t>
    </rPh>
    <phoneticPr fontId="4"/>
  </si>
  <si>
    <r>
      <rPr>
        <b/>
        <sz val="11"/>
        <color rgb="FF000000"/>
        <rFont val="游ゴシック"/>
        <family val="3"/>
        <charset val="128"/>
        <scheme val="minor"/>
      </rPr>
      <t>充電</t>
    </r>
    <r>
      <rPr>
        <sz val="11"/>
        <color rgb="FF000000"/>
        <rFont val="游ゴシック"/>
        <family val="3"/>
        <charset val="128"/>
        <scheme val="minor"/>
      </rPr>
      <t xml:space="preserve">電力制限値, </t>
    </r>
    <r>
      <rPr>
        <b/>
        <sz val="11"/>
        <color rgb="FF000000"/>
        <rFont val="游ゴシック"/>
        <family val="3"/>
        <charset val="128"/>
        <scheme val="minor"/>
      </rPr>
      <t>放電</t>
    </r>
    <r>
      <rPr>
        <sz val="11"/>
        <color rgb="FF000000"/>
        <rFont val="游ゴシック"/>
        <family val="3"/>
        <charset val="128"/>
        <scheme val="minor"/>
      </rPr>
      <t>電力制限値表示確認　一般(</t>
    </r>
    <r>
      <rPr>
        <b/>
        <sz val="11"/>
        <color rgb="FF000000"/>
        <rFont val="游ゴシック"/>
        <family val="3"/>
        <charset val="128"/>
        <scheme val="minor"/>
      </rPr>
      <t>guest</t>
    </r>
    <r>
      <rPr>
        <sz val="11"/>
        <color rgb="FF000000"/>
        <rFont val="游ゴシック"/>
        <family val="3"/>
        <charset val="128"/>
        <scheme val="minor"/>
      </rPr>
      <t>)ログイン時</t>
    </r>
    <rPh sb="16" eb="18">
      <t>ヒョウジ</t>
    </rPh>
    <rPh sb="18" eb="20">
      <t>カクニン</t>
    </rPh>
    <rPh sb="21" eb="23">
      <t>イッパン</t>
    </rPh>
    <rPh sb="34" eb="35">
      <t>ジ</t>
    </rPh>
    <phoneticPr fontId="2"/>
  </si>
  <si>
    <r>
      <t>充電電力制限値, 放電電力制限値表示確認　管理者(</t>
    </r>
    <r>
      <rPr>
        <b/>
        <sz val="11"/>
        <color rgb="FF000000"/>
        <rFont val="游ゴシック"/>
        <family val="3"/>
        <charset val="128"/>
        <scheme val="minor"/>
      </rPr>
      <t>admin</t>
    </r>
    <r>
      <rPr>
        <sz val="11"/>
        <color rgb="FF000000"/>
        <rFont val="游ゴシック"/>
        <family val="3"/>
        <charset val="128"/>
        <scheme val="minor"/>
      </rPr>
      <t>)ログイン時</t>
    </r>
    <rPh sb="16" eb="18">
      <t>ヒョウジ</t>
    </rPh>
    <rPh sb="18" eb="20">
      <t>カクニン</t>
    </rPh>
    <rPh sb="21" eb="24">
      <t>カンリシャ</t>
    </rPh>
    <phoneticPr fontId="2"/>
  </si>
  <si>
    <r>
      <t>充電電力制限値, 放電電力制限値表示確認　保守員(</t>
    </r>
    <r>
      <rPr>
        <b/>
        <sz val="11"/>
        <color rgb="FF000000"/>
        <rFont val="游ゴシック"/>
        <family val="3"/>
        <charset val="128"/>
        <scheme val="minor"/>
      </rPr>
      <t>mainte</t>
    </r>
    <r>
      <rPr>
        <sz val="11"/>
        <color rgb="FF000000"/>
        <rFont val="游ゴシック"/>
        <family val="3"/>
        <charset val="128"/>
        <scheme val="minor"/>
      </rPr>
      <t>)ログイン時</t>
    </r>
    <rPh sb="16" eb="18">
      <t>ヒョウジ</t>
    </rPh>
    <rPh sb="18" eb="20">
      <t>カクニン</t>
    </rPh>
    <rPh sb="21" eb="24">
      <t>ホシュイン</t>
    </rPh>
    <phoneticPr fontId="2"/>
  </si>
  <si>
    <t>充電電力制限値 [W]の値が -1 時</t>
    <phoneticPr fontId="4"/>
  </si>
  <si>
    <t>放電電力制限値 [W]の値が -1 時</t>
    <phoneticPr fontId="4"/>
  </si>
  <si>
    <r>
      <rPr>
        <b/>
        <sz val="11"/>
        <color rgb="FF000000"/>
        <rFont val="游ゴシック"/>
        <family val="3"/>
        <charset val="128"/>
        <scheme val="minor"/>
      </rPr>
      <t>充電電力制限値 [W]</t>
    </r>
    <r>
      <rPr>
        <sz val="11"/>
        <color rgb="FF000000"/>
        <rFont val="游ゴシック"/>
        <family val="3"/>
        <charset val="128"/>
        <scheme val="minor"/>
      </rPr>
      <t xml:space="preserve">, </t>
    </r>
    <r>
      <rPr>
        <b/>
        <sz val="11"/>
        <color rgb="FF000000"/>
        <rFont val="游ゴシック"/>
        <family val="3"/>
        <charset val="128"/>
        <scheme val="minor"/>
      </rPr>
      <t>放電電力制限値 [W]</t>
    </r>
    <r>
      <rPr>
        <sz val="11"/>
        <color rgb="FF000000"/>
        <rFont val="游ゴシック"/>
        <family val="3"/>
        <charset val="128"/>
        <scheme val="minor"/>
      </rPr>
      <t>表示確認　一般(</t>
    </r>
    <r>
      <rPr>
        <b/>
        <sz val="11"/>
        <color rgb="FF000000"/>
        <rFont val="游ゴシック"/>
        <family val="3"/>
        <charset val="128"/>
        <scheme val="minor"/>
      </rPr>
      <t>guest</t>
    </r>
    <r>
      <rPr>
        <sz val="11"/>
        <color rgb="FF000000"/>
        <rFont val="游ゴシック"/>
        <family val="3"/>
        <charset val="128"/>
        <scheme val="minor"/>
      </rPr>
      <t>)ログイン時</t>
    </r>
    <rPh sb="24" eb="26">
      <t>ヒョウジ</t>
    </rPh>
    <rPh sb="26" eb="28">
      <t>カクニン</t>
    </rPh>
    <rPh sb="29" eb="31">
      <t>イッパン</t>
    </rPh>
    <rPh sb="42" eb="43">
      <t>ジ</t>
    </rPh>
    <phoneticPr fontId="2"/>
  </si>
  <si>
    <r>
      <t>充電電力制限値 [W], 放電電力制限値 [W]表示確認　</t>
    </r>
    <r>
      <rPr>
        <b/>
        <sz val="11"/>
        <color rgb="FF000000"/>
        <rFont val="游ゴシック"/>
        <family val="3"/>
        <charset val="128"/>
        <scheme val="minor"/>
      </rPr>
      <t>一般(guest)</t>
    </r>
    <r>
      <rPr>
        <sz val="11"/>
        <color rgb="FF000000"/>
        <rFont val="游ゴシック"/>
        <family val="3"/>
        <charset val="128"/>
        <scheme val="minor"/>
      </rPr>
      <t>ログイン時</t>
    </r>
    <rPh sb="24" eb="26">
      <t>ヒョウジ</t>
    </rPh>
    <rPh sb="26" eb="28">
      <t>カクニン</t>
    </rPh>
    <rPh sb="29" eb="31">
      <t>イッパン</t>
    </rPh>
    <rPh sb="42" eb="43">
      <t>ジ</t>
    </rPh>
    <phoneticPr fontId="2"/>
  </si>
  <si>
    <r>
      <t>充電電力制限値 [W], 放電電力制限値 [W]表示確認　</t>
    </r>
    <r>
      <rPr>
        <b/>
        <sz val="11"/>
        <color rgb="FF000000"/>
        <rFont val="游ゴシック"/>
        <family val="3"/>
        <charset val="128"/>
        <scheme val="minor"/>
      </rPr>
      <t>管理者(admin)</t>
    </r>
    <r>
      <rPr>
        <sz val="11"/>
        <color rgb="FF000000"/>
        <rFont val="游ゴシック"/>
        <family val="3"/>
        <charset val="128"/>
        <scheme val="minor"/>
      </rPr>
      <t>ログイン時</t>
    </r>
    <rPh sb="24" eb="26">
      <t>ヒョウジ</t>
    </rPh>
    <rPh sb="26" eb="28">
      <t>カクニン</t>
    </rPh>
    <rPh sb="29" eb="32">
      <t>カンリシャジ</t>
    </rPh>
    <phoneticPr fontId="2"/>
  </si>
  <si>
    <r>
      <t>充電電力制限値 [W], 放電電力制限値 [W]表示確認　</t>
    </r>
    <r>
      <rPr>
        <b/>
        <sz val="11"/>
        <color rgb="FF000000"/>
        <rFont val="游ゴシック"/>
        <family val="3"/>
        <charset val="128"/>
        <scheme val="minor"/>
      </rPr>
      <t>保守員(mainte)</t>
    </r>
    <r>
      <rPr>
        <sz val="11"/>
        <color rgb="FF000000"/>
        <rFont val="游ゴシック"/>
        <family val="3"/>
        <charset val="128"/>
        <scheme val="minor"/>
      </rPr>
      <t>ログイン時</t>
    </r>
    <rPh sb="24" eb="26">
      <t>ヒョウジ</t>
    </rPh>
    <rPh sb="26" eb="28">
      <t>カクニン</t>
    </rPh>
    <rPh sb="29" eb="32">
      <t>ホシュイン</t>
    </rPh>
    <rPh sb="44" eb="45">
      <t>ジ</t>
    </rPh>
    <phoneticPr fontId="2"/>
  </si>
  <si>
    <t>充電電流制限値[A]
最小値：0</t>
  </si>
  <si>
    <t>充電電流制限値[A]
中間値：2,147,483,647</t>
  </si>
  <si>
    <t>充電電流制限値[A]
最大値：4,294,967,295</t>
  </si>
  <si>
    <t>放電電流制限値[A]
最小値：0</t>
  </si>
  <si>
    <t>放電電流制限値[A]
中間値：2,147,483,647</t>
  </si>
  <si>
    <t>放電電流制限値[A]
最大値：4,294,967,295</t>
  </si>
  <si>
    <t>充電電力制限値[W]
最小値：0</t>
  </si>
  <si>
    <t>充電電力制限値[W]
中間値：2,147,483,647</t>
  </si>
  <si>
    <t>充電電力制限値[W]
最大値：4,294,967,295</t>
  </si>
  <si>
    <t>放電電力制限値[W]
最小値：0</t>
  </si>
  <si>
    <t>放電電力制限値[W]
中間値：2,147,483,647</t>
  </si>
  <si>
    <t>放電電力制限値[W]
最大値：4,294,967,295</t>
  </si>
  <si>
    <r>
      <rPr>
        <b/>
        <sz val="11"/>
        <color rgb="FF000000"/>
        <rFont val="游ゴシック"/>
        <family val="3"/>
        <charset val="128"/>
        <scheme val="minor"/>
      </rPr>
      <t>充電</t>
    </r>
    <r>
      <rPr>
        <sz val="11"/>
        <color rgb="FF000000"/>
        <rFont val="游ゴシック"/>
        <family val="3"/>
        <charset val="128"/>
        <scheme val="minor"/>
      </rPr>
      <t>電流制限値 [A]の値が -1 時</t>
    </r>
    <rPh sb="12" eb="13">
      <t>アタイ</t>
    </rPh>
    <rPh sb="18" eb="19">
      <t>ジ</t>
    </rPh>
    <phoneticPr fontId="4"/>
  </si>
  <si>
    <r>
      <rPr>
        <b/>
        <sz val="11"/>
        <color rgb="FF000000"/>
        <rFont val="游ゴシック"/>
        <family val="3"/>
        <charset val="128"/>
        <scheme val="minor"/>
      </rPr>
      <t>放電</t>
    </r>
    <r>
      <rPr>
        <sz val="11"/>
        <color rgb="FF000000"/>
        <rFont val="游ゴシック"/>
        <family val="3"/>
        <charset val="128"/>
        <scheme val="minor"/>
      </rPr>
      <t>電流制限値 [A]の値が -1 時</t>
    </r>
    <phoneticPr fontId="4"/>
  </si>
  <si>
    <r>
      <rPr>
        <b/>
        <sz val="11"/>
        <color rgb="FF000000"/>
        <rFont val="游ゴシック"/>
        <family val="3"/>
        <charset val="128"/>
        <scheme val="minor"/>
      </rPr>
      <t>充電</t>
    </r>
    <r>
      <rPr>
        <sz val="11"/>
        <color rgb="FF000000"/>
        <rFont val="游ゴシック"/>
        <family val="3"/>
        <charset val="128"/>
        <scheme val="minor"/>
      </rPr>
      <t>電力制限値 [W]の値が -1 時</t>
    </r>
    <phoneticPr fontId="4"/>
  </si>
  <si>
    <r>
      <rPr>
        <b/>
        <sz val="11"/>
        <color rgb="FF000000"/>
        <rFont val="游ゴシック"/>
        <family val="3"/>
        <charset val="128"/>
        <scheme val="minor"/>
      </rPr>
      <t>放電</t>
    </r>
    <r>
      <rPr>
        <sz val="11"/>
        <color rgb="FF000000"/>
        <rFont val="游ゴシック"/>
        <family val="3"/>
        <charset val="128"/>
        <scheme val="minor"/>
      </rPr>
      <t>電力制限値 [W]の値が -1 時</t>
    </r>
    <phoneticPr fontId="4"/>
  </si>
  <si>
    <r>
      <t>充電電力制限値 [W], 放電電力制限値 [W]表示確認　管理者(</t>
    </r>
    <r>
      <rPr>
        <b/>
        <sz val="11"/>
        <color rgb="FF000000"/>
        <rFont val="游ゴシック"/>
        <family val="3"/>
        <charset val="128"/>
        <scheme val="minor"/>
      </rPr>
      <t>admin</t>
    </r>
    <r>
      <rPr>
        <sz val="11"/>
        <color rgb="FF000000"/>
        <rFont val="游ゴシック"/>
        <family val="3"/>
        <charset val="128"/>
        <scheme val="minor"/>
      </rPr>
      <t>)ログイン時</t>
    </r>
    <rPh sb="24" eb="26">
      <t>ヒョウジ</t>
    </rPh>
    <rPh sb="26" eb="28">
      <t>カクニン</t>
    </rPh>
    <rPh sb="29" eb="32">
      <t>カンリシャ</t>
    </rPh>
    <phoneticPr fontId="2"/>
  </si>
  <si>
    <r>
      <t>充電電力制限値 [W], 放電電力制限値 [W]表示確認　保守員(</t>
    </r>
    <r>
      <rPr>
        <b/>
        <sz val="11"/>
        <color rgb="FF000000"/>
        <rFont val="游ゴシック"/>
        <family val="3"/>
        <charset val="128"/>
        <scheme val="minor"/>
      </rPr>
      <t>mainte</t>
    </r>
    <r>
      <rPr>
        <sz val="11"/>
        <color rgb="FF000000"/>
        <rFont val="游ゴシック"/>
        <family val="3"/>
        <charset val="128"/>
        <scheme val="minor"/>
      </rPr>
      <t>)ログイン時</t>
    </r>
    <rPh sb="24" eb="26">
      <t>ヒョウジ</t>
    </rPh>
    <rPh sb="26" eb="28">
      <t>カクニン</t>
    </rPh>
    <rPh sb="29" eb="32">
      <t>ホシュイン</t>
    </rPh>
    <phoneticPr fontId="2"/>
  </si>
  <si>
    <t>表示確認</t>
    <rPh sb="0" eb="2">
      <t>ヒョウジ</t>
    </rPh>
    <rPh sb="2" eb="4">
      <t>カクニン</t>
    </rPh>
    <phoneticPr fontId="4"/>
  </si>
  <si>
    <t>モジュール○ [℃] クリック時に表示される　モジュール温度一覧 画面</t>
    <rPh sb="15" eb="16">
      <t>ジ</t>
    </rPh>
    <rPh sb="17" eb="19">
      <t>ヒョウジ</t>
    </rPh>
    <rPh sb="28" eb="30">
      <t>オンド</t>
    </rPh>
    <rPh sb="30" eb="32">
      <t>イチラン</t>
    </rPh>
    <rPh sb="33" eb="35">
      <t>ガメン</t>
    </rPh>
    <phoneticPr fontId="4"/>
  </si>
  <si>
    <t>モジュール○ [V] クリック時に表示される　セル電圧一覧 画面</t>
    <rPh sb="15" eb="16">
      <t>ジ</t>
    </rPh>
    <rPh sb="17" eb="19">
      <t>ヒョウジ</t>
    </rPh>
    <rPh sb="25" eb="27">
      <t>デンアツ</t>
    </rPh>
    <rPh sb="27" eb="29">
      <t>イチラン</t>
    </rPh>
    <rPh sb="30" eb="32">
      <t>ガメン</t>
    </rPh>
    <phoneticPr fontId="4"/>
  </si>
  <si>
    <t>セル数のみを表示</t>
    <rPh sb="2" eb="3">
      <t>スウ</t>
    </rPh>
    <rPh sb="6" eb="8">
      <t>ヒョウジ</t>
    </rPh>
    <phoneticPr fontId="4"/>
  </si>
  <si>
    <t xml:space="preserve">「参考」シートの【状態表示】の"■バンク○状態　画面"を参照」
・ラベル：バンク番号 モジュール番号
・ラベル："セル電圧［Ｖ］"
・ボタン：[OK]
が表示されていること
・セル総数は104であること
</t>
    <rPh sb="40" eb="42">
      <t>バンゴウ</t>
    </rPh>
    <rPh sb="48" eb="50">
      <t>バンゴウ</t>
    </rPh>
    <rPh sb="59" eb="61">
      <t>デンアツ</t>
    </rPh>
    <rPh sb="77" eb="79">
      <t>ヒョウジ</t>
    </rPh>
    <rPh sb="90" eb="92">
      <t>ソウスウ</t>
    </rPh>
    <phoneticPr fontId="4"/>
  </si>
  <si>
    <t xml:space="preserve">「参考」シートの【状態表示】の"■バンク○状態　画面"を参照」
・ラベル：バンク番号 モジュール番号
・ラベル："モジュール温度［℃］"
・ボタン：[OK]
が表示されていること
・モジュール総数は56であること
</t>
    <rPh sb="62" eb="64">
      <t>オンド</t>
    </rPh>
    <rPh sb="96" eb="98">
      <t>ソウスウ</t>
    </rPh>
    <phoneticPr fontId="4"/>
  </si>
  <si>
    <t>［Ｖ］ボタン</t>
    <phoneticPr fontId="4"/>
  </si>
  <si>
    <t xml:space="preserve">１．確認対象のバンク1とモジュール1のセル電圧を設定する
　　値は「状態表示_モジュール温度」シートにて作成する
２．状態表示画面の"バンクの状態"エリアから
　　1で設定したバンク1をクリックして 状態表示&gt;バンク1画面に遷移する
３．モジュール1[℃]をクリックする
４．モジュール温度一覧が表示されるので、設定した値と差異がないかを確認する
</t>
    <rPh sb="21" eb="23">
      <t>デンアツ</t>
    </rPh>
    <rPh sb="24" eb="26">
      <t>セッテイ</t>
    </rPh>
    <rPh sb="31" eb="32">
      <t>アタイ</t>
    </rPh>
    <rPh sb="44" eb="46">
      <t>オンド</t>
    </rPh>
    <rPh sb="52" eb="54">
      <t>サクセイ</t>
    </rPh>
    <rPh sb="59" eb="61">
      <t>ジョウタイ</t>
    </rPh>
    <rPh sb="61" eb="63">
      <t>ヒョウジ</t>
    </rPh>
    <rPh sb="63" eb="65">
      <t>ガメン</t>
    </rPh>
    <rPh sb="84" eb="86">
      <t>セッテイ</t>
    </rPh>
    <rPh sb="100" eb="102">
      <t>ジョウタイ</t>
    </rPh>
    <rPh sb="102" eb="104">
      <t>ヒョウジ</t>
    </rPh>
    <rPh sb="109" eb="111">
      <t>ガメン</t>
    </rPh>
    <rPh sb="112" eb="114">
      <t>センイ</t>
    </rPh>
    <rPh sb="145" eb="147">
      <t>イチラン</t>
    </rPh>
    <rPh sb="148" eb="150">
      <t>ヒョウジ</t>
    </rPh>
    <rPh sb="156" eb="158">
      <t>セッテイ</t>
    </rPh>
    <rPh sb="160" eb="161">
      <t>アタイ</t>
    </rPh>
    <rPh sb="162" eb="164">
      <t>サイ</t>
    </rPh>
    <rPh sb="169" eb="171">
      <t>カクニン</t>
    </rPh>
    <phoneticPr fontId="4"/>
  </si>
  <si>
    <t xml:space="preserve">１．確認対象のバンク4とモジュール2のセル電圧を設定する
　　値は「状態表示_モジュール温度」シートにて作成する
２．状態表示画面の"バンクの状態"エリアから
　　1で設定したバンク4をクリックして 状態表示&gt;バンク4画面に遷移する
３．モジュール2[℃]をクリックする
４．モジュール温度一覧が表示されるので、設定した値と差異がないかを確認する
</t>
    <rPh sb="21" eb="23">
      <t>デンアツ</t>
    </rPh>
    <rPh sb="24" eb="26">
      <t>セッテイ</t>
    </rPh>
    <rPh sb="31" eb="32">
      <t>アタイ</t>
    </rPh>
    <rPh sb="52" eb="54">
      <t>サクセイ</t>
    </rPh>
    <rPh sb="59" eb="61">
      <t>ジョウタイ</t>
    </rPh>
    <rPh sb="61" eb="63">
      <t>ヒョウジ</t>
    </rPh>
    <rPh sb="63" eb="65">
      <t>ガメン</t>
    </rPh>
    <rPh sb="84" eb="86">
      <t>セッテイ</t>
    </rPh>
    <rPh sb="100" eb="102">
      <t>ジョウタイ</t>
    </rPh>
    <rPh sb="102" eb="104">
      <t>ヒョウジ</t>
    </rPh>
    <rPh sb="109" eb="111">
      <t>ガメン</t>
    </rPh>
    <rPh sb="112" eb="114">
      <t>センイ</t>
    </rPh>
    <rPh sb="145" eb="147">
      <t>イチラン</t>
    </rPh>
    <rPh sb="148" eb="150">
      <t>ヒョウジ</t>
    </rPh>
    <rPh sb="156" eb="158">
      <t>セッテイ</t>
    </rPh>
    <rPh sb="160" eb="161">
      <t>アタイ</t>
    </rPh>
    <rPh sb="162" eb="164">
      <t>サイ</t>
    </rPh>
    <rPh sb="169" eb="171">
      <t>カクニン</t>
    </rPh>
    <phoneticPr fontId="4"/>
  </si>
  <si>
    <t xml:space="preserve">１．確認対象のバンク8とモジュール3のセル電圧を設定する
　　値は「状態表示_モジュール温度」シートにて作成する
２．状態表示画面の"バンクの状態"エリアから
　　1で設定したバンク8をクリックして 状態表示&gt;バンク8画面に遷移する
３．モジュール3[℃]をクリックする
４．モジュール温度一覧が表示されるので、設定した値と差異がないかを確認する
</t>
    <rPh sb="21" eb="23">
      <t>デンアツ</t>
    </rPh>
    <rPh sb="24" eb="26">
      <t>セッテイ</t>
    </rPh>
    <rPh sb="31" eb="32">
      <t>アタイ</t>
    </rPh>
    <rPh sb="52" eb="54">
      <t>サクセイ</t>
    </rPh>
    <rPh sb="59" eb="61">
      <t>ジョウタイ</t>
    </rPh>
    <rPh sb="61" eb="63">
      <t>ヒョウジ</t>
    </rPh>
    <rPh sb="63" eb="65">
      <t>ガメン</t>
    </rPh>
    <rPh sb="84" eb="86">
      <t>セッテイ</t>
    </rPh>
    <rPh sb="100" eb="102">
      <t>ジョウタイ</t>
    </rPh>
    <rPh sb="102" eb="104">
      <t>ヒョウジ</t>
    </rPh>
    <rPh sb="109" eb="111">
      <t>ガメン</t>
    </rPh>
    <rPh sb="112" eb="114">
      <t>センイ</t>
    </rPh>
    <rPh sb="145" eb="147">
      <t>イチラン</t>
    </rPh>
    <rPh sb="148" eb="150">
      <t>ヒョウジ</t>
    </rPh>
    <rPh sb="156" eb="158">
      <t>セッテイ</t>
    </rPh>
    <rPh sb="160" eb="161">
      <t>アタイ</t>
    </rPh>
    <rPh sb="162" eb="164">
      <t>サイ</t>
    </rPh>
    <rPh sb="169" eb="171">
      <t>カクニン</t>
    </rPh>
    <phoneticPr fontId="4"/>
  </si>
  <si>
    <t xml:space="preserve">１．確認対象のバンク12とモジュール4のセル電圧を設定する
　　値は「状態表示_モジュール温度」シートにて作成する
２．状態表示画面の"バンクの状態"エリアから
　　1で設定したバンク12をクリックして 状態表示&gt;バンク12画面に遷移する
３．モジュール4[℃]をクリックする
４．モジュール温度一覧が表示されるので、設定した値と差異がないかを確認する
</t>
    <rPh sb="22" eb="24">
      <t>デンアツ</t>
    </rPh>
    <rPh sb="25" eb="27">
      <t>セッテイ</t>
    </rPh>
    <rPh sb="32" eb="33">
      <t>アタイ</t>
    </rPh>
    <rPh sb="53" eb="55">
      <t>サクセイ</t>
    </rPh>
    <rPh sb="60" eb="62">
      <t>ジョウタイ</t>
    </rPh>
    <rPh sb="62" eb="64">
      <t>ヒョウジ</t>
    </rPh>
    <rPh sb="64" eb="66">
      <t>ガメン</t>
    </rPh>
    <rPh sb="85" eb="87">
      <t>セッテイ</t>
    </rPh>
    <rPh sb="102" eb="104">
      <t>ジョウタイ</t>
    </rPh>
    <rPh sb="104" eb="106">
      <t>ヒョウジ</t>
    </rPh>
    <rPh sb="112" eb="114">
      <t>ガメン</t>
    </rPh>
    <rPh sb="115" eb="117">
      <t>センイ</t>
    </rPh>
    <rPh sb="148" eb="150">
      <t>イチラン</t>
    </rPh>
    <rPh sb="151" eb="153">
      <t>ヒョウジ</t>
    </rPh>
    <rPh sb="159" eb="161">
      <t>セッテイ</t>
    </rPh>
    <rPh sb="163" eb="164">
      <t>アタイ</t>
    </rPh>
    <rPh sb="165" eb="167">
      <t>サイ</t>
    </rPh>
    <rPh sb="172" eb="174">
      <t>カクニン</t>
    </rPh>
    <phoneticPr fontId="4"/>
  </si>
  <si>
    <t>バンク○状態画面
&gt;セル電圧一覧 画面</t>
    <rPh sb="11" eb="13">
      <t>デンアツ</t>
    </rPh>
    <rPh sb="13" eb="15">
      <t>イチラン</t>
    </rPh>
    <rPh sb="16" eb="18">
      <t>ガメン</t>
    </rPh>
    <phoneticPr fontId="4"/>
  </si>
  <si>
    <t>バンク○状態画面
&gt;モジュール温度一覧 画面</t>
    <rPh sb="15" eb="17">
      <t>オンド</t>
    </rPh>
    <rPh sb="17" eb="19">
      <t>イチラン</t>
    </rPh>
    <rPh sb="19" eb="21">
      <t>ガメン</t>
    </rPh>
    <phoneticPr fontId="4"/>
  </si>
  <si>
    <t>同上</t>
    <rPh sb="0" eb="2">
      <t>ドウジョウ</t>
    </rPh>
    <phoneticPr fontId="4"/>
  </si>
  <si>
    <t>画面レイアウト確認</t>
    <rPh sb="0" eb="2">
      <t>ガメン</t>
    </rPh>
    <rPh sb="7" eb="9">
      <t>カクニン</t>
    </rPh>
    <phoneticPr fontId="4"/>
  </si>
  <si>
    <t>２．状態表示画面の"バンクの状態"エリアから
　　任意のバンクをクリックして 状態表示&gt;バンク○画面に遷移する
３．任意モジュールの[Ｖ]をクリックする
４．セル電圧一覧が表示されるので、表示されているコントロールなどの状態を確認する</t>
    <rPh sb="2" eb="4">
      <t>ジョウタイ</t>
    </rPh>
    <rPh sb="4" eb="6">
      <t>ヒョウジ</t>
    </rPh>
    <rPh sb="6" eb="8">
      <t>ガメン</t>
    </rPh>
    <rPh sb="25" eb="27">
      <t>ニンイ</t>
    </rPh>
    <rPh sb="39" eb="41">
      <t>ジョウタイ</t>
    </rPh>
    <rPh sb="41" eb="43">
      <t>ヒョウジ</t>
    </rPh>
    <rPh sb="48" eb="50">
      <t>ガメン</t>
    </rPh>
    <rPh sb="51" eb="53">
      <t>センイ</t>
    </rPh>
    <rPh sb="58" eb="60">
      <t>ニンイ</t>
    </rPh>
    <rPh sb="81" eb="83">
      <t>デンアツ</t>
    </rPh>
    <rPh sb="83" eb="85">
      <t>イチラン</t>
    </rPh>
    <rPh sb="86" eb="88">
      <t>ヒョウジ</t>
    </rPh>
    <phoneticPr fontId="4"/>
  </si>
  <si>
    <t>画面が正常に表示されていること</t>
    <rPh sb="0" eb="2">
      <t>ガメン</t>
    </rPh>
    <rPh sb="3" eb="5">
      <t>セイジョウ</t>
    </rPh>
    <rPh sb="6" eb="8">
      <t>ヒョウジ</t>
    </rPh>
    <phoneticPr fontId="4"/>
  </si>
  <si>
    <t>-</t>
    <phoneticPr fontId="4"/>
  </si>
  <si>
    <t>２．状態表示画面の"バンクの状態"エリアから
　　任意のバンクをクリックして 状態表示&gt;バンク○画面に遷移する
３．任意モジュールの[℃]をクリックする
４．モジュール温度一覧が表示されるので、表示されているコントロールなどの状態を確認する</t>
    <rPh sb="2" eb="4">
      <t>ジョウタイ</t>
    </rPh>
    <rPh sb="4" eb="6">
      <t>ヒョウジ</t>
    </rPh>
    <rPh sb="6" eb="8">
      <t>ガメン</t>
    </rPh>
    <rPh sb="25" eb="27">
      <t>ニンイ</t>
    </rPh>
    <rPh sb="39" eb="41">
      <t>ジョウタイ</t>
    </rPh>
    <rPh sb="41" eb="43">
      <t>ヒョウジ</t>
    </rPh>
    <rPh sb="48" eb="50">
      <t>ガメン</t>
    </rPh>
    <rPh sb="51" eb="53">
      <t>センイ</t>
    </rPh>
    <rPh sb="58" eb="60">
      <t>ニンイ</t>
    </rPh>
    <rPh sb="84" eb="86">
      <t>オンド</t>
    </rPh>
    <rPh sb="86" eb="88">
      <t>イチラン</t>
    </rPh>
    <rPh sb="89" eb="91">
      <t>ヒョウジ</t>
    </rPh>
    <phoneticPr fontId="4"/>
  </si>
  <si>
    <t>表示される値が全て同じかどうかを確認中
QANo22</t>
    <rPh sb="0" eb="2">
      <t>ヒョウジ</t>
    </rPh>
    <rPh sb="5" eb="6">
      <t>アタイ</t>
    </rPh>
    <rPh sb="7" eb="8">
      <t>スベ</t>
    </rPh>
    <rPh sb="9" eb="10">
      <t>オナ</t>
    </rPh>
    <rPh sb="16" eb="18">
      <t>カクニン</t>
    </rPh>
    <rPh sb="18" eb="19">
      <t>チュウ</t>
    </rPh>
    <phoneticPr fontId="4"/>
  </si>
  <si>
    <t>セル電圧[V]
Min、Average、Max 確認
バンク最低セル電圧：0.000　最低値
バンク平均セル電圧：7.000　平均値
バンク最高セル電圧：15.000　最高値
（NICEのみ）</t>
    <rPh sb="24" eb="26">
      <t>カクニン</t>
    </rPh>
    <rPh sb="30" eb="32">
      <t>サイテイ</t>
    </rPh>
    <rPh sb="43" eb="46">
      <t>サイテイチ</t>
    </rPh>
    <rPh sb="50" eb="52">
      <t>ヘイキン</t>
    </rPh>
    <rPh sb="63" eb="66">
      <t>ヘイキンチ</t>
    </rPh>
    <rPh sb="70" eb="72">
      <t>サイコウ</t>
    </rPh>
    <rPh sb="84" eb="87">
      <t>サイコウチ</t>
    </rPh>
    <phoneticPr fontId="4"/>
  </si>
  <si>
    <t>セル電圧[V]
Min、Average、Max 確認
バンク最低セル電圧：0.000　最低値
バンク平均セル電圧：0.000　最低値
バンク最高セル電圧：0.000　最低値
（NICEのみ）</t>
    <rPh sb="24" eb="26">
      <t>カクニン</t>
    </rPh>
    <rPh sb="30" eb="32">
      <t>サイテイ</t>
    </rPh>
    <rPh sb="50" eb="52">
      <t>ヘイキン</t>
    </rPh>
    <rPh sb="70" eb="72">
      <t>サイコウ</t>
    </rPh>
    <phoneticPr fontId="4"/>
  </si>
  <si>
    <t>セル電圧[V]
Min、Average、Max 確認
バンク最低セル電圧：15.000　最高値
バンク平均セル電圧：15.000　最高値
バンク最高セル電圧：15.000　最高値
（NICEのみ）</t>
    <rPh sb="24" eb="26">
      <t>カクニン</t>
    </rPh>
    <rPh sb="30" eb="32">
      <t>サイテイ</t>
    </rPh>
    <rPh sb="51" eb="53">
      <t>ヘイキン</t>
    </rPh>
    <rPh sb="72" eb="74">
      <t>サイコウ</t>
    </rPh>
    <phoneticPr fontId="4"/>
  </si>
  <si>
    <t>セル電圧[V]
Min、Average、Max 確認
バンク最低セル電圧：15.000　最高値
バンク平均セル電圧：7.000　平均値
バンク最高セル電圧：0.000　最低値
（NICEのみ）</t>
    <rPh sb="24" eb="26">
      <t>カクニン</t>
    </rPh>
    <rPh sb="30" eb="32">
      <t>サイテイ</t>
    </rPh>
    <rPh sb="51" eb="53">
      <t>ヘイキン</t>
    </rPh>
    <rPh sb="64" eb="66">
      <t>ヘイキン</t>
    </rPh>
    <rPh sb="71" eb="73">
      <t>サイコウ</t>
    </rPh>
    <phoneticPr fontId="4"/>
  </si>
  <si>
    <t>セル電圧[V]
Min、Average、Max 確認
バンク最低セル電圧：7.000　平均値
バンク平均セル電圧：15.000　最高値
バンク最高セル電圧：0.000　最低値
（NICEのみ）</t>
    <rPh sb="24" eb="26">
      <t>カクニン</t>
    </rPh>
    <rPh sb="30" eb="32">
      <t>サイテイ</t>
    </rPh>
    <rPh sb="43" eb="46">
      <t>ヘイキンチ</t>
    </rPh>
    <rPh sb="50" eb="52">
      <t>ヘイキン</t>
    </rPh>
    <rPh sb="64" eb="67">
      <t>サイコウチ</t>
    </rPh>
    <rPh sb="71" eb="73">
      <t>サイコウ</t>
    </rPh>
    <rPh sb="84" eb="86">
      <t>サイテイ</t>
    </rPh>
    <rPh sb="86" eb="87">
      <t>チ</t>
    </rPh>
    <phoneticPr fontId="4"/>
  </si>
  <si>
    <t>セル電圧[V]
Min、Average、Max 確認
バンク最低セル電圧：0.000
バンク平均セル電圧：7.000
バンク最高セル電圧：15.000
（NICEのみ）</t>
    <rPh sb="24" eb="26">
      <t>カクニン</t>
    </rPh>
    <rPh sb="30" eb="32">
      <t>サイテイ</t>
    </rPh>
    <rPh sb="46" eb="48">
      <t>ヘイキン</t>
    </rPh>
    <rPh sb="62" eb="64">
      <t>サイコウ</t>
    </rPh>
    <phoneticPr fontId="4"/>
  </si>
  <si>
    <t>セル電圧[V]
Min、Average、Max 確認
バンク最低セル電圧：0.000
バンク平均セル電圧：0.000
バンク最高セル電圧：0.000
（NICEのみ）</t>
    <rPh sb="24" eb="26">
      <t>カクニン</t>
    </rPh>
    <rPh sb="30" eb="32">
      <t>サイテイ</t>
    </rPh>
    <rPh sb="46" eb="48">
      <t>ヘイキン</t>
    </rPh>
    <rPh sb="62" eb="64">
      <t>サイコウ</t>
    </rPh>
    <phoneticPr fontId="4"/>
  </si>
  <si>
    <t>セル電圧[V]
Min、Average、Max 確認
バンク最低セル電圧：15.000
バンク平均セル電圧：15.000
バンク最高セル電圧：15.000
（NICEのみ）</t>
    <rPh sb="24" eb="26">
      <t>カクニン</t>
    </rPh>
    <rPh sb="30" eb="32">
      <t>サイテイ</t>
    </rPh>
    <rPh sb="47" eb="49">
      <t>ヘイキン</t>
    </rPh>
    <rPh sb="64" eb="66">
      <t>サイコウ</t>
    </rPh>
    <phoneticPr fontId="4"/>
  </si>
  <si>
    <t>セル電圧[V]
Min、Average、Max 確認
バンク最低セル電圧：15.000
バンク平均セル電圧：7.000
バンク最高セル電圧：0.000
（NICEのみ）</t>
    <rPh sb="24" eb="26">
      <t>カクニン</t>
    </rPh>
    <rPh sb="30" eb="32">
      <t>サイテイ</t>
    </rPh>
    <rPh sb="47" eb="49">
      <t>ヘイキン</t>
    </rPh>
    <rPh sb="63" eb="65">
      <t>サイコウ</t>
    </rPh>
    <phoneticPr fontId="4"/>
  </si>
  <si>
    <t>バンク○モジュール○セル電圧 画面
セル電圧[V](No.1～No.104)
（NICRのみ）</t>
    <rPh sb="12" eb="14">
      <t>デンアツ</t>
    </rPh>
    <rPh sb="15" eb="17">
      <t>ガメン</t>
    </rPh>
    <phoneticPr fontId="4"/>
  </si>
  <si>
    <t>セル電圧[V]
Min、Average、Max 確認
バンク最低セル電圧：7.000
バンク平均セル電圧：15.000
バンク最高セル電圧：0.000
（NICEのみ）</t>
    <rPh sb="24" eb="26">
      <t>カクニン</t>
    </rPh>
    <rPh sb="30" eb="32">
      <t>サイテイ</t>
    </rPh>
    <rPh sb="46" eb="48">
      <t>ヘイキン</t>
    </rPh>
    <rPh sb="63" eb="65">
      <t>サイコウ</t>
    </rPh>
    <phoneticPr fontId="4"/>
  </si>
  <si>
    <t>充電状態(SOC)[%]
最小値：
（NICEのみ）</t>
  </si>
  <si>
    <t>充電状態(SOC)[%]
中間値：
（NICEのみ）</t>
  </si>
  <si>
    <t>充電状態(SOC)[%]
最大値：
（NICEのみ）</t>
  </si>
  <si>
    <t>総電圧[V]
最小値：
（NICEのみ）</t>
  </si>
  <si>
    <t>総電圧[V]
中間値：
（NICEのみ）</t>
  </si>
  <si>
    <t>総電圧[V]
最大値：
（NICEのみ）</t>
  </si>
  <si>
    <t>セル数（NICEのみ）
中間値：</t>
  </si>
  <si>
    <t>セル数（NICEのみ）
最大値：</t>
  </si>
  <si>
    <t>セル数（NICEのみ）
最小値：</t>
    <phoneticPr fontId="4"/>
  </si>
  <si>
    <t>セル電圧[V](No.1～No.104)
中間値：
（NICRのみ）</t>
    <phoneticPr fontId="4"/>
  </si>
  <si>
    <t>セル電圧[V](No.1～No.104)
最大値：
（NICRのみ）</t>
    <phoneticPr fontId="4"/>
  </si>
  <si>
    <t>モジュール温度[℃]
Min、Average、Max 確認
最小値：-3276.8
平均値：-3276.8
最高値：-3276.8
（NICRのみ）</t>
    <rPh sb="42" eb="44">
      <t>ヘイキン</t>
    </rPh>
    <rPh sb="44" eb="45">
      <t>アタイ</t>
    </rPh>
    <rPh sb="54" eb="57">
      <t>サイコウチ</t>
    </rPh>
    <phoneticPr fontId="4"/>
  </si>
  <si>
    <t>モジュール温度[℃]
Min、Average、Max 確認
最小値：0.0
平均値：3276.7
最高値：-3276.8
（NICRのみ）</t>
    <rPh sb="38" eb="40">
      <t>ヘイキン</t>
    </rPh>
    <rPh sb="40" eb="41">
      <t>アタイ</t>
    </rPh>
    <rPh sb="49" eb="52">
      <t>サイコウチ</t>
    </rPh>
    <phoneticPr fontId="4"/>
  </si>
  <si>
    <t>モジュール温度[℃]
Min、Average、Max 確認
最小値：3276.7
平均値：3276.7
最高値：3276.7
（NICRのみ）</t>
    <rPh sb="41" eb="43">
      <t>ヘイキン</t>
    </rPh>
    <rPh sb="43" eb="44">
      <t>アタイサイコウチ</t>
    </rPh>
    <phoneticPr fontId="4"/>
  </si>
  <si>
    <t>モジュール温度[℃]
Min、Average、Max 確認
最小値：3276.7
平均値：0.0
最高値：-3276.8
（NICRのみ）</t>
    <rPh sb="41" eb="43">
      <t>ヘイキン</t>
    </rPh>
    <rPh sb="43" eb="44">
      <t>アタイ</t>
    </rPh>
    <rPh sb="49" eb="52">
      <t>サイコウチ</t>
    </rPh>
    <phoneticPr fontId="4"/>
  </si>
  <si>
    <t>モジュール温度[℃]
Min、Average、Max 確認
最小値：-3276.8
平均値：0.0
最高値：3276.7
（NICRのみ）</t>
    <rPh sb="42" eb="44">
      <t>ヘイキン</t>
    </rPh>
    <rPh sb="44" eb="45">
      <t>アタイ</t>
    </rPh>
    <rPh sb="50" eb="53">
      <t>サイコウチ</t>
    </rPh>
    <phoneticPr fontId="4"/>
  </si>
  <si>
    <t>同上
SBCU_X_Debug_Inf ：03 E8 00 00 00 00 00 00</t>
    <rPh sb="0" eb="2">
      <t>ドウジョウ</t>
    </rPh>
    <phoneticPr fontId="4"/>
  </si>
  <si>
    <t>同上
SBCU_X_Debug_Inf ：07 D0 00 00 00 00 00 00</t>
    <rPh sb="0" eb="2">
      <t>ドウジョウ</t>
    </rPh>
    <phoneticPr fontId="4"/>
  </si>
  <si>
    <t>プロアナで値を設定
モジュール温度[℃]　範囲：-3276.8~3276.7
BattDataFrameB3：7F FF 00 00 F3 34 00 00</t>
    <rPh sb="15" eb="17">
      <t>オンド</t>
    </rPh>
    <rPh sb="21" eb="23">
      <t>ハンイ</t>
    </rPh>
    <phoneticPr fontId="4"/>
  </si>
  <si>
    <t>プロアナで値を設定
モジュール温度[℃]　範囲：-3276.8~3276.7
BattDataFrameB3に
　F3 34 F3 34 F3 34 00 00 を設定する</t>
    <rPh sb="15" eb="17">
      <t>オンド</t>
    </rPh>
    <rPh sb="21" eb="23">
      <t>ハンイ</t>
    </rPh>
    <rPh sb="82" eb="84">
      <t>セッテイ</t>
    </rPh>
    <phoneticPr fontId="4"/>
  </si>
  <si>
    <t>プロアナで値を設定
モジュール温度[℃]　範囲：-3276.8~3276.7
BattDataFrameB3に
　F3 34 7F FF 00 00 00 00 を設定する</t>
    <rPh sb="15" eb="17">
      <t>オンド</t>
    </rPh>
    <rPh sb="21" eb="23">
      <t>ハンイ</t>
    </rPh>
    <rPh sb="82" eb="84">
      <t>セッテイ</t>
    </rPh>
    <phoneticPr fontId="4"/>
  </si>
  <si>
    <t>ES4_CAN通信仕様書.docx　P.25　"4.2.4. BattDataFrameB3" 合ってる？
BattDataFrameB3：最大、平均、最低 の順番</t>
    <rPh sb="48" eb="49">
      <t>ア</t>
    </rPh>
    <rPh sb="70" eb="72">
      <t>サイダイ</t>
    </rPh>
    <rPh sb="73" eb="75">
      <t>ヘイキン</t>
    </rPh>
    <rPh sb="76" eb="78">
      <t>サイテイ</t>
    </rPh>
    <rPh sb="80" eb="82">
      <t>ジュンバン</t>
    </rPh>
    <phoneticPr fontId="4"/>
  </si>
  <si>
    <t>■全バンク状態 画面</t>
  </si>
  <si>
    <t>■バンク○状態 画面</t>
  </si>
  <si>
    <t>重故障フラグ表</t>
  </si>
  <si>
    <t>軽故障フラグ表</t>
  </si>
  <si>
    <t>・</t>
    <phoneticPr fontId="4"/>
  </si>
  <si>
    <t>項目</t>
  </si>
  <si>
    <t>項目</t>
    <phoneticPr fontId="4"/>
  </si>
  <si>
    <t>項目（最小・平均・最大）</t>
  </si>
  <si>
    <t>項目（最小・平均・最大）</t>
    <phoneticPr fontId="4"/>
  </si>
  <si>
    <t>注意情報</t>
    <phoneticPr fontId="4"/>
  </si>
  <si>
    <t>発生中の異常</t>
    <phoneticPr fontId="4"/>
  </si>
  <si>
    <t>バンクの状態</t>
    <phoneticPr fontId="4"/>
  </si>
  <si>
    <t>1～12 ボタン</t>
  </si>
  <si>
    <t>[バンク電圧リスト]ボタン</t>
  </si>
  <si>
    <t>→ 全バンク電圧リスト表示画面</t>
  </si>
  <si>
    <t>【画面】</t>
  </si>
  <si>
    <t>■全バンク電圧リスト表示 画面</t>
  </si>
  <si>
    <t>タイトルラベル</t>
  </si>
  <si>
    <t>凡例</t>
  </si>
  <si>
    <t>バンク表示（1～12）</t>
  </si>
  <si>
    <t>[OK]ボタン　</t>
  </si>
  <si>
    <t>【NICR】</t>
  </si>
  <si>
    <t>モジュール</t>
  </si>
  <si>
    <t>モジュール1</t>
  </si>
  <si>
    <t>モジュール2</t>
  </si>
  <si>
    <t>モジュール3</t>
  </si>
  <si>
    <t>モジュール4</t>
  </si>
  <si>
    <t>各モジュール</t>
  </si>
  <si>
    <t>[Ｖ]　→ セル電圧一覧 画面</t>
  </si>
  <si>
    <t>■セル電圧一覧 画面</t>
  </si>
  <si>
    <t>ラベル　</t>
  </si>
  <si>
    <t>セル（1～104）</t>
  </si>
  <si>
    <t>[OK]ボタン</t>
  </si>
  <si>
    <t>[℃]　→ モジュール温度一覧 画面</t>
  </si>
  <si>
    <t>■モジュール温度一覧 画面</t>
  </si>
  <si>
    <t>観測点（1～56）</t>
  </si>
  <si>
    <t>[異常発生箇所]ボタン</t>
  </si>
  <si>
    <t>→ 異常発生箇所 画面</t>
  </si>
  <si>
    <t>【NICE】</t>
  </si>
  <si>
    <t>ラベル　"セル情報"</t>
  </si>
  <si>
    <t>セル情報一覧（1～4）</t>
    <phoneticPr fontId="4"/>
  </si>
  <si>
    <t>状態表示＞バンク○状態画面
＞異常発生箇所画面</t>
    <rPh sb="15" eb="21">
      <t>イジョウハッセイカショ</t>
    </rPh>
    <rPh sb="21" eb="23">
      <t>ガメン</t>
    </rPh>
    <phoneticPr fontId="4"/>
  </si>
  <si>
    <t>状態表示＞バンク○状態画面</t>
    <rPh sb="0" eb="2">
      <t>ジョウタイ</t>
    </rPh>
    <rPh sb="2" eb="4">
      <t>ヒョウジ</t>
    </rPh>
    <rPh sb="9" eb="11">
      <t>ジョウタイ</t>
    </rPh>
    <rPh sb="11" eb="13">
      <t>ガメン</t>
    </rPh>
    <phoneticPr fontId="4"/>
  </si>
  <si>
    <t>異常発生箇所 一覧
項目名 確認</t>
    <rPh sb="0" eb="2">
      <t>イジョウ</t>
    </rPh>
    <rPh sb="2" eb="4">
      <t>ハッセイ</t>
    </rPh>
    <rPh sb="4" eb="6">
      <t>カショ</t>
    </rPh>
    <rPh sb="7" eb="9">
      <t>イチラン</t>
    </rPh>
    <rPh sb="10" eb="13">
      <t>コウモクメイ</t>
    </rPh>
    <rPh sb="14" eb="16">
      <t>カクニン</t>
    </rPh>
    <phoneticPr fontId="4"/>
  </si>
  <si>
    <t xml:space="preserve">表示確認
充電電力制限値 [W],
放電電力制限値 [W] </t>
    <rPh sb="0" eb="2">
      <t>ヒョウジ</t>
    </rPh>
    <rPh sb="2" eb="4">
      <t>カクニン</t>
    </rPh>
    <phoneticPr fontId="4"/>
  </si>
  <si>
    <t xml:space="preserve">１．確認項目3の条件でログインする
２．状態表示＞バンク○の画面に遷移する
　　バンクは1～12 の内任意
３．充電電力制限値 [W], 放電電力制限値 [W] の表示有無を確認する
</t>
    <rPh sb="2" eb="4">
      <t>カクニン</t>
    </rPh>
    <rPh sb="4" eb="6">
      <t>コウモク</t>
    </rPh>
    <rPh sb="8" eb="10">
      <t>ジョウケン</t>
    </rPh>
    <rPh sb="20" eb="24">
      <t>ジョウタイヒョウジ</t>
    </rPh>
    <rPh sb="30" eb="32">
      <t>ガメン</t>
    </rPh>
    <rPh sb="33" eb="35">
      <t>センイ</t>
    </rPh>
    <rPh sb="82" eb="84">
      <t>ヒョウジ</t>
    </rPh>
    <rPh sb="84" eb="86">
      <t>ウム</t>
    </rPh>
    <rPh sb="87" eb="89">
      <t>カクニン</t>
    </rPh>
    <phoneticPr fontId="4"/>
  </si>
  <si>
    <t xml:space="preserve">前提：保守員でログイン
　　　確認項目3の状態にする
１．状態表示＞バンク○の画面に遷移する
　　バンクは1～12 の内任意
２．確認項目3の状態で値を確認する
</t>
    <rPh sb="0" eb="2">
      <t>ゼンテイ</t>
    </rPh>
    <rPh sb="3" eb="5">
      <t>ホシュ</t>
    </rPh>
    <rPh sb="5" eb="6">
      <t>イン</t>
    </rPh>
    <rPh sb="15" eb="19">
      <t>カクニンコウモク</t>
    </rPh>
    <rPh sb="21" eb="23">
      <t>ジョウタイ</t>
    </rPh>
    <rPh sb="65" eb="67">
      <t>カクニン</t>
    </rPh>
    <rPh sb="67" eb="69">
      <t>コウモク</t>
    </rPh>
    <rPh sb="71" eb="73">
      <t>ジョウタイ</t>
    </rPh>
    <rPh sb="74" eb="75">
      <t>アタイ</t>
    </rPh>
    <rPh sb="76" eb="78">
      <t>カクニン</t>
    </rPh>
    <phoneticPr fontId="4"/>
  </si>
  <si>
    <t xml:space="preserve">前提：保守員でログイン
　　　確認項目3の状態にする
１．状態表示＞バンク○の画面に遷移する
　　バンクは1～12 の内任意
２．確認項目3の状態で値を確認する
</t>
    <phoneticPr fontId="4"/>
  </si>
  <si>
    <t xml:space="preserve">前提：保守員でログイン
　　　確認項目3の状態にする
１．状態表示＞バンク○の画面に遷移する
　　バンクは1～12 の内任意
２．確認項目3の状態で値を確認する
</t>
    <rPh sb="65" eb="67">
      <t>カクニン</t>
    </rPh>
    <rPh sb="67" eb="69">
      <t>コウモク</t>
    </rPh>
    <rPh sb="71" eb="73">
      <t>ジョウタイ</t>
    </rPh>
    <rPh sb="74" eb="75">
      <t>アタイ</t>
    </rPh>
    <rPh sb="76" eb="78">
      <t>カクニン</t>
    </rPh>
    <phoneticPr fontId="4"/>
  </si>
  <si>
    <t xml:space="preserve">１．状態表示＞バンク○の画面に遷移する
　　バンクは1～12 の内任意
２．[異常発生箇所]ボタンをクリックする
３．異常発生箇所 画面が
</t>
    <rPh sb="39" eb="41">
      <t>イジョウ</t>
    </rPh>
    <rPh sb="41" eb="43">
      <t>ハッセイ</t>
    </rPh>
    <rPh sb="43" eb="45">
      <t>カショ</t>
    </rPh>
    <phoneticPr fontId="4"/>
  </si>
  <si>
    <t>[異常発生箇所]ボタン
が表示されていること</t>
    <rPh sb="13" eb="15">
      <t>ヒョウジ</t>
    </rPh>
    <phoneticPr fontId="4"/>
  </si>
  <si>
    <t>異常発生箇所画面
値表示確認　軽故障</t>
    <rPh sb="9" eb="10">
      <t>アタイ</t>
    </rPh>
    <rPh sb="10" eb="12">
      <t>ヒョウジ</t>
    </rPh>
    <rPh sb="12" eb="14">
      <t>カクニン</t>
    </rPh>
    <rPh sb="15" eb="18">
      <t>ケイコショウ</t>
    </rPh>
    <phoneticPr fontId="4"/>
  </si>
  <si>
    <t>異常発生箇所画面
値表示確認　重故障</t>
    <rPh sb="9" eb="10">
      <t>アタイ</t>
    </rPh>
    <rPh sb="10" eb="12">
      <t>ヒョウジ</t>
    </rPh>
    <rPh sb="12" eb="14">
      <t>カクニン</t>
    </rPh>
    <rPh sb="15" eb="18">
      <t>ジュウコショウ</t>
    </rPh>
    <phoneticPr fontId="4"/>
  </si>
  <si>
    <t>異常項目欄に前提で設定した異常項目名、
発生箇所欄に前提で設定した発生箇所
が表示されていること</t>
    <rPh sb="0" eb="2">
      <t>イジョウ</t>
    </rPh>
    <rPh sb="2" eb="4">
      <t>コウモク</t>
    </rPh>
    <rPh sb="4" eb="5">
      <t>ラン</t>
    </rPh>
    <rPh sb="6" eb="8">
      <t>ゼンテイ</t>
    </rPh>
    <rPh sb="9" eb="11">
      <t>セッテイ</t>
    </rPh>
    <rPh sb="13" eb="15">
      <t>イジョウ</t>
    </rPh>
    <rPh sb="15" eb="17">
      <t>コウモク</t>
    </rPh>
    <rPh sb="17" eb="18">
      <t>メイ</t>
    </rPh>
    <rPh sb="20" eb="22">
      <t>ハッセイ</t>
    </rPh>
    <rPh sb="22" eb="24">
      <t>カショ</t>
    </rPh>
    <rPh sb="24" eb="25">
      <t>ラン</t>
    </rPh>
    <rPh sb="33" eb="35">
      <t>ハッセイ</t>
    </rPh>
    <rPh sb="35" eb="37">
      <t>カショ</t>
    </rPh>
    <rPh sb="39" eb="41">
      <t>ヒョウジ</t>
    </rPh>
    <phoneticPr fontId="4"/>
  </si>
  <si>
    <t xml:space="preserve">前提：確認項目3の異常項目を設定する
１．状態表示画面から任意のバンクをクリックする
２．選択したバンクの状態 画面の[異常発生箇所]ボタンをクリックする
３．異常項目欄と発生箇所欄を確認する
</t>
    <rPh sb="0" eb="2">
      <t>ゼンテイ</t>
    </rPh>
    <rPh sb="3" eb="7">
      <t>カクニンコウモク</t>
    </rPh>
    <rPh sb="9" eb="11">
      <t>イジョウ</t>
    </rPh>
    <rPh sb="11" eb="13">
      <t>コウモク</t>
    </rPh>
    <rPh sb="14" eb="16">
      <t>セッテイ</t>
    </rPh>
    <rPh sb="21" eb="23">
      <t>ジョウタイ</t>
    </rPh>
    <rPh sb="23" eb="25">
      <t>ヒョウジ</t>
    </rPh>
    <rPh sb="25" eb="27">
      <t>ガメン</t>
    </rPh>
    <rPh sb="29" eb="31">
      <t>ニンイ</t>
    </rPh>
    <rPh sb="45" eb="47">
      <t>センタク</t>
    </rPh>
    <rPh sb="60" eb="62">
      <t>イジョウ</t>
    </rPh>
    <rPh sb="62" eb="64">
      <t>ハッセイ</t>
    </rPh>
    <rPh sb="64" eb="66">
      <t>カショ</t>
    </rPh>
    <rPh sb="80" eb="82">
      <t>イジョウ</t>
    </rPh>
    <rPh sb="82" eb="84">
      <t>コウモク</t>
    </rPh>
    <rPh sb="84" eb="85">
      <t>ラン</t>
    </rPh>
    <rPh sb="86" eb="88">
      <t>ハッセイ</t>
    </rPh>
    <rPh sb="88" eb="90">
      <t>カショ</t>
    </rPh>
    <rPh sb="90" eb="91">
      <t>ラン</t>
    </rPh>
    <rPh sb="92" eb="94">
      <t>カクニン</t>
    </rPh>
    <phoneticPr fontId="4"/>
  </si>
  <si>
    <t>BMU電圧値取得異常
モジュール１、BMU１</t>
    <phoneticPr fontId="4"/>
  </si>
  <si>
    <t>BMUセル電圧線断線
モジュール1、BMU1</t>
    <phoneticPr fontId="4"/>
  </si>
  <si>
    <t>BMUセル電圧線短絡
モジュール1、BMU2</t>
    <phoneticPr fontId="4"/>
  </si>
  <si>
    <t>BMU温度計測線異常
モジュール2、BMU1</t>
    <phoneticPr fontId="4"/>
  </si>
  <si>
    <t>BMU温度計測線短絡
モジュール2、BMU2</t>
    <phoneticPr fontId="4"/>
  </si>
  <si>
    <t>BMU温度計測線断線
モジュール3、BMU1</t>
    <phoneticPr fontId="4"/>
  </si>
  <si>
    <t>BMU温度計測線故障
モジュール3、BMU2</t>
    <phoneticPr fontId="4"/>
  </si>
  <si>
    <t>BMU AFE通信遮断
モジュール4、BMU1</t>
    <phoneticPr fontId="4"/>
  </si>
  <si>
    <t>BMU SPI通信遮断
モジュール4、BMU2</t>
    <phoneticPr fontId="4"/>
  </si>
  <si>
    <t>BMU MOSFET短絡
モジュール1、BMU1</t>
    <phoneticPr fontId="4"/>
  </si>
  <si>
    <t>BMU TPL通信遮断
モジュール1、BMU2</t>
    <phoneticPr fontId="4"/>
  </si>
  <si>
    <t>BMUバランサ断線
モジュール１、BMU１</t>
    <phoneticPr fontId="4"/>
  </si>
  <si>
    <t>気圧検出異常
モジュール４、BMU２</t>
    <phoneticPr fontId="4"/>
  </si>
  <si>
    <t>異常項目、BMU設定方法が不明
QANo23</t>
    <rPh sb="0" eb="2">
      <t>イジョウ</t>
    </rPh>
    <rPh sb="2" eb="4">
      <t>コウモク</t>
    </rPh>
    <rPh sb="8" eb="10">
      <t>セッテイ</t>
    </rPh>
    <rPh sb="10" eb="12">
      <t>ホウホウ</t>
    </rPh>
    <rPh sb="13" eb="15">
      <t>フメイ</t>
    </rPh>
    <phoneticPr fontId="4"/>
  </si>
  <si>
    <t>最小値：−327.68</t>
    <rPh sb="0" eb="3">
      <t>サイショウチ</t>
    </rPh>
    <phoneticPr fontId="4"/>
  </si>
  <si>
    <t>最大値：327.67</t>
    <rPh sb="0" eb="3">
      <t>サイダイチ</t>
    </rPh>
    <phoneticPr fontId="4"/>
  </si>
  <si>
    <t>周囲湿度[℃]　最小値：−327.68</t>
    <phoneticPr fontId="4"/>
  </si>
  <si>
    <t>周囲湿度[℃]　最大値：327.67</t>
    <phoneticPr fontId="4"/>
  </si>
  <si>
    <t>露点温度[℃]　最小値：−327.68</t>
    <phoneticPr fontId="4"/>
  </si>
  <si>
    <t>露点温度[℃]　最大値：327.67</t>
    <phoneticPr fontId="4"/>
  </si>
  <si>
    <t>周囲温度[℃]　最小値：−327.68</t>
    <phoneticPr fontId="4"/>
  </si>
  <si>
    <t>周囲温度[℃]　最大値：327.67</t>
    <phoneticPr fontId="4"/>
  </si>
  <si>
    <t>コイル温度[℃]　最小値：−327.68</t>
    <phoneticPr fontId="4"/>
  </si>
  <si>
    <t>コイル温度[℃]　最大値：327.67</t>
    <phoneticPr fontId="4"/>
  </si>
  <si>
    <t>放電電流制限値[A]
中間値：2,147,483,647</t>
    <phoneticPr fontId="4"/>
  </si>
  <si>
    <t>プロアナでRS-485通信状態を確認する状態をレビュー時に伺う</t>
    <rPh sb="11" eb="13">
      <t>ツウシン</t>
    </rPh>
    <rPh sb="13" eb="15">
      <t>ジョウタイ</t>
    </rPh>
    <rPh sb="16" eb="18">
      <t>カクニン</t>
    </rPh>
    <rPh sb="20" eb="22">
      <t>ジョウタイ</t>
    </rPh>
    <rPh sb="27" eb="28">
      <t>ジ</t>
    </rPh>
    <rPh sb="29" eb="30">
      <t>ウカガ</t>
    </rPh>
    <phoneticPr fontId="4"/>
  </si>
  <si>
    <t>チラー状態表示画面
確認項目3 の状態にする
※MBCU(またはMBCU RS-485ツール)で状態を変更する</t>
    <phoneticPr fontId="4"/>
  </si>
  <si>
    <t>一般、管理、保守員</t>
    <rPh sb="0" eb="2">
      <t>イッパン</t>
    </rPh>
    <rPh sb="3" eb="5">
      <t>カンリ</t>
    </rPh>
    <rPh sb="6" eb="9">
      <t>ホシュイン</t>
    </rPh>
    <phoneticPr fontId="4"/>
  </si>
  <si>
    <t>値表示確認</t>
    <rPh sb="0" eb="1">
      <t>アタイ</t>
    </rPh>
    <rPh sb="1" eb="3">
      <t>ヒョウジ</t>
    </rPh>
    <rPh sb="3" eb="5">
      <t>カクニン</t>
    </rPh>
    <phoneticPr fontId="4"/>
  </si>
  <si>
    <t>設置バンク数</t>
  </si>
  <si>
    <t>放電電流制限値[A]</t>
  </si>
  <si>
    <t>セル電圧[V]（NICEのみ）</t>
  </si>
  <si>
    <t>セル数（NICEのみ）</t>
  </si>
  <si>
    <t>セル電圧[V](No.1～No.104)（NICRのみ）</t>
  </si>
  <si>
    <t>モジュール温度[℃]（NICRのみ）</t>
  </si>
  <si>
    <t>NIC</t>
    <phoneticPr fontId="4"/>
  </si>
  <si>
    <t>E</t>
    <phoneticPr fontId="4"/>
  </si>
  <si>
    <t>R, E</t>
    <phoneticPr fontId="4"/>
  </si>
  <si>
    <r>
      <t>・充電状態（SOC）[%]
・総電圧[V]
・電池電流[A]
・直列セル数
・直列モジュール数
・電池容量[Ah]
・充電電流制限値[A]　</t>
    </r>
    <r>
      <rPr>
        <sz val="11"/>
        <color rgb="FFFF0000"/>
        <rFont val="游ゴシック"/>
        <family val="3"/>
        <charset val="128"/>
        <scheme val="minor"/>
      </rPr>
      <t>保守員のみ表示</t>
    </r>
    <r>
      <rPr>
        <sz val="11"/>
        <color theme="1"/>
        <rFont val="游ゴシック"/>
        <family val="3"/>
        <charset val="128"/>
        <scheme val="minor"/>
      </rPr>
      <t xml:space="preserve">
・放電電流制限値[A]　</t>
    </r>
    <r>
      <rPr>
        <sz val="11"/>
        <color rgb="FFFF0000"/>
        <rFont val="游ゴシック"/>
        <family val="3"/>
        <charset val="128"/>
        <scheme val="minor"/>
      </rPr>
      <t>保守員のみ表示</t>
    </r>
    <r>
      <rPr>
        <sz val="11"/>
        <color theme="1"/>
        <rFont val="游ゴシック"/>
        <family val="3"/>
        <charset val="128"/>
        <scheme val="minor"/>
      </rPr>
      <t xml:space="preserve">
・充電電力制限値[W]　</t>
    </r>
    <r>
      <rPr>
        <sz val="11"/>
        <color rgb="FFFF0000"/>
        <rFont val="游ゴシック"/>
        <family val="3"/>
        <charset val="128"/>
        <scheme val="minor"/>
      </rPr>
      <t>保守員のみ表示</t>
    </r>
    <r>
      <rPr>
        <sz val="11"/>
        <color theme="1"/>
        <rFont val="游ゴシック"/>
        <family val="3"/>
        <charset val="128"/>
        <scheme val="minor"/>
      </rPr>
      <t xml:space="preserve">
・放電電力制限値[W]　</t>
    </r>
    <r>
      <rPr>
        <sz val="11"/>
        <color rgb="FFFF0000"/>
        <rFont val="游ゴシック"/>
        <family val="3"/>
        <charset val="128"/>
        <scheme val="minor"/>
      </rPr>
      <t>保守員のみ表示</t>
    </r>
    <r>
      <rPr>
        <sz val="11"/>
        <color theme="1"/>
        <rFont val="游ゴシック"/>
        <family val="3"/>
        <charset val="128"/>
        <scheme val="minor"/>
      </rPr>
      <t xml:space="preserve">
表形式　Min、Average、Max
・セル電圧[V](No.1～No.104)
・モジュール温度[℃]
</t>
    </r>
    <rPh sb="1" eb="5">
      <t>ジュウデンジョウタイ</t>
    </rPh>
    <rPh sb="15" eb="18">
      <t>ソウデンアツ</t>
    </rPh>
    <rPh sb="23" eb="27">
      <t>デンチデンリュウ</t>
    </rPh>
    <rPh sb="32" eb="34">
      <t>チョクレツ</t>
    </rPh>
    <rPh sb="36" eb="37">
      <t>スウ</t>
    </rPh>
    <rPh sb="39" eb="41">
      <t>チョクレツ</t>
    </rPh>
    <rPh sb="46" eb="47">
      <t>スウ</t>
    </rPh>
    <rPh sb="49" eb="53">
      <t>デンチヨウリョウ</t>
    </rPh>
    <rPh sb="70" eb="73">
      <t>ホシュイン</t>
    </rPh>
    <rPh sb="75" eb="77">
      <t>ヒョウジ</t>
    </rPh>
    <rPh sb="79" eb="81">
      <t>ホウデン</t>
    </rPh>
    <rPh sb="101" eb="103">
      <t>デンリョク</t>
    </rPh>
    <phoneticPr fontId="4"/>
  </si>
  <si>
    <t xml:space="preserve">・充電状態（SOC）[%]　float .0
・総電圧[V]　float .0
・電池電流[A]　float .0
・直列セル数　int
・直列モジュール数　int
・電池容量[Ah]　float .00
・充電電流制限値[A]　float .0
・放電電流制限値[A]　float .0
・充電電力制限値[W]　int
・放電電力制限値[W]　int
表形式　Min、Average、Max
・セル電圧[V](No.1～No.104)
　float .000
・モジュール温度[℃]　float .0
</t>
    <rPh sb="1" eb="5">
      <t>ジュウデンジョウタイ</t>
    </rPh>
    <rPh sb="24" eb="27">
      <t>ソウデンアツ</t>
    </rPh>
    <rPh sb="41" eb="45">
      <t>デンチデンリュウ</t>
    </rPh>
    <rPh sb="59" eb="61">
      <t>チョクレツ</t>
    </rPh>
    <rPh sb="63" eb="64">
      <t>スウ</t>
    </rPh>
    <rPh sb="70" eb="72">
      <t>チョクレツ</t>
    </rPh>
    <rPh sb="77" eb="78">
      <t>スウ</t>
    </rPh>
    <rPh sb="84" eb="88">
      <t>デンチヨウリョウ</t>
    </rPh>
    <rPh sb="125" eb="127">
      <t>ホウデン</t>
    </rPh>
    <rPh sb="148" eb="150">
      <t>デンリョク</t>
    </rPh>
    <phoneticPr fontId="4"/>
  </si>
  <si>
    <t>・設置バンク数
・稼働バンク数
・総合充電電流制限値[A]
・総合放電電流制限値[A]
・総合充電電力制限値[W]
・総合放電電力制限値[W]
表形式　Min、Average、Max
・セル電圧[V]（NICEのみ）
・充電状態(SOC)[%]
・総電圧[V]
・温度[℃]
・モジュール温度[℃]（NICRのみ）
・電池電流[A]</t>
    <rPh sb="31" eb="33">
      <t>ソウゴウ</t>
    </rPh>
    <rPh sb="73" eb="74">
      <t>ヒョウ</t>
    </rPh>
    <rPh sb="74" eb="76">
      <t>ケイシキ</t>
    </rPh>
    <rPh sb="133" eb="135">
      <t>オンド</t>
    </rPh>
    <phoneticPr fontId="4"/>
  </si>
  <si>
    <t xml:space="preserve">・設置バンク数　int
・稼働バンク数　int
・総合充電電流制限値[A]　float .0
・総合放電電流制限値[A]　float .0
・総合充電電力制限値[W]　int
・総合放電電力制限値[W]　int
表形式　Min、Average、Max
・セル電圧[V]　float .000
・充電状態(SOC)[%]　float .0
・総電圧[V]　float .0
・温度[℃]
・モジュール温度[℃]　float .0
・電池電流[A]　float .0
</t>
    <rPh sb="107" eb="108">
      <t>ヒョウ</t>
    </rPh>
    <rPh sb="108" eb="110">
      <t>ケイシキ</t>
    </rPh>
    <phoneticPr fontId="4"/>
  </si>
  <si>
    <t>総合充電電流制限値[A]
中間値：2,147,483,647</t>
    <phoneticPr fontId="4"/>
  </si>
  <si>
    <r>
      <t xml:space="preserve">許容範囲：0～4,294,967,295 (0000 0000h～FFFF FFFFh)
</t>
    </r>
    <r>
      <rPr>
        <sz val="11"/>
        <color rgb="FFFF0000"/>
        <rFont val="游ゴシック"/>
        <family val="3"/>
        <charset val="128"/>
        <scheme val="minor"/>
      </rPr>
      <t>0～4294.9 になる？</t>
    </r>
    <r>
      <rPr>
        <sz val="11"/>
        <rFont val="游ゴシック"/>
        <family val="3"/>
        <charset val="128"/>
        <scheme val="minor"/>
      </rPr>
      <t xml:space="preserve">
参照：ES4_CAN通信仕様書.docx　p.22　■4.1.5. BattDataFrameD4</t>
    </r>
    <rPh sb="2" eb="4">
      <t>ハンイ</t>
    </rPh>
    <rPh sb="59" eb="61">
      <t>サンショウ</t>
    </rPh>
    <phoneticPr fontId="4"/>
  </si>
  <si>
    <t>項目名</t>
    <phoneticPr fontId="4"/>
  </si>
  <si>
    <t>バンクの状態 エリア
ラベル 確認</t>
    <rPh sb="15" eb="17">
      <t>カクニン</t>
    </rPh>
    <phoneticPr fontId="4"/>
  </si>
  <si>
    <t>バンクの状態 エリア
数、色、並び方</t>
    <rPh sb="11" eb="12">
      <t>カズ</t>
    </rPh>
    <rPh sb="13" eb="14">
      <t>イロ</t>
    </rPh>
    <rPh sb="15" eb="16">
      <t>ナラ</t>
    </rPh>
    <rPh sb="17" eb="18">
      <t>カタ</t>
    </rPh>
    <phoneticPr fontId="4"/>
  </si>
  <si>
    <t>注意情報 エリア
ラベル 確認</t>
    <rPh sb="13" eb="15">
      <t>カクニン</t>
    </rPh>
    <phoneticPr fontId="4"/>
  </si>
  <si>
    <t>注意情報 エリア
情報表示</t>
    <rPh sb="9" eb="11">
      <t>ジョウホウ</t>
    </rPh>
    <rPh sb="11" eb="13">
      <t>ヒョウジ</t>
    </rPh>
    <phoneticPr fontId="4"/>
  </si>
  <si>
    <t>発生中の異常 エリア
ラベル 確認</t>
    <rPh sb="15" eb="17">
      <t>カクニン</t>
    </rPh>
    <phoneticPr fontId="4"/>
  </si>
  <si>
    <t>発生中の異常 エリア
情報表示</t>
    <rPh sb="11" eb="13">
      <t>ジョウホウ</t>
    </rPh>
    <rPh sb="13" eb="15">
      <t>ヒョウジ</t>
    </rPh>
    <phoneticPr fontId="4"/>
  </si>
  <si>
    <t>表示確認
項目</t>
    <rPh sb="0" eb="2">
      <t>ヒョウジ</t>
    </rPh>
    <rPh sb="2" eb="4">
      <t>カクニン</t>
    </rPh>
    <phoneticPr fontId="4"/>
  </si>
  <si>
    <t>値表示確認
項目 エリア</t>
    <rPh sb="3" eb="5">
      <t>カクニン</t>
    </rPh>
    <rPh sb="6" eb="8">
      <t>コウモク</t>
    </rPh>
    <phoneticPr fontId="4"/>
  </si>
  <si>
    <t>値表示確認
発生中の異常 エリア</t>
    <rPh sb="6" eb="9">
      <t>ハッセイチュウ</t>
    </rPh>
    <rPh sb="10" eb="12">
      <t>イジョウ</t>
    </rPh>
    <phoneticPr fontId="4"/>
  </si>
  <si>
    <t>値表示確認
注意情報 エリア</t>
    <phoneticPr fontId="4"/>
  </si>
  <si>
    <t>バンクの状態 エリア
バンク電圧リスト ボタン表示</t>
    <rPh sb="4" eb="6">
      <t>ジョウタイ</t>
    </rPh>
    <rPh sb="14" eb="16">
      <t>デンアツ</t>
    </rPh>
    <rPh sb="23" eb="25">
      <t>ヒョウジ</t>
    </rPh>
    <phoneticPr fontId="4"/>
  </si>
  <si>
    <t>値表示確認
バンクの状態 エリア
【NICR】</t>
    <rPh sb="10" eb="12">
      <t>ジョウタイ</t>
    </rPh>
    <phoneticPr fontId="4"/>
  </si>
  <si>
    <t>値表示確認
バンクの状態 エリア
【NICE】</t>
    <phoneticPr fontId="4"/>
  </si>
  <si>
    <t xml:space="preserve">状態表示画面から
１．[バンク電圧リスト]ボタンをクリックして、
　　全バンク電圧リスト表示 画面に遷移する
２．確認項目3の確認を行う
</t>
    <rPh sb="0" eb="2">
      <t>ジョウタイ</t>
    </rPh>
    <rPh sb="2" eb="4">
      <t>ヒョウジ</t>
    </rPh>
    <rPh sb="4" eb="6">
      <t>ガメン</t>
    </rPh>
    <rPh sb="35" eb="36">
      <t>ゼン</t>
    </rPh>
    <rPh sb="39" eb="41">
      <t>デンアツ</t>
    </rPh>
    <rPh sb="44" eb="46">
      <t>ヒョウジ</t>
    </rPh>
    <rPh sb="47" eb="49">
      <t>ガメン</t>
    </rPh>
    <rPh sb="50" eb="52">
      <t>センイ</t>
    </rPh>
    <rPh sb="57" eb="59">
      <t>カクニン</t>
    </rPh>
    <rPh sb="59" eb="61">
      <t>コウモク</t>
    </rPh>
    <rPh sb="63" eb="65">
      <t>カクニン</t>
    </rPh>
    <rPh sb="66" eb="67">
      <t>オコナ</t>
    </rPh>
    <phoneticPr fontId="4"/>
  </si>
  <si>
    <t>全バンク電圧リスト表示 画面
表示確認　項目</t>
    <rPh sb="12" eb="14">
      <t>ガメン</t>
    </rPh>
    <rPh sb="15" eb="17">
      <t>ヒョウジ</t>
    </rPh>
    <rPh sb="17" eb="19">
      <t>カクニン</t>
    </rPh>
    <rPh sb="20" eb="22">
      <t>コウモク</t>
    </rPh>
    <phoneticPr fontId="4"/>
  </si>
  <si>
    <t>全バンク状態画面</t>
    <rPh sb="0" eb="1">
      <t>ゼン</t>
    </rPh>
    <rPh sb="4" eb="6">
      <t>ジョウタイ</t>
    </rPh>
    <rPh sb="6" eb="8">
      <t>ガメン</t>
    </rPh>
    <phoneticPr fontId="4"/>
  </si>
  <si>
    <t>バンク○状態画面</t>
    <phoneticPr fontId="4"/>
  </si>
  <si>
    <t>全バンク電圧リスト表示 画面
値表示確認</t>
    <rPh sb="15" eb="16">
      <t>アタイ</t>
    </rPh>
    <phoneticPr fontId="4"/>
  </si>
  <si>
    <t>表示確認
項目</t>
    <phoneticPr fontId="4"/>
  </si>
  <si>
    <t>値表示確認
項目 エリア</t>
    <phoneticPr fontId="4"/>
  </si>
  <si>
    <t>直列セル数
最小値：</t>
    <rPh sb="0" eb="2">
      <t>チョクレツ</t>
    </rPh>
    <phoneticPr fontId="4"/>
  </si>
  <si>
    <t>直列セル数
中間値：</t>
    <rPh sb="0" eb="2">
      <t>チョクレツ</t>
    </rPh>
    <rPh sb="6" eb="8">
      <t>チュウカン</t>
    </rPh>
    <phoneticPr fontId="4"/>
  </si>
  <si>
    <t>直列セル数
最大値：</t>
    <rPh sb="0" eb="2">
      <t>チョクレツ</t>
    </rPh>
    <rPh sb="6" eb="8">
      <t>サイダイ</t>
    </rPh>
    <phoneticPr fontId="4"/>
  </si>
  <si>
    <t>直列モジュール数
最小値：</t>
    <phoneticPr fontId="4"/>
  </si>
  <si>
    <t>直列モジュール数
中間値：</t>
    <rPh sb="9" eb="11">
      <t>チュウカン</t>
    </rPh>
    <phoneticPr fontId="4"/>
  </si>
  <si>
    <t>直列モジュール数
最大値：</t>
    <rPh sb="9" eb="11">
      <t>サイダイ</t>
    </rPh>
    <phoneticPr fontId="4"/>
  </si>
  <si>
    <t>電池容量[Ah]
最小値：</t>
  </si>
  <si>
    <t>電池容量[Ah]
中間値：</t>
    <rPh sb="9" eb="11">
      <t>チュウカン</t>
    </rPh>
    <phoneticPr fontId="4"/>
  </si>
  <si>
    <t>電池容量[Ah]
最大値：</t>
    <rPh sb="9" eb="11">
      <t>サイダイ</t>
    </rPh>
    <phoneticPr fontId="4"/>
  </si>
  <si>
    <t xml:space="preserve">セル電圧[V]
Min、Average、Max 確認
バンク最低セル電圧：0.000
バンク平均セル電圧：7.000
バンク最高セル電圧：15.000
</t>
    <rPh sb="24" eb="26">
      <t>カクニン</t>
    </rPh>
    <rPh sb="30" eb="32">
      <t>サイテイ</t>
    </rPh>
    <rPh sb="46" eb="48">
      <t>ヘイキン</t>
    </rPh>
    <rPh sb="62" eb="64">
      <t>サイコウ</t>
    </rPh>
    <phoneticPr fontId="4"/>
  </si>
  <si>
    <t xml:space="preserve">セル電圧[V]
Min、Average、Max 確認
バンク最低セル電圧：0.000
バンク平均セル電圧：0.000
バンク最高セル電圧：0.000
</t>
    <rPh sb="24" eb="26">
      <t>カクニン</t>
    </rPh>
    <rPh sb="30" eb="32">
      <t>サイテイ</t>
    </rPh>
    <rPh sb="46" eb="48">
      <t>ヘイキン</t>
    </rPh>
    <rPh sb="62" eb="64">
      <t>サイコウ</t>
    </rPh>
    <phoneticPr fontId="4"/>
  </si>
  <si>
    <t xml:space="preserve">セル電圧[V]
Min、Average、Max 確認
バンク最低セル電圧：15.000
バンク平均セル電圧：15.000
バンク最高セル電圧：15.000
</t>
    <rPh sb="24" eb="26">
      <t>カクニン</t>
    </rPh>
    <rPh sb="30" eb="32">
      <t>サイテイ</t>
    </rPh>
    <rPh sb="47" eb="49">
      <t>ヘイキン</t>
    </rPh>
    <rPh sb="64" eb="66">
      <t>サイコウ</t>
    </rPh>
    <phoneticPr fontId="4"/>
  </si>
  <si>
    <t xml:space="preserve">セル電圧[V]
Min、Average、Max 確認
バンク最低セル電圧：15.000
バンク平均セル電圧：7.000
バンク最高セル電圧：0.000
</t>
    <rPh sb="24" eb="26">
      <t>カクニン</t>
    </rPh>
    <rPh sb="30" eb="32">
      <t>サイテイ</t>
    </rPh>
    <rPh sb="47" eb="49">
      <t>ヘイキン</t>
    </rPh>
    <rPh sb="63" eb="65">
      <t>サイコウ</t>
    </rPh>
    <phoneticPr fontId="4"/>
  </si>
  <si>
    <t xml:space="preserve">セル電圧[V]
Min、Average、Max 確認
バンク最低セル電圧：7.000
バンク平均セル電圧：15.000
バンク最高セル電圧：0.000
</t>
    <rPh sb="24" eb="26">
      <t>カクニン</t>
    </rPh>
    <rPh sb="30" eb="32">
      <t>サイテイ</t>
    </rPh>
    <rPh sb="46" eb="48">
      <t>ヘイキン</t>
    </rPh>
    <rPh sb="63" eb="65">
      <t>サイコウ</t>
    </rPh>
    <phoneticPr fontId="4"/>
  </si>
  <si>
    <t>試験内容は合ってる？
0.0～15.0</t>
    <phoneticPr fontId="4"/>
  </si>
  <si>
    <t>ES4_CAN通信仕様書.docx　P.25　"4.2.4. BattDataFrameB3" 合ってる？
-32.7～32.7</t>
    <rPh sb="48" eb="49">
      <t>ア</t>
    </rPh>
    <phoneticPr fontId="4"/>
  </si>
  <si>
    <t>Minに 32.7
Averageに 32.7
Maxに 32.7
が表示されること</t>
    <rPh sb="35" eb="37">
      <t>ヒョウジ</t>
    </rPh>
    <phoneticPr fontId="4"/>
  </si>
  <si>
    <t>Minに -32.7
Averageに 0.0
Maxに 32.7
が表示されること</t>
    <rPh sb="35" eb="37">
      <t>ヒョウジ</t>
    </rPh>
    <phoneticPr fontId="4"/>
  </si>
  <si>
    <t>Minに -32.7
Averageに -32.7
Maxに -32.7
が表示されること</t>
    <rPh sb="38" eb="40">
      <t>ヒョウジ</t>
    </rPh>
    <phoneticPr fontId="4"/>
  </si>
  <si>
    <t>Minに 32.7
Averageに 0.0
Maxに -32.7
が表示されること</t>
    <rPh sb="35" eb="37">
      <t>ヒョウジ</t>
    </rPh>
    <phoneticPr fontId="4"/>
  </si>
  <si>
    <t>Minに 0.0
Averageに 32.7
Maxに -32.7
が表示されること</t>
    <rPh sb="35" eb="37">
      <t>ヒョウジ</t>
    </rPh>
    <phoneticPr fontId="4"/>
  </si>
  <si>
    <t>充電電流制限値[A]
入力値：-1</t>
    <rPh sb="11" eb="14">
      <t>ニュウリョクチ</t>
    </rPh>
    <phoneticPr fontId="4"/>
  </si>
  <si>
    <t>放電電流制限値[A]
入力値：-1</t>
    <rPh sb="11" eb="13">
      <t>ニュウリョク</t>
    </rPh>
    <phoneticPr fontId="4"/>
  </si>
  <si>
    <t>充電電力制限値[W]
入力値：-1</t>
    <rPh sb="11" eb="13">
      <t>ニュウリョク</t>
    </rPh>
    <phoneticPr fontId="4"/>
  </si>
  <si>
    <t>放電電力制限値[W]
入力値：-1</t>
    <rPh sb="11" eb="13">
      <t>ニュウリョク</t>
    </rPh>
    <phoneticPr fontId="4"/>
  </si>
  <si>
    <t xml:space="preserve">バンク○モジュール○セル電圧 画面
セル電圧[V](No.1～No.104)
</t>
    <rPh sb="12" eb="14">
      <t>デンアツ</t>
    </rPh>
    <rPh sb="15" eb="17">
      <t>ガメン</t>
    </rPh>
    <phoneticPr fontId="4"/>
  </si>
  <si>
    <t xml:space="preserve">セル電圧[V](No.1～No.104)
中間値：
</t>
  </si>
  <si>
    <t xml:space="preserve">セル電圧[V](No.1～No.104)
最大値：
</t>
  </si>
  <si>
    <t>値表示確認
発生中の異常 エリア</t>
    <phoneticPr fontId="4"/>
  </si>
  <si>
    <t>セル電圧[Ｖ] 画面
(No.1～No.104)</t>
    <phoneticPr fontId="4"/>
  </si>
  <si>
    <t xml:space="preserve">１．状態表示画面のバンクの状態から
　　 確認項目3のバンクをクリックする
２．表示されたバンク画面で
　　 確認項目3のモジュールの
　　［Ｖ］ボタンをクリックする
</t>
    <rPh sb="2" eb="6">
      <t>ジョウタイヒョウジ</t>
    </rPh>
    <rPh sb="6" eb="8">
      <t>ガメン</t>
    </rPh>
    <rPh sb="13" eb="15">
      <t>ジョウタイ</t>
    </rPh>
    <rPh sb="21" eb="25">
      <t>カクニンコウモク</t>
    </rPh>
    <rPh sb="40" eb="42">
      <t>ヒョウジ</t>
    </rPh>
    <rPh sb="48" eb="50">
      <t>ガメン</t>
    </rPh>
    <rPh sb="55" eb="57">
      <t>カクニン</t>
    </rPh>
    <rPh sb="57" eb="59">
      <t>コウモク</t>
    </rPh>
    <phoneticPr fontId="4"/>
  </si>
  <si>
    <t xml:space="preserve">１．状態表示画面のバンクの状態から
　　 確認項目3のバンクをクリックする
２．表示されたバンク画面で
　　 確認項目3のモジュールの
　　［℃］ボタンをクリックする
</t>
    <rPh sb="2" eb="6">
      <t>ジョウタイヒョウジ</t>
    </rPh>
    <rPh sb="6" eb="8">
      <t>ガメン</t>
    </rPh>
    <rPh sb="13" eb="15">
      <t>ジョウタイ</t>
    </rPh>
    <rPh sb="21" eb="25">
      <t>カクニンコウモク</t>
    </rPh>
    <rPh sb="40" eb="42">
      <t>ヒョウジ</t>
    </rPh>
    <rPh sb="48" eb="50">
      <t>ガメン</t>
    </rPh>
    <rPh sb="55" eb="57">
      <t>カクニン</t>
    </rPh>
    <rPh sb="57" eb="59">
      <t>コウモク</t>
    </rPh>
    <phoneticPr fontId="4"/>
  </si>
  <si>
    <t xml:space="preserve">バンク1のモジュール1
</t>
    <phoneticPr fontId="4"/>
  </si>
  <si>
    <t xml:space="preserve">バンク4のモジュール2
</t>
    <phoneticPr fontId="4"/>
  </si>
  <si>
    <t xml:space="preserve">バンク8のモジュール3
</t>
    <phoneticPr fontId="4"/>
  </si>
  <si>
    <t xml:space="preserve">バンク12のモジュール4
</t>
    <phoneticPr fontId="4"/>
  </si>
  <si>
    <t>・設置バンク数
・稼働バンク数
・総合充電電流制限値[A]
・総合放電電流制限値[A]
・総合充電電力制限値[W]
・総合放電電力制限値[W]
表形式　Min、Average、Max
・セル電圧[V]
・充電状態(SOC)[%]
・総電圧[V]
・温度[℃]
・モジュール温度[℃]（NICRのみ）
・電池電流[A]</t>
    <rPh sb="31" eb="33">
      <t>ソウゴウ</t>
    </rPh>
    <rPh sb="73" eb="74">
      <t>ヒョウ</t>
    </rPh>
    <rPh sb="74" eb="76">
      <t>ケイシキ</t>
    </rPh>
    <rPh sb="125" eb="127">
      <t>オンド</t>
    </rPh>
    <phoneticPr fontId="4"/>
  </si>
  <si>
    <t>セル電圧[V]
Min、Average、Max 確認
バンク最低セル電圧：0.000　最小値
バンク平均セル電圧：0.000　最小値
バンク最高セル電圧：0.000　最小値
（NICEのみ）</t>
    <rPh sb="24" eb="26">
      <t>カクニン</t>
    </rPh>
    <rPh sb="30" eb="32">
      <t>サイテイ</t>
    </rPh>
    <rPh sb="50" eb="52">
      <t>ヘイキン</t>
    </rPh>
    <rPh sb="70" eb="72">
      <t>サイコウ</t>
    </rPh>
    <phoneticPr fontId="4"/>
  </si>
  <si>
    <t>セル電圧[V]
Min、Average、Max 確認
バンク最低セル電圧：0.000　最小値
バンク平均セル電圧：7.000　平均値
バンク最高セル電圧：15.000　最大値
（NICEのみ）</t>
    <rPh sb="24" eb="26">
      <t>カクニン</t>
    </rPh>
    <rPh sb="30" eb="32">
      <t>サイテイ</t>
    </rPh>
    <rPh sb="50" eb="52">
      <t>ヘイキン</t>
    </rPh>
    <rPh sb="63" eb="66">
      <t>ヘイキンチ</t>
    </rPh>
    <rPh sb="70" eb="72">
      <t>サイコウ</t>
    </rPh>
    <phoneticPr fontId="4"/>
  </si>
  <si>
    <t>セル電圧[V]
Min、Average、Max 確認
バンク最低セル電圧：15.000　最大値
バンク平均セル電圧：15.000　最大値
バンク最高セル電圧：15.000　最大値
（NICEのみ）</t>
    <rPh sb="24" eb="26">
      <t>カクニン</t>
    </rPh>
    <rPh sb="30" eb="32">
      <t>サイテイ</t>
    </rPh>
    <rPh sb="51" eb="53">
      <t>ヘイキン</t>
    </rPh>
    <rPh sb="72" eb="74">
      <t>サイコウ</t>
    </rPh>
    <phoneticPr fontId="4"/>
  </si>
  <si>
    <t>セル電圧[V]
Min、Average、Max 確認
バンク最低セル電圧：15.000　最大値
バンク平均セル電圧：7.000　平均値
バンク最高セル電圧：0.000　最小値
（NICEのみ）</t>
    <rPh sb="24" eb="26">
      <t>カクニン</t>
    </rPh>
    <rPh sb="30" eb="32">
      <t>サイテイ</t>
    </rPh>
    <rPh sb="51" eb="53">
      <t>ヘイキン</t>
    </rPh>
    <rPh sb="64" eb="66">
      <t>ヘイキン</t>
    </rPh>
    <rPh sb="71" eb="73">
      <t>サイコウ</t>
    </rPh>
    <phoneticPr fontId="4"/>
  </si>
  <si>
    <t>セル電圧[V]
Min、Average、Max 確認
バンク最低セル電圧：7.000　平均値
バンク平均セル電圧：15.000　最大値
バンク最高セル電圧：0.000　最小値
（NICEのみ）</t>
    <rPh sb="24" eb="26">
      <t>カクニン</t>
    </rPh>
    <rPh sb="30" eb="32">
      <t>サイテイ</t>
    </rPh>
    <rPh sb="43" eb="46">
      <t>ヘイキンチ</t>
    </rPh>
    <rPh sb="50" eb="52">
      <t>ヘイキン</t>
    </rPh>
    <rPh sb="71" eb="73">
      <t>サイコウ</t>
    </rPh>
    <phoneticPr fontId="4"/>
  </si>
  <si>
    <t>モジュール温度[℃]
Min、Average、Max 確認
最小値：-3276.8
平均値：0.0
最大値：3276.7</t>
    <rPh sb="42" eb="44">
      <t>ヘイキン</t>
    </rPh>
    <rPh sb="44" eb="45">
      <t>アタイ</t>
    </rPh>
    <phoneticPr fontId="4"/>
  </si>
  <si>
    <t>モジュール温度[℃]
Min、Average、Max 確認
最小値：-3276.8
平均値：-3276.8
最大値：-3276.8</t>
    <rPh sb="42" eb="44">
      <t>ヘイキン</t>
    </rPh>
    <rPh sb="44" eb="45">
      <t>アタイ</t>
    </rPh>
    <phoneticPr fontId="4"/>
  </si>
  <si>
    <t>モジュール温度[℃]
Min、Average、Max 確認
最小値：3276.7
平均値：3276.7
最大値：3276.7</t>
    <rPh sb="41" eb="43">
      <t>ヘイキン</t>
    </rPh>
    <rPh sb="43" eb="44">
      <t>アタイサイコウチ</t>
    </rPh>
    <phoneticPr fontId="4"/>
  </si>
  <si>
    <t>モジュール温度[℃]
Min、Average、Max 確認
最小値：3276.7
平均値：0.0
最大値：-3276.8</t>
    <rPh sb="41" eb="43">
      <t>ヘイキン</t>
    </rPh>
    <rPh sb="43" eb="44">
      <t>アタイ</t>
    </rPh>
    <phoneticPr fontId="4"/>
  </si>
  <si>
    <t>モジュール温度[℃]
Min、Average、Max 確認
最小値：0.0
平均値：3276.7
最大値：-3276.8</t>
    <rPh sb="38" eb="40">
      <t>ヘイキン</t>
    </rPh>
    <rPh sb="40" eb="41">
      <t>アタイ</t>
    </rPh>
    <phoneticPr fontId="4"/>
  </si>
  <si>
    <t xml:space="preserve">モジュール温度[℃]
Min、Average、Max 確認
最小値：-32.7
平均値：0.0
最大値：32.7
</t>
    <rPh sb="40" eb="42">
      <t>ヘイキン</t>
    </rPh>
    <rPh sb="42" eb="43">
      <t>アタイ</t>
    </rPh>
    <phoneticPr fontId="4"/>
  </si>
  <si>
    <t xml:space="preserve">モジュール温度[℃]
Min、Average、Max 確認
最小値：-32.7
平均値：-32.7
最大値：-32.7
</t>
    <rPh sb="40" eb="42">
      <t>ヘイキン</t>
    </rPh>
    <rPh sb="42" eb="43">
      <t>アタイ</t>
    </rPh>
    <phoneticPr fontId="4"/>
  </si>
  <si>
    <t xml:space="preserve">モジュール温度[℃]
Min、Average、Max 確認
最小値：32.7
平均値：32.7
最大値：32.7
</t>
    <rPh sb="39" eb="41">
      <t>ヘイキン</t>
    </rPh>
    <rPh sb="41" eb="42">
      <t>アタイサイコウチ</t>
    </rPh>
    <phoneticPr fontId="4"/>
  </si>
  <si>
    <t xml:space="preserve">モジュール温度[℃]
Min、Average、Max 確認
最小値：32.7
平均値：0.0
最大値：-32.7
</t>
    <rPh sb="39" eb="41">
      <t>ヘイキン</t>
    </rPh>
    <rPh sb="41" eb="42">
      <t>アタイ</t>
    </rPh>
    <phoneticPr fontId="4"/>
  </si>
  <si>
    <t xml:space="preserve">モジュール温度[℃]
Min、Average、Max 確認
最小値：0.0
平均値：32.7
最大値：-32.7
</t>
    <rPh sb="38" eb="40">
      <t>ヘイキン</t>
    </rPh>
    <rPh sb="40" eb="41">
      <t>アタイ</t>
    </rPh>
    <phoneticPr fontId="4"/>
  </si>
  <si>
    <t xml:space="preserve">画面遷移 確認
モジュール エリア
セル電圧一覧、
モジュール温度一覧
</t>
    <rPh sb="2" eb="4">
      <t>センイ</t>
    </rPh>
    <rPh sb="20" eb="22">
      <t>デンアツ</t>
    </rPh>
    <rPh sb="22" eb="24">
      <t>イチラン</t>
    </rPh>
    <rPh sb="31" eb="33">
      <t>オンド</t>
    </rPh>
    <rPh sb="33" eb="35">
      <t>イチラン</t>
    </rPh>
    <phoneticPr fontId="4"/>
  </si>
  <si>
    <t>値表示確認
モジュール エリア
セル電圧</t>
    <rPh sb="0" eb="1">
      <t>アタイ</t>
    </rPh>
    <rPh sb="18" eb="20">
      <t>デンアツ</t>
    </rPh>
    <phoneticPr fontId="4"/>
  </si>
  <si>
    <t>観測点は1～56であること</t>
    <rPh sb="0" eb="3">
      <t>カンソクテン</t>
    </rPh>
    <phoneticPr fontId="4"/>
  </si>
  <si>
    <t>セル総数は1～104であること</t>
    <rPh sb="2" eb="4">
      <t>ソウスウ</t>
    </rPh>
    <phoneticPr fontId="4"/>
  </si>
  <si>
    <t>開いたバンク・モジュールの
各セルの値が設定した値になっていること</t>
    <rPh sb="0" eb="1">
      <t>ヒラ</t>
    </rPh>
    <rPh sb="14" eb="15">
      <t>カク</t>
    </rPh>
    <rPh sb="18" eb="19">
      <t>アタイ</t>
    </rPh>
    <rPh sb="20" eb="22">
      <t>セッテイ</t>
    </rPh>
    <rPh sb="24" eb="25">
      <t>アタイ</t>
    </rPh>
    <phoneticPr fontId="4"/>
  </si>
  <si>
    <t>設定項目3のバンク・モジュールの
セル電圧一覧が表示されること</t>
    <rPh sb="0" eb="2">
      <t>セッテイ</t>
    </rPh>
    <rPh sb="2" eb="4">
      <t>コウモク</t>
    </rPh>
    <phoneticPr fontId="4"/>
  </si>
  <si>
    <t>設定項目3のバンク・モジュールの
モジュール温度一覧が表示されること</t>
    <phoneticPr fontId="4"/>
  </si>
  <si>
    <t>開いたバンク・モジュールの
各観測点の値が設定した値になっていること</t>
    <rPh sb="0" eb="1">
      <t>ヒラ</t>
    </rPh>
    <rPh sb="14" eb="15">
      <t>カク</t>
    </rPh>
    <rPh sb="15" eb="18">
      <t>カンソクテン</t>
    </rPh>
    <rPh sb="19" eb="20">
      <t>アタイ</t>
    </rPh>
    <rPh sb="21" eb="23">
      <t>セッテイ</t>
    </rPh>
    <rPh sb="25" eb="26">
      <t>アタイ</t>
    </rPh>
    <phoneticPr fontId="4"/>
  </si>
  <si>
    <t>TS_DR25-03_DRS_B6_CAN通信仕様書.xlsx　「Detail message」シート
「SBCU1_Cell_VoltInf1」から
許容範囲：0.000~5.000 と判断</t>
    <rPh sb="94" eb="96">
      <t>ハンダン</t>
    </rPh>
    <phoneticPr fontId="4"/>
  </si>
  <si>
    <t>TS_DR25-03_DRS_B6_CAN通信仕様書.xlsx　「Detail message」シート
「SBCU1_TempInf1」から
許容範囲：-40～210 と判断</t>
    <rPh sb="85" eb="87">
      <t>ハンダン</t>
    </rPh>
    <phoneticPr fontId="4"/>
  </si>
  <si>
    <r>
      <t>１．確認項目3のバンク・モジュールのセル電圧を下記の通り設定する
　　・セル</t>
    </r>
    <r>
      <rPr>
        <b/>
        <sz val="11"/>
        <color theme="1"/>
        <rFont val="游ゴシック"/>
        <family val="3"/>
        <charset val="128"/>
        <scheme val="minor"/>
      </rPr>
      <t>1</t>
    </r>
    <r>
      <rPr>
        <sz val="11"/>
        <color theme="1"/>
        <rFont val="游ゴシック"/>
        <family val="3"/>
        <charset val="128"/>
        <scheme val="minor"/>
      </rPr>
      <t>に許容範囲内の最小値：0.000
　　・セル</t>
    </r>
    <r>
      <rPr>
        <b/>
        <sz val="11"/>
        <color theme="1"/>
        <rFont val="游ゴシック"/>
        <family val="3"/>
        <charset val="128"/>
        <scheme val="minor"/>
      </rPr>
      <t>52</t>
    </r>
    <r>
      <rPr>
        <sz val="11"/>
        <color theme="1"/>
        <rFont val="游ゴシック"/>
        <family val="3"/>
        <charset val="128"/>
        <scheme val="minor"/>
      </rPr>
      <t>に許容範囲内の中間値：2.500
　　・セル</t>
    </r>
    <r>
      <rPr>
        <b/>
        <sz val="11"/>
        <color theme="1"/>
        <rFont val="游ゴシック"/>
        <family val="3"/>
        <charset val="128"/>
        <scheme val="minor"/>
      </rPr>
      <t>104</t>
    </r>
    <r>
      <rPr>
        <sz val="11"/>
        <color theme="1"/>
        <rFont val="游ゴシック"/>
        <family val="3"/>
        <charset val="128"/>
        <scheme val="minor"/>
      </rPr>
      <t xml:space="preserve">に許容範囲内の最大値：5.000
　　・その他のセルには任意の許容範囲内の値
２．状態表示画面のバンクの状態から
　　 確認項目3のバンクをクリックする
３．表示されたバンク画面で
　　 確認項目3のモジュールの
　　［Ｖ］ボタンをクリックする
</t>
    </r>
    <rPh sb="20" eb="22">
      <t>デンアツ</t>
    </rPh>
    <rPh sb="23" eb="25">
      <t>カキ</t>
    </rPh>
    <rPh sb="26" eb="27">
      <t>トオ</t>
    </rPh>
    <rPh sb="28" eb="30">
      <t>セッテイ</t>
    </rPh>
    <rPh sb="40" eb="42">
      <t>キョヨウ</t>
    </rPh>
    <rPh sb="42" eb="44">
      <t>ハンイ</t>
    </rPh>
    <rPh sb="44" eb="45">
      <t>ナイ</t>
    </rPh>
    <rPh sb="110" eb="111">
      <t>タ</t>
    </rPh>
    <rPh sb="116" eb="118">
      <t>ニンイ</t>
    </rPh>
    <rPh sb="119" eb="123">
      <t>キョヨウハンイ</t>
    </rPh>
    <rPh sb="123" eb="124">
      <t>ナイ</t>
    </rPh>
    <rPh sb="125" eb="126">
      <t>アタイ</t>
    </rPh>
    <rPh sb="129" eb="133">
      <t>ジョウタイヒョウジ</t>
    </rPh>
    <rPh sb="133" eb="135">
      <t>ガメン</t>
    </rPh>
    <rPh sb="140" eb="142">
      <t>ジョウタイ</t>
    </rPh>
    <rPh sb="148" eb="152">
      <t>カクニンコウモク</t>
    </rPh>
    <rPh sb="167" eb="169">
      <t>ヒョウジ</t>
    </rPh>
    <rPh sb="175" eb="177">
      <t>ガメン</t>
    </rPh>
    <rPh sb="182" eb="184">
      <t>カクニン</t>
    </rPh>
    <rPh sb="184" eb="186">
      <t>コウモク</t>
    </rPh>
    <phoneticPr fontId="4"/>
  </si>
  <si>
    <r>
      <t>１．確認項目3のバンク・モジュールのセル電圧を下記の通り設定する
　　・セル</t>
    </r>
    <r>
      <rPr>
        <b/>
        <sz val="11"/>
        <color theme="1"/>
        <rFont val="游ゴシック"/>
        <family val="3"/>
        <charset val="128"/>
        <scheme val="minor"/>
      </rPr>
      <t>2</t>
    </r>
    <r>
      <rPr>
        <sz val="11"/>
        <color theme="1"/>
        <rFont val="游ゴシック"/>
        <family val="3"/>
        <charset val="128"/>
        <scheme val="minor"/>
      </rPr>
      <t>に許容範囲内の最小値：0.000
　　・セル</t>
    </r>
    <r>
      <rPr>
        <b/>
        <sz val="11"/>
        <color theme="1"/>
        <rFont val="游ゴシック"/>
        <family val="3"/>
        <charset val="128"/>
        <scheme val="minor"/>
      </rPr>
      <t>53</t>
    </r>
    <r>
      <rPr>
        <sz val="11"/>
        <color theme="1"/>
        <rFont val="游ゴシック"/>
        <family val="3"/>
        <charset val="128"/>
        <scheme val="minor"/>
      </rPr>
      <t>に許容範囲内の中間値：2.500
　　・セル</t>
    </r>
    <r>
      <rPr>
        <b/>
        <sz val="11"/>
        <color theme="1"/>
        <rFont val="游ゴシック"/>
        <family val="3"/>
        <charset val="128"/>
        <scheme val="minor"/>
      </rPr>
      <t>103</t>
    </r>
    <r>
      <rPr>
        <sz val="11"/>
        <color theme="1"/>
        <rFont val="游ゴシック"/>
        <family val="3"/>
        <charset val="128"/>
        <scheme val="minor"/>
      </rPr>
      <t xml:space="preserve">に許容範囲内の最大値：5.000
　　・その他のセルには任意の許容範囲内の値
２．状態表示画面のバンクの状態から
　　 確認項目3のバンクをクリックする
３．表示されたバンク画面で
　　 確認項目3のモジュールの
　　［Ｖ］ボタンをクリックする
</t>
    </r>
    <rPh sb="20" eb="22">
      <t>デンアツ</t>
    </rPh>
    <rPh sb="23" eb="25">
      <t>カキ</t>
    </rPh>
    <rPh sb="26" eb="27">
      <t>トオ</t>
    </rPh>
    <rPh sb="28" eb="30">
      <t>セッテイ</t>
    </rPh>
    <rPh sb="40" eb="42">
      <t>キョヨウ</t>
    </rPh>
    <rPh sb="42" eb="44">
      <t>ハンイ</t>
    </rPh>
    <rPh sb="44" eb="45">
      <t>ナイ</t>
    </rPh>
    <rPh sb="110" eb="111">
      <t>タ</t>
    </rPh>
    <rPh sb="116" eb="118">
      <t>ニンイ</t>
    </rPh>
    <rPh sb="119" eb="123">
      <t>キョヨウハンイ</t>
    </rPh>
    <rPh sb="123" eb="124">
      <t>ナイ</t>
    </rPh>
    <rPh sb="125" eb="126">
      <t>アタイ</t>
    </rPh>
    <rPh sb="129" eb="133">
      <t>ジョウタイヒョウジ</t>
    </rPh>
    <rPh sb="133" eb="135">
      <t>ガメン</t>
    </rPh>
    <rPh sb="140" eb="142">
      <t>ジョウタイ</t>
    </rPh>
    <rPh sb="148" eb="152">
      <t>カクニンコウモク</t>
    </rPh>
    <rPh sb="167" eb="169">
      <t>ヒョウジ</t>
    </rPh>
    <rPh sb="175" eb="177">
      <t>ガメン</t>
    </rPh>
    <rPh sb="182" eb="184">
      <t>カクニン</t>
    </rPh>
    <rPh sb="184" eb="186">
      <t>コウモク</t>
    </rPh>
    <phoneticPr fontId="4"/>
  </si>
  <si>
    <r>
      <t>１．確認項目3のバンク・モジュールのセル電圧を下記の通り設定する
　　・セル</t>
    </r>
    <r>
      <rPr>
        <b/>
        <sz val="11"/>
        <color theme="1"/>
        <rFont val="游ゴシック"/>
        <family val="3"/>
        <charset val="128"/>
        <scheme val="minor"/>
      </rPr>
      <t>3</t>
    </r>
    <r>
      <rPr>
        <sz val="11"/>
        <color theme="1"/>
        <rFont val="游ゴシック"/>
        <family val="3"/>
        <charset val="128"/>
        <scheme val="minor"/>
      </rPr>
      <t>に許容範囲内の最小値：0.000
　　・セル</t>
    </r>
    <r>
      <rPr>
        <b/>
        <sz val="11"/>
        <color theme="1"/>
        <rFont val="游ゴシック"/>
        <family val="3"/>
        <charset val="128"/>
        <scheme val="minor"/>
      </rPr>
      <t>51</t>
    </r>
    <r>
      <rPr>
        <sz val="11"/>
        <color theme="1"/>
        <rFont val="游ゴシック"/>
        <family val="3"/>
        <charset val="128"/>
        <scheme val="minor"/>
      </rPr>
      <t>に許容範囲内の中間値：2.500
　　・セル</t>
    </r>
    <r>
      <rPr>
        <b/>
        <sz val="11"/>
        <color theme="1"/>
        <rFont val="游ゴシック"/>
        <family val="3"/>
        <charset val="128"/>
        <scheme val="minor"/>
      </rPr>
      <t>102</t>
    </r>
    <r>
      <rPr>
        <sz val="11"/>
        <color theme="1"/>
        <rFont val="游ゴシック"/>
        <family val="3"/>
        <charset val="128"/>
        <scheme val="minor"/>
      </rPr>
      <t xml:space="preserve">に許容範囲内の最大値：5.000
　　・その他のセルには任意の許容範囲内の値
２．状態表示画面のバンクの状態から
　　 確認項目3のバンクをクリックする
３．表示されたバンク画面で
　　 確認項目3のモジュールの
　　［Ｖ］ボタンをクリックする
</t>
    </r>
    <rPh sb="20" eb="22">
      <t>デンアツ</t>
    </rPh>
    <rPh sb="23" eb="25">
      <t>カキ</t>
    </rPh>
    <rPh sb="26" eb="27">
      <t>トオ</t>
    </rPh>
    <rPh sb="28" eb="30">
      <t>セッテイ</t>
    </rPh>
    <rPh sb="40" eb="42">
      <t>キョヨウ</t>
    </rPh>
    <rPh sb="42" eb="44">
      <t>ハンイ</t>
    </rPh>
    <rPh sb="44" eb="45">
      <t>ナイ</t>
    </rPh>
    <rPh sb="110" eb="111">
      <t>タ</t>
    </rPh>
    <rPh sb="116" eb="118">
      <t>ニンイ</t>
    </rPh>
    <rPh sb="119" eb="123">
      <t>キョヨウハンイ</t>
    </rPh>
    <rPh sb="123" eb="124">
      <t>ナイ</t>
    </rPh>
    <rPh sb="125" eb="126">
      <t>アタイ</t>
    </rPh>
    <rPh sb="129" eb="133">
      <t>ジョウタイヒョウジ</t>
    </rPh>
    <rPh sb="133" eb="135">
      <t>ガメン</t>
    </rPh>
    <rPh sb="140" eb="142">
      <t>ジョウタイ</t>
    </rPh>
    <rPh sb="148" eb="152">
      <t>カクニンコウモク</t>
    </rPh>
    <rPh sb="167" eb="169">
      <t>ヒョウジ</t>
    </rPh>
    <rPh sb="175" eb="177">
      <t>ガメン</t>
    </rPh>
    <rPh sb="182" eb="184">
      <t>カクニン</t>
    </rPh>
    <rPh sb="184" eb="186">
      <t>コウモク</t>
    </rPh>
    <phoneticPr fontId="4"/>
  </si>
  <si>
    <r>
      <t>１．確認項目3のバンク・モジュールのモジュール温度を下記の通り設定する
　　・観測点</t>
    </r>
    <r>
      <rPr>
        <b/>
        <sz val="11"/>
        <color theme="1"/>
        <rFont val="游ゴシック"/>
        <family val="3"/>
        <charset val="128"/>
        <scheme val="minor"/>
      </rPr>
      <t>1</t>
    </r>
    <r>
      <rPr>
        <sz val="11"/>
        <color theme="1"/>
        <rFont val="游ゴシック"/>
        <family val="3"/>
        <charset val="128"/>
        <scheme val="minor"/>
      </rPr>
      <t>に許容範囲内の最小値：-40.0
　　・観測点</t>
    </r>
    <r>
      <rPr>
        <b/>
        <sz val="11"/>
        <color theme="1"/>
        <rFont val="游ゴシック"/>
        <family val="3"/>
        <charset val="128"/>
        <scheme val="minor"/>
      </rPr>
      <t>28</t>
    </r>
    <r>
      <rPr>
        <sz val="11"/>
        <color theme="1"/>
        <rFont val="游ゴシック"/>
        <family val="3"/>
        <charset val="128"/>
        <scheme val="minor"/>
      </rPr>
      <t>に許容範囲内の中間値：85.0
　　・観測点</t>
    </r>
    <r>
      <rPr>
        <b/>
        <sz val="11"/>
        <color theme="1"/>
        <rFont val="游ゴシック"/>
        <family val="3"/>
        <charset val="128"/>
        <scheme val="minor"/>
      </rPr>
      <t>56</t>
    </r>
    <r>
      <rPr>
        <sz val="11"/>
        <color theme="1"/>
        <rFont val="游ゴシック"/>
        <family val="3"/>
        <charset val="128"/>
        <scheme val="minor"/>
      </rPr>
      <t xml:space="preserve">に許容範囲内の最大値：210.0
　　・その他の観測点には任意の許容範囲内の値
２．状態表示画面のバンクの状態から
　　 確認項目3のバンクをクリックする
３．表示されたバンク画面で
　　 確認項目3のモジュールの
　　［℃］ボタンをクリックする
</t>
    </r>
    <rPh sb="23" eb="25">
      <t>オンド</t>
    </rPh>
    <rPh sb="39" eb="42">
      <t>カンソクテン</t>
    </rPh>
    <rPh sb="63" eb="66">
      <t>カンソクテン</t>
    </rPh>
    <rPh sb="87" eb="90">
      <t>カンソクテン</t>
    </rPh>
    <rPh sb="116" eb="119">
      <t>カンソクテン</t>
    </rPh>
    <rPh sb="134" eb="138">
      <t>ジョウタイヒョウジ</t>
    </rPh>
    <rPh sb="138" eb="140">
      <t>ガメン</t>
    </rPh>
    <rPh sb="145" eb="147">
      <t>ジョウタイ</t>
    </rPh>
    <rPh sb="153" eb="157">
      <t>カクニンコウモク</t>
    </rPh>
    <rPh sb="172" eb="174">
      <t>ヒョウジ</t>
    </rPh>
    <rPh sb="180" eb="182">
      <t>ガメン</t>
    </rPh>
    <rPh sb="187" eb="189">
      <t>カクニン</t>
    </rPh>
    <rPh sb="189" eb="191">
      <t>コウモク</t>
    </rPh>
    <phoneticPr fontId="4"/>
  </si>
  <si>
    <r>
      <t>１．確認項目3のバンク・モジュールのモジュール温度を下記の通り設定する
　　・観測点</t>
    </r>
    <r>
      <rPr>
        <b/>
        <sz val="11"/>
        <color theme="1"/>
        <rFont val="游ゴシック"/>
        <family val="3"/>
        <charset val="128"/>
        <scheme val="minor"/>
      </rPr>
      <t>2</t>
    </r>
    <r>
      <rPr>
        <sz val="11"/>
        <color theme="1"/>
        <rFont val="游ゴシック"/>
        <family val="3"/>
        <charset val="128"/>
        <scheme val="minor"/>
      </rPr>
      <t>に許容範囲内の最小値：-40.0
　　・観測点</t>
    </r>
    <r>
      <rPr>
        <b/>
        <sz val="11"/>
        <color theme="1"/>
        <rFont val="游ゴシック"/>
        <family val="3"/>
        <charset val="128"/>
        <scheme val="minor"/>
      </rPr>
      <t>29</t>
    </r>
    <r>
      <rPr>
        <sz val="11"/>
        <color theme="1"/>
        <rFont val="游ゴシック"/>
        <family val="3"/>
        <charset val="128"/>
        <scheme val="minor"/>
      </rPr>
      <t>に許容範囲内の中間値：85.0
　　・観測点</t>
    </r>
    <r>
      <rPr>
        <b/>
        <sz val="11"/>
        <color theme="1"/>
        <rFont val="游ゴシック"/>
        <family val="3"/>
        <charset val="128"/>
        <scheme val="minor"/>
      </rPr>
      <t>55</t>
    </r>
    <r>
      <rPr>
        <sz val="11"/>
        <color theme="1"/>
        <rFont val="游ゴシック"/>
        <family val="3"/>
        <charset val="128"/>
        <scheme val="minor"/>
      </rPr>
      <t xml:space="preserve">に許容範囲内の最大値：210.0
　　・その他の観測点には任意の許容範囲内の値
２．状態表示画面のバンクの状態から
　　 確認項目3のバンクをクリックする
３．表示されたバンク画面で
　　 確認項目3のモジュールの
　　［℃］ボタンをクリックする
</t>
    </r>
    <rPh sb="23" eb="25">
      <t>オンド</t>
    </rPh>
    <rPh sb="39" eb="42">
      <t>カンソクテン</t>
    </rPh>
    <rPh sb="63" eb="66">
      <t>カンソクテン</t>
    </rPh>
    <rPh sb="87" eb="90">
      <t>カンソクテン</t>
    </rPh>
    <rPh sb="116" eb="119">
      <t>カンソクテン</t>
    </rPh>
    <rPh sb="134" eb="138">
      <t>ジョウタイヒョウジ</t>
    </rPh>
    <rPh sb="138" eb="140">
      <t>ガメン</t>
    </rPh>
    <rPh sb="145" eb="147">
      <t>ジョウタイ</t>
    </rPh>
    <rPh sb="153" eb="157">
      <t>カクニンコウモク</t>
    </rPh>
    <rPh sb="172" eb="174">
      <t>ヒョウジ</t>
    </rPh>
    <rPh sb="180" eb="182">
      <t>ガメン</t>
    </rPh>
    <rPh sb="187" eb="189">
      <t>カクニン</t>
    </rPh>
    <rPh sb="189" eb="191">
      <t>コウモク</t>
    </rPh>
    <phoneticPr fontId="4"/>
  </si>
  <si>
    <r>
      <t>１．確認項目3のバンク・モジュールのモジュール温度を下記の通り設定する
　　・観測点</t>
    </r>
    <r>
      <rPr>
        <b/>
        <sz val="11"/>
        <color theme="1"/>
        <rFont val="游ゴシック"/>
        <family val="3"/>
        <charset val="128"/>
        <scheme val="minor"/>
      </rPr>
      <t>3</t>
    </r>
    <r>
      <rPr>
        <sz val="11"/>
        <color theme="1"/>
        <rFont val="游ゴシック"/>
        <family val="3"/>
        <charset val="128"/>
        <scheme val="minor"/>
      </rPr>
      <t>に許容範囲内の最小値：-40.0
　　・観測点</t>
    </r>
    <r>
      <rPr>
        <b/>
        <sz val="11"/>
        <color theme="1"/>
        <rFont val="游ゴシック"/>
        <family val="3"/>
        <charset val="128"/>
        <scheme val="minor"/>
      </rPr>
      <t>27</t>
    </r>
    <r>
      <rPr>
        <sz val="11"/>
        <color theme="1"/>
        <rFont val="游ゴシック"/>
        <family val="3"/>
        <charset val="128"/>
        <scheme val="minor"/>
      </rPr>
      <t>に許容範囲内の中間値：85.0
　　・観測点</t>
    </r>
    <r>
      <rPr>
        <b/>
        <sz val="11"/>
        <color theme="1"/>
        <rFont val="游ゴシック"/>
        <family val="3"/>
        <charset val="128"/>
        <scheme val="minor"/>
      </rPr>
      <t>54</t>
    </r>
    <r>
      <rPr>
        <sz val="11"/>
        <color theme="1"/>
        <rFont val="游ゴシック"/>
        <family val="3"/>
        <charset val="128"/>
        <scheme val="minor"/>
      </rPr>
      <t xml:space="preserve">に許容範囲内の最大値：210.0
　　・その他の観測点には任意の許容範囲内の値
２．状態表示画面のバンクの状態から
　　 確認項目3のバンクをクリックする
３．表示されたバンク画面で
　　 確認項目3のモジュールの
　　［℃］ボタンをクリックする
</t>
    </r>
    <rPh sb="23" eb="25">
      <t>オンド</t>
    </rPh>
    <rPh sb="39" eb="42">
      <t>カンソクテン</t>
    </rPh>
    <rPh sb="63" eb="66">
      <t>カンソクテン</t>
    </rPh>
    <rPh sb="87" eb="90">
      <t>カンソクテン</t>
    </rPh>
    <rPh sb="116" eb="119">
      <t>カンソクテン</t>
    </rPh>
    <rPh sb="134" eb="138">
      <t>ジョウタイヒョウジ</t>
    </rPh>
    <rPh sb="138" eb="140">
      <t>ガメン</t>
    </rPh>
    <rPh sb="145" eb="147">
      <t>ジョウタイ</t>
    </rPh>
    <rPh sb="153" eb="157">
      <t>カクニンコウモク</t>
    </rPh>
    <rPh sb="172" eb="174">
      <t>ヒョウジ</t>
    </rPh>
    <rPh sb="180" eb="182">
      <t>ガメン</t>
    </rPh>
    <rPh sb="187" eb="189">
      <t>カクニン</t>
    </rPh>
    <rPh sb="189" eb="191">
      <t>コウモク</t>
    </rPh>
    <phoneticPr fontId="4"/>
  </si>
  <si>
    <r>
      <t>１．確認項目3のバンク・モジュールのセル電圧を下記の通り設定する
　　・セル</t>
    </r>
    <r>
      <rPr>
        <b/>
        <sz val="11"/>
        <color theme="1"/>
        <rFont val="游ゴシック"/>
        <family val="3"/>
        <charset val="128"/>
        <scheme val="minor"/>
      </rPr>
      <t>10</t>
    </r>
    <r>
      <rPr>
        <sz val="11"/>
        <color theme="1"/>
        <rFont val="游ゴシック"/>
        <family val="3"/>
        <charset val="128"/>
        <scheme val="minor"/>
      </rPr>
      <t>に許容範囲内の最小値：0.000
　　・セル</t>
    </r>
    <r>
      <rPr>
        <b/>
        <sz val="11"/>
        <color theme="1"/>
        <rFont val="游ゴシック"/>
        <family val="3"/>
        <charset val="128"/>
        <scheme val="minor"/>
      </rPr>
      <t>50</t>
    </r>
    <r>
      <rPr>
        <sz val="11"/>
        <color theme="1"/>
        <rFont val="游ゴシック"/>
        <family val="3"/>
        <charset val="128"/>
        <scheme val="minor"/>
      </rPr>
      <t>に許容範囲内の中間値：2.500
　　・セル</t>
    </r>
    <r>
      <rPr>
        <b/>
        <sz val="11"/>
        <color theme="1"/>
        <rFont val="游ゴシック"/>
        <family val="3"/>
        <charset val="128"/>
        <scheme val="minor"/>
      </rPr>
      <t>100</t>
    </r>
    <r>
      <rPr>
        <sz val="11"/>
        <color theme="1"/>
        <rFont val="游ゴシック"/>
        <family val="3"/>
        <charset val="128"/>
        <scheme val="minor"/>
      </rPr>
      <t xml:space="preserve">に許容範囲内の最大値：5.000
　　・その他のセルには任意の許容範囲内の値
２．状態表示画面のバンクの状態から
　　 確認項目3のバンクをクリックする
３．表示されたバンク画面で
　　 確認項目3のモジュールの
　　［Ｖ］ボタンをクリックする
</t>
    </r>
    <rPh sb="20" eb="22">
      <t>デンアツ</t>
    </rPh>
    <rPh sb="23" eb="25">
      <t>カキ</t>
    </rPh>
    <rPh sb="26" eb="27">
      <t>トオ</t>
    </rPh>
    <rPh sb="28" eb="30">
      <t>セッテイ</t>
    </rPh>
    <rPh sb="41" eb="43">
      <t>キョヨウ</t>
    </rPh>
    <rPh sb="43" eb="45">
      <t>ハンイ</t>
    </rPh>
    <rPh sb="45" eb="46">
      <t>ナイ</t>
    </rPh>
    <rPh sb="111" eb="112">
      <t>タ</t>
    </rPh>
    <rPh sb="117" eb="119">
      <t>ニンイ</t>
    </rPh>
    <rPh sb="120" eb="124">
      <t>キョヨウハンイ</t>
    </rPh>
    <rPh sb="124" eb="125">
      <t>ナイ</t>
    </rPh>
    <rPh sb="126" eb="127">
      <t>アタイ</t>
    </rPh>
    <rPh sb="130" eb="134">
      <t>ジョウタイヒョウジ</t>
    </rPh>
    <rPh sb="134" eb="136">
      <t>ガメン</t>
    </rPh>
    <rPh sb="141" eb="143">
      <t>ジョウタイ</t>
    </rPh>
    <rPh sb="149" eb="153">
      <t>カクニンコウモク</t>
    </rPh>
    <rPh sb="168" eb="170">
      <t>ヒョウジ</t>
    </rPh>
    <rPh sb="176" eb="178">
      <t>ガメン</t>
    </rPh>
    <rPh sb="183" eb="185">
      <t>カクニン</t>
    </rPh>
    <rPh sb="185" eb="187">
      <t>コウモク</t>
    </rPh>
    <phoneticPr fontId="4"/>
  </si>
  <si>
    <r>
      <t>１．確認項目3のバンク・モジュールのモジュール温度を下記の通り設定する
　　・観測点</t>
    </r>
    <r>
      <rPr>
        <b/>
        <sz val="11"/>
        <color theme="1"/>
        <rFont val="游ゴシック"/>
        <family val="3"/>
        <charset val="128"/>
        <scheme val="minor"/>
      </rPr>
      <t>5</t>
    </r>
    <r>
      <rPr>
        <sz val="11"/>
        <color theme="1"/>
        <rFont val="游ゴシック"/>
        <family val="3"/>
        <charset val="128"/>
        <scheme val="minor"/>
      </rPr>
      <t>に許容範囲内の最小値：-40.0
　　・観測点</t>
    </r>
    <r>
      <rPr>
        <b/>
        <sz val="11"/>
        <color theme="1"/>
        <rFont val="游ゴシック"/>
        <family val="3"/>
        <charset val="128"/>
        <scheme val="minor"/>
      </rPr>
      <t>30</t>
    </r>
    <r>
      <rPr>
        <sz val="11"/>
        <color theme="1"/>
        <rFont val="游ゴシック"/>
        <family val="3"/>
        <charset val="128"/>
        <scheme val="minor"/>
      </rPr>
      <t>に許容範囲内の中間値：85.0
　　・観測点</t>
    </r>
    <r>
      <rPr>
        <b/>
        <sz val="11"/>
        <color theme="1"/>
        <rFont val="游ゴシック"/>
        <family val="3"/>
        <charset val="128"/>
        <scheme val="minor"/>
      </rPr>
      <t>50</t>
    </r>
    <r>
      <rPr>
        <sz val="11"/>
        <color theme="1"/>
        <rFont val="游ゴシック"/>
        <family val="3"/>
        <charset val="128"/>
        <scheme val="minor"/>
      </rPr>
      <t xml:space="preserve">に許容範囲内の最大値：210.0
　　・その他の観測点には任意の許容範囲内の値
２．状態表示画面のバンクの状態から
　　 確認項目3のバンクをクリックする
３．表示されたバンク画面で
　　 確認項目3のモジュールの
　　［℃］ボタンをクリックする
</t>
    </r>
    <rPh sb="23" eb="25">
      <t>オンド</t>
    </rPh>
    <rPh sb="39" eb="42">
      <t>カンソクテン</t>
    </rPh>
    <rPh sb="63" eb="66">
      <t>カンソクテン</t>
    </rPh>
    <rPh sb="87" eb="90">
      <t>カンソクテン</t>
    </rPh>
    <rPh sb="116" eb="119">
      <t>カンソクテン</t>
    </rPh>
    <rPh sb="134" eb="138">
      <t>ジョウタイヒョウジ</t>
    </rPh>
    <rPh sb="138" eb="140">
      <t>ガメン</t>
    </rPh>
    <rPh sb="145" eb="147">
      <t>ジョウタイ</t>
    </rPh>
    <rPh sb="153" eb="157">
      <t>カクニンコウモク</t>
    </rPh>
    <rPh sb="172" eb="174">
      <t>ヒョウジ</t>
    </rPh>
    <rPh sb="180" eb="182">
      <t>ガメン</t>
    </rPh>
    <rPh sb="187" eb="189">
      <t>カクニン</t>
    </rPh>
    <rPh sb="189" eb="191">
      <t>コウモク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</si>
</sst>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8">
    <font>
      <sz val="11"/>
      <color theme="1"/>
      <name val="游ゴシック"/>
      <family val="2"/>
      <charset val="128"/>
      <scheme val="minor"/>
    </font>
    <font>
      <sz val="11"/>
      <color theme="1"/>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sz val="6"/>
      <name val="游ゴシック"/>
      <family val="2"/>
      <charset val="128"/>
      <scheme val="minor"/>
    </font>
    <font>
      <sz val="11"/>
      <name val="游ゴシック"/>
      <family val="2"/>
      <charset val="128"/>
      <scheme val="minor"/>
    </font>
    <font>
      <b/>
      <sz val="16"/>
      <color theme="1"/>
      <name val="游ゴシック"/>
      <family val="3"/>
      <charset val="128"/>
      <scheme val="minor"/>
    </font>
    <font>
      <b/>
      <sz val="11"/>
      <color indexed="8"/>
      <name val="游ゴシック"/>
      <family val="3"/>
      <charset val="128"/>
      <scheme val="minor"/>
    </font>
    <font>
      <sz val="11"/>
      <color theme="1"/>
      <name val="ＭＳ Ｐゴシック"/>
      <family val="3"/>
      <charset val="128"/>
    </font>
    <font>
      <sz val="11"/>
      <name val="游ゴシック Light"/>
      <family val="3"/>
      <charset val="128"/>
      <scheme val="major"/>
    </font>
    <font>
      <sz val="6"/>
      <name val="ＭＳ Ｐゴシック"/>
      <family val="3"/>
      <charset val="128"/>
    </font>
    <font>
      <sz val="9"/>
      <color theme="1"/>
      <name val="游ゴシック"/>
      <family val="2"/>
      <charset val="128"/>
      <scheme val="minor"/>
    </font>
    <font>
      <sz val="6"/>
      <name val="游ゴシック"/>
      <family val="3"/>
      <charset val="128"/>
    </font>
    <font>
      <sz val="11"/>
      <color theme="1"/>
      <name val="游ゴシック"/>
      <family val="3"/>
      <charset val="128"/>
      <scheme val="minor"/>
    </font>
    <font>
      <sz val="14"/>
      <color theme="1"/>
      <name val="游ゴシック"/>
      <family val="2"/>
      <charset val="128"/>
      <scheme val="minor"/>
    </font>
    <font>
      <sz val="11"/>
      <name val="游ゴシック"/>
      <family val="3"/>
      <charset val="128"/>
      <scheme val="minor"/>
    </font>
    <font>
      <sz val="11"/>
      <color rgb="FF000000"/>
      <name val="Consolas, Monaco, Menlo, Courie"/>
    </font>
    <font>
      <b/>
      <sz val="14"/>
      <color theme="1"/>
      <name val="游ゴシック"/>
      <family val="3"/>
      <charset val="128"/>
      <scheme val="minor"/>
    </font>
    <font>
      <sz val="6"/>
      <name val="游ゴシック"/>
      <family val="3"/>
      <charset val="128"/>
      <scheme val="minor"/>
    </font>
    <font>
      <sz val="12"/>
      <color theme="1"/>
      <name val="游ゴシック"/>
      <family val="2"/>
      <scheme val="minor"/>
    </font>
    <font>
      <sz val="9"/>
      <color theme="1"/>
      <name val="游ゴシック"/>
      <family val="3"/>
      <charset val="128"/>
      <scheme val="minor"/>
    </font>
    <font>
      <sz val="11"/>
      <color rgb="FF000000"/>
      <name val="游ゴシック"/>
      <family val="3"/>
      <charset val="128"/>
      <scheme val="minor"/>
    </font>
    <font>
      <b/>
      <sz val="11"/>
      <color rgb="FF000000"/>
      <name val="游ゴシック"/>
      <family val="3"/>
      <charset val="128"/>
      <scheme val="minor"/>
    </font>
    <font>
      <sz val="11"/>
      <color theme="1"/>
      <name val="游ゴシック"/>
      <family val="2"/>
      <charset val="128"/>
    </font>
    <font>
      <b/>
      <sz val="11"/>
      <color rgb="FFFF0000"/>
      <name val="游ゴシック"/>
      <family val="3"/>
      <charset val="128"/>
      <scheme val="minor"/>
    </font>
    <font>
      <sz val="11"/>
      <color rgb="FFFF0000"/>
      <name val="游ゴシック"/>
      <family val="3"/>
      <charset val="128"/>
      <scheme val="minor"/>
    </font>
    <font>
      <b/>
      <sz val="11"/>
      <color theme="3" tint="0.499984740745262"/>
      <name val="游ゴシック"/>
      <family val="3"/>
      <charset val="128"/>
      <scheme val="minor"/>
    </font>
    <font>
      <b/>
      <sz val="11"/>
      <name val="游ゴシック"/>
      <family val="3"/>
      <charset val="128"/>
      <scheme val="minor"/>
    </font>
    <font>
      <sz val="9"/>
      <color theme="1"/>
      <name val="Meiryo UI"/>
      <family val="3"/>
      <charset val="128"/>
    </font>
    <font>
      <sz val="9"/>
      <color theme="1"/>
      <name val="Meiryo UI"/>
      <family val="3"/>
    </font>
    <font>
      <sz val="8"/>
      <color theme="1"/>
      <name val="Meiryo UI"/>
      <family val="3"/>
    </font>
    <font>
      <sz val="8"/>
      <color theme="1"/>
      <name val="Meiryo UI"/>
      <family val="3"/>
      <charset val="128"/>
    </font>
    <font>
      <sz val="9"/>
      <name val="Meiryo UI"/>
      <family val="3"/>
      <charset val="128"/>
    </font>
    <font>
      <sz val="11"/>
      <color theme="1"/>
      <name val="游ゴシック"/>
      <family val="2"/>
      <scheme val="minor"/>
    </font>
    <font>
      <sz val="9"/>
      <color theme="1"/>
      <name val="ＭＳ ゴシック"/>
      <family val="3"/>
      <charset val="128"/>
    </font>
    <font>
      <b/>
      <sz val="9"/>
      <color rgb="FF000000"/>
      <name val="ＭＳ ゴシック"/>
      <family val="3"/>
      <charset val="128"/>
    </font>
    <font>
      <b/>
      <sz val="9"/>
      <color theme="1"/>
      <name val="ＭＳ ゴシック"/>
      <family val="3"/>
      <charset val="128"/>
    </font>
    <font>
      <b/>
      <sz val="12"/>
      <color theme="0"/>
      <name val="游ゴシック"/>
      <family val="3"/>
      <charset val="128"/>
      <scheme val="minor"/>
    </font>
    <font>
      <sz val="12"/>
      <name val="Calibri"/>
      <family val="2"/>
    </font>
    <font>
      <sz val="11"/>
      <color theme="1"/>
      <name val="游ゴシック"/>
      <family val="3"/>
      <charset val="128"/>
      <scheme val="minor"/>
    </font>
    <font>
      <u/>
      <sz val="11"/>
      <color theme="10"/>
      <name val="游ゴシック"/>
      <family val="3"/>
      <charset val="128"/>
      <scheme val="minor"/>
    </font>
    <font>
      <sz val="11"/>
      <color indexed="8"/>
      <name val="宋体"/>
      <family val="3"/>
      <charset val="128"/>
    </font>
    <font>
      <sz val="12"/>
      <name val="宋体"/>
      <charset val="128"/>
    </font>
    <font>
      <u/>
      <sz val="11"/>
      <color rgb="FF0000FF"/>
      <name val="游ゴシック"/>
      <family val="3"/>
      <charset val="128"/>
      <scheme val="minor"/>
    </font>
    <font>
      <sz val="12"/>
      <name val="ＭＳ Ｐゴシック"/>
      <family val="2"/>
      <charset val="128"/>
    </font>
    <font>
      <sz val="12"/>
      <name val="Calibri"/>
      <family val="2"/>
      <charset val="128"/>
    </font>
    <font>
      <sz val="11"/>
      <color theme="1"/>
      <name val="ＭＳ ゴシック"/>
      <family val="3"/>
      <charset val="128"/>
    </font>
    <font>
      <sz val="10"/>
      <color rgb="FF14181F"/>
      <name val="游ゴシック"/>
      <family val="3"/>
      <charset val="128"/>
      <scheme val="minor"/>
    </font>
  </fonts>
  <fills count="18">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5" tint="0.59996337778862885"/>
        <bgColor indexed="64"/>
      </patternFill>
    </fill>
    <fill>
      <patternFill patternType="solid">
        <fgColor rgb="FFCC99FF"/>
        <bgColor indexed="64"/>
      </patternFill>
    </fill>
    <fill>
      <patternFill patternType="solid">
        <fgColor rgb="FFD9D9D9"/>
        <bgColor indexed="64"/>
      </patternFill>
    </fill>
    <fill>
      <patternFill patternType="solid">
        <fgColor theme="5" tint="0.79998168889431442"/>
        <bgColor indexed="64"/>
      </patternFill>
    </fill>
    <fill>
      <patternFill patternType="solid">
        <fgColor theme="1"/>
        <bgColor indexed="64"/>
      </patternFill>
    </fill>
    <fill>
      <patternFill patternType="solid">
        <fgColor theme="3" tint="0.89999084444715716"/>
        <bgColor indexed="64"/>
      </patternFill>
    </fill>
    <fill>
      <patternFill patternType="solid">
        <fgColor rgb="FFFFFF99"/>
        <bgColor indexed="64"/>
      </patternFill>
    </fill>
    <fill>
      <patternFill patternType="solid">
        <fgColor rgb="FFCCFFCC"/>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indexed="64"/>
      </left>
      <right style="thin">
        <color theme="0"/>
      </right>
      <top style="thin">
        <color indexed="64"/>
      </top>
      <bottom style="double">
        <color theme="0"/>
      </bottom>
      <diagonal/>
    </border>
    <border>
      <left style="thin">
        <color theme="0"/>
      </left>
      <right style="thin">
        <color theme="0"/>
      </right>
      <top style="thin">
        <color indexed="64"/>
      </top>
      <bottom style="double">
        <color theme="0"/>
      </bottom>
      <diagonal/>
    </border>
    <border>
      <left style="thin">
        <color theme="0"/>
      </left>
      <right style="thin">
        <color indexed="64"/>
      </right>
      <top style="thin">
        <color indexed="64"/>
      </top>
      <bottom style="double">
        <color theme="0"/>
      </bottom>
      <diagonal/>
    </border>
    <border>
      <left style="thin">
        <color indexed="64"/>
      </left>
      <right style="thin">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dashed">
        <color rgb="FF00B0F0"/>
      </left>
      <right style="dashed">
        <color rgb="FF00B0F0"/>
      </right>
      <top style="dashed">
        <color rgb="FF00B0F0"/>
      </top>
      <bottom style="dashed">
        <color rgb="FF00B0F0"/>
      </bottom>
      <diagonal/>
    </border>
  </borders>
  <cellStyleXfs count="13">
    <xf numFmtId="0" fontId="0" fillId="0" borderId="0">
      <alignment vertical="center"/>
    </xf>
    <xf numFmtId="38"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8" fillId="0" borderId="0">
      <alignment vertical="center"/>
    </xf>
    <xf numFmtId="0" fontId="8" fillId="0" borderId="0">
      <alignment vertical="center"/>
    </xf>
    <xf numFmtId="0" fontId="1" fillId="0" borderId="0">
      <alignment vertical="center"/>
    </xf>
    <xf numFmtId="0" fontId="39" fillId="0" borderId="0"/>
    <xf numFmtId="0" fontId="1" fillId="0" borderId="0">
      <alignment vertical="center"/>
    </xf>
    <xf numFmtId="0" fontId="13" fillId="0" borderId="0">
      <alignment vertical="center"/>
    </xf>
    <xf numFmtId="0" fontId="40" fillId="0" borderId="0" applyNumberFormat="0" applyFill="0" applyBorder="0" applyAlignment="0" applyProtection="0">
      <alignment vertical="center"/>
    </xf>
    <xf numFmtId="0" fontId="41" fillId="0" borderId="0">
      <alignment vertical="center"/>
    </xf>
    <xf numFmtId="0" fontId="42" fillId="0" borderId="0">
      <alignment vertical="center"/>
    </xf>
    <xf numFmtId="0" fontId="43" fillId="0" borderId="0" applyNumberFormat="0" applyFill="0" applyBorder="0" applyAlignment="0" applyProtection="0">
      <alignment vertical="center"/>
    </xf>
  </cellStyleXfs>
  <cellXfs count="227">
    <xf numFmtId="0" fontId="0" fillId="0" borderId="0" xfId="0">
      <alignment vertical="center"/>
    </xf>
    <xf numFmtId="0" fontId="3" fillId="0" borderId="0" xfId="0" applyFont="1">
      <alignment vertical="center"/>
    </xf>
    <xf numFmtId="0" fontId="3" fillId="2" borderId="1" xfId="0" applyFont="1" applyFill="1" applyBorder="1" applyAlignment="1">
      <alignment horizontal="center" vertical="center"/>
    </xf>
    <xf numFmtId="0" fontId="5" fillId="0" borderId="1" xfId="2" applyNumberFormat="1" applyFont="1" applyBorder="1">
      <alignment vertical="center"/>
    </xf>
    <xf numFmtId="49" fontId="0" fillId="0" borderId="0" xfId="0" applyNumberFormat="1">
      <alignment vertical="center"/>
    </xf>
    <xf numFmtId="14" fontId="0" fillId="0" borderId="0" xfId="0" applyNumberFormat="1">
      <alignment vertical="center"/>
    </xf>
    <xf numFmtId="0" fontId="0" fillId="0" borderId="1" xfId="0" applyBorder="1">
      <alignment vertical="center"/>
    </xf>
    <xf numFmtId="49" fontId="3" fillId="0" borderId="0" xfId="0" applyNumberFormat="1" applyFont="1" applyAlignment="1">
      <alignment horizontal="right" vertical="center"/>
    </xf>
    <xf numFmtId="49" fontId="0" fillId="0" borderId="0" xfId="0" applyNumberFormat="1" applyAlignment="1">
      <alignment horizontal="right" vertical="center"/>
    </xf>
    <xf numFmtId="0" fontId="0" fillId="0" borderId="0" xfId="1" applyNumberFormat="1" applyFont="1" applyAlignment="1">
      <alignment horizontal="right" vertical="center"/>
    </xf>
    <xf numFmtId="49" fontId="0" fillId="0" borderId="2" xfId="0" applyNumberFormat="1" applyBorder="1" applyAlignment="1">
      <alignment horizontal="right" vertical="center"/>
    </xf>
    <xf numFmtId="0" fontId="0" fillId="0" borderId="2" xfId="1" applyNumberFormat="1" applyFont="1" applyBorder="1" applyAlignment="1">
      <alignment horizontal="right" vertical="center"/>
    </xf>
    <xf numFmtId="0" fontId="0" fillId="0" borderId="0" xfId="0" applyAlignment="1">
      <alignment horizontal="right" vertical="center"/>
    </xf>
    <xf numFmtId="0" fontId="6" fillId="0" borderId="0" xfId="0" applyFont="1">
      <alignment vertical="center"/>
    </xf>
    <xf numFmtId="0" fontId="7" fillId="0" borderId="0" xfId="0" applyFont="1">
      <alignment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9" fillId="0" borderId="1" xfId="3" applyFont="1" applyBorder="1" applyAlignment="1">
      <alignment horizontal="right" vertical="center"/>
    </xf>
    <xf numFmtId="0" fontId="0" fillId="0" borderId="1" xfId="0" applyBorder="1" applyAlignment="1">
      <alignment horizontal="left" vertical="center"/>
    </xf>
    <xf numFmtId="0" fontId="11" fillId="0" borderId="1" xfId="0" applyFont="1" applyBorder="1">
      <alignment vertical="center"/>
    </xf>
    <xf numFmtId="49" fontId="0" fillId="0" borderId="1" xfId="0" applyNumberFormat="1" applyBorder="1" applyAlignment="1">
      <alignment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vertical="top" wrapText="1"/>
    </xf>
    <xf numFmtId="0" fontId="3" fillId="0" borderId="1" xfId="0" applyFont="1" applyBorder="1">
      <alignment vertical="center"/>
    </xf>
    <xf numFmtId="0" fontId="7" fillId="6" borderId="1" xfId="0" applyFont="1" applyFill="1" applyBorder="1" applyAlignment="1">
      <alignment horizontal="center" vertical="center"/>
    </xf>
    <xf numFmtId="49" fontId="14" fillId="0" borderId="0" xfId="0" applyNumberFormat="1" applyFont="1">
      <alignment vertical="center"/>
    </xf>
    <xf numFmtId="49" fontId="3" fillId="0" borderId="0" xfId="0" applyNumberFormat="1" applyFont="1">
      <alignment vertical="center"/>
    </xf>
    <xf numFmtId="49" fontId="13" fillId="0" borderId="1" xfId="0" applyNumberFormat="1" applyFont="1" applyBorder="1" applyAlignment="1">
      <alignment vertical="center" wrapText="1"/>
    </xf>
    <xf numFmtId="0" fontId="2" fillId="7" borderId="1" xfId="2" applyFill="1" applyBorder="1" applyAlignment="1">
      <alignment horizontal="left" vertical="center"/>
    </xf>
    <xf numFmtId="49" fontId="15" fillId="0" borderId="1" xfId="0" applyNumberFormat="1" applyFont="1" applyBorder="1" applyAlignment="1">
      <alignment vertical="center" wrapText="1"/>
    </xf>
    <xf numFmtId="0" fontId="0" fillId="0" borderId="0" xfId="0" applyAlignment="1">
      <alignment horizontal="center" vertical="center"/>
    </xf>
    <xf numFmtId="0" fontId="3" fillId="0" borderId="0" xfId="0" applyFont="1" applyAlignment="1">
      <alignment horizontal="center" vertical="center"/>
    </xf>
    <xf numFmtId="49" fontId="0" fillId="0" borderId="1" xfId="0" applyNumberFormat="1" applyBorder="1" applyAlignment="1">
      <alignment vertical="top"/>
    </xf>
    <xf numFmtId="49" fontId="0" fillId="0" borderId="1" xfId="0" applyNumberFormat="1" applyBorder="1">
      <alignment vertical="center"/>
    </xf>
    <xf numFmtId="49" fontId="16" fillId="0" borderId="1" xfId="0" applyNumberFormat="1" applyFont="1" applyBorder="1" applyAlignment="1">
      <alignment vertical="center" wrapText="1"/>
    </xf>
    <xf numFmtId="0" fontId="13" fillId="0" borderId="0" xfId="0" applyFont="1">
      <alignment vertical="center"/>
    </xf>
    <xf numFmtId="0" fontId="17" fillId="0" borderId="0" xfId="0" applyFont="1">
      <alignment vertical="center"/>
    </xf>
    <xf numFmtId="0" fontId="3" fillId="6" borderId="3" xfId="4" applyFont="1" applyFill="1" applyBorder="1" applyAlignment="1">
      <alignment horizontal="center" vertical="center" wrapText="1"/>
    </xf>
    <xf numFmtId="49" fontId="0" fillId="0" borderId="0" xfId="0" applyNumberFormat="1" applyAlignment="1">
      <alignment vertical="top" wrapText="1"/>
    </xf>
    <xf numFmtId="0" fontId="19" fillId="0" borderId="0" xfId="0" applyFont="1" applyAlignment="1"/>
    <xf numFmtId="0" fontId="0" fillId="0" borderId="0" xfId="0" applyAlignment="1"/>
    <xf numFmtId="0" fontId="2" fillId="0" borderId="0" xfId="2">
      <alignment vertical="center"/>
    </xf>
    <xf numFmtId="49" fontId="5" fillId="0" borderId="1" xfId="0" applyNumberFormat="1" applyFont="1" applyBorder="1" applyAlignment="1">
      <alignment vertical="top" wrapText="1"/>
    </xf>
    <xf numFmtId="49" fontId="15" fillId="0" borderId="1" xfId="0" applyNumberFormat="1" applyFont="1" applyBorder="1" applyAlignment="1">
      <alignment vertical="top" wrapText="1"/>
    </xf>
    <xf numFmtId="0" fontId="13" fillId="0" borderId="0" xfId="0" applyFont="1" applyAlignment="1">
      <alignment horizontal="center" vertical="center"/>
    </xf>
    <xf numFmtId="0" fontId="13" fillId="0" borderId="1" xfId="0" applyFont="1" applyBorder="1">
      <alignment vertical="center"/>
    </xf>
    <xf numFmtId="0" fontId="15" fillId="0" borderId="1" xfId="3" applyFont="1" applyBorder="1" applyAlignment="1">
      <alignment horizontal="right" vertical="center"/>
    </xf>
    <xf numFmtId="0" fontId="13" fillId="0" borderId="1" xfId="0" applyFont="1" applyBorder="1" applyAlignment="1">
      <alignment horizontal="left" vertical="center"/>
    </xf>
    <xf numFmtId="0" fontId="20" fillId="0" borderId="1" xfId="0" applyFont="1" applyBorder="1">
      <alignment vertical="center"/>
    </xf>
    <xf numFmtId="49" fontId="13" fillId="0" borderId="1" xfId="0" applyNumberFormat="1" applyFont="1" applyBorder="1" applyAlignment="1">
      <alignment horizontal="center" vertical="center" wrapText="1"/>
    </xf>
    <xf numFmtId="49" fontId="21" fillId="0" borderId="1" xfId="0" applyNumberFormat="1" applyFont="1" applyBorder="1" applyAlignment="1">
      <alignment vertical="center" wrapText="1"/>
    </xf>
    <xf numFmtId="49" fontId="13" fillId="0" borderId="1" xfId="0" applyNumberFormat="1" applyFont="1" applyBorder="1" applyAlignment="1">
      <alignment vertical="top" wrapText="1"/>
    </xf>
    <xf numFmtId="49" fontId="13" fillId="0" borderId="0" xfId="0" applyNumberFormat="1" applyFont="1">
      <alignment vertical="center"/>
    </xf>
    <xf numFmtId="49" fontId="13" fillId="0" borderId="0" xfId="0" applyNumberFormat="1" applyFont="1" applyAlignment="1">
      <alignment vertical="top" wrapText="1"/>
    </xf>
    <xf numFmtId="49" fontId="13" fillId="0" borderId="1" xfId="0" applyNumberFormat="1" applyFont="1" applyBorder="1">
      <alignment vertical="center"/>
    </xf>
    <xf numFmtId="49" fontId="13" fillId="0" borderId="1" xfId="0" applyNumberFormat="1" applyFont="1" applyBorder="1" applyAlignment="1">
      <alignment vertical="top"/>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49" fontId="13" fillId="7" borderId="1" xfId="0" applyNumberFormat="1" applyFont="1" applyFill="1" applyBorder="1" applyAlignment="1">
      <alignment vertical="top" wrapText="1"/>
    </xf>
    <xf numFmtId="49" fontId="13" fillId="0" borderId="0" xfId="0" applyNumberFormat="1" applyFont="1" applyAlignment="1">
      <alignment horizontal="center" vertical="center"/>
    </xf>
    <xf numFmtId="14" fontId="13" fillId="0" borderId="0" xfId="0" applyNumberFormat="1" applyFont="1">
      <alignment vertical="center"/>
    </xf>
    <xf numFmtId="49" fontId="23" fillId="0" borderId="0" xfId="0" applyNumberFormat="1" applyFont="1">
      <alignment vertical="center"/>
    </xf>
    <xf numFmtId="49" fontId="17" fillId="8" borderId="0" xfId="0" applyNumberFormat="1" applyFont="1" applyFill="1">
      <alignment vertical="center"/>
    </xf>
    <xf numFmtId="49" fontId="0" fillId="8" borderId="0" xfId="0" applyNumberFormat="1" applyFill="1">
      <alignment vertical="center"/>
    </xf>
    <xf numFmtId="49" fontId="21" fillId="0" borderId="3" xfId="0" applyNumberFormat="1" applyFont="1" applyBorder="1" applyAlignment="1">
      <alignment vertical="center" wrapText="1"/>
    </xf>
    <xf numFmtId="49" fontId="13" fillId="7" borderId="1" xfId="0" applyNumberFormat="1" applyFont="1" applyFill="1" applyBorder="1" applyAlignment="1">
      <alignment vertical="center" wrapText="1"/>
    </xf>
    <xf numFmtId="0" fontId="26" fillId="0" borderId="0" xfId="0" applyFont="1">
      <alignment vertical="center"/>
    </xf>
    <xf numFmtId="0" fontId="28" fillId="9" borderId="6" xfId="5" applyFont="1" applyFill="1" applyBorder="1" applyAlignment="1">
      <alignment horizontal="center" vertical="center"/>
    </xf>
    <xf numFmtId="0" fontId="28" fillId="9" borderId="3" xfId="5" applyFont="1" applyFill="1" applyBorder="1" applyAlignment="1">
      <alignment horizontal="center" vertical="center"/>
    </xf>
    <xf numFmtId="0" fontId="29" fillId="9" borderId="3" xfId="5" applyFont="1" applyFill="1" applyBorder="1" applyAlignment="1">
      <alignment horizontal="center" vertical="center" shrinkToFit="1"/>
    </xf>
    <xf numFmtId="0" fontId="28" fillId="9" borderId="3" xfId="5" applyFont="1" applyFill="1" applyBorder="1" applyAlignment="1">
      <alignment horizontal="center" vertical="center" shrinkToFit="1"/>
    </xf>
    <xf numFmtId="0" fontId="28" fillId="10" borderId="1" xfId="5" applyFont="1" applyFill="1" applyBorder="1" applyAlignment="1">
      <alignment horizontal="center" vertical="center" shrinkToFit="1"/>
    </xf>
    <xf numFmtId="0" fontId="28" fillId="11" borderId="1" xfId="5" applyFont="1" applyFill="1" applyBorder="1" applyAlignment="1">
      <alignment horizontal="center" vertical="center" shrinkToFit="1"/>
    </xf>
    <xf numFmtId="0" fontId="28" fillId="9" borderId="5" xfId="5" applyFont="1" applyFill="1" applyBorder="1" applyAlignment="1">
      <alignment horizontal="center" vertical="center"/>
    </xf>
    <xf numFmtId="0" fontId="30" fillId="9" borderId="5" xfId="5" applyFont="1" applyFill="1" applyBorder="1" applyAlignment="1">
      <alignment horizontal="center" vertical="center"/>
    </xf>
    <xf numFmtId="0" fontId="31" fillId="9" borderId="5" xfId="5" applyFont="1" applyFill="1" applyBorder="1" applyAlignment="1">
      <alignment horizontal="center" vertical="center"/>
    </xf>
    <xf numFmtId="0" fontId="28" fillId="10" borderId="1" xfId="5" applyFont="1" applyFill="1" applyBorder="1" applyAlignment="1">
      <alignment horizontal="center" vertical="center"/>
    </xf>
    <xf numFmtId="0" fontId="28" fillId="11" borderId="7" xfId="5" applyFont="1" applyFill="1" applyBorder="1" applyAlignment="1">
      <alignment horizontal="center" vertical="center"/>
    </xf>
    <xf numFmtId="0" fontId="28" fillId="0" borderId="1" xfId="5" applyFont="1" applyBorder="1" applyAlignment="1">
      <alignment horizontal="center" vertical="center"/>
    </xf>
    <xf numFmtId="0" fontId="28" fillId="0" borderId="1" xfId="5" applyFont="1" applyBorder="1">
      <alignment vertical="center"/>
    </xf>
    <xf numFmtId="0" fontId="32" fillId="0" borderId="1" xfId="5" applyFont="1" applyBorder="1" applyAlignment="1">
      <alignment horizontal="center" vertical="center"/>
    </xf>
    <xf numFmtId="0" fontId="28" fillId="0" borderId="8" xfId="5" applyFont="1" applyBorder="1" applyAlignment="1">
      <alignment horizontal="center" vertical="center"/>
    </xf>
    <xf numFmtId="0" fontId="28" fillId="0" borderId="7" xfId="5" applyFont="1" applyBorder="1" applyAlignment="1">
      <alignment horizontal="center" vertical="center"/>
    </xf>
    <xf numFmtId="0" fontId="28" fillId="0" borderId="1" xfId="5" applyFont="1" applyBorder="1" applyAlignment="1">
      <alignment vertical="center" wrapText="1"/>
    </xf>
    <xf numFmtId="49" fontId="13" fillId="0" borderId="0" xfId="0" applyNumberFormat="1" applyFont="1" applyAlignment="1">
      <alignment wrapText="1"/>
    </xf>
    <xf numFmtId="0" fontId="0" fillId="0" borderId="1" xfId="0" applyBorder="1" applyAlignment="1">
      <alignment vertical="center" wrapText="1"/>
    </xf>
    <xf numFmtId="0" fontId="21" fillId="8" borderId="1" xfId="0" applyFont="1" applyFill="1" applyBorder="1" applyAlignment="1">
      <alignment vertical="center" wrapText="1"/>
    </xf>
    <xf numFmtId="0" fontId="0" fillId="0" borderId="0" xfId="0" applyAlignment="1">
      <alignment vertical="center" wrapText="1"/>
    </xf>
    <xf numFmtId="0" fontId="34" fillId="0" borderId="12"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13" xfId="0" applyFont="1" applyBorder="1" applyAlignment="1">
      <alignment horizontal="justify" vertical="center" wrapText="1"/>
    </xf>
    <xf numFmtId="0" fontId="34" fillId="0" borderId="14" xfId="0" applyFont="1" applyBorder="1" applyAlignment="1">
      <alignment horizontal="center" vertical="center" wrapText="1"/>
    </xf>
    <xf numFmtId="0" fontId="0" fillId="0" borderId="14" xfId="0" applyBorder="1" applyAlignment="1">
      <alignment vertical="center" wrapText="1"/>
    </xf>
    <xf numFmtId="0" fontId="0" fillId="0" borderId="13" xfId="0" applyBorder="1" applyAlignment="1">
      <alignment vertical="center" wrapText="1"/>
    </xf>
    <xf numFmtId="0" fontId="35" fillId="12" borderId="9" xfId="0" applyFont="1" applyFill="1" applyBorder="1" applyAlignment="1">
      <alignment horizontal="center" vertical="center" wrapText="1"/>
    </xf>
    <xf numFmtId="0" fontId="35" fillId="12" borderId="11" xfId="0" applyFont="1" applyFill="1" applyBorder="1" applyAlignment="1">
      <alignment horizontal="center" vertical="center" wrapText="1"/>
    </xf>
    <xf numFmtId="49" fontId="17" fillId="0" borderId="0" xfId="0" applyNumberFormat="1" applyFont="1">
      <alignment vertical="center"/>
    </xf>
    <xf numFmtId="49" fontId="0" fillId="6" borderId="0" xfId="0" applyNumberFormat="1" applyFill="1">
      <alignment vertical="center"/>
    </xf>
    <xf numFmtId="49" fontId="0" fillId="2" borderId="0" xfId="0" applyNumberFormat="1" applyFill="1">
      <alignment vertical="center"/>
    </xf>
    <xf numFmtId="0" fontId="3" fillId="0" borderId="0" xfId="0" applyFont="1" applyAlignment="1">
      <alignment horizontal="right"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6" borderId="19" xfId="0" applyFill="1" applyBorder="1" applyAlignment="1">
      <alignment horizontal="center" vertical="center"/>
    </xf>
    <xf numFmtId="0" fontId="0" fillId="6" borderId="20" xfId="0" applyFill="1" applyBorder="1" applyAlignment="1">
      <alignment horizontal="center" vertical="center"/>
    </xf>
    <xf numFmtId="0" fontId="0" fillId="6" borderId="21" xfId="0" applyFill="1" applyBorder="1" applyAlignment="1">
      <alignment horizontal="center" vertical="center"/>
    </xf>
    <xf numFmtId="0" fontId="0" fillId="4" borderId="19" xfId="0"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13" borderId="19" xfId="0" applyFill="1" applyBorder="1" applyAlignment="1">
      <alignment horizontal="center" vertical="center"/>
    </xf>
    <xf numFmtId="0" fontId="0" fillId="13" borderId="20" xfId="0" applyFill="1" applyBorder="1" applyAlignment="1">
      <alignment horizontal="center" vertical="center"/>
    </xf>
    <xf numFmtId="0" fontId="0" fillId="13" borderId="21" xfId="0" applyFill="1" applyBorder="1" applyAlignment="1">
      <alignment horizontal="center" vertical="center"/>
    </xf>
    <xf numFmtId="0" fontId="3" fillId="13" borderId="0" xfId="0" applyFont="1" applyFill="1" applyAlignment="1">
      <alignment horizontal="right" vertical="center"/>
    </xf>
    <xf numFmtId="0" fontId="3" fillId="4" borderId="0" xfId="0" applyFont="1" applyFill="1" applyAlignment="1">
      <alignment horizontal="right" vertical="center"/>
    </xf>
    <xf numFmtId="0" fontId="3" fillId="6" borderId="0" xfId="0" applyFont="1" applyFill="1" applyAlignment="1">
      <alignment horizontal="right" vertical="center"/>
    </xf>
    <xf numFmtId="0" fontId="3" fillId="2" borderId="0" xfId="0" applyFont="1" applyFill="1" applyAlignment="1">
      <alignment horizontal="right"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0" borderId="22" xfId="0" applyBorder="1">
      <alignmen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xf>
    <xf numFmtId="49" fontId="38" fillId="0" borderId="28" xfId="11" applyNumberFormat="1" applyFont="1" applyBorder="1" applyAlignment="1">
      <alignment vertical="center" wrapText="1"/>
    </xf>
    <xf numFmtId="49" fontId="38" fillId="0" borderId="28" xfId="11" applyNumberFormat="1" applyFont="1" applyBorder="1" applyAlignment="1">
      <alignment horizontal="center" vertical="center"/>
    </xf>
    <xf numFmtId="49" fontId="38" fillId="0" borderId="1" xfId="11" applyNumberFormat="1" applyFont="1" applyBorder="1" applyAlignment="1">
      <alignment horizontal="center" vertical="center"/>
    </xf>
    <xf numFmtId="49" fontId="38" fillId="0" borderId="30" xfId="11" applyNumberFormat="1" applyFont="1" applyBorder="1" applyAlignment="1">
      <alignment horizontal="center" vertical="center"/>
    </xf>
    <xf numFmtId="49" fontId="38" fillId="0" borderId="29" xfId="11" applyNumberFormat="1" applyFont="1" applyBorder="1" applyAlignment="1">
      <alignment horizontal="center" vertical="center"/>
    </xf>
    <xf numFmtId="49" fontId="38" fillId="0" borderId="4" xfId="11" applyNumberFormat="1" applyFont="1" applyBorder="1" applyAlignment="1">
      <alignment horizontal="center" vertical="center"/>
    </xf>
    <xf numFmtId="0" fontId="13" fillId="0" borderId="1" xfId="0" applyFont="1" applyBorder="1" applyAlignment="1">
      <alignment vertical="top" wrapText="1"/>
    </xf>
    <xf numFmtId="0" fontId="13" fillId="0" borderId="1" xfId="0" applyFont="1" applyBorder="1" applyAlignment="1">
      <alignment vertical="top"/>
    </xf>
    <xf numFmtId="0" fontId="0" fillId="15" borderId="0" xfId="0" applyFill="1">
      <alignment vertical="center"/>
    </xf>
    <xf numFmtId="0" fontId="0" fillId="0" borderId="0" xfId="0" quotePrefix="1">
      <alignment vertical="center"/>
    </xf>
    <xf numFmtId="0" fontId="0" fillId="0" borderId="0" xfId="0" quotePrefix="1" applyAlignment="1">
      <alignment horizontal="center" vertical="center"/>
    </xf>
    <xf numFmtId="0" fontId="0" fillId="8" borderId="0" xfId="0" quotePrefix="1" applyFill="1" applyAlignment="1">
      <alignment horizontal="center" vertical="center"/>
    </xf>
    <xf numFmtId="49" fontId="0" fillId="0" borderId="0" xfId="0" quotePrefix="1" applyNumberFormat="1">
      <alignment vertical="center"/>
    </xf>
    <xf numFmtId="0" fontId="0" fillId="8" borderId="0" xfId="0" applyFill="1">
      <alignment vertical="center"/>
    </xf>
    <xf numFmtId="0" fontId="46" fillId="0" borderId="0" xfId="0" applyFont="1">
      <alignment vertical="center"/>
    </xf>
    <xf numFmtId="0" fontId="0" fillId="17" borderId="31" xfId="0" quotePrefix="1" applyFill="1" applyBorder="1" applyAlignment="1">
      <alignment horizontal="center" vertical="center"/>
    </xf>
    <xf numFmtId="0" fontId="0" fillId="17" borderId="32" xfId="0" quotePrefix="1" applyFill="1" applyBorder="1" applyAlignment="1">
      <alignment horizontal="center" vertical="center"/>
    </xf>
    <xf numFmtId="0" fontId="0" fillId="8" borderId="32" xfId="0" quotePrefix="1" applyFill="1" applyBorder="1" applyAlignment="1">
      <alignment horizontal="center" vertical="center"/>
    </xf>
    <xf numFmtId="0" fontId="0" fillId="8" borderId="33" xfId="0" quotePrefix="1" applyFill="1" applyBorder="1" applyAlignment="1">
      <alignment horizontal="center" vertical="center"/>
    </xf>
    <xf numFmtId="0" fontId="0" fillId="6" borderId="0" xfId="0" quotePrefix="1" applyFill="1" applyAlignment="1">
      <alignment horizontal="center" vertical="center"/>
    </xf>
    <xf numFmtId="0" fontId="0" fillId="2" borderId="0" xfId="0" quotePrefix="1" applyFill="1" applyAlignment="1">
      <alignment horizontal="center" vertical="center"/>
    </xf>
    <xf numFmtId="0" fontId="0" fillId="16" borderId="1" xfId="0" applyFill="1" applyBorder="1" applyAlignment="1">
      <alignment horizontal="center" vertical="center"/>
    </xf>
    <xf numFmtId="0" fontId="0" fillId="16" borderId="1" xfId="0" applyFill="1" applyBorder="1">
      <alignment vertical="center"/>
    </xf>
    <xf numFmtId="0" fontId="0" fillId="16" borderId="7" xfId="0" applyFill="1" applyBorder="1">
      <alignment vertical="center"/>
    </xf>
    <xf numFmtId="176" fontId="0" fillId="0" borderId="35" xfId="0" applyNumberFormat="1" applyBorder="1">
      <alignment vertical="center"/>
    </xf>
    <xf numFmtId="0" fontId="47" fillId="0" borderId="0" xfId="0" applyFont="1">
      <alignment vertical="center"/>
    </xf>
    <xf numFmtId="0" fontId="13" fillId="0" borderId="0" xfId="0" quotePrefix="1" applyFont="1">
      <alignment vertical="center"/>
    </xf>
    <xf numFmtId="0" fontId="0" fillId="0" borderId="1" xfId="0" applyBorder="1" applyAlignment="1">
      <alignment horizontal="center" vertical="center"/>
    </xf>
    <xf numFmtId="0" fontId="0" fillId="0" borderId="7" xfId="0" applyBorder="1">
      <alignment vertical="center"/>
    </xf>
    <xf numFmtId="0" fontId="13" fillId="0" borderId="1" xfId="5" applyFont="1" applyBorder="1" applyAlignment="1">
      <alignment vertical="center" wrapText="1"/>
    </xf>
    <xf numFmtId="49" fontId="21" fillId="0" borderId="4" xfId="0" applyNumberFormat="1" applyFont="1" applyBorder="1" applyAlignment="1">
      <alignment vertical="center" wrapText="1"/>
    </xf>
    <xf numFmtId="49" fontId="13" fillId="8" borderId="1" xfId="0" applyNumberFormat="1" applyFont="1" applyFill="1" applyBorder="1" applyAlignment="1">
      <alignment horizontal="center" vertical="center" wrapText="1"/>
    </xf>
    <xf numFmtId="49" fontId="24" fillId="0" borderId="1" xfId="0" applyNumberFormat="1" applyFont="1" applyBorder="1" applyAlignment="1">
      <alignment vertical="top" wrapText="1"/>
    </xf>
    <xf numFmtId="49" fontId="21" fillId="0" borderId="3" xfId="0" applyNumberFormat="1" applyFont="1" applyBorder="1" applyAlignment="1">
      <alignment vertical="center" wrapText="1"/>
    </xf>
    <xf numFmtId="49" fontId="21" fillId="0" borderId="4" xfId="0" applyNumberFormat="1" applyFont="1" applyBorder="1" applyAlignment="1">
      <alignment vertical="center" wrapText="1"/>
    </xf>
    <xf numFmtId="49" fontId="21" fillId="0" borderId="5" xfId="0" applyNumberFormat="1" applyFont="1" applyBorder="1" applyAlignment="1">
      <alignment vertical="center" wrapText="1"/>
    </xf>
    <xf numFmtId="0" fontId="0" fillId="0" borderId="3" xfId="0" applyBorder="1" applyAlignment="1">
      <alignment vertical="center" wrapText="1"/>
    </xf>
    <xf numFmtId="0" fontId="0" fillId="0" borderId="4" xfId="0" applyBorder="1">
      <alignment vertical="center"/>
    </xf>
    <xf numFmtId="49" fontId="21" fillId="0" borderId="1" xfId="0" applyNumberFormat="1" applyFont="1" applyBorder="1" applyAlignment="1">
      <alignment vertical="center" wrapText="1"/>
    </xf>
    <xf numFmtId="49" fontId="0" fillId="0" borderId="3" xfId="0" applyNumberFormat="1" applyBorder="1" applyAlignment="1">
      <alignment horizontal="left" vertical="center" wrapText="1"/>
    </xf>
    <xf numFmtId="49" fontId="0" fillId="0" borderId="4" xfId="0" applyNumberFormat="1" applyBorder="1" applyAlignment="1">
      <alignment horizontal="left" vertical="center" wrapText="1"/>
    </xf>
    <xf numFmtId="49" fontId="0" fillId="0" borderId="3" xfId="0" applyNumberFormat="1" applyBorder="1" applyAlignment="1">
      <alignment vertical="center" wrapText="1"/>
    </xf>
    <xf numFmtId="49" fontId="0" fillId="0" borderId="4" xfId="0" applyNumberFormat="1" applyBorder="1" applyAlignment="1">
      <alignment vertical="center" wrapText="1"/>
    </xf>
    <xf numFmtId="49" fontId="0" fillId="0" borderId="5" xfId="0" applyNumberFormat="1" applyBorder="1" applyAlignment="1">
      <alignment vertical="center" wrapText="1"/>
    </xf>
    <xf numFmtId="49" fontId="13" fillId="0" borderId="3" xfId="0" applyNumberFormat="1" applyFont="1" applyBorder="1">
      <alignment vertical="center"/>
    </xf>
    <xf numFmtId="49" fontId="13" fillId="0" borderId="5" xfId="0" applyNumberFormat="1" applyFont="1" applyBorder="1">
      <alignment vertical="center"/>
    </xf>
    <xf numFmtId="49" fontId="13" fillId="0" borderId="4" xfId="0" applyNumberFormat="1" applyFont="1" applyBorder="1">
      <alignment vertical="center"/>
    </xf>
    <xf numFmtId="0" fontId="0" fillId="0" borderId="1" xfId="0" applyBorder="1">
      <alignment vertical="center"/>
    </xf>
    <xf numFmtId="49" fontId="13" fillId="0" borderId="1" xfId="0" applyNumberFormat="1" applyFont="1" applyBorder="1">
      <alignment vertical="center"/>
    </xf>
    <xf numFmtId="49" fontId="0" fillId="0" borderId="3" xfId="0" applyNumberFormat="1" applyBorder="1">
      <alignment vertical="center"/>
    </xf>
    <xf numFmtId="49" fontId="0" fillId="0" borderId="4" xfId="0" applyNumberFormat="1" applyBorder="1">
      <alignment vertical="center"/>
    </xf>
    <xf numFmtId="49" fontId="0" fillId="0" borderId="5" xfId="0" applyNumberFormat="1" applyBorder="1">
      <alignment vertical="center"/>
    </xf>
    <xf numFmtId="49" fontId="13" fillId="0" borderId="3" xfId="0" applyNumberFormat="1" applyFont="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16" borderId="1" xfId="0" applyFill="1" applyBorder="1" applyAlignment="1">
      <alignment horizontal="center" vertical="center"/>
    </xf>
    <xf numFmtId="0" fontId="0" fillId="16" borderId="3" xfId="0" applyFill="1" applyBorder="1" applyAlignment="1">
      <alignment horizontal="center" vertical="center"/>
    </xf>
    <xf numFmtId="0" fontId="0" fillId="16" borderId="4" xfId="0" applyFill="1" applyBorder="1" applyAlignment="1">
      <alignment horizontal="center" vertical="center"/>
    </xf>
    <xf numFmtId="0" fontId="0" fillId="16" borderId="5" xfId="0" applyFill="1" applyBorder="1" applyAlignment="1">
      <alignment horizontal="center" vertical="center"/>
    </xf>
    <xf numFmtId="0" fontId="0" fillId="2" borderId="34" xfId="0" applyFill="1" applyBorder="1" applyAlignment="1">
      <alignment horizontal="center" vertical="center"/>
    </xf>
    <xf numFmtId="0" fontId="37" fillId="14" borderId="25" xfId="0" applyFont="1" applyFill="1" applyBorder="1" applyAlignment="1">
      <alignment horizontal="center" vertical="center"/>
    </xf>
    <xf numFmtId="0" fontId="37" fillId="14" borderId="26" xfId="0" applyFont="1" applyFill="1" applyBorder="1" applyAlignment="1">
      <alignment horizontal="center" vertical="center"/>
    </xf>
    <xf numFmtId="49" fontId="45" fillId="0" borderId="1" xfId="11" applyNumberFormat="1" applyFont="1" applyBorder="1" applyAlignment="1">
      <alignment horizontal="left" vertical="center" wrapText="1"/>
    </xf>
    <xf numFmtId="49" fontId="38" fillId="0" borderId="1" xfId="11" applyNumberFormat="1" applyFont="1" applyBorder="1" applyAlignment="1">
      <alignment horizontal="left" vertical="center" wrapText="1"/>
    </xf>
    <xf numFmtId="0" fontId="37" fillId="14" borderId="27" xfId="0" applyFont="1"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6" borderId="34" xfId="0" applyFill="1" applyBorder="1" applyAlignment="1">
      <alignment horizontal="center" vertical="center"/>
    </xf>
    <xf numFmtId="49" fontId="44" fillId="0" borderId="1" xfId="11" applyNumberFormat="1" applyFont="1" applyBorder="1" applyAlignment="1">
      <alignment horizontal="left" vertical="center" wrapText="1"/>
    </xf>
    <xf numFmtId="49" fontId="38" fillId="0" borderId="30" xfId="11" applyNumberFormat="1" applyFont="1" applyBorder="1" applyAlignment="1">
      <alignment horizontal="left" vertical="center" wrapText="1"/>
    </xf>
    <xf numFmtId="49" fontId="38" fillId="0" borderId="1" xfId="11" applyNumberFormat="1" applyFont="1" applyBorder="1" applyAlignment="1">
      <alignment horizontal="center" vertical="center"/>
    </xf>
    <xf numFmtId="49" fontId="38" fillId="0" borderId="1" xfId="11" applyNumberFormat="1" applyFont="1" applyBorder="1">
      <alignment vertical="center"/>
    </xf>
    <xf numFmtId="49" fontId="44" fillId="0" borderId="3" xfId="11" applyNumberFormat="1" applyFont="1" applyBorder="1" applyAlignment="1">
      <alignment horizontal="left" vertical="center" wrapText="1"/>
    </xf>
    <xf numFmtId="49" fontId="38" fillId="0" borderId="4" xfId="11" applyNumberFormat="1" applyFont="1" applyBorder="1" applyAlignment="1">
      <alignment horizontal="left" vertical="center" wrapText="1"/>
    </xf>
    <xf numFmtId="49" fontId="38" fillId="0" borderId="5" xfId="11" applyNumberFormat="1" applyFont="1" applyBorder="1" applyAlignment="1">
      <alignment horizontal="left" vertical="center" wrapText="1"/>
    </xf>
    <xf numFmtId="0" fontId="34" fillId="0" borderId="15"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0" xfId="0" applyFont="1" applyBorder="1" applyAlignment="1">
      <alignment horizontal="center" vertical="center" wrapText="1"/>
    </xf>
    <xf numFmtId="0" fontId="0" fillId="2" borderId="0" xfId="0" applyFill="1">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Alignment="1">
      <alignment vertical="center"/>
    </xf>
    <xf numFmtId="0" fontId="13" fillId="0" borderId="0" xfId="0" applyFont="1" applyBorder="1" applyAlignment="1">
      <alignment horizontal="left" vertical="center"/>
    </xf>
    <xf numFmtId="49" fontId="21" fillId="0" borderId="3" xfId="0" applyNumberFormat="1" applyFont="1" applyBorder="1" applyAlignment="1">
      <alignment wrapText="1"/>
    </xf>
    <xf numFmtId="49" fontId="21" fillId="0" borderId="4" xfId="0" applyNumberFormat="1" applyFont="1" applyBorder="1" applyAlignment="1">
      <alignment wrapText="1"/>
    </xf>
    <xf numFmtId="49" fontId="21" fillId="0" borderId="5" xfId="0" applyNumberFormat="1" applyFont="1" applyBorder="1" applyAlignment="1">
      <alignment wrapText="1"/>
    </xf>
    <xf numFmtId="49" fontId="13" fillId="0" borderId="1" xfId="0" applyNumberFormat="1" applyFont="1" applyFill="1" applyBorder="1" applyAlignment="1">
      <alignment horizontal="center" vertical="center" wrapText="1"/>
    </xf>
    <xf numFmtId="49" fontId="15" fillId="0" borderId="1" xfId="0" applyNumberFormat="1" applyFont="1" applyFill="1" applyBorder="1" applyAlignment="1">
      <alignment vertical="top" wrapText="1"/>
    </xf>
    <xf numFmtId="49" fontId="15" fillId="8" borderId="1" xfId="0" applyNumberFormat="1" applyFont="1" applyFill="1" applyBorder="1" applyAlignment="1">
      <alignment vertical="top" wrapText="1"/>
    </xf>
    <xf numFmtId="49" fontId="13" fillId="8" borderId="1" xfId="0" applyNumberFormat="1" applyFont="1" applyFill="1" applyBorder="1" applyAlignment="1">
      <alignment vertical="top" wrapText="1"/>
    </xf>
  </cellXfs>
  <cellStyles count="13">
    <cellStyle name="ハイパーリンク" xfId="2" builtinId="8"/>
    <cellStyle name="ハイパーリンク 2" xfId="9" xr:uid="{E53DE385-BCED-4F23-B4B7-DDBD3E121A21}"/>
    <cellStyle name="ハイパーリンク 3" xfId="12" xr:uid="{1C01931B-7138-4D89-90BD-CBE2F54337ED}"/>
    <cellStyle name="桁区切り" xfId="1" builtinId="6"/>
    <cellStyle name="標準" xfId="0" builtinId="0"/>
    <cellStyle name="標準 2" xfId="7" xr:uid="{08B9AC46-D93A-400C-9CA0-97C65EB65CDF}"/>
    <cellStyle name="標準 2 2" xfId="5" xr:uid="{1D633FFB-9954-4D78-A854-64C471457BE2}"/>
    <cellStyle name="標準 3" xfId="3" xr:uid="{BD9BC584-D856-427E-A639-52794D09A796}"/>
    <cellStyle name="標準 3 2" xfId="8" xr:uid="{4870EEC6-E9EF-46C3-AA9B-E395D1B26090}"/>
    <cellStyle name="標準 4" xfId="4" xr:uid="{D81C97D5-0F3D-4DF6-87BA-CD419D26DB1E}"/>
    <cellStyle name="標準 4 2" xfId="10" xr:uid="{149AD29C-E381-4526-9177-3D2839620581}"/>
    <cellStyle name="標準 5" xfId="11" xr:uid="{7DB1D576-865E-4C92-84EF-EF843DD736EB}"/>
    <cellStyle name="標準 6" xfId="6" xr:uid="{7558F2D8-B098-4891-A5D3-06D449F8A5CD}"/>
  </cellStyles>
  <dxfs count="437">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3" tint="0.89996032593768116"/>
        </patternFill>
      </fill>
    </dxf>
    <dxf>
      <fill>
        <patternFill>
          <bgColor rgb="FFFF0000"/>
        </patternFill>
      </fill>
    </dxf>
    <dxf>
      <fill>
        <patternFill>
          <bgColor theme="9"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FF00"/>
        </patternFill>
      </fill>
    </dxf>
    <dxf>
      <fill>
        <patternFill>
          <bgColor theme="3" tint="0.89996032593768116"/>
        </patternFill>
      </fill>
    </dxf>
    <dxf>
      <fill>
        <patternFill>
          <bgColor theme="0" tint="-0.24994659260841701"/>
        </patternFill>
      </fill>
    </dxf>
  </dxfs>
  <tableStyles count="0" defaultTableStyle="TableStyleMedium2" defaultPivotStyle="PivotStyleLight16"/>
  <colors>
    <mruColors>
      <color rgb="FFFFCCFF"/>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5.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jpeg"/><Relationship Id="rId15" Type="http://schemas.openxmlformats.org/officeDocument/2006/relationships/image" Target="../media/image24.png"/><Relationship Id="rId10" Type="http://schemas.openxmlformats.org/officeDocument/2006/relationships/image" Target="../media/image19.png"/><Relationship Id="rId19" Type="http://schemas.openxmlformats.org/officeDocument/2006/relationships/image" Target="../media/image6.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915489</xdr:colOff>
      <xdr:row>52</xdr:row>
      <xdr:rowOff>0</xdr:rowOff>
    </xdr:from>
    <xdr:to>
      <xdr:col>2</xdr:col>
      <xdr:colOff>0</xdr:colOff>
      <xdr:row>54</xdr:row>
      <xdr:rowOff>171680</xdr:rowOff>
    </xdr:to>
    <xdr:pic>
      <xdr:nvPicPr>
        <xdr:cNvPr id="2" name="図 1">
          <a:extLst>
            <a:ext uri="{FF2B5EF4-FFF2-40B4-BE49-F238E27FC236}">
              <a16:creationId xmlns:a16="http://schemas.microsoft.com/office/drawing/2014/main" id="{3A5FBF9E-572D-48DC-B485-8B3FDF5A09E9}"/>
            </a:ext>
          </a:extLst>
        </xdr:cNvPr>
        <xdr:cNvPicPr>
          <a:picLocks noChangeAspect="1"/>
        </xdr:cNvPicPr>
      </xdr:nvPicPr>
      <xdr:blipFill>
        <a:blip xmlns:r="http://schemas.openxmlformats.org/officeDocument/2006/relationships" r:embed="rId1"/>
        <a:stretch>
          <a:fillRect/>
        </a:stretch>
      </xdr:blipFill>
      <xdr:spPr>
        <a:xfrm>
          <a:off x="1582239" y="41262300"/>
          <a:ext cx="1437186" cy="1539470"/>
        </a:xfrm>
        <a:prstGeom prst="rect">
          <a:avLst/>
        </a:prstGeom>
        <a:ln>
          <a:solidFill>
            <a:sysClr val="windowText" lastClr="000000"/>
          </a:solidFill>
        </a:ln>
      </xdr:spPr>
    </xdr:pic>
    <xdr:clientData/>
  </xdr:twoCellAnchor>
  <xdr:twoCellAnchor editAs="oneCell">
    <xdr:from>
      <xdr:col>1</xdr:col>
      <xdr:colOff>656897</xdr:colOff>
      <xdr:row>170</xdr:row>
      <xdr:rowOff>0</xdr:rowOff>
    </xdr:from>
    <xdr:to>
      <xdr:col>2</xdr:col>
      <xdr:colOff>0</xdr:colOff>
      <xdr:row>171</xdr:row>
      <xdr:rowOff>667022</xdr:rowOff>
    </xdr:to>
    <xdr:pic>
      <xdr:nvPicPr>
        <xdr:cNvPr id="3" name="図 2">
          <a:extLst>
            <a:ext uri="{FF2B5EF4-FFF2-40B4-BE49-F238E27FC236}">
              <a16:creationId xmlns:a16="http://schemas.microsoft.com/office/drawing/2014/main" id="{ED1F0B61-66C8-4C09-909F-0E160C242558}"/>
            </a:ext>
          </a:extLst>
        </xdr:cNvPr>
        <xdr:cNvPicPr>
          <a:picLocks noChangeAspect="1"/>
        </xdr:cNvPicPr>
      </xdr:nvPicPr>
      <xdr:blipFill>
        <a:blip xmlns:r="http://schemas.openxmlformats.org/officeDocument/2006/relationships" r:embed="rId2"/>
        <a:stretch>
          <a:fillRect/>
        </a:stretch>
      </xdr:blipFill>
      <xdr:spPr>
        <a:xfrm>
          <a:off x="1325552" y="85839300"/>
          <a:ext cx="1693873" cy="1806212"/>
        </a:xfrm>
        <a:prstGeom prst="rect">
          <a:avLst/>
        </a:prstGeom>
        <a:ln>
          <a:solidFill>
            <a:sysClr val="windowText" lastClr="000000"/>
          </a:solidFill>
        </a:ln>
      </xdr:spPr>
    </xdr:pic>
    <xdr:clientData/>
  </xdr:twoCellAnchor>
  <xdr:twoCellAnchor editAs="oneCell">
    <xdr:from>
      <xdr:col>2</xdr:col>
      <xdr:colOff>855762</xdr:colOff>
      <xdr:row>85</xdr:row>
      <xdr:rowOff>0</xdr:rowOff>
    </xdr:from>
    <xdr:to>
      <xdr:col>3</xdr:col>
      <xdr:colOff>0</xdr:colOff>
      <xdr:row>85</xdr:row>
      <xdr:rowOff>1260534</xdr:rowOff>
    </xdr:to>
    <xdr:pic>
      <xdr:nvPicPr>
        <xdr:cNvPr id="4" name="図 3">
          <a:extLst>
            <a:ext uri="{FF2B5EF4-FFF2-40B4-BE49-F238E27FC236}">
              <a16:creationId xmlns:a16="http://schemas.microsoft.com/office/drawing/2014/main" id="{B5CF8CFC-6B38-482B-92EF-BFBFB90D6205}"/>
            </a:ext>
          </a:extLst>
        </xdr:cNvPr>
        <xdr:cNvPicPr>
          <a:picLocks noChangeAspect="1"/>
        </xdr:cNvPicPr>
      </xdr:nvPicPr>
      <xdr:blipFill rotWithShape="1">
        <a:blip xmlns:r="http://schemas.openxmlformats.org/officeDocument/2006/relationships" r:embed="rId3"/>
        <a:srcRect b="49366"/>
        <a:stretch>
          <a:fillRect/>
        </a:stretch>
      </xdr:blipFill>
      <xdr:spPr>
        <a:xfrm>
          <a:off x="3878997" y="65265300"/>
          <a:ext cx="1102578" cy="1260534"/>
        </a:xfrm>
        <a:prstGeom prst="rect">
          <a:avLst/>
        </a:prstGeom>
        <a:ln>
          <a:solidFill>
            <a:sysClr val="windowText" lastClr="000000"/>
          </a:solidFill>
        </a:ln>
      </xdr:spPr>
    </xdr:pic>
    <xdr:clientData/>
  </xdr:twoCellAnchor>
  <xdr:twoCellAnchor editAs="oneCell">
    <xdr:from>
      <xdr:col>2</xdr:col>
      <xdr:colOff>855762</xdr:colOff>
      <xdr:row>116</xdr:row>
      <xdr:rowOff>0</xdr:rowOff>
    </xdr:from>
    <xdr:to>
      <xdr:col>3</xdr:col>
      <xdr:colOff>0</xdr:colOff>
      <xdr:row>121</xdr:row>
      <xdr:rowOff>96434</xdr:rowOff>
    </xdr:to>
    <xdr:pic>
      <xdr:nvPicPr>
        <xdr:cNvPr id="5" name="図 4">
          <a:extLst>
            <a:ext uri="{FF2B5EF4-FFF2-40B4-BE49-F238E27FC236}">
              <a16:creationId xmlns:a16="http://schemas.microsoft.com/office/drawing/2014/main" id="{15CC3C43-5BF5-482C-AE10-CB8884A72D62}"/>
            </a:ext>
          </a:extLst>
        </xdr:cNvPr>
        <xdr:cNvPicPr>
          <a:picLocks noChangeAspect="1"/>
        </xdr:cNvPicPr>
      </xdr:nvPicPr>
      <xdr:blipFill rotWithShape="1">
        <a:blip xmlns:r="http://schemas.openxmlformats.org/officeDocument/2006/relationships" r:embed="rId3"/>
        <a:srcRect t="50521"/>
        <a:stretch>
          <a:fillRect/>
        </a:stretch>
      </xdr:blipFill>
      <xdr:spPr>
        <a:xfrm>
          <a:off x="3878997" y="73494900"/>
          <a:ext cx="1102578" cy="1235624"/>
        </a:xfrm>
        <a:prstGeom prst="rect">
          <a:avLst/>
        </a:prstGeom>
        <a:ln>
          <a:solidFill>
            <a:sysClr val="windowText" lastClr="000000"/>
          </a:solidFill>
        </a:ln>
      </xdr:spPr>
    </xdr:pic>
    <xdr:clientData/>
  </xdr:twoCellAnchor>
  <xdr:twoCellAnchor editAs="oneCell">
    <xdr:from>
      <xdr:col>4</xdr:col>
      <xdr:colOff>1749136</xdr:colOff>
      <xdr:row>202</xdr:row>
      <xdr:rowOff>0</xdr:rowOff>
    </xdr:from>
    <xdr:to>
      <xdr:col>5</xdr:col>
      <xdr:colOff>1</xdr:colOff>
      <xdr:row>202</xdr:row>
      <xdr:rowOff>744696</xdr:rowOff>
    </xdr:to>
    <xdr:pic>
      <xdr:nvPicPr>
        <xdr:cNvPr id="6" name="図 5">
          <a:extLst>
            <a:ext uri="{FF2B5EF4-FFF2-40B4-BE49-F238E27FC236}">
              <a16:creationId xmlns:a16="http://schemas.microsoft.com/office/drawing/2014/main" id="{2C72E5AC-D659-4D00-93D8-F210ECE88CC7}"/>
            </a:ext>
          </a:extLst>
        </xdr:cNvPr>
        <xdr:cNvPicPr>
          <a:picLocks noChangeAspect="1"/>
        </xdr:cNvPicPr>
      </xdr:nvPicPr>
      <xdr:blipFill>
        <a:blip xmlns:r="http://schemas.openxmlformats.org/officeDocument/2006/relationships" r:embed="rId4"/>
        <a:stretch>
          <a:fillRect/>
        </a:stretch>
      </xdr:blipFill>
      <xdr:spPr>
        <a:xfrm>
          <a:off x="9721561" y="135350250"/>
          <a:ext cx="3165765" cy="740886"/>
        </a:xfrm>
        <a:prstGeom prst="rect">
          <a:avLst/>
        </a:prstGeom>
        <a:ln>
          <a:solidFill>
            <a:sysClr val="windowText" lastClr="000000"/>
          </a:solidFill>
        </a:ln>
      </xdr:spPr>
    </xdr:pic>
    <xdr:clientData/>
  </xdr:twoCellAnchor>
  <xdr:twoCellAnchor editAs="oneCell">
    <xdr:from>
      <xdr:col>1</xdr:col>
      <xdr:colOff>0</xdr:colOff>
      <xdr:row>259</xdr:row>
      <xdr:rowOff>0</xdr:rowOff>
    </xdr:from>
    <xdr:to>
      <xdr:col>2</xdr:col>
      <xdr:colOff>0</xdr:colOff>
      <xdr:row>260</xdr:row>
      <xdr:rowOff>98687</xdr:rowOff>
    </xdr:to>
    <xdr:pic>
      <xdr:nvPicPr>
        <xdr:cNvPr id="7" name="図 6">
          <a:extLst>
            <a:ext uri="{FF2B5EF4-FFF2-40B4-BE49-F238E27FC236}">
              <a16:creationId xmlns:a16="http://schemas.microsoft.com/office/drawing/2014/main" id="{37786C48-84D1-4084-B2C7-3BB1113CB867}"/>
            </a:ext>
          </a:extLst>
        </xdr:cNvPr>
        <xdr:cNvPicPr>
          <a:picLocks noChangeAspect="1"/>
        </xdr:cNvPicPr>
      </xdr:nvPicPr>
      <xdr:blipFill>
        <a:blip xmlns:r="http://schemas.openxmlformats.org/officeDocument/2006/relationships" r:embed="rId4"/>
        <a:stretch>
          <a:fillRect/>
        </a:stretch>
      </xdr:blipFill>
      <xdr:spPr>
        <a:xfrm>
          <a:off x="666750" y="184042050"/>
          <a:ext cx="2352675" cy="552077"/>
        </a:xfrm>
        <a:prstGeom prst="rect">
          <a:avLst/>
        </a:prstGeom>
        <a:ln>
          <a:solidFill>
            <a:sysClr val="windowText" lastClr="000000"/>
          </a:solidFill>
        </a:ln>
      </xdr:spPr>
    </xdr:pic>
    <xdr:clientData/>
  </xdr:twoCellAnchor>
  <xdr:twoCellAnchor editAs="oneCell">
    <xdr:from>
      <xdr:col>3</xdr:col>
      <xdr:colOff>677314</xdr:colOff>
      <xdr:row>288</xdr:row>
      <xdr:rowOff>0</xdr:rowOff>
    </xdr:from>
    <xdr:to>
      <xdr:col>4</xdr:col>
      <xdr:colOff>0</xdr:colOff>
      <xdr:row>288</xdr:row>
      <xdr:rowOff>1735862</xdr:rowOff>
    </xdr:to>
    <xdr:pic>
      <xdr:nvPicPr>
        <xdr:cNvPr id="8" name="図 7">
          <a:extLst>
            <a:ext uri="{FF2B5EF4-FFF2-40B4-BE49-F238E27FC236}">
              <a16:creationId xmlns:a16="http://schemas.microsoft.com/office/drawing/2014/main" id="{B9C954E5-5318-4243-9ECB-F56A864186F9}"/>
            </a:ext>
          </a:extLst>
        </xdr:cNvPr>
        <xdr:cNvPicPr>
          <a:picLocks noChangeAspect="1"/>
        </xdr:cNvPicPr>
      </xdr:nvPicPr>
      <xdr:blipFill>
        <a:blip xmlns:r="http://schemas.openxmlformats.org/officeDocument/2006/relationships" r:embed="rId5"/>
        <a:stretch>
          <a:fillRect/>
        </a:stretch>
      </xdr:blipFill>
      <xdr:spPr>
        <a:xfrm>
          <a:off x="5656984" y="209359500"/>
          <a:ext cx="2315441" cy="1732052"/>
        </a:xfrm>
        <a:prstGeom prst="rect">
          <a:avLst/>
        </a:prstGeom>
      </xdr:spPr>
    </xdr:pic>
    <xdr:clientData/>
  </xdr:twoCellAnchor>
  <xdr:twoCellAnchor editAs="oneCell">
    <xdr:from>
      <xdr:col>3</xdr:col>
      <xdr:colOff>677315</xdr:colOff>
      <xdr:row>289</xdr:row>
      <xdr:rowOff>1</xdr:rowOff>
    </xdr:from>
    <xdr:to>
      <xdr:col>4</xdr:col>
      <xdr:colOff>0</xdr:colOff>
      <xdr:row>289</xdr:row>
      <xdr:rowOff>1772835</xdr:rowOff>
    </xdr:to>
    <xdr:pic>
      <xdr:nvPicPr>
        <xdr:cNvPr id="9" name="図 8">
          <a:extLst>
            <a:ext uri="{FF2B5EF4-FFF2-40B4-BE49-F238E27FC236}">
              <a16:creationId xmlns:a16="http://schemas.microsoft.com/office/drawing/2014/main" id="{ED0F51D6-5A41-4AF7-9714-2CA0B5589FCC}"/>
            </a:ext>
          </a:extLst>
        </xdr:cNvPr>
        <xdr:cNvPicPr>
          <a:picLocks noChangeAspect="1"/>
        </xdr:cNvPicPr>
      </xdr:nvPicPr>
      <xdr:blipFill>
        <a:blip xmlns:r="http://schemas.openxmlformats.org/officeDocument/2006/relationships" r:embed="rId6"/>
        <a:stretch>
          <a:fillRect/>
        </a:stretch>
      </xdr:blipFill>
      <xdr:spPr>
        <a:xfrm>
          <a:off x="5656985" y="211188301"/>
          <a:ext cx="2315440" cy="17690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52</xdr:row>
      <xdr:rowOff>0</xdr:rowOff>
    </xdr:from>
    <xdr:to>
      <xdr:col>3</xdr:col>
      <xdr:colOff>0</xdr:colOff>
      <xdr:row>54</xdr:row>
      <xdr:rowOff>742402</xdr:rowOff>
    </xdr:to>
    <xdr:pic>
      <xdr:nvPicPr>
        <xdr:cNvPr id="2" name="図 1">
          <a:extLst>
            <a:ext uri="{FF2B5EF4-FFF2-40B4-BE49-F238E27FC236}">
              <a16:creationId xmlns:a16="http://schemas.microsoft.com/office/drawing/2014/main" id="{1571499C-4973-DCC3-5304-05719D26A092}"/>
            </a:ext>
          </a:extLst>
        </xdr:cNvPr>
        <xdr:cNvPicPr>
          <a:picLocks noChangeAspect="1"/>
        </xdr:cNvPicPr>
      </xdr:nvPicPr>
      <xdr:blipFill>
        <a:blip xmlns:r="http://schemas.openxmlformats.org/officeDocument/2006/relationships" r:embed="rId1"/>
        <a:stretch>
          <a:fillRect/>
        </a:stretch>
      </xdr:blipFill>
      <xdr:spPr>
        <a:xfrm>
          <a:off x="2898321" y="41216036"/>
          <a:ext cx="2000250" cy="2103116"/>
        </a:xfrm>
        <a:prstGeom prst="rect">
          <a:avLst/>
        </a:prstGeom>
        <a:ln>
          <a:solidFill>
            <a:sysClr val="windowText" lastClr="000000"/>
          </a:solidFill>
        </a:ln>
      </xdr:spPr>
    </xdr:pic>
    <xdr:clientData/>
  </xdr:twoCellAnchor>
  <xdr:twoCellAnchor editAs="oneCell">
    <xdr:from>
      <xdr:col>2</xdr:col>
      <xdr:colOff>1</xdr:colOff>
      <xdr:row>170</xdr:row>
      <xdr:rowOff>1</xdr:rowOff>
    </xdr:from>
    <xdr:to>
      <xdr:col>3</xdr:col>
      <xdr:colOff>1</xdr:colOff>
      <xdr:row>172</xdr:row>
      <xdr:rowOff>56889</xdr:rowOff>
    </xdr:to>
    <xdr:pic>
      <xdr:nvPicPr>
        <xdr:cNvPr id="3" name="図 2">
          <a:extLst>
            <a:ext uri="{FF2B5EF4-FFF2-40B4-BE49-F238E27FC236}">
              <a16:creationId xmlns:a16="http://schemas.microsoft.com/office/drawing/2014/main" id="{D5457C43-7539-A8D9-19F6-5CA19139C1AB}"/>
            </a:ext>
          </a:extLst>
        </xdr:cNvPr>
        <xdr:cNvPicPr>
          <a:picLocks noChangeAspect="1"/>
        </xdr:cNvPicPr>
      </xdr:nvPicPr>
      <xdr:blipFill>
        <a:blip xmlns:r="http://schemas.openxmlformats.org/officeDocument/2006/relationships" r:embed="rId2"/>
        <a:stretch>
          <a:fillRect/>
        </a:stretch>
      </xdr:blipFill>
      <xdr:spPr>
        <a:xfrm>
          <a:off x="2898322" y="86174037"/>
          <a:ext cx="2000250" cy="2111566"/>
        </a:xfrm>
        <a:prstGeom prst="rect">
          <a:avLst/>
        </a:prstGeom>
        <a:ln>
          <a:solidFill>
            <a:sysClr val="windowText" lastClr="000000"/>
          </a:solidFill>
        </a:ln>
      </xdr:spPr>
    </xdr:pic>
    <xdr:clientData/>
  </xdr:twoCellAnchor>
  <xdr:twoCellAnchor editAs="oneCell">
    <xdr:from>
      <xdr:col>2</xdr:col>
      <xdr:colOff>0</xdr:colOff>
      <xdr:row>85</xdr:row>
      <xdr:rowOff>0</xdr:rowOff>
    </xdr:from>
    <xdr:to>
      <xdr:col>3</xdr:col>
      <xdr:colOff>0</xdr:colOff>
      <xdr:row>90</xdr:row>
      <xdr:rowOff>16748</xdr:rowOff>
    </xdr:to>
    <xdr:pic>
      <xdr:nvPicPr>
        <xdr:cNvPr id="4" name="図 3">
          <a:extLst>
            <a:ext uri="{FF2B5EF4-FFF2-40B4-BE49-F238E27FC236}">
              <a16:creationId xmlns:a16="http://schemas.microsoft.com/office/drawing/2014/main" id="{BB8992A8-A4FF-6BF6-3CC7-00A2063B99C8}"/>
            </a:ext>
          </a:extLst>
        </xdr:cNvPr>
        <xdr:cNvPicPr>
          <a:picLocks noChangeAspect="1"/>
        </xdr:cNvPicPr>
      </xdr:nvPicPr>
      <xdr:blipFill rotWithShape="1">
        <a:blip xmlns:r="http://schemas.openxmlformats.org/officeDocument/2006/relationships" r:embed="rId3"/>
        <a:srcRect b="49366"/>
        <a:stretch>
          <a:fillRect/>
        </a:stretch>
      </xdr:blipFill>
      <xdr:spPr>
        <a:xfrm>
          <a:off x="2898321" y="65137393"/>
          <a:ext cx="2000250" cy="2310640"/>
        </a:xfrm>
        <a:prstGeom prst="rect">
          <a:avLst/>
        </a:prstGeom>
        <a:ln>
          <a:solidFill>
            <a:sysClr val="windowText" lastClr="000000"/>
          </a:solidFill>
        </a:ln>
      </xdr:spPr>
    </xdr:pic>
    <xdr:clientData/>
  </xdr:twoCellAnchor>
  <xdr:twoCellAnchor editAs="oneCell">
    <xdr:from>
      <xdr:col>2</xdr:col>
      <xdr:colOff>0</xdr:colOff>
      <xdr:row>116</xdr:row>
      <xdr:rowOff>19512</xdr:rowOff>
    </xdr:from>
    <xdr:to>
      <xdr:col>3</xdr:col>
      <xdr:colOff>0</xdr:colOff>
      <xdr:row>125</xdr:row>
      <xdr:rowOff>0</xdr:rowOff>
    </xdr:to>
    <xdr:pic>
      <xdr:nvPicPr>
        <xdr:cNvPr id="5" name="図 4">
          <a:extLst>
            <a:ext uri="{FF2B5EF4-FFF2-40B4-BE49-F238E27FC236}">
              <a16:creationId xmlns:a16="http://schemas.microsoft.com/office/drawing/2014/main" id="{7EAFF9C4-C5B6-118C-0181-DCFC8FBAB487}"/>
            </a:ext>
          </a:extLst>
        </xdr:cNvPr>
        <xdr:cNvPicPr>
          <a:picLocks noChangeAspect="1"/>
        </xdr:cNvPicPr>
      </xdr:nvPicPr>
      <xdr:blipFill rotWithShape="1">
        <a:blip xmlns:r="http://schemas.openxmlformats.org/officeDocument/2006/relationships" r:embed="rId3"/>
        <a:srcRect t="50521"/>
        <a:stretch>
          <a:fillRect/>
        </a:stretch>
      </xdr:blipFill>
      <xdr:spPr>
        <a:xfrm>
          <a:off x="2898321" y="73470869"/>
          <a:ext cx="2000250" cy="2293702"/>
        </a:xfrm>
        <a:prstGeom prst="rect">
          <a:avLst/>
        </a:prstGeom>
        <a:ln>
          <a:solidFill>
            <a:sysClr val="windowText" lastClr="000000"/>
          </a:solidFill>
        </a:ln>
      </xdr:spPr>
    </xdr:pic>
    <xdr:clientData/>
  </xdr:twoCellAnchor>
  <xdr:twoCellAnchor editAs="oneCell">
    <xdr:from>
      <xdr:col>10</xdr:col>
      <xdr:colOff>0</xdr:colOff>
      <xdr:row>341</xdr:row>
      <xdr:rowOff>0</xdr:rowOff>
    </xdr:from>
    <xdr:to>
      <xdr:col>10</xdr:col>
      <xdr:colOff>1886406</xdr:colOff>
      <xdr:row>342</xdr:row>
      <xdr:rowOff>-1</xdr:rowOff>
    </xdr:to>
    <xdr:pic>
      <xdr:nvPicPr>
        <xdr:cNvPr id="8" name="図 7">
          <a:extLst>
            <a:ext uri="{FF2B5EF4-FFF2-40B4-BE49-F238E27FC236}">
              <a16:creationId xmlns:a16="http://schemas.microsoft.com/office/drawing/2014/main" id="{6A5C3430-1747-4E5E-9703-9BB2E22821E2}"/>
            </a:ext>
          </a:extLst>
        </xdr:cNvPr>
        <xdr:cNvPicPr>
          <a:picLocks noChangeAspect="1"/>
        </xdr:cNvPicPr>
      </xdr:nvPicPr>
      <xdr:blipFill>
        <a:blip xmlns:r="http://schemas.openxmlformats.org/officeDocument/2006/relationships" r:embed="rId4"/>
        <a:stretch>
          <a:fillRect/>
        </a:stretch>
      </xdr:blipFill>
      <xdr:spPr>
        <a:xfrm>
          <a:off x="23540357" y="197494071"/>
          <a:ext cx="1874976" cy="1374322"/>
        </a:xfrm>
        <a:prstGeom prst="rect">
          <a:avLst/>
        </a:prstGeom>
      </xdr:spPr>
    </xdr:pic>
    <xdr:clientData/>
  </xdr:twoCellAnchor>
  <xdr:twoCellAnchor editAs="oneCell">
    <xdr:from>
      <xdr:col>2</xdr:col>
      <xdr:colOff>0</xdr:colOff>
      <xdr:row>256</xdr:row>
      <xdr:rowOff>15594</xdr:rowOff>
    </xdr:from>
    <xdr:to>
      <xdr:col>3</xdr:col>
      <xdr:colOff>0</xdr:colOff>
      <xdr:row>265</xdr:row>
      <xdr:rowOff>0</xdr:rowOff>
    </xdr:to>
    <xdr:pic>
      <xdr:nvPicPr>
        <xdr:cNvPr id="10" name="図 9">
          <a:extLst>
            <a:ext uri="{FF2B5EF4-FFF2-40B4-BE49-F238E27FC236}">
              <a16:creationId xmlns:a16="http://schemas.microsoft.com/office/drawing/2014/main" id="{D245EFC5-29DD-4CE0-BEEB-9BB6FB689BB9}"/>
            </a:ext>
          </a:extLst>
        </xdr:cNvPr>
        <xdr:cNvPicPr>
          <a:picLocks noChangeAspect="1"/>
        </xdr:cNvPicPr>
      </xdr:nvPicPr>
      <xdr:blipFill rotWithShape="1">
        <a:blip xmlns:r="http://schemas.openxmlformats.org/officeDocument/2006/relationships" r:embed="rId3"/>
        <a:srcRect b="49366"/>
        <a:stretch>
          <a:fillRect/>
        </a:stretch>
      </xdr:blipFill>
      <xdr:spPr>
        <a:xfrm>
          <a:off x="2898321" y="177384701"/>
          <a:ext cx="2000250" cy="2297620"/>
        </a:xfrm>
        <a:prstGeom prst="rect">
          <a:avLst/>
        </a:prstGeom>
        <a:ln>
          <a:solidFill>
            <a:sysClr val="windowText" lastClr="000000"/>
          </a:solidFill>
        </a:ln>
      </xdr:spPr>
    </xdr:pic>
    <xdr:clientData/>
  </xdr:twoCellAnchor>
  <xdr:twoCellAnchor editAs="oneCell">
    <xdr:from>
      <xdr:col>2</xdr:col>
      <xdr:colOff>0</xdr:colOff>
      <xdr:row>287</xdr:row>
      <xdr:rowOff>19511</xdr:rowOff>
    </xdr:from>
    <xdr:to>
      <xdr:col>3</xdr:col>
      <xdr:colOff>0</xdr:colOff>
      <xdr:row>297</xdr:row>
      <xdr:rowOff>16390</xdr:rowOff>
    </xdr:to>
    <xdr:pic>
      <xdr:nvPicPr>
        <xdr:cNvPr id="11" name="図 10">
          <a:extLst>
            <a:ext uri="{FF2B5EF4-FFF2-40B4-BE49-F238E27FC236}">
              <a16:creationId xmlns:a16="http://schemas.microsoft.com/office/drawing/2014/main" id="{FC138A17-377A-4F83-984E-DB37DEF7489F}"/>
            </a:ext>
          </a:extLst>
        </xdr:cNvPr>
        <xdr:cNvPicPr>
          <a:picLocks noChangeAspect="1"/>
        </xdr:cNvPicPr>
      </xdr:nvPicPr>
      <xdr:blipFill rotWithShape="1">
        <a:blip xmlns:r="http://schemas.openxmlformats.org/officeDocument/2006/relationships" r:embed="rId3"/>
        <a:srcRect t="50521"/>
        <a:stretch>
          <a:fillRect/>
        </a:stretch>
      </xdr:blipFill>
      <xdr:spPr>
        <a:xfrm>
          <a:off x="2898321" y="184790904"/>
          <a:ext cx="2000250" cy="2302473"/>
        </a:xfrm>
        <a:prstGeom prst="rect">
          <a:avLst/>
        </a:prstGeom>
        <a:ln>
          <a:solidFill>
            <a:sysClr val="windowText" lastClr="000000"/>
          </a:solidFill>
        </a:ln>
      </xdr:spPr>
    </xdr:pic>
    <xdr:clientData/>
  </xdr:twoCellAnchor>
  <xdr:twoCellAnchor editAs="oneCell">
    <xdr:from>
      <xdr:col>10</xdr:col>
      <xdr:colOff>0</xdr:colOff>
      <xdr:row>341</xdr:row>
      <xdr:rowOff>1351876</xdr:rowOff>
    </xdr:from>
    <xdr:to>
      <xdr:col>10</xdr:col>
      <xdr:colOff>1775439</xdr:colOff>
      <xdr:row>342</xdr:row>
      <xdr:rowOff>1368135</xdr:rowOff>
    </xdr:to>
    <xdr:pic>
      <xdr:nvPicPr>
        <xdr:cNvPr id="12" name="図 11">
          <a:extLst>
            <a:ext uri="{FF2B5EF4-FFF2-40B4-BE49-F238E27FC236}">
              <a16:creationId xmlns:a16="http://schemas.microsoft.com/office/drawing/2014/main" id="{342169A8-F674-4FC2-B566-F9A9EEA01657}"/>
            </a:ext>
          </a:extLst>
        </xdr:cNvPr>
        <xdr:cNvPicPr>
          <a:picLocks noChangeAspect="1"/>
        </xdr:cNvPicPr>
      </xdr:nvPicPr>
      <xdr:blipFill>
        <a:blip xmlns:r="http://schemas.openxmlformats.org/officeDocument/2006/relationships" r:embed="rId5"/>
        <a:stretch>
          <a:fillRect/>
        </a:stretch>
      </xdr:blipFill>
      <xdr:spPr>
        <a:xfrm>
          <a:off x="23540357" y="198845947"/>
          <a:ext cx="1781154" cy="1396767"/>
        </a:xfrm>
        <a:prstGeom prst="rect">
          <a:avLst/>
        </a:prstGeom>
      </xdr:spPr>
    </xdr:pic>
    <xdr:clientData/>
  </xdr:twoCellAnchor>
  <xdr:twoCellAnchor editAs="oneCell">
    <xdr:from>
      <xdr:col>2</xdr:col>
      <xdr:colOff>0</xdr:colOff>
      <xdr:row>341</xdr:row>
      <xdr:rowOff>0</xdr:rowOff>
    </xdr:from>
    <xdr:to>
      <xdr:col>3</xdr:col>
      <xdr:colOff>0</xdr:colOff>
      <xdr:row>341</xdr:row>
      <xdr:rowOff>437489</xdr:rowOff>
    </xdr:to>
    <xdr:pic>
      <xdr:nvPicPr>
        <xdr:cNvPr id="14" name="図 13">
          <a:extLst>
            <a:ext uri="{FF2B5EF4-FFF2-40B4-BE49-F238E27FC236}">
              <a16:creationId xmlns:a16="http://schemas.microsoft.com/office/drawing/2014/main" id="{98D926A8-A9EA-1A8C-8AC3-ACE3DD09E046}"/>
            </a:ext>
          </a:extLst>
        </xdr:cNvPr>
        <xdr:cNvPicPr>
          <a:picLocks noChangeAspect="1"/>
        </xdr:cNvPicPr>
      </xdr:nvPicPr>
      <xdr:blipFill>
        <a:blip xmlns:r="http://schemas.openxmlformats.org/officeDocument/2006/relationships" r:embed="rId6"/>
        <a:stretch>
          <a:fillRect/>
        </a:stretch>
      </xdr:blipFill>
      <xdr:spPr>
        <a:xfrm>
          <a:off x="2902324" y="196327059"/>
          <a:ext cx="2005852" cy="433679"/>
        </a:xfrm>
        <a:prstGeom prst="rect">
          <a:avLst/>
        </a:prstGeom>
        <a:ln>
          <a:solidFill>
            <a:sysClr val="windowText" lastClr="000000"/>
          </a:solidFill>
        </a:ln>
      </xdr:spPr>
    </xdr:pic>
    <xdr:clientData/>
  </xdr:twoCellAnchor>
  <xdr:twoCellAnchor editAs="oneCell">
    <xdr:from>
      <xdr:col>4</xdr:col>
      <xdr:colOff>258536</xdr:colOff>
      <xdr:row>400</xdr:row>
      <xdr:rowOff>1605642</xdr:rowOff>
    </xdr:from>
    <xdr:to>
      <xdr:col>5</xdr:col>
      <xdr:colOff>1806879</xdr:colOff>
      <xdr:row>402</xdr:row>
      <xdr:rowOff>135150</xdr:rowOff>
    </xdr:to>
    <xdr:pic>
      <xdr:nvPicPr>
        <xdr:cNvPr id="15" name="図 14">
          <a:extLst>
            <a:ext uri="{FF2B5EF4-FFF2-40B4-BE49-F238E27FC236}">
              <a16:creationId xmlns:a16="http://schemas.microsoft.com/office/drawing/2014/main" id="{CCC519D3-E3DC-4A2B-4157-A0274985AE56}"/>
            </a:ext>
          </a:extLst>
        </xdr:cNvPr>
        <xdr:cNvPicPr>
          <a:picLocks noChangeAspect="1"/>
        </xdr:cNvPicPr>
      </xdr:nvPicPr>
      <xdr:blipFill>
        <a:blip xmlns:r="http://schemas.openxmlformats.org/officeDocument/2006/relationships" r:embed="rId7"/>
        <a:stretch>
          <a:fillRect/>
        </a:stretch>
      </xdr:blipFill>
      <xdr:spPr>
        <a:xfrm>
          <a:off x="7116536" y="236696249"/>
          <a:ext cx="4538104" cy="19451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5</xdr:row>
      <xdr:rowOff>0</xdr:rowOff>
    </xdr:from>
    <xdr:to>
      <xdr:col>14</xdr:col>
      <xdr:colOff>0</xdr:colOff>
      <xdr:row>15</xdr:row>
      <xdr:rowOff>0</xdr:rowOff>
    </xdr:to>
    <xdr:sp macro="" textlink="">
      <xdr:nvSpPr>
        <xdr:cNvPr id="2" name="テキスト ボックス 1">
          <a:extLst>
            <a:ext uri="{FF2B5EF4-FFF2-40B4-BE49-F238E27FC236}">
              <a16:creationId xmlns:a16="http://schemas.microsoft.com/office/drawing/2014/main" id="{ED344594-0B2A-949C-CA1E-4F5D8ECBEEE1}"/>
            </a:ext>
          </a:extLst>
        </xdr:cNvPr>
        <xdr:cNvSpPr txBox="1"/>
      </xdr:nvSpPr>
      <xdr:spPr>
        <a:xfrm>
          <a:off x="2299607" y="1387929"/>
          <a:ext cx="7239000" cy="2313214"/>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400" b="1"/>
            <a:t>未完成</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20</xdr:row>
      <xdr:rowOff>63095</xdr:rowOff>
    </xdr:from>
    <xdr:to>
      <xdr:col>19</xdr:col>
      <xdr:colOff>132533</xdr:colOff>
      <xdr:row>35</xdr:row>
      <xdr:rowOff>36965</xdr:rowOff>
    </xdr:to>
    <xdr:pic>
      <xdr:nvPicPr>
        <xdr:cNvPr id="2" name="図 1">
          <a:extLst>
            <a:ext uri="{FF2B5EF4-FFF2-40B4-BE49-F238E27FC236}">
              <a16:creationId xmlns:a16="http://schemas.microsoft.com/office/drawing/2014/main" id="{9EF39FE2-E46E-F856-D638-7155C69FE417}"/>
            </a:ext>
          </a:extLst>
        </xdr:cNvPr>
        <xdr:cNvPicPr>
          <a:picLocks noChangeAspect="1"/>
        </xdr:cNvPicPr>
      </xdr:nvPicPr>
      <xdr:blipFill>
        <a:blip xmlns:r="http://schemas.openxmlformats.org/officeDocument/2006/relationships" r:embed="rId1"/>
        <a:stretch>
          <a:fillRect/>
        </a:stretch>
      </xdr:blipFill>
      <xdr:spPr>
        <a:xfrm>
          <a:off x="4531179" y="4512631"/>
          <a:ext cx="3673928" cy="34572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22</xdr:col>
      <xdr:colOff>169545</xdr:colOff>
      <xdr:row>20</xdr:row>
      <xdr:rowOff>41401</xdr:rowOff>
    </xdr:to>
    <xdr:pic>
      <xdr:nvPicPr>
        <xdr:cNvPr id="2" name="図 1">
          <a:extLst>
            <a:ext uri="{FF2B5EF4-FFF2-40B4-BE49-F238E27FC236}">
              <a16:creationId xmlns:a16="http://schemas.microsoft.com/office/drawing/2014/main" id="{FEFD7706-B359-4412-A0AE-210DE2C73758}"/>
            </a:ext>
          </a:extLst>
        </xdr:cNvPr>
        <xdr:cNvPicPr>
          <a:picLocks noChangeAspect="1"/>
        </xdr:cNvPicPr>
      </xdr:nvPicPr>
      <xdr:blipFill>
        <a:blip xmlns:r="http://schemas.openxmlformats.org/officeDocument/2006/relationships" r:embed="rId1"/>
        <a:stretch>
          <a:fillRect/>
        </a:stretch>
      </xdr:blipFill>
      <xdr:spPr>
        <a:xfrm>
          <a:off x="257175" y="457200"/>
          <a:ext cx="5574030" cy="4156201"/>
        </a:xfrm>
        <a:prstGeom prst="rect">
          <a:avLst/>
        </a:prstGeom>
      </xdr:spPr>
    </xdr:pic>
    <xdr:clientData/>
  </xdr:twoCellAnchor>
  <xdr:twoCellAnchor editAs="oneCell">
    <xdr:from>
      <xdr:col>1</xdr:col>
      <xdr:colOff>0</xdr:colOff>
      <xdr:row>22</xdr:row>
      <xdr:rowOff>0</xdr:rowOff>
    </xdr:from>
    <xdr:to>
      <xdr:col>22</xdr:col>
      <xdr:colOff>97155</xdr:colOff>
      <xdr:row>39</xdr:row>
      <xdr:rowOff>169682</xdr:rowOff>
    </xdr:to>
    <xdr:pic>
      <xdr:nvPicPr>
        <xdr:cNvPr id="3" name="図 2">
          <a:extLst>
            <a:ext uri="{FF2B5EF4-FFF2-40B4-BE49-F238E27FC236}">
              <a16:creationId xmlns:a16="http://schemas.microsoft.com/office/drawing/2014/main" id="{36ECD030-04DA-4AB1-BB67-0D6FA84F7ED1}"/>
            </a:ext>
          </a:extLst>
        </xdr:cNvPr>
        <xdr:cNvPicPr>
          <a:picLocks noChangeAspect="1"/>
        </xdr:cNvPicPr>
      </xdr:nvPicPr>
      <xdr:blipFill>
        <a:blip xmlns:r="http://schemas.openxmlformats.org/officeDocument/2006/relationships" r:embed="rId2"/>
        <a:stretch>
          <a:fillRect/>
        </a:stretch>
      </xdr:blipFill>
      <xdr:spPr>
        <a:xfrm>
          <a:off x="257175" y="5029200"/>
          <a:ext cx="5490210" cy="4071122"/>
        </a:xfrm>
        <a:prstGeom prst="rect">
          <a:avLst/>
        </a:prstGeom>
      </xdr:spPr>
    </xdr:pic>
    <xdr:clientData/>
  </xdr:twoCellAnchor>
  <xdr:twoCellAnchor editAs="oneCell">
    <xdr:from>
      <xdr:col>1</xdr:col>
      <xdr:colOff>0</xdr:colOff>
      <xdr:row>44</xdr:row>
      <xdr:rowOff>0</xdr:rowOff>
    </xdr:from>
    <xdr:to>
      <xdr:col>25</xdr:col>
      <xdr:colOff>72390</xdr:colOff>
      <xdr:row>64</xdr:row>
      <xdr:rowOff>169384</xdr:rowOff>
    </xdr:to>
    <xdr:pic>
      <xdr:nvPicPr>
        <xdr:cNvPr id="4" name="図 3">
          <a:extLst>
            <a:ext uri="{FF2B5EF4-FFF2-40B4-BE49-F238E27FC236}">
              <a16:creationId xmlns:a16="http://schemas.microsoft.com/office/drawing/2014/main" id="{E28B786F-3318-47D1-BF21-694C123F702E}"/>
            </a:ext>
          </a:extLst>
        </xdr:cNvPr>
        <xdr:cNvPicPr>
          <a:picLocks noChangeAspect="1"/>
        </xdr:cNvPicPr>
      </xdr:nvPicPr>
      <xdr:blipFill>
        <a:blip xmlns:r="http://schemas.openxmlformats.org/officeDocument/2006/relationships" r:embed="rId3"/>
        <a:stretch>
          <a:fillRect/>
        </a:stretch>
      </xdr:blipFill>
      <xdr:spPr>
        <a:xfrm>
          <a:off x="257175" y="10058400"/>
          <a:ext cx="6244590" cy="4771864"/>
        </a:xfrm>
        <a:prstGeom prst="rect">
          <a:avLst/>
        </a:prstGeom>
      </xdr:spPr>
    </xdr:pic>
    <xdr:clientData/>
  </xdr:twoCellAnchor>
  <xdr:twoCellAnchor editAs="oneCell">
    <xdr:from>
      <xdr:col>27</xdr:col>
      <xdr:colOff>0</xdr:colOff>
      <xdr:row>50</xdr:row>
      <xdr:rowOff>0</xdr:rowOff>
    </xdr:from>
    <xdr:to>
      <xdr:col>44</xdr:col>
      <xdr:colOff>17481</xdr:colOff>
      <xdr:row>64</xdr:row>
      <xdr:rowOff>189327</xdr:rowOff>
    </xdr:to>
    <xdr:pic>
      <xdr:nvPicPr>
        <xdr:cNvPr id="5" name="図 4">
          <a:extLst>
            <a:ext uri="{FF2B5EF4-FFF2-40B4-BE49-F238E27FC236}">
              <a16:creationId xmlns:a16="http://schemas.microsoft.com/office/drawing/2014/main" id="{20DC219F-214C-442A-B01C-B0E2F04E00FB}"/>
            </a:ext>
          </a:extLst>
        </xdr:cNvPr>
        <xdr:cNvPicPr>
          <a:picLocks noChangeAspect="1"/>
        </xdr:cNvPicPr>
      </xdr:nvPicPr>
      <xdr:blipFill>
        <a:blip xmlns:r="http://schemas.openxmlformats.org/officeDocument/2006/relationships" r:embed="rId4"/>
        <a:stretch>
          <a:fillRect/>
        </a:stretch>
      </xdr:blipFill>
      <xdr:spPr>
        <a:xfrm>
          <a:off x="6943725" y="11430000"/>
          <a:ext cx="4393266" cy="3389727"/>
        </a:xfrm>
        <a:prstGeom prst="rect">
          <a:avLst/>
        </a:prstGeom>
      </xdr:spPr>
    </xdr:pic>
    <xdr:clientData/>
  </xdr:twoCellAnchor>
  <xdr:twoCellAnchor editAs="oneCell">
    <xdr:from>
      <xdr:col>48</xdr:col>
      <xdr:colOff>0</xdr:colOff>
      <xdr:row>50</xdr:row>
      <xdr:rowOff>0</xdr:rowOff>
    </xdr:from>
    <xdr:to>
      <xdr:col>65</xdr:col>
      <xdr:colOff>174202</xdr:colOff>
      <xdr:row>63</xdr:row>
      <xdr:rowOff>38401</xdr:rowOff>
    </xdr:to>
    <xdr:pic>
      <xdr:nvPicPr>
        <xdr:cNvPr id="6" name="図 5">
          <a:extLst>
            <a:ext uri="{FF2B5EF4-FFF2-40B4-BE49-F238E27FC236}">
              <a16:creationId xmlns:a16="http://schemas.microsoft.com/office/drawing/2014/main" id="{AA777EB2-E1E0-43A1-A8A7-0B08FF1B15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830050" y="11430000"/>
          <a:ext cx="4542367" cy="3010201"/>
        </a:xfrm>
        <a:prstGeom prst="rect">
          <a:avLst/>
        </a:prstGeom>
      </xdr:spPr>
    </xdr:pic>
    <xdr:clientData/>
  </xdr:twoCellAnchor>
  <xdr:twoCellAnchor editAs="oneCell">
    <xdr:from>
      <xdr:col>1</xdr:col>
      <xdr:colOff>0</xdr:colOff>
      <xdr:row>70</xdr:row>
      <xdr:rowOff>0</xdr:rowOff>
    </xdr:from>
    <xdr:to>
      <xdr:col>25</xdr:col>
      <xdr:colOff>38100</xdr:colOff>
      <xdr:row>90</xdr:row>
      <xdr:rowOff>170974</xdr:rowOff>
    </xdr:to>
    <xdr:pic>
      <xdr:nvPicPr>
        <xdr:cNvPr id="7" name="図 6">
          <a:extLst>
            <a:ext uri="{FF2B5EF4-FFF2-40B4-BE49-F238E27FC236}">
              <a16:creationId xmlns:a16="http://schemas.microsoft.com/office/drawing/2014/main" id="{6AB8549C-B98B-408E-85BB-1B96D55794DB}"/>
            </a:ext>
          </a:extLst>
        </xdr:cNvPr>
        <xdr:cNvPicPr>
          <a:picLocks noChangeAspect="1"/>
        </xdr:cNvPicPr>
      </xdr:nvPicPr>
      <xdr:blipFill>
        <a:blip xmlns:r="http://schemas.openxmlformats.org/officeDocument/2006/relationships" r:embed="rId6"/>
        <a:stretch>
          <a:fillRect/>
        </a:stretch>
      </xdr:blipFill>
      <xdr:spPr>
        <a:xfrm>
          <a:off x="257175" y="16211550"/>
          <a:ext cx="6210300" cy="4754404"/>
        </a:xfrm>
        <a:prstGeom prst="rect">
          <a:avLst/>
        </a:prstGeom>
      </xdr:spPr>
    </xdr:pic>
    <xdr:clientData/>
  </xdr:twoCellAnchor>
  <xdr:twoCellAnchor editAs="oneCell">
    <xdr:from>
      <xdr:col>1</xdr:col>
      <xdr:colOff>0</xdr:colOff>
      <xdr:row>95</xdr:row>
      <xdr:rowOff>0</xdr:rowOff>
    </xdr:from>
    <xdr:to>
      <xdr:col>25</xdr:col>
      <xdr:colOff>15240</xdr:colOff>
      <xdr:row>115</xdr:row>
      <xdr:rowOff>191910</xdr:rowOff>
    </xdr:to>
    <xdr:pic>
      <xdr:nvPicPr>
        <xdr:cNvPr id="8" name="図 7">
          <a:extLst>
            <a:ext uri="{FF2B5EF4-FFF2-40B4-BE49-F238E27FC236}">
              <a16:creationId xmlns:a16="http://schemas.microsoft.com/office/drawing/2014/main" id="{C07A5199-B017-40FF-8D5A-930E8A7C00D8}"/>
            </a:ext>
          </a:extLst>
        </xdr:cNvPr>
        <xdr:cNvPicPr>
          <a:picLocks noChangeAspect="1"/>
        </xdr:cNvPicPr>
      </xdr:nvPicPr>
      <xdr:blipFill>
        <a:blip xmlns:r="http://schemas.openxmlformats.org/officeDocument/2006/relationships" r:embed="rId7"/>
        <a:stretch>
          <a:fillRect/>
        </a:stretch>
      </xdr:blipFill>
      <xdr:spPr>
        <a:xfrm>
          <a:off x="257175" y="21983700"/>
          <a:ext cx="6191250" cy="4763910"/>
        </a:xfrm>
        <a:prstGeom prst="rect">
          <a:avLst/>
        </a:prstGeom>
      </xdr:spPr>
    </xdr:pic>
    <xdr:clientData/>
  </xdr:twoCellAnchor>
  <xdr:twoCellAnchor editAs="oneCell">
    <xdr:from>
      <xdr:col>1</xdr:col>
      <xdr:colOff>0</xdr:colOff>
      <xdr:row>120</xdr:row>
      <xdr:rowOff>0</xdr:rowOff>
    </xdr:from>
    <xdr:to>
      <xdr:col>25</xdr:col>
      <xdr:colOff>19050</xdr:colOff>
      <xdr:row>140</xdr:row>
      <xdr:rowOff>112346</xdr:rowOff>
    </xdr:to>
    <xdr:pic>
      <xdr:nvPicPr>
        <xdr:cNvPr id="9" name="図 8">
          <a:extLst>
            <a:ext uri="{FF2B5EF4-FFF2-40B4-BE49-F238E27FC236}">
              <a16:creationId xmlns:a16="http://schemas.microsoft.com/office/drawing/2014/main" id="{AB0CC0CA-E257-40B9-A4E7-C8A264FAB0FE}"/>
            </a:ext>
          </a:extLst>
        </xdr:cNvPr>
        <xdr:cNvPicPr>
          <a:picLocks noChangeAspect="1"/>
        </xdr:cNvPicPr>
      </xdr:nvPicPr>
      <xdr:blipFill>
        <a:blip xmlns:r="http://schemas.openxmlformats.org/officeDocument/2006/relationships" r:embed="rId8"/>
        <a:stretch>
          <a:fillRect/>
        </a:stretch>
      </xdr:blipFill>
      <xdr:spPr>
        <a:xfrm>
          <a:off x="257175" y="27755850"/>
          <a:ext cx="6191250" cy="4684346"/>
        </a:xfrm>
        <a:prstGeom prst="rect">
          <a:avLst/>
        </a:prstGeom>
      </xdr:spPr>
    </xdr:pic>
    <xdr:clientData/>
  </xdr:twoCellAnchor>
  <xdr:twoCellAnchor editAs="oneCell">
    <xdr:from>
      <xdr:col>25</xdr:col>
      <xdr:colOff>0</xdr:colOff>
      <xdr:row>14</xdr:row>
      <xdr:rowOff>0</xdr:rowOff>
    </xdr:from>
    <xdr:to>
      <xdr:col>45</xdr:col>
      <xdr:colOff>187138</xdr:colOff>
      <xdr:row>28</xdr:row>
      <xdr:rowOff>205785</xdr:rowOff>
    </xdr:to>
    <xdr:pic>
      <xdr:nvPicPr>
        <xdr:cNvPr id="10" name="図 9">
          <a:extLst>
            <a:ext uri="{FF2B5EF4-FFF2-40B4-BE49-F238E27FC236}">
              <a16:creationId xmlns:a16="http://schemas.microsoft.com/office/drawing/2014/main" id="{7DE63596-D85D-456F-BB9E-18CD6608AF7A}"/>
            </a:ext>
          </a:extLst>
        </xdr:cNvPr>
        <xdr:cNvPicPr>
          <a:picLocks noChangeAspect="1"/>
        </xdr:cNvPicPr>
      </xdr:nvPicPr>
      <xdr:blipFill>
        <a:blip xmlns:r="http://schemas.openxmlformats.org/officeDocument/2006/relationships" r:embed="rId9"/>
        <a:stretch>
          <a:fillRect/>
        </a:stretch>
      </xdr:blipFill>
      <xdr:spPr>
        <a:xfrm>
          <a:off x="6477000" y="3253740"/>
          <a:ext cx="5368738" cy="3413805"/>
        </a:xfrm>
        <a:prstGeom prst="rect">
          <a:avLst/>
        </a:prstGeom>
      </xdr:spPr>
    </xdr:pic>
    <xdr:clientData/>
  </xdr:twoCellAnchor>
  <xdr:twoCellAnchor editAs="oneCell">
    <xdr:from>
      <xdr:col>26</xdr:col>
      <xdr:colOff>0</xdr:colOff>
      <xdr:row>146</xdr:row>
      <xdr:rowOff>0</xdr:rowOff>
    </xdr:from>
    <xdr:to>
      <xdr:col>41</xdr:col>
      <xdr:colOff>206721</xdr:colOff>
      <xdr:row>158</xdr:row>
      <xdr:rowOff>211041</xdr:rowOff>
    </xdr:to>
    <xdr:pic>
      <xdr:nvPicPr>
        <xdr:cNvPr id="12" name="図 11">
          <a:extLst>
            <a:ext uri="{FF2B5EF4-FFF2-40B4-BE49-F238E27FC236}">
              <a16:creationId xmlns:a16="http://schemas.microsoft.com/office/drawing/2014/main" id="{840CBDC5-CD93-46D3-BD98-C7B3F741C66D}"/>
            </a:ext>
          </a:extLst>
        </xdr:cNvPr>
        <xdr:cNvPicPr>
          <a:picLocks noChangeAspect="1"/>
        </xdr:cNvPicPr>
      </xdr:nvPicPr>
      <xdr:blipFill rotWithShape="1">
        <a:blip xmlns:r="http://schemas.openxmlformats.org/officeDocument/2006/relationships" r:embed="rId10"/>
        <a:srcRect b="6066"/>
        <a:stretch>
          <a:fillRect/>
        </a:stretch>
      </xdr:blipFill>
      <xdr:spPr>
        <a:xfrm>
          <a:off x="6792686" y="33517114"/>
          <a:ext cx="4121768" cy="2940906"/>
        </a:xfrm>
        <a:prstGeom prst="rect">
          <a:avLst/>
        </a:prstGeom>
      </xdr:spPr>
    </xdr:pic>
    <xdr:clientData/>
  </xdr:twoCellAnchor>
  <xdr:twoCellAnchor>
    <xdr:from>
      <xdr:col>1</xdr:col>
      <xdr:colOff>0</xdr:colOff>
      <xdr:row>146</xdr:row>
      <xdr:rowOff>0</xdr:rowOff>
    </xdr:from>
    <xdr:to>
      <xdr:col>24</xdr:col>
      <xdr:colOff>182945</xdr:colOff>
      <xdr:row>166</xdr:row>
      <xdr:rowOff>201267</xdr:rowOff>
    </xdr:to>
    <xdr:grpSp>
      <xdr:nvGrpSpPr>
        <xdr:cNvPr id="14" name="グループ化 13">
          <a:extLst>
            <a:ext uri="{FF2B5EF4-FFF2-40B4-BE49-F238E27FC236}">
              <a16:creationId xmlns:a16="http://schemas.microsoft.com/office/drawing/2014/main" id="{29C462DC-83B0-0FD7-92CC-90C8167F5F2F}"/>
            </a:ext>
          </a:extLst>
        </xdr:cNvPr>
        <xdr:cNvGrpSpPr/>
      </xdr:nvGrpSpPr>
      <xdr:grpSpPr>
        <a:xfrm>
          <a:off x="261257" y="33800143"/>
          <a:ext cx="6191859" cy="4773267"/>
          <a:chOff x="261257" y="33745714"/>
          <a:chExt cx="6191859" cy="4773267"/>
        </a:xfrm>
      </xdr:grpSpPr>
      <xdr:pic>
        <xdr:nvPicPr>
          <xdr:cNvPr id="11" name="図 10">
            <a:extLst>
              <a:ext uri="{FF2B5EF4-FFF2-40B4-BE49-F238E27FC236}">
                <a16:creationId xmlns:a16="http://schemas.microsoft.com/office/drawing/2014/main" id="{B5198109-1B81-4B0F-A218-BF97916388A2}"/>
              </a:ext>
            </a:extLst>
          </xdr:cNvPr>
          <xdr:cNvPicPr>
            <a:picLocks noChangeAspect="1"/>
          </xdr:cNvPicPr>
        </xdr:nvPicPr>
        <xdr:blipFill>
          <a:blip xmlns:r="http://schemas.openxmlformats.org/officeDocument/2006/relationships" r:embed="rId11"/>
          <a:stretch>
            <a:fillRect/>
          </a:stretch>
        </xdr:blipFill>
        <xdr:spPr>
          <a:xfrm>
            <a:off x="261257" y="33745714"/>
            <a:ext cx="6191859" cy="4773267"/>
          </a:xfrm>
          <a:prstGeom prst="rect">
            <a:avLst/>
          </a:prstGeom>
        </xdr:spPr>
      </xdr:pic>
      <xdr:pic>
        <xdr:nvPicPr>
          <xdr:cNvPr id="13" name="図 12">
            <a:extLst>
              <a:ext uri="{FF2B5EF4-FFF2-40B4-BE49-F238E27FC236}">
                <a16:creationId xmlns:a16="http://schemas.microsoft.com/office/drawing/2014/main" id="{97C79AE5-8B84-4625-8A4E-1F945D16C736}"/>
              </a:ext>
            </a:extLst>
          </xdr:cNvPr>
          <xdr:cNvPicPr>
            <a:picLocks noChangeAspect="1"/>
          </xdr:cNvPicPr>
        </xdr:nvPicPr>
        <xdr:blipFill>
          <a:blip xmlns:r="http://schemas.openxmlformats.org/officeDocument/2006/relationships" r:embed="rId12"/>
          <a:stretch>
            <a:fillRect/>
          </a:stretch>
        </xdr:blipFill>
        <xdr:spPr>
          <a:xfrm>
            <a:off x="2481943" y="37359771"/>
            <a:ext cx="890277" cy="355125"/>
          </a:xfrm>
          <a:prstGeom prst="rect">
            <a:avLst/>
          </a:prstGeom>
        </xdr:spPr>
      </xdr:pic>
    </xdr:grpSp>
    <xdr:clientData/>
  </xdr:twoCellAnchor>
  <xdr:twoCellAnchor>
    <xdr:from>
      <xdr:col>15</xdr:col>
      <xdr:colOff>139609</xdr:colOff>
      <xdr:row>152</xdr:row>
      <xdr:rowOff>95043</xdr:rowOff>
    </xdr:from>
    <xdr:to>
      <xdr:col>26</xdr:col>
      <xdr:colOff>0</xdr:colOff>
      <xdr:row>162</xdr:row>
      <xdr:rowOff>134439</xdr:rowOff>
    </xdr:to>
    <xdr:cxnSp macro="">
      <xdr:nvCxnSpPr>
        <xdr:cNvPr id="15" name="直線矢印コネクタ 14">
          <a:extLst>
            <a:ext uri="{FF2B5EF4-FFF2-40B4-BE49-F238E27FC236}">
              <a16:creationId xmlns:a16="http://schemas.microsoft.com/office/drawing/2014/main" id="{C0852CC9-E499-4078-B925-84263875E448}"/>
            </a:ext>
          </a:extLst>
        </xdr:cNvPr>
        <xdr:cNvCxnSpPr/>
      </xdr:nvCxnSpPr>
      <xdr:spPr>
        <a:xfrm flipV="1">
          <a:off x="4017645" y="35378364"/>
          <a:ext cx="2704284" cy="2352611"/>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188324</xdr:colOff>
      <xdr:row>161</xdr:row>
      <xdr:rowOff>0</xdr:rowOff>
    </xdr:from>
    <xdr:to>
      <xdr:col>32</xdr:col>
      <xdr:colOff>0</xdr:colOff>
      <xdr:row>168</xdr:row>
      <xdr:rowOff>76200</xdr:rowOff>
    </xdr:to>
    <xdr:grpSp>
      <xdr:nvGrpSpPr>
        <xdr:cNvPr id="22" name="グループ化 21">
          <a:extLst>
            <a:ext uri="{FF2B5EF4-FFF2-40B4-BE49-F238E27FC236}">
              <a16:creationId xmlns:a16="http://schemas.microsoft.com/office/drawing/2014/main" id="{A832A7A4-FE84-E150-5EB7-35197EC151A8}"/>
            </a:ext>
          </a:extLst>
        </xdr:cNvPr>
        <xdr:cNvGrpSpPr/>
      </xdr:nvGrpSpPr>
      <xdr:grpSpPr>
        <a:xfrm>
          <a:off x="6981010" y="37229143"/>
          <a:ext cx="1379219" cy="1676400"/>
          <a:chOff x="12540343" y="34431514"/>
          <a:chExt cx="1379219" cy="1676400"/>
        </a:xfrm>
      </xdr:grpSpPr>
      <xdr:sp macro="" textlink="">
        <xdr:nvSpPr>
          <xdr:cNvPr id="20" name="吹き出し: 角を丸めた四角形 19">
            <a:extLst>
              <a:ext uri="{FF2B5EF4-FFF2-40B4-BE49-F238E27FC236}">
                <a16:creationId xmlns:a16="http://schemas.microsoft.com/office/drawing/2014/main" id="{336D3263-35B0-4229-9EEE-653B54B7C5BE}"/>
              </a:ext>
            </a:extLst>
          </xdr:cNvPr>
          <xdr:cNvSpPr/>
        </xdr:nvSpPr>
        <xdr:spPr>
          <a:xfrm>
            <a:off x="12540343" y="34431514"/>
            <a:ext cx="1379219" cy="1676400"/>
          </a:xfrm>
          <a:prstGeom prst="wedgeRoundRectCallout">
            <a:avLst>
              <a:gd name="adj1" fmla="val -46278"/>
              <a:gd name="adj2" fmla="val 23918"/>
              <a:gd name="adj3" fmla="val 16667"/>
            </a:avLst>
          </a:prstGeom>
          <a:solidFill>
            <a:schemeClr val="tx2">
              <a:lumMod val="40000"/>
              <a:lumOff val="60000"/>
            </a:schemeClr>
          </a:solid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バンク状態 表示</a:t>
            </a:r>
            <a:endParaRPr kumimoji="1" lang="en-US" altLang="ja-JP" sz="1100">
              <a:solidFill>
                <a:sysClr val="windowText" lastClr="000000"/>
              </a:solidFill>
            </a:endParaRPr>
          </a:p>
        </xdr:txBody>
      </xdr:sp>
      <xdr:pic>
        <xdr:nvPicPr>
          <xdr:cNvPr id="21" name="図 20">
            <a:extLst>
              <a:ext uri="{FF2B5EF4-FFF2-40B4-BE49-F238E27FC236}">
                <a16:creationId xmlns:a16="http://schemas.microsoft.com/office/drawing/2014/main" id="{00227867-3402-4AA7-9A95-47112B4EC547}"/>
              </a:ext>
            </a:extLst>
          </xdr:cNvPr>
          <xdr:cNvPicPr>
            <a:picLocks noChangeAspect="1"/>
          </xdr:cNvPicPr>
        </xdr:nvPicPr>
        <xdr:blipFill>
          <a:blip xmlns:r="http://schemas.openxmlformats.org/officeDocument/2006/relationships" r:embed="rId13"/>
          <a:stretch>
            <a:fillRect/>
          </a:stretch>
        </xdr:blipFill>
        <xdr:spPr>
          <a:xfrm>
            <a:off x="12839428" y="34793464"/>
            <a:ext cx="872490" cy="1188938"/>
          </a:xfrm>
          <a:prstGeom prst="rect">
            <a:avLst/>
          </a:prstGeom>
        </xdr:spPr>
      </xdr:pic>
    </xdr:grpSp>
    <xdr:clientData/>
  </xdr:twoCellAnchor>
  <xdr:twoCellAnchor>
    <xdr:from>
      <xdr:col>43</xdr:col>
      <xdr:colOff>95250</xdr:colOff>
      <xdr:row>161</xdr:row>
      <xdr:rowOff>0</xdr:rowOff>
    </xdr:from>
    <xdr:to>
      <xdr:col>50</xdr:col>
      <xdr:colOff>0</xdr:colOff>
      <xdr:row>166</xdr:row>
      <xdr:rowOff>190500</xdr:rowOff>
    </xdr:to>
    <xdr:grpSp>
      <xdr:nvGrpSpPr>
        <xdr:cNvPr id="25" name="グループ化 24">
          <a:extLst>
            <a:ext uri="{FF2B5EF4-FFF2-40B4-BE49-F238E27FC236}">
              <a16:creationId xmlns:a16="http://schemas.microsoft.com/office/drawing/2014/main" id="{5B6FAC81-26B5-C46B-978A-CF36D9B8051C}"/>
            </a:ext>
          </a:extLst>
        </xdr:cNvPr>
        <xdr:cNvGrpSpPr/>
      </xdr:nvGrpSpPr>
      <xdr:grpSpPr>
        <a:xfrm>
          <a:off x="11329307" y="37229143"/>
          <a:ext cx="1733550" cy="1333500"/>
          <a:chOff x="12540343" y="36488914"/>
          <a:chExt cx="1733550" cy="1333500"/>
        </a:xfrm>
      </xdr:grpSpPr>
      <xdr:sp macro="" textlink="">
        <xdr:nvSpPr>
          <xdr:cNvPr id="23" name="吹き出し: 角を丸めた四角形 22">
            <a:extLst>
              <a:ext uri="{FF2B5EF4-FFF2-40B4-BE49-F238E27FC236}">
                <a16:creationId xmlns:a16="http://schemas.microsoft.com/office/drawing/2014/main" id="{DE6647F1-207D-465C-9AEB-B364840E5469}"/>
              </a:ext>
            </a:extLst>
          </xdr:cNvPr>
          <xdr:cNvSpPr/>
        </xdr:nvSpPr>
        <xdr:spPr>
          <a:xfrm>
            <a:off x="12540343" y="36488914"/>
            <a:ext cx="1733550" cy="1333500"/>
          </a:xfrm>
          <a:prstGeom prst="wedgeRoundRectCallout">
            <a:avLst>
              <a:gd name="adj1" fmla="val -46278"/>
              <a:gd name="adj2" fmla="val 23918"/>
              <a:gd name="adj3" fmla="val 16667"/>
            </a:avLst>
          </a:prstGeom>
          <a:solidFill>
            <a:schemeClr val="tx2">
              <a:lumMod val="40000"/>
              <a:lumOff val="60000"/>
            </a:schemeClr>
          </a:solid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バンク状態 表示</a:t>
            </a:r>
            <a:endParaRPr kumimoji="1" lang="en-US" altLang="ja-JP" sz="1100">
              <a:solidFill>
                <a:sysClr val="windowText" lastClr="000000"/>
              </a:solidFill>
            </a:endParaRPr>
          </a:p>
        </xdr:txBody>
      </xdr:sp>
      <xdr:pic>
        <xdr:nvPicPr>
          <xdr:cNvPr id="24" name="図 23">
            <a:extLst>
              <a:ext uri="{FF2B5EF4-FFF2-40B4-BE49-F238E27FC236}">
                <a16:creationId xmlns:a16="http://schemas.microsoft.com/office/drawing/2014/main" id="{0FED3908-3ED1-4E2F-B7B2-016A524671ED}"/>
              </a:ext>
            </a:extLst>
          </xdr:cNvPr>
          <xdr:cNvPicPr>
            <a:picLocks noChangeAspect="1"/>
          </xdr:cNvPicPr>
        </xdr:nvPicPr>
        <xdr:blipFill>
          <a:blip xmlns:r="http://schemas.openxmlformats.org/officeDocument/2006/relationships" r:embed="rId14"/>
          <a:stretch>
            <a:fillRect/>
          </a:stretch>
        </xdr:blipFill>
        <xdr:spPr>
          <a:xfrm>
            <a:off x="12673693" y="36917539"/>
            <a:ext cx="1496738" cy="781051"/>
          </a:xfrm>
          <a:prstGeom prst="rect">
            <a:avLst/>
          </a:prstGeom>
        </xdr:spPr>
      </xdr:pic>
    </xdr:grpSp>
    <xdr:clientData/>
  </xdr:twoCellAnchor>
  <xdr:twoCellAnchor editAs="oneCell">
    <xdr:from>
      <xdr:col>1</xdr:col>
      <xdr:colOff>0</xdr:colOff>
      <xdr:row>172</xdr:row>
      <xdr:rowOff>0</xdr:rowOff>
    </xdr:from>
    <xdr:to>
      <xdr:col>41</xdr:col>
      <xdr:colOff>98214</xdr:colOff>
      <xdr:row>180</xdr:row>
      <xdr:rowOff>0</xdr:rowOff>
    </xdr:to>
    <xdr:pic>
      <xdr:nvPicPr>
        <xdr:cNvPr id="16" name="図 15">
          <a:extLst>
            <a:ext uri="{FF2B5EF4-FFF2-40B4-BE49-F238E27FC236}">
              <a16:creationId xmlns:a16="http://schemas.microsoft.com/office/drawing/2014/main" id="{D9EC1993-D5F1-4848-AA15-08D54D7A2C1B}"/>
            </a:ext>
          </a:extLst>
        </xdr:cNvPr>
        <xdr:cNvPicPr>
          <a:picLocks noChangeAspect="1"/>
        </xdr:cNvPicPr>
      </xdr:nvPicPr>
      <xdr:blipFill>
        <a:blip xmlns:r="http://schemas.openxmlformats.org/officeDocument/2006/relationships" r:embed="rId15"/>
        <a:stretch>
          <a:fillRect/>
        </a:stretch>
      </xdr:blipFill>
      <xdr:spPr>
        <a:xfrm>
          <a:off x="259773" y="38948591"/>
          <a:ext cx="10485313" cy="1801091"/>
        </a:xfrm>
        <a:prstGeom prst="rect">
          <a:avLst/>
        </a:prstGeom>
      </xdr:spPr>
    </xdr:pic>
    <xdr:clientData/>
  </xdr:twoCellAnchor>
  <xdr:twoCellAnchor editAs="oneCell">
    <xdr:from>
      <xdr:col>1</xdr:col>
      <xdr:colOff>0</xdr:colOff>
      <xdr:row>184</xdr:row>
      <xdr:rowOff>0</xdr:rowOff>
    </xdr:from>
    <xdr:to>
      <xdr:col>22</xdr:col>
      <xdr:colOff>22528</xdr:colOff>
      <xdr:row>201</xdr:row>
      <xdr:rowOff>98434</xdr:rowOff>
    </xdr:to>
    <xdr:pic>
      <xdr:nvPicPr>
        <xdr:cNvPr id="17" name="図 16">
          <a:extLst>
            <a:ext uri="{FF2B5EF4-FFF2-40B4-BE49-F238E27FC236}">
              <a16:creationId xmlns:a16="http://schemas.microsoft.com/office/drawing/2014/main" id="{93BFCE3B-52D9-4E72-A5FC-C10FEF314DDE}"/>
            </a:ext>
          </a:extLst>
        </xdr:cNvPr>
        <xdr:cNvPicPr>
          <a:picLocks noChangeAspect="1"/>
        </xdr:cNvPicPr>
      </xdr:nvPicPr>
      <xdr:blipFill>
        <a:blip xmlns:r="http://schemas.openxmlformats.org/officeDocument/2006/relationships" r:embed="rId16"/>
        <a:stretch>
          <a:fillRect/>
        </a:stretch>
      </xdr:blipFill>
      <xdr:spPr>
        <a:xfrm>
          <a:off x="258536" y="43610893"/>
          <a:ext cx="5463208" cy="4042328"/>
        </a:xfrm>
        <a:prstGeom prst="rect">
          <a:avLst/>
        </a:prstGeom>
      </xdr:spPr>
    </xdr:pic>
    <xdr:clientData/>
  </xdr:twoCellAnchor>
  <xdr:twoCellAnchor editAs="oneCell">
    <xdr:from>
      <xdr:col>27</xdr:col>
      <xdr:colOff>66084</xdr:colOff>
      <xdr:row>184</xdr:row>
      <xdr:rowOff>3728</xdr:rowOff>
    </xdr:from>
    <xdr:to>
      <xdr:col>48</xdr:col>
      <xdr:colOff>57202</xdr:colOff>
      <xdr:row>201</xdr:row>
      <xdr:rowOff>41201</xdr:rowOff>
    </xdr:to>
    <xdr:pic>
      <xdr:nvPicPr>
        <xdr:cNvPr id="18" name="図 17">
          <a:extLst>
            <a:ext uri="{FF2B5EF4-FFF2-40B4-BE49-F238E27FC236}">
              <a16:creationId xmlns:a16="http://schemas.microsoft.com/office/drawing/2014/main" id="{9CA74C63-EB1E-4602-A002-FD248FDF0F74}"/>
            </a:ext>
          </a:extLst>
        </xdr:cNvPr>
        <xdr:cNvPicPr>
          <a:picLocks noChangeAspect="1"/>
        </xdr:cNvPicPr>
      </xdr:nvPicPr>
      <xdr:blipFill>
        <a:blip xmlns:r="http://schemas.openxmlformats.org/officeDocument/2006/relationships" r:embed="rId17"/>
        <a:stretch>
          <a:fillRect/>
        </a:stretch>
      </xdr:blipFill>
      <xdr:spPr>
        <a:xfrm>
          <a:off x="7046548" y="43614621"/>
          <a:ext cx="5418463" cy="3969937"/>
        </a:xfrm>
        <a:prstGeom prst="rect">
          <a:avLst/>
        </a:prstGeom>
      </xdr:spPr>
    </xdr:pic>
    <xdr:clientData/>
  </xdr:twoCellAnchor>
  <xdr:twoCellAnchor editAs="oneCell">
    <xdr:from>
      <xdr:col>1</xdr:col>
      <xdr:colOff>0</xdr:colOff>
      <xdr:row>204</xdr:row>
      <xdr:rowOff>10852</xdr:rowOff>
    </xdr:from>
    <xdr:to>
      <xdr:col>26</xdr:col>
      <xdr:colOff>231569</xdr:colOff>
      <xdr:row>225</xdr:row>
      <xdr:rowOff>209783</xdr:rowOff>
    </xdr:to>
    <xdr:pic>
      <xdr:nvPicPr>
        <xdr:cNvPr id="19" name="図 18">
          <a:extLst>
            <a:ext uri="{FF2B5EF4-FFF2-40B4-BE49-F238E27FC236}">
              <a16:creationId xmlns:a16="http://schemas.microsoft.com/office/drawing/2014/main" id="{DAAB977F-33DE-4B56-947A-CDF7E216487F}"/>
            </a:ext>
          </a:extLst>
        </xdr:cNvPr>
        <xdr:cNvPicPr>
          <a:picLocks noChangeAspect="1"/>
        </xdr:cNvPicPr>
      </xdr:nvPicPr>
      <xdr:blipFill>
        <a:blip xmlns:r="http://schemas.openxmlformats.org/officeDocument/2006/relationships" r:embed="rId18"/>
        <a:stretch>
          <a:fillRect/>
        </a:stretch>
      </xdr:blipFill>
      <xdr:spPr>
        <a:xfrm>
          <a:off x="258536" y="47377316"/>
          <a:ext cx="6694962" cy="5056681"/>
        </a:xfrm>
        <a:prstGeom prst="rect">
          <a:avLst/>
        </a:prstGeom>
      </xdr:spPr>
    </xdr:pic>
    <xdr:clientData/>
  </xdr:twoCellAnchor>
  <xdr:twoCellAnchor editAs="oneCell">
    <xdr:from>
      <xdr:col>31</xdr:col>
      <xdr:colOff>163013</xdr:colOff>
      <xdr:row>204</xdr:row>
      <xdr:rowOff>0</xdr:rowOff>
    </xdr:from>
    <xdr:to>
      <xdr:col>57</xdr:col>
      <xdr:colOff>0</xdr:colOff>
      <xdr:row>225</xdr:row>
      <xdr:rowOff>167947</xdr:rowOff>
    </xdr:to>
    <xdr:pic>
      <xdr:nvPicPr>
        <xdr:cNvPr id="26" name="図 25">
          <a:extLst>
            <a:ext uri="{FF2B5EF4-FFF2-40B4-BE49-F238E27FC236}">
              <a16:creationId xmlns:a16="http://schemas.microsoft.com/office/drawing/2014/main" id="{A7A5AE0C-01D0-4BD9-9C55-812897D802BD}"/>
            </a:ext>
          </a:extLst>
        </xdr:cNvPr>
        <xdr:cNvPicPr>
          <a:picLocks noChangeAspect="1"/>
        </xdr:cNvPicPr>
      </xdr:nvPicPr>
      <xdr:blipFill>
        <a:blip xmlns:r="http://schemas.openxmlformats.org/officeDocument/2006/relationships" r:embed="rId19"/>
        <a:stretch>
          <a:fillRect/>
        </a:stretch>
      </xdr:blipFill>
      <xdr:spPr>
        <a:xfrm>
          <a:off x="8177620" y="47366464"/>
          <a:ext cx="6558916" cy="5019982"/>
        </a:xfrm>
        <a:prstGeom prst="rect">
          <a:avLst/>
        </a:prstGeom>
      </xdr:spPr>
    </xdr:pic>
    <xdr:clientData/>
  </xdr:twoCellAnchor>
  <xdr:twoCellAnchor>
    <xdr:from>
      <xdr:col>4</xdr:col>
      <xdr:colOff>54428</xdr:colOff>
      <xdr:row>196</xdr:row>
      <xdr:rowOff>13607</xdr:rowOff>
    </xdr:from>
    <xdr:to>
      <xdr:col>13</xdr:col>
      <xdr:colOff>25310</xdr:colOff>
      <xdr:row>205</xdr:row>
      <xdr:rowOff>132261</xdr:rowOff>
    </xdr:to>
    <xdr:cxnSp macro="">
      <xdr:nvCxnSpPr>
        <xdr:cNvPr id="27" name="直線矢印コネクタ 26">
          <a:extLst>
            <a:ext uri="{FF2B5EF4-FFF2-40B4-BE49-F238E27FC236}">
              <a16:creationId xmlns:a16="http://schemas.microsoft.com/office/drawing/2014/main" id="{FE71502F-9F5D-448D-AC88-8CF8CCB453A1}"/>
            </a:ext>
          </a:extLst>
        </xdr:cNvPr>
        <xdr:cNvCxnSpPr/>
      </xdr:nvCxnSpPr>
      <xdr:spPr>
        <a:xfrm>
          <a:off x="1088571" y="45529500"/>
          <a:ext cx="2297703" cy="2200547"/>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130083</xdr:colOff>
      <xdr:row>196</xdr:row>
      <xdr:rowOff>21227</xdr:rowOff>
    </xdr:from>
    <xdr:to>
      <xdr:col>32</xdr:col>
      <xdr:colOff>217714</xdr:colOff>
      <xdr:row>204</xdr:row>
      <xdr:rowOff>163286</xdr:rowOff>
    </xdr:to>
    <xdr:cxnSp macro="">
      <xdr:nvCxnSpPr>
        <xdr:cNvPr id="31" name="直線矢印コネクタ 30">
          <a:extLst>
            <a:ext uri="{FF2B5EF4-FFF2-40B4-BE49-F238E27FC236}">
              <a16:creationId xmlns:a16="http://schemas.microsoft.com/office/drawing/2014/main" id="{6CA6784C-C83E-149E-3AC7-9E4CBC30D6E1}"/>
            </a:ext>
          </a:extLst>
        </xdr:cNvPr>
        <xdr:cNvCxnSpPr/>
      </xdr:nvCxnSpPr>
      <xdr:spPr>
        <a:xfrm>
          <a:off x="1422762" y="45537120"/>
          <a:ext cx="7068095" cy="1992630"/>
        </a:xfrm>
        <a:prstGeom prst="straightConnector1">
          <a:avLst/>
        </a:prstGeom>
        <a:ln>
          <a:solidFill>
            <a:schemeClr val="accent6"/>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hyperlink" Target="../%E8%A9%95%E4%BE%A1%E7%B5%90%E6%9E%9C%EF%BC%88%E3%83%90%E3%83%AB%E3%83%87%E3%82%B9%E6%AE%BF%EF%BC%89/QA%E3%83%BB%E3%82%A4%E3%83%B3%E3%82%B7%E3%83%87%E3%83%B3%E3%83%88%E5%A0%B1%E5%91%8A_LB2A.xlsx?d=wdc75efee3fef49bf9a0b09ce94146698&amp;csf=1&amp;web=1&amp;e=RKCUXd"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4283-487C-45A9-AE33-A0182B6FD5AF}">
  <sheetPr codeName="Sheet2"/>
  <dimension ref="A1:Q189"/>
  <sheetViews>
    <sheetView zoomScale="85" zoomScaleNormal="85" workbookViewId="0"/>
  </sheetViews>
  <sheetFormatPr defaultRowHeight="18"/>
  <cols>
    <col min="1" max="1" width="2.69921875" customWidth="1"/>
    <col min="2" max="2" width="33.69921875" bestFit="1" customWidth="1"/>
    <col min="3" max="3" width="11.69921875" customWidth="1"/>
    <col min="10" max="10" width="9.3984375" customWidth="1"/>
    <col min="11" max="11" width="10.19921875" customWidth="1"/>
    <col min="12" max="12" width="3.09765625" bestFit="1" customWidth="1"/>
    <col min="13" max="14" width="18.09765625" customWidth="1"/>
    <col min="15" max="15" width="45.5" bestFit="1" customWidth="1"/>
  </cols>
  <sheetData>
    <row r="1" spans="1:17">
      <c r="A1" s="1"/>
    </row>
    <row r="2" spans="1:17">
      <c r="B2" s="2" t="s">
        <v>0</v>
      </c>
      <c r="C2" s="2" t="s">
        <v>1</v>
      </c>
      <c r="D2" s="2" t="s">
        <v>2</v>
      </c>
      <c r="E2" s="2" t="s">
        <v>3</v>
      </c>
      <c r="F2" s="2" t="s">
        <v>4</v>
      </c>
      <c r="G2" s="2" t="s">
        <v>5</v>
      </c>
      <c r="H2" s="2" t="s">
        <v>6</v>
      </c>
      <c r="I2" s="2" t="s">
        <v>7</v>
      </c>
      <c r="J2" s="2" t="s">
        <v>8</v>
      </c>
      <c r="K2" s="2" t="s">
        <v>9</v>
      </c>
      <c r="M2" s="34"/>
      <c r="N2" s="34"/>
      <c r="O2" s="34"/>
    </row>
    <row r="3" spans="1:17">
      <c r="B3" s="31" t="s">
        <v>10</v>
      </c>
      <c r="C3" s="3" cm="1">
        <f t="array" aca="1" ref="C3" ca="1">INDIRECT($B3&amp;"!T3")</f>
        <v>0</v>
      </c>
      <c r="D3" s="3" cm="1">
        <f t="array" aca="1" ref="D3" ca="1">INDIRECT($B3&amp;"!U3")</f>
        <v>0</v>
      </c>
      <c r="E3" s="3" cm="1">
        <f t="array" aca="1" ref="E3" ca="1">INDIRECT($B3&amp;"!V3")</f>
        <v>0</v>
      </c>
      <c r="F3" s="3" cm="1">
        <f t="array" aca="1" ref="F3" ca="1">INDIRECT($B3&amp;"!W3")</f>
        <v>0</v>
      </c>
      <c r="G3" s="3" cm="1">
        <f t="array" aca="1" ref="G3" ca="1">INDIRECT($B3&amp;"!X3")</f>
        <v>30</v>
      </c>
      <c r="H3" s="3" cm="1">
        <f t="array" aca="1" ref="H3" ca="1">INDIRECT($B3&amp;"!Y3")</f>
        <v>0</v>
      </c>
      <c r="I3" s="3" cm="1">
        <f t="array" aca="1" ref="I3" ca="1">INDIRECT($B3&amp;"!Z3")</f>
        <v>0</v>
      </c>
      <c r="J3" s="3" cm="1">
        <f t="array" aca="1" ref="J3" ca="1">INDIRECT($B3&amp;"!AA3")</f>
        <v>30</v>
      </c>
      <c r="K3" s="3" cm="1">
        <f t="array" aca="1" ref="K3" ca="1">INDIRECT($B3&amp;"!AB3")</f>
        <v>30</v>
      </c>
    </row>
    <row r="4" spans="1:17">
      <c r="B4" s="31" t="s">
        <v>11</v>
      </c>
      <c r="C4" s="3" cm="1">
        <f t="array" aca="1" ref="C4" ca="1">INDIRECT($B4&amp;"!T3")</f>
        <v>0</v>
      </c>
      <c r="D4" s="3" cm="1">
        <f t="array" aca="1" ref="D4" ca="1">INDIRECT($B4&amp;"!U3")</f>
        <v>0</v>
      </c>
      <c r="E4" s="3" cm="1">
        <f t="array" aca="1" ref="E4" ca="1">INDIRECT($B4&amp;"!V3")</f>
        <v>0</v>
      </c>
      <c r="F4" s="3" cm="1">
        <f t="array" aca="1" ref="F4" ca="1">INDIRECT($B4&amp;"!W3")</f>
        <v>14</v>
      </c>
      <c r="G4" s="3" cm="1">
        <f t="array" aca="1" ref="G4" ca="1">INDIRECT($B4&amp;"!X3")</f>
        <v>20</v>
      </c>
      <c r="H4" s="3" cm="1">
        <f t="array" aca="1" ref="H4" ca="1">INDIRECT($B4&amp;"!Y3")</f>
        <v>0</v>
      </c>
      <c r="I4" s="3" cm="1">
        <f t="array" aca="1" ref="I4" ca="1">INDIRECT($B4&amp;"!Z3")</f>
        <v>0</v>
      </c>
      <c r="J4" s="3" cm="1">
        <f t="array" aca="1" ref="J4" ca="1">INDIRECT($B4&amp;"!AA3")</f>
        <v>34</v>
      </c>
      <c r="K4" s="3" cm="1">
        <f t="array" aca="1" ref="K4" ca="1">INDIRECT($B4&amp;"!AB3")</f>
        <v>34</v>
      </c>
    </row>
    <row r="5" spans="1:17">
      <c r="B5" s="31" t="s">
        <v>12</v>
      </c>
      <c r="C5" s="3" cm="1">
        <f t="array" aca="1" ref="C5" ca="1">INDIRECT($B5&amp;"!T3")</f>
        <v>0</v>
      </c>
      <c r="D5" s="3" cm="1">
        <f t="array" aca="1" ref="D5" ca="1">INDIRECT($B5&amp;"!U3")</f>
        <v>0</v>
      </c>
      <c r="E5" s="3" cm="1">
        <f t="array" aca="1" ref="E5" ca="1">INDIRECT($B5&amp;"!V3")</f>
        <v>0</v>
      </c>
      <c r="F5" s="3" cm="1">
        <f t="array" aca="1" ref="F5" ca="1">INDIRECT($B5&amp;"!W3")</f>
        <v>0</v>
      </c>
      <c r="G5" s="3" cm="1">
        <f t="array" aca="1" ref="G5" ca="1">INDIRECT($B5&amp;"!X3")</f>
        <v>178</v>
      </c>
      <c r="H5" s="3" cm="1">
        <f t="array" aca="1" ref="H5" ca="1">INDIRECT($B5&amp;"!Y3")</f>
        <v>0</v>
      </c>
      <c r="I5" s="3" cm="1">
        <f t="array" aca="1" ref="I5" ca="1">INDIRECT($B5&amp;"!Z3")</f>
        <v>0</v>
      </c>
      <c r="J5" s="3" cm="1">
        <f t="array" aca="1" ref="J5" ca="1">INDIRECT($B5&amp;"!AA3")</f>
        <v>178</v>
      </c>
      <c r="K5" s="3" cm="1">
        <f t="array" aca="1" ref="K5" ca="1">INDIRECT($B5&amp;"!AB3")</f>
        <v>178</v>
      </c>
    </row>
    <row r="6" spans="1:17">
      <c r="B6" s="31" t="s">
        <v>13</v>
      </c>
      <c r="C6" s="3" cm="1">
        <f t="array" aca="1" ref="C6" ca="1">INDIRECT($B6&amp;"!T3")</f>
        <v>0</v>
      </c>
      <c r="D6" s="3" cm="1">
        <f t="array" aca="1" ref="D6" ca="1">INDIRECT($B6&amp;"!U3")</f>
        <v>0</v>
      </c>
      <c r="E6" s="3" cm="1">
        <f t="array" aca="1" ref="E6" ca="1">INDIRECT($B6&amp;"!V3")</f>
        <v>0</v>
      </c>
      <c r="F6" s="3" cm="1">
        <f t="array" aca="1" ref="F6" ca="1">INDIRECT($B6&amp;"!W3")</f>
        <v>0</v>
      </c>
      <c r="G6" s="3" cm="1">
        <f t="array" aca="1" ref="G6" ca="1">INDIRECT($B6&amp;"!X3")</f>
        <v>96</v>
      </c>
      <c r="H6" s="3" cm="1">
        <f t="array" aca="1" ref="H6" ca="1">INDIRECT($B6&amp;"!Y3")</f>
        <v>0</v>
      </c>
      <c r="I6" s="3" cm="1">
        <f t="array" aca="1" ref="I6" ca="1">INDIRECT($B6&amp;"!Z3")</f>
        <v>0</v>
      </c>
      <c r="J6" s="3" cm="1">
        <f t="array" aca="1" ref="J6" ca="1">INDIRECT($B6&amp;"!AA3")</f>
        <v>96</v>
      </c>
      <c r="K6" s="3" cm="1">
        <f t="array" aca="1" ref="K6" ca="1">INDIRECT($B6&amp;"!AB3")</f>
        <v>96</v>
      </c>
    </row>
    <row r="7" spans="1:17">
      <c r="B7" s="31" t="s">
        <v>14</v>
      </c>
      <c r="C7" s="3" cm="1">
        <f t="array" aca="1" ref="C7" ca="1">INDIRECT($B7&amp;"!T3")</f>
        <v>0</v>
      </c>
      <c r="D7" s="3" cm="1">
        <f t="array" aca="1" ref="D7" ca="1">INDIRECT($B7&amp;"!U3")</f>
        <v>0</v>
      </c>
      <c r="E7" s="3" cm="1">
        <f t="array" aca="1" ref="E7" ca="1">INDIRECT($B7&amp;"!V3")</f>
        <v>0</v>
      </c>
      <c r="F7" s="3" cm="1">
        <f t="array" aca="1" ref="F7" ca="1">INDIRECT($B7&amp;"!W3")</f>
        <v>0</v>
      </c>
      <c r="G7" s="3" cm="1">
        <f t="array" aca="1" ref="G7" ca="1">INDIRECT($B7&amp;"!X3")</f>
        <v>81</v>
      </c>
      <c r="H7" s="3" cm="1">
        <f t="array" aca="1" ref="H7" ca="1">INDIRECT($B7&amp;"!Y3")</f>
        <v>0</v>
      </c>
      <c r="I7" s="3" cm="1">
        <f t="array" aca="1" ref="I7" ca="1">INDIRECT($B7&amp;"!Z3")</f>
        <v>0</v>
      </c>
      <c r="J7" s="3" cm="1">
        <f t="array" aca="1" ref="J7" ca="1">INDIRECT($B7&amp;"!AA3")</f>
        <v>81</v>
      </c>
      <c r="K7" s="3" cm="1">
        <f t="array" aca="1" ref="K7" ca="1">INDIRECT($B7&amp;"!AB3")</f>
        <v>81</v>
      </c>
    </row>
    <row r="8" spans="1:17">
      <c r="B8" s="31" t="s">
        <v>15</v>
      </c>
      <c r="C8" s="3" cm="1">
        <f t="array" aca="1" ref="C8" ca="1">INDIRECT($B8&amp;"!T3")</f>
        <v>0</v>
      </c>
      <c r="D8" s="3" cm="1">
        <f t="array" aca="1" ref="D8" ca="1">INDIRECT($B8&amp;"!U3")</f>
        <v>0</v>
      </c>
      <c r="E8" s="3" cm="1">
        <f t="array" aca="1" ref="E8" ca="1">INDIRECT($B8&amp;"!V3")</f>
        <v>0</v>
      </c>
      <c r="F8" s="3" cm="1">
        <f t="array" aca="1" ref="F8" ca="1">INDIRECT($B8&amp;"!W3")</f>
        <v>0</v>
      </c>
      <c r="G8" s="3" cm="1">
        <f t="array" aca="1" ref="G8" ca="1">INDIRECT($B8&amp;"!X3")</f>
        <v>207</v>
      </c>
      <c r="H8" s="3" cm="1">
        <f t="array" aca="1" ref="H8" ca="1">INDIRECT($B8&amp;"!Y3")</f>
        <v>171</v>
      </c>
      <c r="I8" s="3" cm="1">
        <f t="array" aca="1" ref="I8" ca="1">INDIRECT($B8&amp;"!Z3")</f>
        <v>0</v>
      </c>
      <c r="J8" s="3" cm="1">
        <f t="array" aca="1" ref="J8" ca="1">INDIRECT($B8&amp;"!AA3")</f>
        <v>0</v>
      </c>
      <c r="K8" s="3" cm="1">
        <f t="array" aca="1" ref="K8" ca="1">INDIRECT($B8&amp;"!AB3")</f>
        <v>17</v>
      </c>
    </row>
    <row r="9" spans="1:17" s="4" customFormat="1" ht="6" customHeight="1">
      <c r="Q9" s="5"/>
    </row>
    <row r="10" spans="1:17" s="4" customFormat="1">
      <c r="B10" s="7" t="s">
        <v>8</v>
      </c>
      <c r="C10" s="12">
        <f ca="1">SUM(C3:C8)</f>
        <v>0</v>
      </c>
      <c r="D10" s="12">
        <f ca="1">SUM(D3:D8)</f>
        <v>0</v>
      </c>
      <c r="E10" s="12">
        <f t="shared" ref="E10:I10" ca="1" si="0">SUM(E3:E8)</f>
        <v>0</v>
      </c>
      <c r="F10" s="12">
        <f t="shared" ca="1" si="0"/>
        <v>14</v>
      </c>
      <c r="G10" s="12">
        <f t="shared" ca="1" si="0"/>
        <v>612</v>
      </c>
      <c r="H10" s="12">
        <f t="shared" ca="1" si="0"/>
        <v>171</v>
      </c>
      <c r="I10" s="12">
        <f t="shared" ca="1" si="0"/>
        <v>0</v>
      </c>
      <c r="J10" s="12">
        <f ca="1">SUM(J3:J8)</f>
        <v>419</v>
      </c>
      <c r="K10" s="12">
        <f ca="1">SUM(K3:K8)</f>
        <v>436</v>
      </c>
      <c r="L10" s="12"/>
      <c r="Q10" s="5"/>
    </row>
    <row r="11" spans="1:17" s="4" customFormat="1">
      <c r="Q11" s="5"/>
    </row>
    <row r="12" spans="1:17" s="4" customFormat="1">
      <c r="B12" s="8" t="s">
        <v>1</v>
      </c>
      <c r="C12" s="9">
        <f ca="1">C10</f>
        <v>0</v>
      </c>
      <c r="Q12" s="5"/>
    </row>
    <row r="13" spans="1:17" s="4" customFormat="1">
      <c r="B13" s="8" t="s">
        <v>2</v>
      </c>
      <c r="C13" s="9">
        <f ca="1">D10</f>
        <v>0</v>
      </c>
      <c r="Q13" s="5"/>
    </row>
    <row r="14" spans="1:17" s="4" customFormat="1">
      <c r="B14" s="8" t="s">
        <v>3</v>
      </c>
      <c r="C14" s="9">
        <f ca="1">E10</f>
        <v>0</v>
      </c>
      <c r="Q14" s="5"/>
    </row>
    <row r="15" spans="1:17" s="4" customFormat="1">
      <c r="B15" s="8" t="s">
        <v>4</v>
      </c>
      <c r="C15" s="9">
        <f ca="1">F10</f>
        <v>14</v>
      </c>
      <c r="Q15" s="5"/>
    </row>
    <row r="16" spans="1:17" s="4" customFormat="1">
      <c r="B16" s="8" t="s">
        <v>5</v>
      </c>
      <c r="C16" s="9">
        <f ca="1">G10</f>
        <v>612</v>
      </c>
      <c r="Q16" s="5"/>
    </row>
    <row r="17" spans="2:17" s="4" customFormat="1">
      <c r="B17" s="8" t="s">
        <v>6</v>
      </c>
      <c r="C17" s="9">
        <f ca="1">H10</f>
        <v>171</v>
      </c>
      <c r="D17" s="4" t="s">
        <v>16</v>
      </c>
      <c r="Q17" s="5"/>
    </row>
    <row r="18" spans="2:17" s="4" customFormat="1" ht="18.600000000000001" thickBot="1">
      <c r="B18" s="10" t="s">
        <v>7</v>
      </c>
      <c r="C18" s="11">
        <f ca="1">I10</f>
        <v>0</v>
      </c>
      <c r="D18" s="4" t="s">
        <v>17</v>
      </c>
      <c r="Q18" s="5"/>
    </row>
    <row r="19" spans="2:17" s="4" customFormat="1" ht="18.600000000000001" thickTop="1">
      <c r="B19" s="7" t="s">
        <v>18</v>
      </c>
      <c r="C19" s="12">
        <f ca="1">J10-SUM(H10:I10)</f>
        <v>248</v>
      </c>
      <c r="D19" s="4" t="s">
        <v>19</v>
      </c>
      <c r="Q19" s="5"/>
    </row>
    <row r="20" spans="2:17" s="4" customFormat="1">
      <c r="Q20" s="5"/>
    </row>
    <row r="21" spans="2:17" s="4" customFormat="1">
      <c r="Q21" s="5"/>
    </row>
    <row r="22" spans="2:17" s="4" customFormat="1">
      <c r="Q22" s="5"/>
    </row>
    <row r="23" spans="2:17" s="4" customFormat="1">
      <c r="Q23" s="5"/>
    </row>
    <row r="24" spans="2:17" s="4" customFormat="1">
      <c r="Q24" s="5"/>
    </row>
    <row r="25" spans="2:17" s="4" customFormat="1">
      <c r="Q25" s="5"/>
    </row>
    <row r="26" spans="2:17" s="4" customFormat="1">
      <c r="Q26" s="5"/>
    </row>
    <row r="27" spans="2:17" s="4" customFormat="1">
      <c r="Q27" s="5"/>
    </row>
    <row r="28" spans="2:17" s="4" customFormat="1">
      <c r="Q28" s="5"/>
    </row>
    <row r="29" spans="2:17" s="4" customFormat="1">
      <c r="Q29" s="5"/>
    </row>
    <row r="30" spans="2:17" s="4" customFormat="1">
      <c r="Q30" s="5"/>
    </row>
    <row r="31" spans="2:17" s="4" customFormat="1">
      <c r="Q31" s="5"/>
    </row>
    <row r="32" spans="2:17" s="4" customFormat="1">
      <c r="Q32" s="5"/>
    </row>
    <row r="33" spans="17:17" s="4" customFormat="1">
      <c r="Q33" s="5"/>
    </row>
    <row r="34" spans="17:17" s="4" customFormat="1">
      <c r="Q34" s="5"/>
    </row>
    <row r="35" spans="17:17" s="4" customFormat="1">
      <c r="Q35" s="5"/>
    </row>
    <row r="36" spans="17:17" s="4" customFormat="1">
      <c r="Q36" s="5"/>
    </row>
    <row r="37" spans="17:17" s="4" customFormat="1">
      <c r="Q37" s="5"/>
    </row>
    <row r="38" spans="17:17" s="4" customFormat="1">
      <c r="Q38" s="5"/>
    </row>
    <row r="39" spans="17:17" s="4" customFormat="1">
      <c r="Q39" s="5"/>
    </row>
    <row r="40" spans="17:17" s="4" customFormat="1">
      <c r="Q40" s="5"/>
    </row>
    <row r="41" spans="17:17" s="4" customFormat="1">
      <c r="Q41" s="5"/>
    </row>
    <row r="42" spans="17:17" s="4" customFormat="1">
      <c r="Q42" s="5"/>
    </row>
    <row r="43" spans="17:17" s="4" customFormat="1">
      <c r="Q43" s="5"/>
    </row>
    <row r="44" spans="17:17" s="4" customFormat="1">
      <c r="Q44" s="5"/>
    </row>
    <row r="45" spans="17:17" s="4" customFormat="1">
      <c r="Q45" s="5"/>
    </row>
    <row r="46" spans="17:17" s="4" customFormat="1">
      <c r="Q46" s="5"/>
    </row>
    <row r="47" spans="17:17" s="4" customFormat="1">
      <c r="Q47" s="5"/>
    </row>
    <row r="48" spans="17:17" s="4" customFormat="1">
      <c r="Q48" s="5"/>
    </row>
    <row r="49" spans="17:17" s="4" customFormat="1">
      <c r="Q49" s="5"/>
    </row>
    <row r="50" spans="17:17" s="4" customFormat="1">
      <c r="Q50" s="5"/>
    </row>
    <row r="51" spans="17:17" s="4" customFormat="1">
      <c r="Q51" s="5"/>
    </row>
    <row r="52" spans="17:17" s="4" customFormat="1">
      <c r="Q52" s="5"/>
    </row>
    <row r="53" spans="17:17" s="4" customFormat="1">
      <c r="Q53" s="5"/>
    </row>
    <row r="54" spans="17:17" s="4" customFormat="1">
      <c r="Q54" s="5"/>
    </row>
    <row r="55" spans="17:17" s="4" customFormat="1">
      <c r="Q55" s="5"/>
    </row>
    <row r="56" spans="17:17" s="4" customFormat="1">
      <c r="Q56" s="5"/>
    </row>
    <row r="57" spans="17:17" s="4" customFormat="1">
      <c r="Q57" s="5"/>
    </row>
    <row r="58" spans="17:17" s="4" customFormat="1">
      <c r="Q58" s="5"/>
    </row>
    <row r="59" spans="17:17" s="4" customFormat="1">
      <c r="Q59" s="5"/>
    </row>
    <row r="60" spans="17:17" s="4" customFormat="1">
      <c r="Q60" s="5"/>
    </row>
    <row r="61" spans="17:17" s="4" customFormat="1">
      <c r="Q61" s="5"/>
    </row>
    <row r="62" spans="17:17" s="4" customFormat="1">
      <c r="Q62" s="5"/>
    </row>
    <row r="63" spans="17:17" s="4" customFormat="1">
      <c r="Q63" s="5"/>
    </row>
    <row r="64" spans="17:17" s="4" customFormat="1">
      <c r="Q64" s="5"/>
    </row>
    <row r="65" spans="17:17" s="4" customFormat="1">
      <c r="Q65" s="5"/>
    </row>
    <row r="66" spans="17:17" s="4" customFormat="1">
      <c r="Q66" s="5"/>
    </row>
    <row r="67" spans="17:17" s="4" customFormat="1">
      <c r="Q67" s="5"/>
    </row>
    <row r="68" spans="17:17" s="4" customFormat="1">
      <c r="Q68" s="5"/>
    </row>
    <row r="69" spans="17:17" s="4" customFormat="1">
      <c r="Q69" s="5"/>
    </row>
    <row r="70" spans="17:17" s="4" customFormat="1">
      <c r="Q70" s="5"/>
    </row>
    <row r="71" spans="17:17" s="4" customFormat="1">
      <c r="Q71" s="5"/>
    </row>
    <row r="72" spans="17:17" s="4" customFormat="1">
      <c r="Q72" s="5"/>
    </row>
    <row r="73" spans="17:17" s="4" customFormat="1">
      <c r="Q73" s="5"/>
    </row>
    <row r="74" spans="17:17" s="4" customFormat="1">
      <c r="Q74" s="5"/>
    </row>
    <row r="75" spans="17:17" s="4" customFormat="1">
      <c r="Q75" s="5"/>
    </row>
    <row r="76" spans="17:17" s="4" customFormat="1">
      <c r="Q76" s="5"/>
    </row>
    <row r="77" spans="17:17" s="4" customFormat="1">
      <c r="Q77" s="5"/>
    </row>
    <row r="78" spans="17:17" s="4" customFormat="1">
      <c r="Q78" s="5"/>
    </row>
    <row r="79" spans="17:17" s="4" customFormat="1">
      <c r="Q79" s="5"/>
    </row>
    <row r="80" spans="17:17" s="4" customFormat="1">
      <c r="Q80" s="5"/>
    </row>
    <row r="81" spans="17:17" s="4" customFormat="1">
      <c r="Q81" s="5"/>
    </row>
    <row r="82" spans="17:17" s="4" customFormat="1">
      <c r="Q82" s="5"/>
    </row>
    <row r="83" spans="17:17" s="4" customFormat="1">
      <c r="Q83" s="5"/>
    </row>
    <row r="84" spans="17:17" s="4" customFormat="1">
      <c r="Q84" s="5"/>
    </row>
    <row r="85" spans="17:17" s="4" customFormat="1">
      <c r="Q85" s="5"/>
    </row>
    <row r="86" spans="17:17" s="4" customFormat="1">
      <c r="Q86" s="5"/>
    </row>
    <row r="87" spans="17:17" s="4" customFormat="1">
      <c r="Q87" s="5"/>
    </row>
    <row r="88" spans="17:17" s="4" customFormat="1">
      <c r="Q88" s="5"/>
    </row>
    <row r="89" spans="17:17" s="4" customFormat="1">
      <c r="Q89" s="5"/>
    </row>
    <row r="90" spans="17:17" s="4" customFormat="1">
      <c r="Q90" s="5"/>
    </row>
    <row r="91" spans="17:17" s="4" customFormat="1">
      <c r="Q91" s="5"/>
    </row>
    <row r="92" spans="17:17" s="4" customFormat="1">
      <c r="Q92" s="5"/>
    </row>
    <row r="93" spans="17:17" s="4" customFormat="1">
      <c r="Q93" s="5"/>
    </row>
    <row r="94" spans="17:17" s="4" customFormat="1">
      <c r="Q94" s="5"/>
    </row>
    <row r="95" spans="17:17" s="4" customFormat="1">
      <c r="Q95" s="5"/>
    </row>
    <row r="96" spans="17:17" s="4" customFormat="1">
      <c r="Q96" s="5"/>
    </row>
    <row r="97" spans="17:17" s="4" customFormat="1">
      <c r="Q97" s="5"/>
    </row>
    <row r="98" spans="17:17" s="4" customFormat="1">
      <c r="Q98" s="5"/>
    </row>
    <row r="99" spans="17:17" s="4" customFormat="1">
      <c r="Q99" s="5"/>
    </row>
    <row r="100" spans="17:17" s="4" customFormat="1">
      <c r="Q100" s="5"/>
    </row>
    <row r="101" spans="17:17" s="4" customFormat="1">
      <c r="Q101" s="5"/>
    </row>
    <row r="102" spans="17:17" s="4" customFormat="1">
      <c r="Q102" s="5"/>
    </row>
    <row r="103" spans="17:17" s="4" customFormat="1">
      <c r="Q103" s="5"/>
    </row>
    <row r="104" spans="17:17" s="4" customFormat="1">
      <c r="Q104" s="5"/>
    </row>
    <row r="105" spans="17:17" s="4" customFormat="1">
      <c r="Q105" s="5"/>
    </row>
    <row r="106" spans="17:17" s="4" customFormat="1">
      <c r="Q106" s="5"/>
    </row>
    <row r="107" spans="17:17" s="4" customFormat="1">
      <c r="Q107" s="5"/>
    </row>
    <row r="108" spans="17:17" s="4" customFormat="1">
      <c r="Q108" s="5"/>
    </row>
    <row r="109" spans="17:17" s="4" customFormat="1">
      <c r="Q109" s="5"/>
    </row>
    <row r="110" spans="17:17" s="4" customFormat="1">
      <c r="Q110" s="5"/>
    </row>
    <row r="111" spans="17:17" s="4" customFormat="1">
      <c r="Q111" s="5"/>
    </row>
    <row r="112" spans="17:17" s="4" customFormat="1">
      <c r="Q112" s="5"/>
    </row>
    <row r="113" spans="17:17" s="4" customFormat="1">
      <c r="Q113" s="5"/>
    </row>
    <row r="114" spans="17:17" s="4" customFormat="1">
      <c r="Q114" s="5"/>
    </row>
    <row r="115" spans="17:17" s="4" customFormat="1">
      <c r="Q115" s="5"/>
    </row>
    <row r="116" spans="17:17" s="4" customFormat="1">
      <c r="Q116" s="5"/>
    </row>
    <row r="117" spans="17:17" s="4" customFormat="1">
      <c r="Q117" s="5"/>
    </row>
    <row r="118" spans="17:17" s="4" customFormat="1">
      <c r="Q118" s="5"/>
    </row>
    <row r="119" spans="17:17" s="4" customFormat="1">
      <c r="Q119" s="5"/>
    </row>
    <row r="120" spans="17:17" s="4" customFormat="1">
      <c r="Q120" s="5"/>
    </row>
    <row r="121" spans="17:17" s="4" customFormat="1">
      <c r="Q121" s="5"/>
    </row>
    <row r="122" spans="17:17" s="4" customFormat="1">
      <c r="Q122" s="5"/>
    </row>
    <row r="123" spans="17:17" s="4" customFormat="1">
      <c r="Q123" s="5"/>
    </row>
    <row r="124" spans="17:17" s="4" customFormat="1">
      <c r="Q124" s="5"/>
    </row>
    <row r="125" spans="17:17" s="4" customFormat="1">
      <c r="Q125" s="5"/>
    </row>
    <row r="126" spans="17:17" s="4" customFormat="1">
      <c r="Q126" s="5"/>
    </row>
    <row r="127" spans="17:17" s="4" customFormat="1">
      <c r="Q127" s="5"/>
    </row>
    <row r="128" spans="17:17" s="4" customFormat="1">
      <c r="Q128" s="5"/>
    </row>
    <row r="129" spans="17:17" s="4" customFormat="1">
      <c r="Q129" s="5"/>
    </row>
    <row r="130" spans="17:17" s="4" customFormat="1">
      <c r="Q130" s="5"/>
    </row>
    <row r="131" spans="17:17" s="4" customFormat="1">
      <c r="Q131" s="5"/>
    </row>
    <row r="132" spans="17:17" s="4" customFormat="1">
      <c r="Q132" s="5"/>
    </row>
    <row r="133" spans="17:17" s="4" customFormat="1">
      <c r="Q133" s="5"/>
    </row>
    <row r="134" spans="17:17" s="4" customFormat="1">
      <c r="Q134" s="5"/>
    </row>
    <row r="135" spans="17:17" s="4" customFormat="1">
      <c r="Q135" s="5"/>
    </row>
    <row r="136" spans="17:17" s="4" customFormat="1">
      <c r="Q136" s="5"/>
    </row>
    <row r="137" spans="17:17" s="4" customFormat="1">
      <c r="Q137" s="5"/>
    </row>
    <row r="138" spans="17:17" s="4" customFormat="1">
      <c r="Q138" s="5"/>
    </row>
    <row r="139" spans="17:17" s="4" customFormat="1">
      <c r="Q139" s="5"/>
    </row>
    <row r="140" spans="17:17" s="4" customFormat="1">
      <c r="Q140" s="5"/>
    </row>
    <row r="141" spans="17:17" s="4" customFormat="1">
      <c r="Q141" s="5"/>
    </row>
    <row r="142" spans="17:17" s="4" customFormat="1">
      <c r="Q142" s="5"/>
    </row>
    <row r="143" spans="17:17" s="4" customFormat="1">
      <c r="Q143" s="5"/>
    </row>
    <row r="144" spans="17:17" s="4" customFormat="1">
      <c r="Q144" s="5"/>
    </row>
    <row r="145" spans="17:17" s="4" customFormat="1">
      <c r="Q145" s="5"/>
    </row>
    <row r="146" spans="17:17" s="4" customFormat="1">
      <c r="Q146" s="5"/>
    </row>
    <row r="147" spans="17:17" s="4" customFormat="1">
      <c r="Q147" s="5"/>
    </row>
    <row r="148" spans="17:17" s="4" customFormat="1">
      <c r="Q148" s="5"/>
    </row>
    <row r="149" spans="17:17" s="4" customFormat="1">
      <c r="Q149" s="5"/>
    </row>
    <row r="150" spans="17:17" s="4" customFormat="1">
      <c r="Q150" s="5"/>
    </row>
    <row r="151" spans="17:17" s="4" customFormat="1">
      <c r="Q151" s="5"/>
    </row>
    <row r="152" spans="17:17" s="4" customFormat="1">
      <c r="Q152" s="5"/>
    </row>
    <row r="153" spans="17:17" s="4" customFormat="1">
      <c r="Q153" s="5"/>
    </row>
    <row r="154" spans="17:17" s="4" customFormat="1">
      <c r="Q154" s="5"/>
    </row>
    <row r="155" spans="17:17" s="4" customFormat="1">
      <c r="Q155" s="5"/>
    </row>
    <row r="156" spans="17:17" s="4" customFormat="1">
      <c r="Q156" s="5"/>
    </row>
    <row r="157" spans="17:17" s="4" customFormat="1">
      <c r="Q157" s="5"/>
    </row>
    <row r="158" spans="17:17" s="4" customFormat="1">
      <c r="Q158" s="5"/>
    </row>
    <row r="159" spans="17:17" s="4" customFormat="1">
      <c r="Q159" s="5"/>
    </row>
    <row r="160" spans="17:17" s="4" customFormat="1">
      <c r="Q160" s="5"/>
    </row>
    <row r="161" spans="17:17" s="4" customFormat="1">
      <c r="Q161" s="5"/>
    </row>
    <row r="162" spans="17:17" s="4" customFormat="1">
      <c r="Q162" s="5"/>
    </row>
    <row r="163" spans="17:17" s="4" customFormat="1">
      <c r="Q163" s="5"/>
    </row>
    <row r="164" spans="17:17" s="4" customFormat="1">
      <c r="Q164" s="5"/>
    </row>
    <row r="165" spans="17:17" s="4" customFormat="1">
      <c r="Q165" s="5"/>
    </row>
    <row r="166" spans="17:17" s="4" customFormat="1">
      <c r="Q166" s="5"/>
    </row>
    <row r="167" spans="17:17" s="4" customFormat="1">
      <c r="Q167" s="5"/>
    </row>
    <row r="168" spans="17:17" s="4" customFormat="1">
      <c r="Q168" s="5"/>
    </row>
    <row r="169" spans="17:17" s="4" customFormat="1">
      <c r="Q169" s="5"/>
    </row>
    <row r="170" spans="17:17" s="4" customFormat="1">
      <c r="Q170" s="5"/>
    </row>
    <row r="171" spans="17:17" s="4" customFormat="1">
      <c r="Q171" s="5"/>
    </row>
    <row r="172" spans="17:17" s="4" customFormat="1">
      <c r="Q172" s="5"/>
    </row>
    <row r="173" spans="17:17" s="4" customFormat="1">
      <c r="Q173" s="5"/>
    </row>
    <row r="174" spans="17:17" s="4" customFormat="1">
      <c r="Q174" s="5"/>
    </row>
    <row r="175" spans="17:17" s="4" customFormat="1">
      <c r="Q175" s="5"/>
    </row>
    <row r="176" spans="17:17" s="4" customFormat="1">
      <c r="Q176" s="5"/>
    </row>
    <row r="177" spans="17:17" s="4" customFormat="1">
      <c r="Q177" s="5"/>
    </row>
    <row r="178" spans="17:17" s="4" customFormat="1">
      <c r="Q178" s="5"/>
    </row>
    <row r="179" spans="17:17" s="4" customFormat="1">
      <c r="Q179" s="5"/>
    </row>
    <row r="180" spans="17:17" s="4" customFormat="1">
      <c r="Q180" s="5"/>
    </row>
    <row r="181" spans="17:17" s="4" customFormat="1">
      <c r="Q181" s="5"/>
    </row>
    <row r="182" spans="17:17" s="4" customFormat="1">
      <c r="Q182" s="5"/>
    </row>
    <row r="183" spans="17:17" s="4" customFormat="1">
      <c r="Q183" s="5"/>
    </row>
    <row r="184" spans="17:17" s="4" customFormat="1">
      <c r="Q184" s="5"/>
    </row>
    <row r="185" spans="17:17" s="4" customFormat="1">
      <c r="Q185" s="5"/>
    </row>
    <row r="186" spans="17:17" s="4" customFormat="1">
      <c r="Q186" s="5"/>
    </row>
    <row r="187" spans="17:17" s="4" customFormat="1">
      <c r="Q187" s="5"/>
    </row>
    <row r="188" spans="17:17" s="4" customFormat="1">
      <c r="Q188" s="5"/>
    </row>
    <row r="189" spans="17:17" s="4" customFormat="1">
      <c r="Q189" s="5"/>
    </row>
  </sheetData>
  <autoFilter ref="B2:K7" xr:uid="{10782E00-AD33-4B58-B68D-72B67340717A}"/>
  <phoneticPr fontId="4"/>
  <conditionalFormatting sqref="C3:K8">
    <cfRule type="expression" dxfId="436" priority="1">
      <formula>$K3="-"</formula>
    </cfRule>
    <cfRule type="expression" dxfId="435" priority="4">
      <formula>$K3=0</formula>
    </cfRule>
  </conditionalFormatting>
  <conditionalFormatting sqref="D3:G8">
    <cfRule type="cellIs" dxfId="434" priority="3" operator="greaterThan">
      <formula>0</formula>
    </cfRule>
  </conditionalFormatting>
  <hyperlinks>
    <hyperlink ref="B3" location="保守設定!A1" display="保守設定" xr:uid="{EB5AF6FA-08EA-44A0-AD97-2C7E8B8BE752}"/>
    <hyperlink ref="B4" location="BMS_FWアップデート!A1" display="BMS_FWアップデート" xr:uid="{E45E8444-D718-4A5A-A25B-1A22FA7DBB88}"/>
    <hyperlink ref="B5" location="チラー状態表示!A1" display="チラー状態表示" xr:uid="{013CDC30-3664-4804-8DB0-0A5E92E4F2B2}"/>
    <hyperlink ref="B6" location="エアコン状態表示!A1" display="エアコン状態表示" xr:uid="{41F5A95F-32A5-4390-8B4C-E0296B8BB70C}"/>
    <hyperlink ref="B7" location="除湿器状態表示!A1" display="除湿器状態表示" xr:uid="{1150C752-DDBF-4ECB-B7C4-0A4432182802}"/>
    <hyperlink ref="B8" location="状態表示!A1" display="状態表示" xr:uid="{F63CCE66-125E-435B-9E56-96F6551D50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72F1-7C2B-4448-8A5B-2C4207FA3983}">
  <sheetPr codeName="Sheet5"/>
  <dimension ref="A1:AB123"/>
  <sheetViews>
    <sheetView zoomScale="70" zoomScaleNormal="70" workbookViewId="0">
      <selection activeCell="F18" sqref="F18"/>
    </sheetView>
  </sheetViews>
  <sheetFormatPr defaultRowHeight="18"/>
  <cols>
    <col min="1" max="1" width="8.69921875" customWidth="1"/>
    <col min="2" max="2" width="28.8984375" customWidth="1"/>
    <col min="3" max="3" width="22.19921875" customWidth="1"/>
    <col min="4" max="4" width="35" customWidth="1"/>
    <col min="5" max="5" width="64.5" customWidth="1"/>
    <col min="6" max="6" width="41.19921875" customWidth="1"/>
    <col min="7" max="7" width="35.3984375" customWidth="1"/>
    <col min="8" max="8" width="18.19921875" customWidth="1"/>
    <col min="9" max="9" width="13.19921875" style="33" customWidth="1"/>
    <col min="10" max="10" width="67" customWidth="1"/>
    <col min="11" max="12" width="18.09765625" customWidth="1"/>
    <col min="13" max="13" width="19.19921875" customWidth="1"/>
  </cols>
  <sheetData>
    <row r="1" spans="1:28" ht="26.4">
      <c r="A1" s="13" t="s">
        <v>20</v>
      </c>
      <c r="T1" s="14" t="s">
        <v>21</v>
      </c>
    </row>
    <row r="2" spans="1:28" ht="22.2">
      <c r="A2" s="39" t="str" cm="1">
        <f t="array" aca="1" ref="A2" ca="1">"「" &amp; RIGHT(CELL("filename",A1),LEN(CELL("filename",A1))-FIND("]",CELL("filename",A1)))&amp;"」 シート"</f>
        <v>「保守設定」 シート</v>
      </c>
      <c r="C2" s="1"/>
      <c r="T2" s="27" t="s">
        <v>1</v>
      </c>
      <c r="U2" s="16" t="s">
        <v>2</v>
      </c>
      <c r="V2" s="17" t="s">
        <v>3</v>
      </c>
      <c r="W2" s="18" t="s">
        <v>4</v>
      </c>
      <c r="X2" s="15" t="s">
        <v>5</v>
      </c>
      <c r="Y2" s="19" t="s">
        <v>6</v>
      </c>
      <c r="Z2" s="19" t="s">
        <v>7</v>
      </c>
      <c r="AA2" s="17" t="s">
        <v>8</v>
      </c>
      <c r="AB2" s="17" t="s">
        <v>9</v>
      </c>
    </row>
    <row r="3" spans="1:28">
      <c r="T3" s="6">
        <f t="shared" ref="T3:Z3" si="0">COUNTIF($I$7:$I$123,T2)</f>
        <v>0</v>
      </c>
      <c r="U3" s="6">
        <f t="shared" si="0"/>
        <v>0</v>
      </c>
      <c r="V3" s="6">
        <f t="shared" si="0"/>
        <v>0</v>
      </c>
      <c r="W3" s="6">
        <f t="shared" si="0"/>
        <v>0</v>
      </c>
      <c r="X3" s="6">
        <f t="shared" si="0"/>
        <v>30</v>
      </c>
      <c r="Y3" s="6">
        <f t="shared" si="0"/>
        <v>0</v>
      </c>
      <c r="Z3" s="6">
        <f t="shared" si="0"/>
        <v>0</v>
      </c>
      <c r="AA3" s="6">
        <f>COUNTA(A7:A122)</f>
        <v>30</v>
      </c>
      <c r="AB3" s="6">
        <f>AA3-SUM(T3,Y3:Z3)</f>
        <v>30</v>
      </c>
    </row>
    <row r="4" spans="1:28">
      <c r="A4" s="20" t="s">
        <v>22</v>
      </c>
      <c r="B4" s="21"/>
      <c r="C4" t="s">
        <v>23</v>
      </c>
      <c r="D4" t="s">
        <v>24</v>
      </c>
      <c r="T4" s="22"/>
      <c r="U4" s="6"/>
      <c r="V4" s="6"/>
      <c r="W4" s="6"/>
      <c r="X4" s="6"/>
      <c r="Y4" s="6"/>
      <c r="Z4" s="6"/>
      <c r="AA4" s="6"/>
      <c r="AB4" s="6"/>
    </row>
    <row r="5" spans="1:28">
      <c r="A5" s="20" t="s">
        <v>25</v>
      </c>
      <c r="B5" s="21"/>
      <c r="C5" t="s">
        <v>26</v>
      </c>
      <c r="D5" t="s">
        <v>27</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4" customFormat="1" ht="108">
      <c r="A7" s="24" t="s">
        <v>41</v>
      </c>
      <c r="B7" s="173" t="s">
        <v>42</v>
      </c>
      <c r="C7" s="171" t="s">
        <v>43</v>
      </c>
      <c r="D7" s="36" t="s">
        <v>44</v>
      </c>
      <c r="E7" s="25" t="s">
        <v>45</v>
      </c>
      <c r="F7" s="25" t="s">
        <v>46</v>
      </c>
      <c r="G7" s="25" t="s">
        <v>47</v>
      </c>
      <c r="H7" s="23"/>
      <c r="I7" s="24" t="s">
        <v>5</v>
      </c>
      <c r="J7" s="46"/>
      <c r="K7" s="30"/>
      <c r="L7" s="23"/>
      <c r="M7" s="23"/>
      <c r="N7" s="4" t="s">
        <v>48</v>
      </c>
      <c r="O7" s="41"/>
    </row>
    <row r="8" spans="1:28" s="4" customFormat="1" ht="36">
      <c r="A8" s="24" t="s">
        <v>49</v>
      </c>
      <c r="B8" s="174"/>
      <c r="C8" s="172"/>
      <c r="D8" s="36" t="s">
        <v>50</v>
      </c>
      <c r="E8" s="25" t="s">
        <v>51</v>
      </c>
      <c r="F8" s="25" t="s">
        <v>52</v>
      </c>
      <c r="G8" s="25" t="s">
        <v>53</v>
      </c>
      <c r="H8" s="23"/>
      <c r="I8" s="24" t="s">
        <v>5</v>
      </c>
      <c r="J8" s="46" t="s">
        <v>54</v>
      </c>
      <c r="K8" s="30"/>
      <c r="L8" s="23"/>
      <c r="M8" s="23"/>
      <c r="N8" s="4" t="s">
        <v>48</v>
      </c>
      <c r="O8" s="41"/>
    </row>
    <row r="9" spans="1:28" s="4" customFormat="1" ht="54">
      <c r="A9" s="24" t="s">
        <v>55</v>
      </c>
      <c r="B9" s="174"/>
      <c r="C9" s="172"/>
      <c r="D9" s="36" t="s">
        <v>56</v>
      </c>
      <c r="E9" s="25" t="s">
        <v>57</v>
      </c>
      <c r="F9" s="25" t="s">
        <v>58</v>
      </c>
      <c r="G9" s="45" t="s">
        <v>59</v>
      </c>
      <c r="H9" s="23"/>
      <c r="I9" s="24" t="s">
        <v>5</v>
      </c>
      <c r="J9" s="46" t="s">
        <v>60</v>
      </c>
      <c r="K9" s="30"/>
      <c r="L9" s="23"/>
      <c r="M9" s="23"/>
      <c r="N9" s="4" t="s">
        <v>48</v>
      </c>
      <c r="O9" s="41"/>
    </row>
    <row r="10" spans="1:28" s="4" customFormat="1" ht="108">
      <c r="A10" s="24" t="s">
        <v>61</v>
      </c>
      <c r="B10" s="174"/>
      <c r="C10" s="171" t="s">
        <v>62</v>
      </c>
      <c r="D10" s="36" t="s">
        <v>44</v>
      </c>
      <c r="E10" s="25" t="s">
        <v>45</v>
      </c>
      <c r="F10" s="25" t="s">
        <v>46</v>
      </c>
      <c r="G10" s="25" t="s">
        <v>63</v>
      </c>
      <c r="H10" s="23"/>
      <c r="I10" s="24" t="s">
        <v>5</v>
      </c>
      <c r="J10" s="46"/>
      <c r="K10" s="30"/>
      <c r="L10" s="23"/>
      <c r="M10" s="23"/>
      <c r="N10" s="4" t="s">
        <v>48</v>
      </c>
    </row>
    <row r="11" spans="1:28" s="4" customFormat="1" ht="36">
      <c r="A11" s="24" t="s">
        <v>64</v>
      </c>
      <c r="B11" s="174"/>
      <c r="C11" s="172"/>
      <c r="D11" s="36" t="s">
        <v>50</v>
      </c>
      <c r="E11" s="25" t="s">
        <v>51</v>
      </c>
      <c r="F11" s="25" t="s">
        <v>52</v>
      </c>
      <c r="G11" s="25" t="s">
        <v>53</v>
      </c>
      <c r="H11" s="23"/>
      <c r="I11" s="24" t="s">
        <v>5</v>
      </c>
      <c r="J11" s="46" t="s">
        <v>54</v>
      </c>
      <c r="K11" s="30"/>
      <c r="L11" s="23"/>
      <c r="M11" s="23"/>
      <c r="N11" s="4" t="s">
        <v>48</v>
      </c>
    </row>
    <row r="12" spans="1:28" s="4" customFormat="1" ht="54">
      <c r="A12" s="24" t="s">
        <v>65</v>
      </c>
      <c r="B12" s="174"/>
      <c r="C12" s="172"/>
      <c r="D12" s="36" t="s">
        <v>56</v>
      </c>
      <c r="E12" s="25" t="s">
        <v>57</v>
      </c>
      <c r="F12" s="25" t="s">
        <v>58</v>
      </c>
      <c r="G12" s="45" t="s">
        <v>59</v>
      </c>
      <c r="H12" s="23"/>
      <c r="I12" s="24" t="s">
        <v>5</v>
      </c>
      <c r="J12" s="46" t="s">
        <v>60</v>
      </c>
      <c r="K12" s="30"/>
      <c r="L12" s="23"/>
      <c r="M12" s="23"/>
      <c r="N12" s="4" t="s">
        <v>48</v>
      </c>
    </row>
    <row r="13" spans="1:28" s="4" customFormat="1" ht="144">
      <c r="A13" s="24" t="s">
        <v>66</v>
      </c>
      <c r="B13" s="173" t="s">
        <v>67</v>
      </c>
      <c r="C13" s="173" t="s">
        <v>43</v>
      </c>
      <c r="D13" s="36" t="s">
        <v>44</v>
      </c>
      <c r="E13" s="25" t="s">
        <v>45</v>
      </c>
      <c r="F13" s="25" t="s">
        <v>46</v>
      </c>
      <c r="G13" s="25" t="s">
        <v>68</v>
      </c>
      <c r="H13" s="23"/>
      <c r="I13" s="24" t="s">
        <v>5</v>
      </c>
      <c r="J13" s="46"/>
      <c r="K13" s="30"/>
      <c r="L13" s="23"/>
      <c r="M13" s="23"/>
      <c r="N13" s="4" t="s">
        <v>48</v>
      </c>
    </row>
    <row r="14" spans="1:28" s="4" customFormat="1" ht="36">
      <c r="A14" s="24" t="s">
        <v>69</v>
      </c>
      <c r="B14" s="174"/>
      <c r="C14" s="174"/>
      <c r="D14" s="36" t="s">
        <v>50</v>
      </c>
      <c r="E14" s="25" t="s">
        <v>51</v>
      </c>
      <c r="F14" s="25" t="s">
        <v>52</v>
      </c>
      <c r="G14" s="25" t="s">
        <v>53</v>
      </c>
      <c r="H14" s="23"/>
      <c r="I14" s="24" t="s">
        <v>5</v>
      </c>
      <c r="J14" s="46" t="s">
        <v>54</v>
      </c>
      <c r="K14" s="30"/>
      <c r="L14" s="23"/>
      <c r="M14" s="23"/>
      <c r="N14" s="4" t="s">
        <v>48</v>
      </c>
    </row>
    <row r="15" spans="1:28" s="4" customFormat="1" ht="108">
      <c r="A15" s="24" t="s">
        <v>70</v>
      </c>
      <c r="B15" s="174"/>
      <c r="C15" s="174"/>
      <c r="D15" s="23" t="s">
        <v>71</v>
      </c>
      <c r="E15" s="25" t="s">
        <v>72</v>
      </c>
      <c r="F15" s="25" t="s">
        <v>73</v>
      </c>
      <c r="G15" s="25" t="s">
        <v>74</v>
      </c>
      <c r="H15" s="23"/>
      <c r="I15" s="24" t="s">
        <v>5</v>
      </c>
      <c r="J15" s="46"/>
      <c r="K15" s="30"/>
      <c r="L15" s="23"/>
      <c r="M15" s="23"/>
      <c r="N15" s="4" t="s">
        <v>48</v>
      </c>
    </row>
    <row r="16" spans="1:28" s="4" customFormat="1" ht="108">
      <c r="A16" s="24" t="s">
        <v>75</v>
      </c>
      <c r="B16" s="174"/>
      <c r="C16" s="174"/>
      <c r="D16" s="23" t="s">
        <v>76</v>
      </c>
      <c r="E16" s="25" t="s">
        <v>77</v>
      </c>
      <c r="F16" s="25" t="s">
        <v>78</v>
      </c>
      <c r="G16" s="25" t="s">
        <v>78</v>
      </c>
      <c r="H16" s="23"/>
      <c r="I16" s="24" t="s">
        <v>5</v>
      </c>
      <c r="J16" s="46"/>
      <c r="K16" s="30"/>
      <c r="L16" s="23"/>
      <c r="M16" s="23"/>
      <c r="N16" s="4" t="s">
        <v>48</v>
      </c>
    </row>
    <row r="17" spans="1:14" s="4" customFormat="1" ht="108">
      <c r="A17" s="24" t="s">
        <v>79</v>
      </c>
      <c r="B17" s="174"/>
      <c r="C17" s="174"/>
      <c r="D17" s="23" t="s">
        <v>80</v>
      </c>
      <c r="E17" s="25" t="s">
        <v>81</v>
      </c>
      <c r="F17" s="25" t="s">
        <v>78</v>
      </c>
      <c r="G17" s="25" t="s">
        <v>78</v>
      </c>
      <c r="H17" s="23"/>
      <c r="I17" s="24" t="s">
        <v>5</v>
      </c>
      <c r="J17" s="25"/>
      <c r="K17" s="30"/>
      <c r="L17" s="23"/>
      <c r="M17" s="23"/>
      <c r="N17" s="4" t="s">
        <v>48</v>
      </c>
    </row>
    <row r="18" spans="1:14" s="4" customFormat="1" ht="216">
      <c r="A18" s="24" t="s">
        <v>82</v>
      </c>
      <c r="B18" s="174"/>
      <c r="C18" s="174"/>
      <c r="D18" s="23" t="s">
        <v>83</v>
      </c>
      <c r="E18" s="25" t="s">
        <v>84</v>
      </c>
      <c r="F18" s="25" t="s">
        <v>78</v>
      </c>
      <c r="G18" s="25" t="s">
        <v>78</v>
      </c>
      <c r="H18" s="23"/>
      <c r="I18" s="24" t="s">
        <v>5</v>
      </c>
      <c r="J18" s="164" t="s">
        <v>1749</v>
      </c>
      <c r="K18" s="30"/>
      <c r="L18" s="23"/>
      <c r="M18" s="23"/>
      <c r="N18" s="4" t="s">
        <v>48</v>
      </c>
    </row>
    <row r="19" spans="1:14" s="4" customFormat="1" ht="252">
      <c r="A19" s="24" t="s">
        <v>85</v>
      </c>
      <c r="B19" s="174"/>
      <c r="C19" s="174"/>
      <c r="D19" s="23" t="s">
        <v>86</v>
      </c>
      <c r="E19" s="25" t="s">
        <v>87</v>
      </c>
      <c r="F19" s="25" t="s">
        <v>78</v>
      </c>
      <c r="G19" s="25" t="s">
        <v>78</v>
      </c>
      <c r="H19" s="23"/>
      <c r="I19" s="24" t="s">
        <v>5</v>
      </c>
      <c r="J19" s="46"/>
      <c r="K19" s="30"/>
      <c r="L19" s="23"/>
      <c r="M19" s="23"/>
      <c r="N19" s="4" t="s">
        <v>48</v>
      </c>
    </row>
    <row r="20" spans="1:14" s="4" customFormat="1" ht="90">
      <c r="A20" s="24" t="s">
        <v>88</v>
      </c>
      <c r="B20" s="174"/>
      <c r="C20" s="174"/>
      <c r="D20" s="23" t="s">
        <v>89</v>
      </c>
      <c r="E20" s="25" t="s">
        <v>90</v>
      </c>
      <c r="F20" s="25" t="s">
        <v>91</v>
      </c>
      <c r="G20" s="25" t="s">
        <v>92</v>
      </c>
      <c r="H20" s="23"/>
      <c r="I20" s="24" t="s">
        <v>5</v>
      </c>
      <c r="J20" s="46"/>
      <c r="K20" s="30"/>
      <c r="L20" s="23"/>
      <c r="M20" s="23"/>
      <c r="N20" s="4" t="s">
        <v>48</v>
      </c>
    </row>
    <row r="21" spans="1:14" s="4" customFormat="1" ht="90">
      <c r="A21" s="24" t="s">
        <v>93</v>
      </c>
      <c r="B21" s="174"/>
      <c r="C21" s="174"/>
      <c r="D21" s="23" t="s">
        <v>94</v>
      </c>
      <c r="E21" s="25" t="s">
        <v>95</v>
      </c>
      <c r="F21" s="25" t="s">
        <v>78</v>
      </c>
      <c r="G21" s="25" t="s">
        <v>78</v>
      </c>
      <c r="H21" s="23"/>
      <c r="I21" s="24" t="s">
        <v>5</v>
      </c>
      <c r="J21" s="46"/>
      <c r="K21" s="30"/>
      <c r="L21" s="23"/>
      <c r="M21" s="23"/>
      <c r="N21" s="4" t="s">
        <v>48</v>
      </c>
    </row>
    <row r="22" spans="1:14" s="4" customFormat="1" ht="90">
      <c r="A22" s="24" t="s">
        <v>96</v>
      </c>
      <c r="B22" s="174"/>
      <c r="C22" s="174"/>
      <c r="D22" s="23" t="s">
        <v>97</v>
      </c>
      <c r="E22" s="25" t="s">
        <v>98</v>
      </c>
      <c r="F22" s="25" t="s">
        <v>78</v>
      </c>
      <c r="G22" s="25" t="s">
        <v>78</v>
      </c>
      <c r="H22" s="23"/>
      <c r="I22" s="24" t="s">
        <v>5</v>
      </c>
      <c r="J22" s="25"/>
      <c r="K22" s="30"/>
      <c r="L22" s="23"/>
      <c r="M22" s="23"/>
      <c r="N22" s="4" t="s">
        <v>48</v>
      </c>
    </row>
    <row r="23" spans="1:14" s="4" customFormat="1" ht="216">
      <c r="A23" s="24" t="s">
        <v>99</v>
      </c>
      <c r="B23" s="174"/>
      <c r="C23" s="174"/>
      <c r="D23" s="23" t="s">
        <v>100</v>
      </c>
      <c r="E23" s="25" t="s">
        <v>101</v>
      </c>
      <c r="F23" s="25" t="s">
        <v>78</v>
      </c>
      <c r="G23" s="25" t="s">
        <v>78</v>
      </c>
      <c r="H23" s="23"/>
      <c r="I23" s="24" t="s">
        <v>5</v>
      </c>
      <c r="J23" s="46"/>
      <c r="K23" s="30"/>
      <c r="L23" s="23"/>
      <c r="M23" s="23"/>
      <c r="N23" s="4" t="s">
        <v>48</v>
      </c>
    </row>
    <row r="24" spans="1:14" s="4" customFormat="1" ht="252">
      <c r="A24" s="24" t="s">
        <v>102</v>
      </c>
      <c r="B24" s="174"/>
      <c r="C24" s="175"/>
      <c r="D24" s="23" t="s">
        <v>103</v>
      </c>
      <c r="E24" s="25" t="s">
        <v>104</v>
      </c>
      <c r="F24" s="25" t="s">
        <v>78</v>
      </c>
      <c r="G24" s="25" t="s">
        <v>78</v>
      </c>
      <c r="H24" s="23"/>
      <c r="I24" s="24" t="s">
        <v>5</v>
      </c>
      <c r="J24" s="46"/>
      <c r="K24" s="30"/>
      <c r="L24" s="23"/>
      <c r="M24" s="23"/>
      <c r="N24" s="4" t="s">
        <v>48</v>
      </c>
    </row>
    <row r="25" spans="1:14" s="4" customFormat="1" ht="144">
      <c r="A25" s="24" t="s">
        <v>105</v>
      </c>
      <c r="B25" s="174"/>
      <c r="C25" s="173" t="s">
        <v>62</v>
      </c>
      <c r="D25" s="36" t="s">
        <v>44</v>
      </c>
      <c r="E25" s="25" t="s">
        <v>45</v>
      </c>
      <c r="F25" s="25" t="s">
        <v>46</v>
      </c>
      <c r="G25" s="25" t="s">
        <v>68</v>
      </c>
      <c r="H25" s="23"/>
      <c r="I25" s="24" t="s">
        <v>5</v>
      </c>
      <c r="J25" s="46"/>
      <c r="K25" s="30"/>
      <c r="L25" s="23"/>
      <c r="M25" s="23"/>
      <c r="N25" s="4" t="s">
        <v>48</v>
      </c>
    </row>
    <row r="26" spans="1:14" s="4" customFormat="1" ht="36">
      <c r="A26" s="24" t="s">
        <v>106</v>
      </c>
      <c r="B26" s="174"/>
      <c r="C26" s="174"/>
      <c r="D26" s="36" t="s">
        <v>50</v>
      </c>
      <c r="E26" s="25" t="s">
        <v>107</v>
      </c>
      <c r="F26" s="25" t="s">
        <v>52</v>
      </c>
      <c r="G26" s="25" t="s">
        <v>53</v>
      </c>
      <c r="H26" s="23"/>
      <c r="I26" s="24" t="s">
        <v>5</v>
      </c>
      <c r="J26" s="46" t="s">
        <v>54</v>
      </c>
      <c r="K26" s="30"/>
      <c r="L26" s="23"/>
      <c r="M26" s="23"/>
      <c r="N26" s="4" t="s">
        <v>48</v>
      </c>
    </row>
    <row r="27" spans="1:14" s="4" customFormat="1" ht="90">
      <c r="A27" s="24" t="s">
        <v>108</v>
      </c>
      <c r="B27" s="174"/>
      <c r="C27" s="174"/>
      <c r="D27" s="23" t="s">
        <v>109</v>
      </c>
      <c r="E27" s="25" t="s">
        <v>110</v>
      </c>
      <c r="F27" s="25" t="s">
        <v>73</v>
      </c>
      <c r="G27" s="25" t="s">
        <v>74</v>
      </c>
      <c r="H27" s="23"/>
      <c r="I27" s="24" t="s">
        <v>5</v>
      </c>
      <c r="J27" s="46"/>
      <c r="K27" s="30"/>
      <c r="L27" s="23"/>
      <c r="M27" s="23"/>
      <c r="N27" s="4" t="s">
        <v>48</v>
      </c>
    </row>
    <row r="28" spans="1:14" s="4" customFormat="1" ht="90">
      <c r="A28" s="24" t="s">
        <v>111</v>
      </c>
      <c r="B28" s="174"/>
      <c r="C28" s="174"/>
      <c r="D28" s="23" t="s">
        <v>112</v>
      </c>
      <c r="E28" s="25" t="s">
        <v>113</v>
      </c>
      <c r="F28" s="25" t="s">
        <v>78</v>
      </c>
      <c r="G28" s="25" t="s">
        <v>78</v>
      </c>
      <c r="H28" s="23"/>
      <c r="I28" s="24" t="s">
        <v>5</v>
      </c>
      <c r="J28" s="46"/>
      <c r="K28" s="30"/>
      <c r="L28" s="23"/>
      <c r="M28" s="23"/>
      <c r="N28" s="4" t="s">
        <v>48</v>
      </c>
    </row>
    <row r="29" spans="1:14" s="4" customFormat="1" ht="90">
      <c r="A29" s="24" t="s">
        <v>114</v>
      </c>
      <c r="B29" s="174"/>
      <c r="C29" s="174"/>
      <c r="D29" s="23" t="s">
        <v>115</v>
      </c>
      <c r="E29" s="25" t="s">
        <v>116</v>
      </c>
      <c r="F29" s="25" t="s">
        <v>78</v>
      </c>
      <c r="G29" s="25" t="s">
        <v>78</v>
      </c>
      <c r="H29" s="23"/>
      <c r="I29" s="24" t="s">
        <v>5</v>
      </c>
      <c r="J29" s="25"/>
      <c r="K29" s="30"/>
      <c r="L29" s="23"/>
      <c r="M29" s="23"/>
      <c r="N29" s="4" t="s">
        <v>48</v>
      </c>
    </row>
    <row r="30" spans="1:14" s="4" customFormat="1" ht="216">
      <c r="A30" s="24" t="s">
        <v>117</v>
      </c>
      <c r="B30" s="174"/>
      <c r="C30" s="174"/>
      <c r="D30" s="23" t="s">
        <v>118</v>
      </c>
      <c r="E30" s="25" t="s">
        <v>119</v>
      </c>
      <c r="F30" s="25" t="s">
        <v>78</v>
      </c>
      <c r="G30" s="25" t="s">
        <v>78</v>
      </c>
      <c r="H30" s="23"/>
      <c r="I30" s="24" t="s">
        <v>5</v>
      </c>
      <c r="J30" s="46"/>
      <c r="K30" s="30"/>
      <c r="L30" s="23"/>
      <c r="M30" s="23"/>
      <c r="N30" s="4" t="s">
        <v>48</v>
      </c>
    </row>
    <row r="31" spans="1:14" s="4" customFormat="1" ht="252">
      <c r="A31" s="24" t="s">
        <v>120</v>
      </c>
      <c r="B31" s="174"/>
      <c r="C31" s="174"/>
      <c r="D31" s="23" t="s">
        <v>121</v>
      </c>
      <c r="E31" s="25" t="s">
        <v>122</v>
      </c>
      <c r="F31" s="25" t="s">
        <v>78</v>
      </c>
      <c r="G31" s="25" t="s">
        <v>78</v>
      </c>
      <c r="H31" s="23"/>
      <c r="I31" s="24" t="s">
        <v>5</v>
      </c>
      <c r="J31" s="46"/>
      <c r="K31" s="30"/>
      <c r="L31" s="23"/>
      <c r="M31" s="23"/>
      <c r="N31" s="4" t="s">
        <v>48</v>
      </c>
    </row>
    <row r="32" spans="1:14" s="4" customFormat="1" ht="90">
      <c r="A32" s="24" t="s">
        <v>123</v>
      </c>
      <c r="B32" s="174"/>
      <c r="C32" s="174"/>
      <c r="D32" s="23" t="s">
        <v>89</v>
      </c>
      <c r="E32" s="25" t="s">
        <v>90</v>
      </c>
      <c r="F32" s="25" t="s">
        <v>91</v>
      </c>
      <c r="G32" s="25" t="s">
        <v>92</v>
      </c>
      <c r="H32" s="23"/>
      <c r="I32" s="24" t="s">
        <v>5</v>
      </c>
      <c r="J32" s="46"/>
      <c r="K32" s="30"/>
      <c r="L32" s="23"/>
      <c r="M32" s="23"/>
      <c r="N32" s="4" t="s">
        <v>48</v>
      </c>
    </row>
    <row r="33" spans="1:14" s="4" customFormat="1" ht="90">
      <c r="A33" s="24" t="s">
        <v>124</v>
      </c>
      <c r="B33" s="174"/>
      <c r="C33" s="174"/>
      <c r="D33" s="23" t="s">
        <v>94</v>
      </c>
      <c r="E33" s="25" t="s">
        <v>95</v>
      </c>
      <c r="F33" s="25" t="s">
        <v>78</v>
      </c>
      <c r="G33" s="25" t="s">
        <v>78</v>
      </c>
      <c r="H33" s="23"/>
      <c r="I33" s="24" t="s">
        <v>5</v>
      </c>
      <c r="J33" s="46"/>
      <c r="K33" s="30"/>
      <c r="L33" s="23"/>
      <c r="M33" s="23"/>
      <c r="N33" s="4" t="s">
        <v>48</v>
      </c>
    </row>
    <row r="34" spans="1:14" s="4" customFormat="1" ht="90">
      <c r="A34" s="24" t="s">
        <v>125</v>
      </c>
      <c r="B34" s="174"/>
      <c r="C34" s="174"/>
      <c r="D34" s="23" t="s">
        <v>97</v>
      </c>
      <c r="E34" s="25" t="s">
        <v>98</v>
      </c>
      <c r="F34" s="25" t="s">
        <v>78</v>
      </c>
      <c r="G34" s="25" t="s">
        <v>78</v>
      </c>
      <c r="H34" s="23"/>
      <c r="I34" s="24" t="s">
        <v>5</v>
      </c>
      <c r="J34" s="25"/>
      <c r="K34" s="30"/>
      <c r="L34" s="23"/>
      <c r="M34" s="23"/>
      <c r="N34" s="4" t="s">
        <v>48</v>
      </c>
    </row>
    <row r="35" spans="1:14" s="4" customFormat="1" ht="216">
      <c r="A35" s="24" t="s">
        <v>126</v>
      </c>
      <c r="B35" s="174"/>
      <c r="C35" s="174"/>
      <c r="D35" s="23" t="s">
        <v>100</v>
      </c>
      <c r="E35" s="25" t="s">
        <v>101</v>
      </c>
      <c r="F35" s="25" t="s">
        <v>78</v>
      </c>
      <c r="G35" s="25" t="s">
        <v>78</v>
      </c>
      <c r="H35" s="23"/>
      <c r="I35" s="24" t="s">
        <v>5</v>
      </c>
      <c r="J35" s="46"/>
      <c r="K35" s="30"/>
      <c r="L35" s="23"/>
      <c r="M35" s="23"/>
      <c r="N35" s="4" t="s">
        <v>48</v>
      </c>
    </row>
    <row r="36" spans="1:14" s="4" customFormat="1" ht="252">
      <c r="A36" s="24" t="s">
        <v>127</v>
      </c>
      <c r="B36" s="175"/>
      <c r="C36" s="175"/>
      <c r="D36" s="23" t="s">
        <v>103</v>
      </c>
      <c r="E36" s="25" t="s">
        <v>104</v>
      </c>
      <c r="F36" s="25" t="s">
        <v>78</v>
      </c>
      <c r="G36" s="25" t="s">
        <v>78</v>
      </c>
      <c r="H36" s="23"/>
      <c r="I36" s="24" t="s">
        <v>5</v>
      </c>
      <c r="J36" s="46"/>
      <c r="K36" s="30"/>
      <c r="L36" s="23"/>
      <c r="M36" s="23"/>
      <c r="N36" s="4" t="s">
        <v>48</v>
      </c>
    </row>
    <row r="37" spans="1:14" s="4" customFormat="1">
      <c r="A37" s="24"/>
      <c r="B37" s="25"/>
      <c r="C37" s="25"/>
      <c r="D37" s="36"/>
      <c r="E37" s="25"/>
      <c r="F37" s="25"/>
      <c r="G37" s="25"/>
      <c r="H37" s="23"/>
      <c r="I37" s="24"/>
      <c r="J37" s="46"/>
      <c r="K37" s="30"/>
      <c r="L37" s="23"/>
      <c r="M37" s="23"/>
      <c r="N37" s="4" t="s">
        <v>48</v>
      </c>
    </row>
    <row r="38" spans="1:14" s="4" customFormat="1">
      <c r="A38" s="24"/>
      <c r="B38" s="25"/>
      <c r="C38" s="25"/>
      <c r="D38" s="36"/>
      <c r="E38" s="25"/>
      <c r="F38" s="25"/>
      <c r="G38" s="25"/>
      <c r="H38" s="23"/>
      <c r="I38" s="24"/>
      <c r="J38" s="46"/>
      <c r="K38" s="30"/>
      <c r="L38" s="23"/>
      <c r="M38" s="23"/>
      <c r="N38" s="4" t="s">
        <v>48</v>
      </c>
    </row>
    <row r="39" spans="1:14" s="4" customFormat="1">
      <c r="A39" s="24"/>
      <c r="B39" s="25"/>
      <c r="C39" s="25"/>
      <c r="D39" s="36"/>
      <c r="E39" s="25"/>
      <c r="F39" s="25"/>
      <c r="G39" s="25"/>
      <c r="H39" s="23"/>
      <c r="I39" s="24"/>
      <c r="J39" s="46"/>
      <c r="K39" s="30"/>
      <c r="L39" s="23"/>
      <c r="M39" s="23"/>
      <c r="N39" s="4" t="s">
        <v>48</v>
      </c>
    </row>
    <row r="40" spans="1:14" s="4" customFormat="1">
      <c r="A40" s="24"/>
      <c r="B40" s="25"/>
      <c r="C40" s="25"/>
      <c r="D40" s="36"/>
      <c r="E40" s="25"/>
      <c r="F40" s="25"/>
      <c r="G40" s="25"/>
      <c r="H40" s="23"/>
      <c r="I40" s="24"/>
      <c r="J40" s="46"/>
      <c r="K40" s="30"/>
      <c r="L40" s="23"/>
      <c r="M40" s="23"/>
      <c r="N40" s="4" t="s">
        <v>48</v>
      </c>
    </row>
    <row r="41" spans="1:14" s="4" customFormat="1">
      <c r="A41" s="24"/>
      <c r="B41" s="25"/>
      <c r="C41" s="25"/>
      <c r="D41" s="36"/>
      <c r="E41" s="25"/>
      <c r="F41" s="25"/>
      <c r="G41" s="25"/>
      <c r="H41" s="23"/>
      <c r="I41" s="24"/>
      <c r="J41" s="46"/>
      <c r="K41" s="30"/>
      <c r="L41" s="23"/>
      <c r="M41" s="23"/>
      <c r="N41" s="4" t="s">
        <v>48</v>
      </c>
    </row>
    <row r="42" spans="1:14" s="4" customFormat="1">
      <c r="A42" s="24"/>
      <c r="B42" s="25"/>
      <c r="C42" s="25"/>
      <c r="D42" s="36"/>
      <c r="E42" s="25"/>
      <c r="F42" s="25"/>
      <c r="G42" s="25"/>
      <c r="H42" s="23"/>
      <c r="I42" s="24"/>
      <c r="J42" s="46"/>
      <c r="K42" s="30"/>
      <c r="L42" s="23"/>
      <c r="M42" s="23"/>
      <c r="N42" s="4" t="s">
        <v>48</v>
      </c>
    </row>
    <row r="43" spans="1:14" s="4" customFormat="1">
      <c r="A43" s="24"/>
      <c r="B43" s="25"/>
      <c r="C43" s="25"/>
      <c r="D43" s="36"/>
      <c r="E43" s="25"/>
      <c r="F43" s="25"/>
      <c r="G43" s="25"/>
      <c r="H43" s="23"/>
      <c r="I43" s="24"/>
      <c r="J43" s="46"/>
      <c r="K43" s="30"/>
      <c r="L43" s="23"/>
      <c r="M43" s="23"/>
      <c r="N43" s="4" t="s">
        <v>48</v>
      </c>
    </row>
    <row r="44" spans="1:14" s="4" customFormat="1">
      <c r="A44" s="24"/>
      <c r="B44" s="25"/>
      <c r="C44" s="25"/>
      <c r="D44" s="36"/>
      <c r="E44" s="25"/>
      <c r="F44" s="25"/>
      <c r="G44" s="25"/>
      <c r="H44" s="23"/>
      <c r="I44" s="24"/>
      <c r="J44" s="46"/>
      <c r="K44" s="30"/>
      <c r="L44" s="23"/>
      <c r="M44" s="23"/>
      <c r="N44" s="4" t="s">
        <v>48</v>
      </c>
    </row>
    <row r="45" spans="1:14" s="4" customFormat="1">
      <c r="A45" s="24"/>
      <c r="B45" s="25"/>
      <c r="C45" s="25"/>
      <c r="D45" s="36"/>
      <c r="E45" s="25"/>
      <c r="F45" s="25"/>
      <c r="G45" s="25"/>
      <c r="H45" s="23"/>
      <c r="I45" s="24"/>
      <c r="J45" s="46"/>
      <c r="K45" s="30"/>
      <c r="L45" s="23"/>
      <c r="M45" s="23"/>
      <c r="N45" s="4" t="s">
        <v>48</v>
      </c>
    </row>
    <row r="46" spans="1:14" s="4" customFormat="1">
      <c r="A46" s="24"/>
      <c r="B46" s="25"/>
      <c r="C46" s="25"/>
      <c r="D46" s="36"/>
      <c r="E46" s="25"/>
      <c r="F46" s="25"/>
      <c r="G46" s="25"/>
      <c r="H46" s="23"/>
      <c r="I46" s="24"/>
      <c r="J46" s="46"/>
      <c r="K46" s="30"/>
      <c r="L46" s="23"/>
      <c r="M46" s="23"/>
      <c r="N46" s="4" t="s">
        <v>48</v>
      </c>
    </row>
    <row r="47" spans="1:14" s="4" customFormat="1">
      <c r="A47" s="24"/>
      <c r="B47" s="25"/>
      <c r="C47" s="25"/>
      <c r="D47" s="36"/>
      <c r="E47" s="25"/>
      <c r="F47" s="25"/>
      <c r="G47" s="25"/>
      <c r="H47" s="23"/>
      <c r="I47" s="24"/>
      <c r="J47" s="46"/>
      <c r="K47" s="30"/>
      <c r="L47" s="23"/>
      <c r="M47" s="23"/>
      <c r="N47" s="4" t="s">
        <v>48</v>
      </c>
    </row>
    <row r="48" spans="1:14" s="4" customFormat="1">
      <c r="A48" s="24"/>
      <c r="B48" s="25"/>
      <c r="C48" s="25"/>
      <c r="D48" s="36"/>
      <c r="E48" s="25"/>
      <c r="F48" s="25"/>
      <c r="G48" s="25"/>
      <c r="H48" s="23"/>
      <c r="I48" s="24"/>
      <c r="J48" s="46"/>
      <c r="K48" s="30"/>
      <c r="L48" s="23"/>
      <c r="M48" s="23"/>
      <c r="N48" s="4" t="s">
        <v>48</v>
      </c>
    </row>
    <row r="49" spans="1:14" s="4" customFormat="1">
      <c r="A49" s="24"/>
      <c r="B49" s="25"/>
      <c r="C49" s="25"/>
      <c r="D49" s="36"/>
      <c r="E49" s="25"/>
      <c r="F49" s="25"/>
      <c r="G49" s="25"/>
      <c r="H49" s="23"/>
      <c r="I49" s="24"/>
      <c r="J49" s="46"/>
      <c r="K49" s="30"/>
      <c r="L49" s="23"/>
      <c r="M49" s="23"/>
      <c r="N49" s="4" t="s">
        <v>48</v>
      </c>
    </row>
    <row r="50" spans="1:14" s="4" customFormat="1">
      <c r="A50" s="24"/>
      <c r="B50" s="25"/>
      <c r="C50" s="25"/>
      <c r="D50" s="36"/>
      <c r="E50" s="25"/>
      <c r="F50" s="25"/>
      <c r="G50" s="25"/>
      <c r="H50" s="23"/>
      <c r="I50" s="24"/>
      <c r="J50" s="46"/>
      <c r="K50" s="30"/>
      <c r="L50" s="23"/>
      <c r="M50" s="23"/>
      <c r="N50" s="4" t="s">
        <v>48</v>
      </c>
    </row>
    <row r="51" spans="1:14" s="4" customFormat="1">
      <c r="A51" s="24"/>
      <c r="B51" s="25"/>
      <c r="C51" s="25"/>
      <c r="D51" s="36"/>
      <c r="E51" s="25"/>
      <c r="F51" s="25"/>
      <c r="G51" s="25"/>
      <c r="H51" s="23"/>
      <c r="I51" s="24"/>
      <c r="J51" s="46"/>
      <c r="K51" s="30"/>
      <c r="L51" s="23"/>
      <c r="M51" s="23"/>
      <c r="N51" s="4" t="s">
        <v>48</v>
      </c>
    </row>
    <row r="52" spans="1:14" s="4" customFormat="1">
      <c r="A52" s="24"/>
      <c r="B52" s="25"/>
      <c r="C52" s="25"/>
      <c r="D52" s="36"/>
      <c r="E52" s="25"/>
      <c r="F52" s="25"/>
      <c r="G52" s="25"/>
      <c r="H52" s="23"/>
      <c r="I52" s="24"/>
      <c r="J52" s="46"/>
      <c r="K52" s="30"/>
      <c r="L52" s="23"/>
      <c r="M52" s="23"/>
      <c r="N52" s="4" t="s">
        <v>48</v>
      </c>
    </row>
    <row r="53" spans="1:14" s="4" customFormat="1">
      <c r="A53" s="24"/>
      <c r="B53" s="25"/>
      <c r="C53" s="25"/>
      <c r="D53" s="36"/>
      <c r="E53" s="25"/>
      <c r="F53" s="25"/>
      <c r="G53" s="25"/>
      <c r="H53" s="23"/>
      <c r="I53" s="24"/>
      <c r="J53" s="46"/>
      <c r="K53" s="30"/>
      <c r="L53" s="23"/>
      <c r="M53" s="23"/>
      <c r="N53" s="4" t="s">
        <v>48</v>
      </c>
    </row>
    <row r="54" spans="1:14" s="4" customFormat="1">
      <c r="A54" s="24"/>
      <c r="B54" s="25"/>
      <c r="C54" s="25"/>
      <c r="D54" s="36"/>
      <c r="E54" s="25"/>
      <c r="F54" s="25"/>
      <c r="G54" s="25"/>
      <c r="H54" s="23"/>
      <c r="I54" s="24"/>
      <c r="J54" s="46"/>
      <c r="K54" s="30"/>
      <c r="L54" s="23"/>
      <c r="M54" s="23"/>
      <c r="N54" s="4" t="s">
        <v>48</v>
      </c>
    </row>
    <row r="55" spans="1:14" s="4" customFormat="1">
      <c r="A55" s="24"/>
      <c r="B55" s="25"/>
      <c r="C55" s="25"/>
      <c r="D55" s="36"/>
      <c r="E55" s="25"/>
      <c r="F55" s="25"/>
      <c r="G55" s="25"/>
      <c r="H55" s="23"/>
      <c r="I55" s="24"/>
      <c r="J55" s="46"/>
      <c r="K55" s="30"/>
      <c r="L55" s="23"/>
      <c r="M55" s="23"/>
      <c r="N55" s="4" t="s">
        <v>48</v>
      </c>
    </row>
    <row r="56" spans="1:14" s="4" customFormat="1">
      <c r="A56" s="24"/>
      <c r="B56" s="25"/>
      <c r="C56" s="25"/>
      <c r="D56" s="36"/>
      <c r="E56" s="25"/>
      <c r="F56" s="25"/>
      <c r="G56" s="25"/>
      <c r="H56" s="23"/>
      <c r="I56" s="24"/>
      <c r="J56" s="46"/>
      <c r="K56" s="30"/>
      <c r="L56" s="23"/>
      <c r="M56" s="23"/>
      <c r="N56" s="4" t="s">
        <v>48</v>
      </c>
    </row>
    <row r="57" spans="1:14" s="4" customFormat="1">
      <c r="A57" s="24"/>
      <c r="B57" s="25"/>
      <c r="C57" s="25"/>
      <c r="D57" s="36"/>
      <c r="E57" s="25"/>
      <c r="F57" s="25"/>
      <c r="G57" s="25"/>
      <c r="H57" s="23"/>
      <c r="I57" s="24"/>
      <c r="J57" s="46"/>
      <c r="K57" s="30"/>
      <c r="L57" s="23"/>
      <c r="M57" s="23"/>
      <c r="N57" s="4" t="s">
        <v>48</v>
      </c>
    </row>
    <row r="58" spans="1:14" s="4" customFormat="1">
      <c r="A58" s="24"/>
      <c r="B58" s="25"/>
      <c r="C58" s="25"/>
      <c r="D58" s="36"/>
      <c r="E58" s="25"/>
      <c r="F58" s="25"/>
      <c r="G58" s="25"/>
      <c r="H58" s="23"/>
      <c r="I58" s="24"/>
      <c r="J58" s="46"/>
      <c r="K58" s="30"/>
      <c r="L58" s="23"/>
      <c r="M58" s="23"/>
      <c r="N58" s="4" t="s">
        <v>48</v>
      </c>
    </row>
    <row r="59" spans="1:14" s="4" customFormat="1">
      <c r="A59" s="24"/>
      <c r="B59" s="25"/>
      <c r="C59" s="25"/>
      <c r="D59" s="36"/>
      <c r="E59" s="25"/>
      <c r="F59" s="25"/>
      <c r="G59" s="25"/>
      <c r="H59" s="23"/>
      <c r="I59" s="24"/>
      <c r="J59" s="46"/>
      <c r="K59" s="30"/>
      <c r="L59" s="23"/>
      <c r="M59" s="23"/>
      <c r="N59" s="4" t="s">
        <v>48</v>
      </c>
    </row>
    <row r="60" spans="1:14" s="4" customFormat="1">
      <c r="A60" s="24"/>
      <c r="B60" s="25"/>
      <c r="C60" s="25"/>
      <c r="D60" s="36"/>
      <c r="E60" s="25"/>
      <c r="F60" s="25"/>
      <c r="G60" s="25"/>
      <c r="H60" s="23"/>
      <c r="I60" s="24"/>
      <c r="J60" s="46"/>
      <c r="K60" s="30"/>
      <c r="L60" s="23"/>
      <c r="M60" s="23"/>
      <c r="N60" s="4" t="s">
        <v>48</v>
      </c>
    </row>
    <row r="61" spans="1:14" s="4" customFormat="1">
      <c r="A61" s="24"/>
      <c r="B61" s="25"/>
      <c r="C61" s="25"/>
      <c r="D61" s="36"/>
      <c r="E61" s="25"/>
      <c r="F61" s="25"/>
      <c r="G61" s="25"/>
      <c r="H61" s="23"/>
      <c r="I61" s="24"/>
      <c r="J61" s="46"/>
      <c r="K61" s="30"/>
      <c r="L61" s="23"/>
      <c r="M61" s="23"/>
      <c r="N61" s="4" t="s">
        <v>48</v>
      </c>
    </row>
    <row r="62" spans="1:14" s="4" customFormat="1">
      <c r="A62" s="24"/>
      <c r="B62" s="25"/>
      <c r="C62" s="25"/>
      <c r="D62" s="36"/>
      <c r="E62" s="25"/>
      <c r="F62" s="25"/>
      <c r="G62" s="25"/>
      <c r="H62" s="23"/>
      <c r="I62" s="24"/>
      <c r="J62" s="46"/>
      <c r="K62" s="30"/>
      <c r="L62" s="23"/>
      <c r="M62" s="23"/>
      <c r="N62" s="4" t="s">
        <v>48</v>
      </c>
    </row>
    <row r="63" spans="1:14" s="4" customFormat="1">
      <c r="A63" s="24"/>
      <c r="B63" s="25"/>
      <c r="C63" s="25"/>
      <c r="D63" s="36"/>
      <c r="E63" s="25"/>
      <c r="F63" s="25"/>
      <c r="G63" s="25"/>
      <c r="H63" s="23"/>
      <c r="I63" s="24"/>
      <c r="J63" s="46"/>
      <c r="K63" s="30"/>
      <c r="L63" s="23"/>
      <c r="M63" s="23"/>
      <c r="N63" s="4" t="s">
        <v>48</v>
      </c>
    </row>
    <row r="64" spans="1:14" s="4" customFormat="1">
      <c r="A64" s="24"/>
      <c r="B64" s="25"/>
      <c r="C64" s="25"/>
      <c r="D64" s="36"/>
      <c r="E64" s="25"/>
      <c r="F64" s="25"/>
      <c r="G64" s="25"/>
      <c r="H64" s="23"/>
      <c r="I64" s="24"/>
      <c r="J64" s="46"/>
      <c r="K64" s="30"/>
      <c r="L64" s="23"/>
      <c r="M64" s="23"/>
      <c r="N64" s="4" t="s">
        <v>48</v>
      </c>
    </row>
    <row r="65" spans="1:14" s="4" customFormat="1">
      <c r="A65" s="24"/>
      <c r="B65" s="25"/>
      <c r="C65" s="25"/>
      <c r="D65" s="36"/>
      <c r="E65" s="25"/>
      <c r="F65" s="25"/>
      <c r="G65" s="25"/>
      <c r="H65" s="23"/>
      <c r="I65" s="24"/>
      <c r="J65" s="46"/>
      <c r="K65" s="30"/>
      <c r="L65" s="23"/>
      <c r="M65" s="23"/>
      <c r="N65" s="4" t="s">
        <v>48</v>
      </c>
    </row>
    <row r="66" spans="1:14" s="4" customFormat="1">
      <c r="A66" s="24"/>
      <c r="B66" s="25"/>
      <c r="C66" s="25"/>
      <c r="D66" s="36"/>
      <c r="E66" s="25"/>
      <c r="F66" s="25"/>
      <c r="G66" s="25"/>
      <c r="H66" s="23"/>
      <c r="I66" s="24"/>
      <c r="J66" s="46"/>
      <c r="K66" s="30"/>
      <c r="L66" s="23"/>
      <c r="M66" s="23"/>
      <c r="N66" s="4" t="s">
        <v>48</v>
      </c>
    </row>
    <row r="67" spans="1:14" s="4" customFormat="1">
      <c r="A67" s="24"/>
      <c r="B67" s="25"/>
      <c r="C67" s="25"/>
      <c r="D67" s="36"/>
      <c r="E67" s="25"/>
      <c r="F67" s="25"/>
      <c r="G67" s="25"/>
      <c r="H67" s="23"/>
      <c r="I67" s="24"/>
      <c r="J67" s="46"/>
      <c r="K67" s="30"/>
      <c r="L67" s="23"/>
      <c r="M67" s="23"/>
      <c r="N67" s="4" t="s">
        <v>48</v>
      </c>
    </row>
    <row r="68" spans="1:14" s="4" customFormat="1">
      <c r="A68" s="24"/>
      <c r="B68" s="25"/>
      <c r="C68" s="25"/>
      <c r="D68" s="36"/>
      <c r="E68" s="25"/>
      <c r="F68" s="25"/>
      <c r="G68" s="25"/>
      <c r="H68" s="23"/>
      <c r="I68" s="24"/>
      <c r="J68" s="46"/>
      <c r="K68" s="30"/>
      <c r="L68" s="23"/>
      <c r="M68" s="23"/>
      <c r="N68" s="4" t="s">
        <v>48</v>
      </c>
    </row>
    <row r="69" spans="1:14" s="4" customFormat="1">
      <c r="A69" s="24"/>
      <c r="B69" s="25"/>
      <c r="C69" s="25"/>
      <c r="D69" s="36"/>
      <c r="E69" s="25"/>
      <c r="F69" s="25"/>
      <c r="G69" s="25"/>
      <c r="H69" s="23"/>
      <c r="I69" s="24"/>
      <c r="J69" s="46"/>
      <c r="K69" s="30"/>
      <c r="L69" s="23"/>
      <c r="M69" s="23"/>
      <c r="N69" s="4" t="s">
        <v>48</v>
      </c>
    </row>
    <row r="70" spans="1:14" s="4" customFormat="1">
      <c r="A70" s="24"/>
      <c r="B70" s="25"/>
      <c r="C70" s="25"/>
      <c r="D70" s="36"/>
      <c r="E70" s="25"/>
      <c r="F70" s="25"/>
      <c r="G70" s="25"/>
      <c r="H70" s="23"/>
      <c r="I70" s="24"/>
      <c r="J70" s="46"/>
      <c r="K70" s="30"/>
      <c r="L70" s="23"/>
      <c r="M70" s="23"/>
      <c r="N70" s="4" t="s">
        <v>48</v>
      </c>
    </row>
    <row r="71" spans="1:14" s="4" customFormat="1">
      <c r="A71" s="24"/>
      <c r="B71" s="25"/>
      <c r="C71" s="25"/>
      <c r="D71" s="36"/>
      <c r="E71" s="25"/>
      <c r="F71" s="25"/>
      <c r="G71" s="25"/>
      <c r="H71" s="23"/>
      <c r="I71" s="24"/>
      <c r="J71" s="46"/>
      <c r="K71" s="30"/>
      <c r="L71" s="23"/>
      <c r="M71" s="23"/>
      <c r="N71" s="4" t="s">
        <v>48</v>
      </c>
    </row>
    <row r="72" spans="1:14" s="4" customFormat="1">
      <c r="A72" s="24"/>
      <c r="B72" s="25"/>
      <c r="C72" s="25"/>
      <c r="D72" s="36"/>
      <c r="E72" s="25"/>
      <c r="F72" s="25"/>
      <c r="G72" s="25"/>
      <c r="H72" s="23"/>
      <c r="I72" s="24"/>
      <c r="J72" s="46"/>
      <c r="K72" s="30"/>
      <c r="L72" s="23"/>
      <c r="M72" s="23"/>
      <c r="N72" s="4" t="s">
        <v>48</v>
      </c>
    </row>
    <row r="73" spans="1:14" s="4" customFormat="1">
      <c r="A73" s="24"/>
      <c r="B73" s="25"/>
      <c r="C73" s="25"/>
      <c r="D73" s="36"/>
      <c r="E73" s="25"/>
      <c r="F73" s="25"/>
      <c r="G73" s="25"/>
      <c r="H73" s="23"/>
      <c r="I73" s="24"/>
      <c r="J73" s="46"/>
      <c r="K73" s="30"/>
      <c r="L73" s="23"/>
      <c r="M73" s="23"/>
      <c r="N73" s="4" t="s">
        <v>48</v>
      </c>
    </row>
    <row r="74" spans="1:14" s="4" customFormat="1">
      <c r="A74" s="24"/>
      <c r="B74" s="25"/>
      <c r="C74" s="25"/>
      <c r="D74" s="36"/>
      <c r="E74" s="25"/>
      <c r="F74" s="25"/>
      <c r="G74" s="25"/>
      <c r="H74" s="23"/>
      <c r="I74" s="24"/>
      <c r="J74" s="46"/>
      <c r="K74" s="30"/>
      <c r="L74" s="23"/>
      <c r="M74" s="23"/>
      <c r="N74" s="4" t="s">
        <v>48</v>
      </c>
    </row>
    <row r="75" spans="1:14" s="4" customFormat="1">
      <c r="A75" s="24"/>
      <c r="B75" s="25"/>
      <c r="C75" s="25"/>
      <c r="D75" s="36"/>
      <c r="E75" s="25"/>
      <c r="F75" s="25"/>
      <c r="G75" s="25"/>
      <c r="H75" s="23"/>
      <c r="I75" s="24"/>
      <c r="J75" s="46"/>
      <c r="K75" s="30"/>
      <c r="L75" s="23"/>
      <c r="M75" s="23"/>
      <c r="N75" s="4" t="s">
        <v>48</v>
      </c>
    </row>
    <row r="76" spans="1:14" s="4" customFormat="1">
      <c r="A76" s="24"/>
      <c r="B76" s="25"/>
      <c r="C76" s="25"/>
      <c r="D76" s="36"/>
      <c r="E76" s="25"/>
      <c r="F76" s="25"/>
      <c r="G76" s="25"/>
      <c r="H76" s="23"/>
      <c r="I76" s="24"/>
      <c r="J76" s="46"/>
      <c r="K76" s="30"/>
      <c r="L76" s="23"/>
      <c r="M76" s="23"/>
      <c r="N76" s="4" t="s">
        <v>48</v>
      </c>
    </row>
    <row r="77" spans="1:14" s="4" customFormat="1">
      <c r="A77" s="24"/>
      <c r="B77" s="25"/>
      <c r="C77" s="25"/>
      <c r="D77" s="36"/>
      <c r="E77" s="25"/>
      <c r="F77" s="25"/>
      <c r="G77" s="25"/>
      <c r="H77" s="23"/>
      <c r="I77" s="24"/>
      <c r="J77" s="46"/>
      <c r="K77" s="30"/>
      <c r="L77" s="23"/>
      <c r="M77" s="23"/>
      <c r="N77" s="4" t="s">
        <v>48</v>
      </c>
    </row>
    <row r="78" spans="1:14" s="4" customFormat="1">
      <c r="A78" s="24"/>
      <c r="B78" s="25"/>
      <c r="C78" s="25"/>
      <c r="D78" s="36"/>
      <c r="E78" s="25"/>
      <c r="F78" s="25"/>
      <c r="G78" s="25"/>
      <c r="H78" s="23"/>
      <c r="I78" s="24"/>
      <c r="J78" s="46"/>
      <c r="K78" s="30"/>
      <c r="L78" s="23"/>
      <c r="M78" s="23"/>
      <c r="N78" s="4" t="s">
        <v>48</v>
      </c>
    </row>
    <row r="79" spans="1:14" s="4" customFormat="1">
      <c r="A79" s="24"/>
      <c r="B79" s="25"/>
      <c r="C79" s="25"/>
      <c r="D79" s="36"/>
      <c r="E79" s="25"/>
      <c r="F79" s="25"/>
      <c r="G79" s="25"/>
      <c r="H79" s="23"/>
      <c r="I79" s="24"/>
      <c r="J79" s="46"/>
      <c r="K79" s="30"/>
      <c r="L79" s="23"/>
      <c r="M79" s="23"/>
      <c r="N79" s="4" t="s">
        <v>48</v>
      </c>
    </row>
    <row r="80" spans="1:14" s="4" customFormat="1">
      <c r="A80" s="24"/>
      <c r="B80" s="25"/>
      <c r="C80" s="25"/>
      <c r="D80" s="36"/>
      <c r="E80" s="25"/>
      <c r="F80" s="25"/>
      <c r="G80" s="25"/>
      <c r="H80" s="23"/>
      <c r="I80" s="24"/>
      <c r="J80" s="46"/>
      <c r="K80" s="30"/>
      <c r="L80" s="23"/>
      <c r="M80" s="23"/>
      <c r="N80" s="4" t="s">
        <v>48</v>
      </c>
    </row>
    <row r="81" spans="1:14" s="4" customFormat="1">
      <c r="A81" s="24"/>
      <c r="B81" s="25"/>
      <c r="C81" s="25"/>
      <c r="D81" s="36"/>
      <c r="E81" s="25"/>
      <c r="F81" s="25"/>
      <c r="G81" s="25"/>
      <c r="H81" s="23"/>
      <c r="I81" s="24"/>
      <c r="J81" s="46"/>
      <c r="K81" s="30"/>
      <c r="L81" s="23"/>
      <c r="M81" s="23"/>
      <c r="N81" s="4" t="s">
        <v>48</v>
      </c>
    </row>
    <row r="82" spans="1:14" s="4" customFormat="1">
      <c r="A82" s="24"/>
      <c r="B82" s="25"/>
      <c r="C82" s="25"/>
      <c r="D82" s="36"/>
      <c r="E82" s="25"/>
      <c r="F82" s="25"/>
      <c r="G82" s="25"/>
      <c r="H82" s="23"/>
      <c r="I82" s="24"/>
      <c r="J82" s="46"/>
      <c r="K82" s="30"/>
      <c r="L82" s="23"/>
      <c r="M82" s="23"/>
      <c r="N82" s="4" t="s">
        <v>48</v>
      </c>
    </row>
    <row r="83" spans="1:14" s="4" customFormat="1">
      <c r="A83" s="24"/>
      <c r="B83" s="25"/>
      <c r="C83" s="25"/>
      <c r="D83" s="36"/>
      <c r="E83" s="25"/>
      <c r="F83" s="25"/>
      <c r="G83" s="25"/>
      <c r="H83" s="23"/>
      <c r="I83" s="24"/>
      <c r="J83" s="46"/>
      <c r="K83" s="30"/>
      <c r="L83" s="23"/>
      <c r="M83" s="23"/>
      <c r="N83" s="4" t="s">
        <v>48</v>
      </c>
    </row>
    <row r="84" spans="1:14" s="4" customFormat="1">
      <c r="A84" s="24"/>
      <c r="B84" s="25"/>
      <c r="C84" s="25"/>
      <c r="D84" s="36"/>
      <c r="E84" s="25"/>
      <c r="F84" s="25"/>
      <c r="G84" s="25"/>
      <c r="H84" s="23"/>
      <c r="I84" s="24"/>
      <c r="J84" s="46"/>
      <c r="K84" s="30"/>
      <c r="L84" s="23"/>
      <c r="M84" s="23"/>
      <c r="N84" s="4" t="s">
        <v>48</v>
      </c>
    </row>
    <row r="85" spans="1:14" s="4" customFormat="1">
      <c r="A85" s="24"/>
      <c r="B85" s="25"/>
      <c r="C85" s="25"/>
      <c r="D85" s="36"/>
      <c r="E85" s="25"/>
      <c r="F85" s="25"/>
      <c r="G85" s="25"/>
      <c r="H85" s="23"/>
      <c r="I85" s="24"/>
      <c r="J85" s="46"/>
      <c r="K85" s="30"/>
      <c r="L85" s="23"/>
      <c r="M85" s="23"/>
      <c r="N85" s="4" t="s">
        <v>48</v>
      </c>
    </row>
    <row r="86" spans="1:14" s="4" customFormat="1">
      <c r="A86" s="24"/>
      <c r="B86" s="25"/>
      <c r="C86" s="25"/>
      <c r="D86" s="36"/>
      <c r="E86" s="25"/>
      <c r="F86" s="25"/>
      <c r="G86" s="25"/>
      <c r="H86" s="23"/>
      <c r="I86" s="24"/>
      <c r="J86" s="46"/>
      <c r="K86" s="30"/>
      <c r="L86" s="23"/>
      <c r="M86" s="23"/>
      <c r="N86" s="4" t="s">
        <v>48</v>
      </c>
    </row>
    <row r="87" spans="1:14" s="4" customFormat="1">
      <c r="A87" s="24"/>
      <c r="B87" s="25"/>
      <c r="C87" s="25"/>
      <c r="D87" s="36"/>
      <c r="E87" s="25"/>
      <c r="F87" s="25"/>
      <c r="G87" s="25"/>
      <c r="H87" s="23"/>
      <c r="I87" s="24"/>
      <c r="J87" s="46"/>
      <c r="K87" s="30"/>
      <c r="L87" s="23"/>
      <c r="M87" s="23"/>
      <c r="N87" s="4" t="s">
        <v>48</v>
      </c>
    </row>
    <row r="88" spans="1:14" s="4" customFormat="1">
      <c r="A88" s="24"/>
      <c r="B88" s="25"/>
      <c r="C88" s="25"/>
      <c r="D88" s="36"/>
      <c r="E88" s="25"/>
      <c r="F88" s="25"/>
      <c r="G88" s="25"/>
      <c r="H88" s="23"/>
      <c r="I88" s="24"/>
      <c r="J88" s="46"/>
      <c r="K88" s="30"/>
      <c r="L88" s="23"/>
      <c r="M88" s="23"/>
      <c r="N88" s="4" t="s">
        <v>48</v>
      </c>
    </row>
    <row r="89" spans="1:14" s="4" customFormat="1">
      <c r="A89" s="24"/>
      <c r="B89" s="25"/>
      <c r="C89" s="25"/>
      <c r="D89" s="36"/>
      <c r="E89" s="25"/>
      <c r="F89" s="25"/>
      <c r="G89" s="25"/>
      <c r="H89" s="23"/>
      <c r="I89" s="24"/>
      <c r="J89" s="46"/>
      <c r="K89" s="30"/>
      <c r="L89" s="23"/>
      <c r="M89" s="23"/>
      <c r="N89" s="4" t="s">
        <v>48</v>
      </c>
    </row>
    <row r="90" spans="1:14" s="4" customFormat="1">
      <c r="A90" s="24"/>
      <c r="B90" s="25"/>
      <c r="C90" s="25"/>
      <c r="D90" s="36"/>
      <c r="E90" s="25"/>
      <c r="F90" s="25"/>
      <c r="G90" s="25"/>
      <c r="H90" s="23"/>
      <c r="I90" s="24"/>
      <c r="J90" s="46"/>
      <c r="K90" s="30"/>
      <c r="L90" s="23"/>
      <c r="M90" s="23"/>
      <c r="N90" s="4" t="s">
        <v>48</v>
      </c>
    </row>
    <row r="91" spans="1:14" s="4" customFormat="1">
      <c r="A91" s="24"/>
      <c r="B91" s="25"/>
      <c r="C91" s="25"/>
      <c r="D91" s="36"/>
      <c r="E91" s="25"/>
      <c r="F91" s="25"/>
      <c r="G91" s="25"/>
      <c r="H91" s="23"/>
      <c r="I91" s="24"/>
      <c r="J91" s="46"/>
      <c r="K91" s="30"/>
      <c r="L91" s="23"/>
      <c r="M91" s="23"/>
      <c r="N91" s="4" t="s">
        <v>48</v>
      </c>
    </row>
    <row r="92" spans="1:14" s="4" customFormat="1">
      <c r="A92" s="24"/>
      <c r="B92" s="25"/>
      <c r="C92" s="25"/>
      <c r="D92" s="36"/>
      <c r="E92" s="25"/>
      <c r="F92" s="25"/>
      <c r="G92" s="25"/>
      <c r="H92" s="23"/>
      <c r="I92" s="24"/>
      <c r="J92" s="46"/>
      <c r="K92" s="30"/>
      <c r="L92" s="23"/>
      <c r="M92" s="23"/>
      <c r="N92" s="4" t="s">
        <v>48</v>
      </c>
    </row>
    <row r="93" spans="1:14" s="4" customFormat="1">
      <c r="A93" s="24"/>
      <c r="B93" s="25"/>
      <c r="C93" s="25"/>
      <c r="D93" s="36"/>
      <c r="E93" s="25"/>
      <c r="F93" s="25"/>
      <c r="G93" s="25"/>
      <c r="H93" s="23"/>
      <c r="I93" s="24"/>
      <c r="J93" s="46"/>
      <c r="K93" s="30"/>
      <c r="L93" s="23"/>
      <c r="M93" s="23"/>
      <c r="N93" s="4" t="s">
        <v>48</v>
      </c>
    </row>
    <row r="94" spans="1:14" s="4" customFormat="1">
      <c r="A94" s="24"/>
      <c r="B94" s="25"/>
      <c r="C94" s="25"/>
      <c r="D94" s="36"/>
      <c r="E94" s="25"/>
      <c r="F94" s="25"/>
      <c r="G94" s="25"/>
      <c r="H94" s="23"/>
      <c r="I94" s="24"/>
      <c r="J94" s="46"/>
      <c r="K94" s="30"/>
      <c r="L94" s="23"/>
      <c r="M94" s="23"/>
      <c r="N94" s="4" t="s">
        <v>48</v>
      </c>
    </row>
    <row r="95" spans="1:14" s="4" customFormat="1">
      <c r="A95" s="24"/>
      <c r="B95" s="25"/>
      <c r="C95" s="25"/>
      <c r="D95" s="36"/>
      <c r="E95" s="25"/>
      <c r="F95" s="25"/>
      <c r="G95" s="25"/>
      <c r="H95" s="23"/>
      <c r="I95" s="24"/>
      <c r="J95" s="46"/>
      <c r="K95" s="30"/>
      <c r="L95" s="23"/>
      <c r="M95" s="23"/>
      <c r="N95" s="4" t="s">
        <v>48</v>
      </c>
    </row>
    <row r="96" spans="1:14" s="4" customFormat="1">
      <c r="A96" s="24"/>
      <c r="B96" s="25"/>
      <c r="C96" s="25"/>
      <c r="D96" s="36"/>
      <c r="E96" s="25"/>
      <c r="F96" s="25"/>
      <c r="G96" s="25"/>
      <c r="H96" s="23"/>
      <c r="I96" s="24"/>
      <c r="J96" s="46"/>
      <c r="K96" s="30"/>
      <c r="L96" s="23"/>
      <c r="M96" s="23"/>
      <c r="N96" s="4" t="s">
        <v>48</v>
      </c>
    </row>
    <row r="97" spans="1:14" s="4" customFormat="1">
      <c r="A97" s="24"/>
      <c r="B97" s="25"/>
      <c r="C97" s="25"/>
      <c r="D97" s="36"/>
      <c r="E97" s="25"/>
      <c r="F97" s="25"/>
      <c r="G97" s="25"/>
      <c r="H97" s="23"/>
      <c r="I97" s="24"/>
      <c r="J97" s="46"/>
      <c r="K97" s="30"/>
      <c r="L97" s="23"/>
      <c r="M97" s="23"/>
      <c r="N97" s="4" t="s">
        <v>48</v>
      </c>
    </row>
    <row r="98" spans="1:14" s="4" customFormat="1">
      <c r="A98" s="24"/>
      <c r="B98" s="25"/>
      <c r="C98" s="25"/>
      <c r="D98" s="36"/>
      <c r="E98" s="25"/>
      <c r="F98" s="25"/>
      <c r="G98" s="25"/>
      <c r="H98" s="23"/>
      <c r="I98" s="24"/>
      <c r="J98" s="46"/>
      <c r="K98" s="30"/>
      <c r="L98" s="23"/>
      <c r="M98" s="23"/>
      <c r="N98" s="4" t="s">
        <v>48</v>
      </c>
    </row>
    <row r="99" spans="1:14" s="4" customFormat="1">
      <c r="A99" s="24"/>
      <c r="B99" s="25"/>
      <c r="C99" s="25"/>
      <c r="D99" s="36"/>
      <c r="E99" s="25"/>
      <c r="F99" s="25"/>
      <c r="G99" s="25"/>
      <c r="H99" s="23"/>
      <c r="I99" s="24"/>
      <c r="J99" s="46"/>
      <c r="K99" s="30"/>
      <c r="L99" s="23"/>
      <c r="M99" s="23"/>
      <c r="N99" s="4" t="s">
        <v>48</v>
      </c>
    </row>
    <row r="100" spans="1:14" s="4" customFormat="1">
      <c r="A100" s="24"/>
      <c r="B100" s="25"/>
      <c r="C100" s="25"/>
      <c r="D100" s="36"/>
      <c r="E100" s="25"/>
      <c r="F100" s="25"/>
      <c r="G100" s="25"/>
      <c r="H100" s="23"/>
      <c r="I100" s="24"/>
      <c r="J100" s="46"/>
      <c r="K100" s="30"/>
      <c r="L100" s="23"/>
      <c r="M100" s="23"/>
      <c r="N100" s="4" t="s">
        <v>48</v>
      </c>
    </row>
    <row r="101" spans="1:14" s="4" customFormat="1">
      <c r="A101" s="24"/>
      <c r="B101" s="25"/>
      <c r="C101" s="25"/>
      <c r="D101" s="36"/>
      <c r="E101" s="25"/>
      <c r="F101" s="25"/>
      <c r="G101" s="25"/>
      <c r="H101" s="23"/>
      <c r="I101" s="24"/>
      <c r="J101" s="46"/>
      <c r="K101" s="30"/>
      <c r="L101" s="23"/>
      <c r="M101" s="23"/>
      <c r="N101" s="4" t="s">
        <v>48</v>
      </c>
    </row>
    <row r="102" spans="1:14" s="4" customFormat="1">
      <c r="A102" s="24"/>
      <c r="B102" s="25"/>
      <c r="C102" s="25"/>
      <c r="D102" s="36"/>
      <c r="E102" s="25"/>
      <c r="F102" s="25"/>
      <c r="G102" s="25"/>
      <c r="H102" s="23"/>
      <c r="I102" s="24"/>
      <c r="J102" s="46"/>
      <c r="K102" s="30"/>
      <c r="L102" s="23"/>
      <c r="M102" s="23"/>
      <c r="N102" s="4" t="s">
        <v>48</v>
      </c>
    </row>
    <row r="103" spans="1:14" s="4" customFormat="1">
      <c r="A103" s="24"/>
      <c r="B103" s="25"/>
      <c r="C103" s="25"/>
      <c r="D103" s="36"/>
      <c r="E103" s="25"/>
      <c r="F103" s="25"/>
      <c r="G103" s="25"/>
      <c r="H103" s="23"/>
      <c r="I103" s="24"/>
      <c r="J103" s="46"/>
      <c r="K103" s="30"/>
      <c r="L103" s="23"/>
      <c r="M103" s="23"/>
      <c r="N103" s="4" t="s">
        <v>48</v>
      </c>
    </row>
    <row r="104" spans="1:14" s="4" customFormat="1">
      <c r="A104" s="24"/>
      <c r="B104" s="25"/>
      <c r="C104" s="25"/>
      <c r="D104" s="36"/>
      <c r="E104" s="25"/>
      <c r="F104" s="25"/>
      <c r="G104" s="25"/>
      <c r="H104" s="23"/>
      <c r="I104" s="24"/>
      <c r="J104" s="46"/>
      <c r="K104" s="30"/>
      <c r="L104" s="23"/>
      <c r="M104" s="23"/>
      <c r="N104" s="4" t="s">
        <v>48</v>
      </c>
    </row>
    <row r="105" spans="1:14" s="4" customFormat="1">
      <c r="A105" s="24"/>
      <c r="B105" s="25"/>
      <c r="C105" s="25"/>
      <c r="D105" s="36"/>
      <c r="E105" s="25"/>
      <c r="F105" s="25"/>
      <c r="G105" s="25"/>
      <c r="H105" s="23"/>
      <c r="I105" s="24"/>
      <c r="J105" s="46"/>
      <c r="K105" s="30"/>
      <c r="L105" s="23"/>
      <c r="M105" s="23"/>
      <c r="N105" s="4" t="s">
        <v>48</v>
      </c>
    </row>
    <row r="106" spans="1:14" s="4" customFormat="1">
      <c r="A106" s="24"/>
      <c r="B106" s="25"/>
      <c r="C106" s="25"/>
      <c r="D106" s="36"/>
      <c r="E106" s="25"/>
      <c r="F106" s="25"/>
      <c r="G106" s="25"/>
      <c r="H106" s="23"/>
      <c r="I106" s="24"/>
      <c r="J106" s="46"/>
      <c r="K106" s="30"/>
      <c r="L106" s="23"/>
      <c r="M106" s="23"/>
      <c r="N106" s="4" t="s">
        <v>48</v>
      </c>
    </row>
    <row r="107" spans="1:14" s="4" customFormat="1">
      <c r="A107" s="24"/>
      <c r="B107" s="25"/>
      <c r="C107" s="25"/>
      <c r="D107" s="36"/>
      <c r="E107" s="25"/>
      <c r="F107" s="25"/>
      <c r="G107" s="25"/>
      <c r="H107" s="23"/>
      <c r="I107" s="24"/>
      <c r="J107" s="46"/>
      <c r="K107" s="30"/>
      <c r="L107" s="23"/>
      <c r="M107" s="23"/>
      <c r="N107" s="4" t="s">
        <v>48</v>
      </c>
    </row>
    <row r="108" spans="1:14" s="4" customFormat="1">
      <c r="A108" s="24"/>
      <c r="B108" s="25"/>
      <c r="C108" s="25"/>
      <c r="D108" s="36"/>
      <c r="E108" s="25"/>
      <c r="F108" s="25"/>
      <c r="G108" s="25"/>
      <c r="H108" s="23"/>
      <c r="I108" s="24"/>
      <c r="J108" s="46"/>
      <c r="K108" s="30"/>
      <c r="L108" s="23"/>
      <c r="M108" s="23"/>
      <c r="N108" s="4" t="s">
        <v>48</v>
      </c>
    </row>
    <row r="109" spans="1:14" s="4" customFormat="1">
      <c r="A109" s="24"/>
      <c r="B109" s="25"/>
      <c r="C109" s="25"/>
      <c r="D109" s="36"/>
      <c r="E109" s="25"/>
      <c r="F109" s="25"/>
      <c r="G109" s="25"/>
      <c r="H109" s="23"/>
      <c r="I109" s="24"/>
      <c r="J109" s="46"/>
      <c r="K109" s="30"/>
      <c r="L109" s="23"/>
      <c r="M109" s="23"/>
      <c r="N109" s="4" t="s">
        <v>48</v>
      </c>
    </row>
    <row r="110" spans="1:14" s="4" customFormat="1">
      <c r="A110" s="24"/>
      <c r="B110" s="25"/>
      <c r="C110" s="25"/>
      <c r="D110" s="36"/>
      <c r="E110" s="25"/>
      <c r="F110" s="25"/>
      <c r="G110" s="25"/>
      <c r="H110" s="23"/>
      <c r="I110" s="24"/>
      <c r="J110" s="46"/>
      <c r="K110" s="30"/>
      <c r="L110" s="23"/>
      <c r="M110" s="23"/>
      <c r="N110" s="4" t="s">
        <v>48</v>
      </c>
    </row>
    <row r="111" spans="1:14" s="4" customFormat="1">
      <c r="A111" s="24"/>
      <c r="B111" s="25"/>
      <c r="C111" s="25"/>
      <c r="D111" s="36"/>
      <c r="E111" s="25"/>
      <c r="F111" s="25"/>
      <c r="G111" s="25"/>
      <c r="H111" s="23"/>
      <c r="I111" s="24"/>
      <c r="J111" s="46"/>
      <c r="K111" s="30"/>
      <c r="L111" s="23"/>
      <c r="M111" s="23"/>
      <c r="N111" s="4" t="s">
        <v>48</v>
      </c>
    </row>
    <row r="112" spans="1:14" s="4" customFormat="1">
      <c r="A112" s="24"/>
      <c r="B112" s="25"/>
      <c r="C112" s="25"/>
      <c r="D112" s="36"/>
      <c r="E112" s="25"/>
      <c r="F112" s="25"/>
      <c r="G112" s="25"/>
      <c r="H112" s="23"/>
      <c r="I112" s="24"/>
      <c r="J112" s="46"/>
      <c r="K112" s="30"/>
      <c r="L112" s="23"/>
      <c r="M112" s="23"/>
      <c r="N112" s="4" t="s">
        <v>48</v>
      </c>
    </row>
    <row r="113" spans="1:14" s="4" customFormat="1">
      <c r="A113" s="24"/>
      <c r="B113" s="25"/>
      <c r="C113" s="25"/>
      <c r="D113" s="36"/>
      <c r="E113" s="25"/>
      <c r="F113" s="25"/>
      <c r="G113" s="25"/>
      <c r="H113" s="23"/>
      <c r="I113" s="24"/>
      <c r="J113" s="46"/>
      <c r="K113" s="30"/>
      <c r="L113" s="23"/>
      <c r="M113" s="23"/>
      <c r="N113" s="4" t="s">
        <v>48</v>
      </c>
    </row>
    <row r="114" spans="1:14" s="4" customFormat="1">
      <c r="A114" s="24"/>
      <c r="B114" s="25"/>
      <c r="C114" s="25"/>
      <c r="D114" s="36"/>
      <c r="E114" s="25"/>
      <c r="F114" s="25"/>
      <c r="G114" s="25"/>
      <c r="H114" s="23"/>
      <c r="I114" s="24"/>
      <c r="J114" s="46"/>
      <c r="K114" s="30"/>
      <c r="L114" s="23"/>
      <c r="M114" s="23"/>
      <c r="N114" s="4" t="s">
        <v>48</v>
      </c>
    </row>
    <row r="115" spans="1:14" s="4" customFormat="1">
      <c r="A115" s="24"/>
      <c r="B115" s="25"/>
      <c r="C115" s="25"/>
      <c r="D115" s="36"/>
      <c r="E115" s="25"/>
      <c r="F115" s="25"/>
      <c r="G115" s="25"/>
      <c r="H115" s="23"/>
      <c r="I115" s="24"/>
      <c r="J115" s="46"/>
      <c r="K115" s="30"/>
      <c r="L115" s="23"/>
      <c r="M115" s="23"/>
      <c r="N115" s="4" t="s">
        <v>48</v>
      </c>
    </row>
    <row r="116" spans="1:14" s="4" customFormat="1">
      <c r="A116" s="24"/>
      <c r="B116" s="25"/>
      <c r="C116" s="25"/>
      <c r="D116" s="36"/>
      <c r="E116" s="25"/>
      <c r="F116" s="25"/>
      <c r="G116" s="25"/>
      <c r="H116" s="23"/>
      <c r="I116" s="24"/>
      <c r="J116" s="46"/>
      <c r="K116" s="30"/>
      <c r="L116" s="23"/>
      <c r="M116" s="23"/>
      <c r="N116" s="4" t="s">
        <v>48</v>
      </c>
    </row>
    <row r="117" spans="1:14" s="4" customFormat="1">
      <c r="A117" s="24"/>
      <c r="B117" s="25"/>
      <c r="C117" s="25"/>
      <c r="D117" s="36"/>
      <c r="E117" s="25"/>
      <c r="F117" s="25"/>
      <c r="G117" s="25"/>
      <c r="H117" s="23"/>
      <c r="I117" s="24"/>
      <c r="J117" s="46"/>
      <c r="K117" s="30"/>
      <c r="L117" s="23"/>
      <c r="M117" s="23"/>
      <c r="N117" s="4" t="s">
        <v>48</v>
      </c>
    </row>
    <row r="118" spans="1:14" s="4" customFormat="1">
      <c r="A118" s="24"/>
      <c r="B118" s="25"/>
      <c r="C118" s="25"/>
      <c r="D118" s="36"/>
      <c r="E118" s="25"/>
      <c r="F118" s="25"/>
      <c r="G118" s="25"/>
      <c r="H118" s="23"/>
      <c r="I118" s="24"/>
      <c r="J118" s="46"/>
      <c r="K118" s="30"/>
      <c r="L118" s="23"/>
      <c r="M118" s="23"/>
      <c r="N118" s="4" t="s">
        <v>48</v>
      </c>
    </row>
    <row r="119" spans="1:14" s="4" customFormat="1">
      <c r="A119" s="24"/>
      <c r="B119" s="25"/>
      <c r="C119" s="25"/>
      <c r="D119" s="36"/>
      <c r="E119" s="25"/>
      <c r="F119" s="25"/>
      <c r="G119" s="25"/>
      <c r="H119" s="23"/>
      <c r="I119" s="24"/>
      <c r="J119" s="46"/>
      <c r="K119" s="30"/>
      <c r="L119" s="23"/>
      <c r="M119" s="23"/>
      <c r="N119" s="4" t="s">
        <v>48</v>
      </c>
    </row>
    <row r="120" spans="1:14" s="4" customFormat="1">
      <c r="A120" s="24"/>
      <c r="B120" s="25"/>
      <c r="C120" s="25"/>
      <c r="D120" s="36"/>
      <c r="E120" s="25"/>
      <c r="F120" s="25"/>
      <c r="G120" s="25"/>
      <c r="H120" s="23"/>
      <c r="I120" s="24"/>
      <c r="J120" s="46"/>
      <c r="K120" s="30"/>
      <c r="L120" s="23"/>
      <c r="M120" s="23"/>
      <c r="N120" s="4" t="s">
        <v>48</v>
      </c>
    </row>
    <row r="121" spans="1:14" s="4" customFormat="1">
      <c r="A121" s="24"/>
      <c r="B121" s="25"/>
      <c r="C121" s="25"/>
      <c r="D121" s="36"/>
      <c r="E121" s="25"/>
      <c r="F121" s="25"/>
      <c r="G121" s="25"/>
      <c r="H121" s="23"/>
      <c r="I121" s="24"/>
      <c r="J121" s="46"/>
      <c r="K121" s="30"/>
      <c r="L121" s="23"/>
      <c r="M121" s="23"/>
      <c r="N121" s="4" t="s">
        <v>48</v>
      </c>
    </row>
    <row r="122" spans="1:14" s="4" customFormat="1">
      <c r="A122" s="24"/>
      <c r="B122" s="25"/>
      <c r="C122" s="25"/>
      <c r="D122" s="36"/>
      <c r="E122" s="25"/>
      <c r="F122" s="25"/>
      <c r="G122" s="25"/>
      <c r="H122" s="23"/>
      <c r="I122" s="24"/>
      <c r="J122" s="46"/>
      <c r="K122" s="30"/>
      <c r="L122" s="23"/>
      <c r="M122" s="23"/>
      <c r="N122" s="4" t="s">
        <v>48</v>
      </c>
    </row>
    <row r="123" spans="1:14" s="4" customFormat="1">
      <c r="A123" s="4" t="s">
        <v>48</v>
      </c>
      <c r="B123" s="4" t="s">
        <v>48</v>
      </c>
      <c r="C123" s="4" t="s">
        <v>48</v>
      </c>
      <c r="D123" s="4" t="s">
        <v>48</v>
      </c>
      <c r="E123" s="4" t="s">
        <v>48</v>
      </c>
      <c r="F123" s="4" t="s">
        <v>48</v>
      </c>
      <c r="G123" s="4" t="s">
        <v>48</v>
      </c>
      <c r="H123" s="4" t="s">
        <v>48</v>
      </c>
      <c r="I123" s="4" t="s">
        <v>48</v>
      </c>
      <c r="J123" s="4" t="s">
        <v>48</v>
      </c>
      <c r="K123" s="4" t="s">
        <v>48</v>
      </c>
      <c r="L123" s="4" t="s">
        <v>48</v>
      </c>
      <c r="M123" s="4" t="s">
        <v>48</v>
      </c>
    </row>
  </sheetData>
  <mergeCells count="6">
    <mergeCell ref="C10:C12"/>
    <mergeCell ref="C7:C9"/>
    <mergeCell ref="B7:B12"/>
    <mergeCell ref="C13:C24"/>
    <mergeCell ref="B13:B36"/>
    <mergeCell ref="C25:C36"/>
  </mergeCells>
  <phoneticPr fontId="4"/>
  <conditionalFormatting sqref="A7:H7 J7:M122 A8:A122 D14:F14 D15:H24">
    <cfRule type="expression" dxfId="433" priority="33">
      <formula>$I7="NT"</formula>
    </cfRule>
    <cfRule type="expression" dxfId="432" priority="34">
      <formula>$I7="N/A"</formula>
    </cfRule>
  </conditionalFormatting>
  <conditionalFormatting sqref="C13:F13">
    <cfRule type="expression" dxfId="431" priority="23">
      <formula>$I13="NT"</formula>
    </cfRule>
    <cfRule type="expression" dxfId="430" priority="24">
      <formula>$I13="N/A"</formula>
    </cfRule>
  </conditionalFormatting>
  <conditionalFormatting sqref="C25:F25">
    <cfRule type="expression" dxfId="429" priority="19">
      <formula>$I25="NT"</formula>
    </cfRule>
    <cfRule type="expression" dxfId="428" priority="20">
      <formula>$I25="N/A"</formula>
    </cfRule>
  </conditionalFormatting>
  <conditionalFormatting sqref="C10:H10">
    <cfRule type="expression" dxfId="427" priority="13">
      <formula>$I10="NT"</formula>
    </cfRule>
    <cfRule type="expression" dxfId="426" priority="14">
      <formula>$I10="N/A"</formula>
    </cfRule>
  </conditionalFormatting>
  <conditionalFormatting sqref="D26:F26">
    <cfRule type="expression" dxfId="425" priority="1">
      <formula>$I26="NT"</formula>
    </cfRule>
    <cfRule type="expression" dxfId="424" priority="2">
      <formula>$I26="N/A"</formula>
    </cfRule>
  </conditionalFormatting>
  <conditionalFormatting sqref="D8:H9 D11:H12">
    <cfRule type="expression" dxfId="423" priority="127">
      <formula>$I8="NT"</formula>
    </cfRule>
    <cfRule type="expression" dxfId="422" priority="128">
      <formula>$I8="N/A"</formula>
    </cfRule>
  </conditionalFormatting>
  <conditionalFormatting sqref="D27:H122">
    <cfRule type="expression" dxfId="421" priority="15">
      <formula>$I27="NT"</formula>
    </cfRule>
    <cfRule type="expression" dxfId="420" priority="16">
      <formula>$I27="N/A"</formula>
    </cfRule>
  </conditionalFormatting>
  <conditionalFormatting sqref="G13:H14">
    <cfRule type="expression" dxfId="419" priority="9">
      <formula>$I13="NT"</formula>
    </cfRule>
    <cfRule type="expression" dxfId="418" priority="10">
      <formula>$I13="N/A"</formula>
    </cfRule>
  </conditionalFormatting>
  <conditionalFormatting sqref="G25:H26">
    <cfRule type="expression" dxfId="417" priority="3">
      <formula>$I25="NT"</formula>
    </cfRule>
    <cfRule type="expression" dxfId="416" priority="4">
      <formula>$I25="N/A"</formula>
    </cfRule>
  </conditionalFormatting>
  <conditionalFormatting sqref="I7:I122">
    <cfRule type="cellIs" dxfId="415" priority="43" operator="equal">
      <formula>"N/A"</formula>
    </cfRule>
    <cfRule type="cellIs" dxfId="414" priority="44" operator="equal">
      <formula>"NT"</formula>
    </cfRule>
    <cfRule type="cellIs" dxfId="413" priority="45" operator="equal">
      <formula>"QA"</formula>
    </cfRule>
    <cfRule type="cellIs" dxfId="412" priority="46" operator="equal">
      <formula>"保留"</formula>
    </cfRule>
    <cfRule type="cellIs" dxfId="411" priority="47" operator="equal">
      <formula>"NG"</formula>
    </cfRule>
    <cfRule type="cellIs" dxfId="410" priority="48" operator="equal">
      <formula>"OK"</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B1A852D-3505-4969-972D-3238F52B532D}">
          <x14:formula1>
            <xm:f>設定値!$A$2:$A$9</xm:f>
          </x14:formula1>
          <xm:sqref>I7:I122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E2E3-BA8A-49E3-9216-73108E2E8D2A}">
  <sheetPr codeName="Sheet3"/>
  <dimension ref="A1:AB235"/>
  <sheetViews>
    <sheetView topLeftCell="A36" zoomScale="70" zoomScaleNormal="70" workbookViewId="0"/>
  </sheetViews>
  <sheetFormatPr defaultColWidth="8.69921875" defaultRowHeight="18"/>
  <cols>
    <col min="1" max="1" width="8.69921875" style="38" customWidth="1"/>
    <col min="2" max="2" width="28.8984375" style="38" customWidth="1"/>
    <col min="3" max="3" width="34.69921875" style="38" customWidth="1"/>
    <col min="4" max="4" width="35" style="38" customWidth="1"/>
    <col min="5" max="5" width="64.5" style="38" customWidth="1"/>
    <col min="6" max="6" width="41.19921875" style="38" customWidth="1"/>
    <col min="7" max="7" width="40" style="38" customWidth="1"/>
    <col min="8" max="8" width="18.19921875" style="38" customWidth="1"/>
    <col min="9" max="9" width="13.19921875" style="47" customWidth="1"/>
    <col min="10" max="10" width="67" style="38" customWidth="1"/>
    <col min="11" max="12" width="18.09765625" style="38" customWidth="1"/>
    <col min="13" max="13" width="19.19921875" style="38" customWidth="1"/>
    <col min="14" max="16384" width="8.69921875" style="38"/>
  </cols>
  <sheetData>
    <row r="1" spans="1:28" ht="26.4">
      <c r="A1" s="13" t="s">
        <v>20</v>
      </c>
      <c r="T1" s="14" t="s">
        <v>21</v>
      </c>
    </row>
    <row r="2" spans="1:28" ht="22.2">
      <c r="A2" s="39" t="str" cm="1">
        <f t="array" aca="1" ref="A2" ca="1">"「" &amp; RIGHT(CELL("filename",A1),LEN(CELL("filename",A1))-FIND("]",CELL("filename",A1)))&amp;"」 シート"</f>
        <v>「チラー状態表示」 シート</v>
      </c>
      <c r="C2" s="1"/>
      <c r="T2" s="27" t="s">
        <v>1</v>
      </c>
      <c r="U2" s="16" t="s">
        <v>2</v>
      </c>
      <c r="V2" s="17" t="s">
        <v>3</v>
      </c>
      <c r="W2" s="18" t="s">
        <v>4</v>
      </c>
      <c r="X2" s="15" t="s">
        <v>5</v>
      </c>
      <c r="Y2" s="19" t="s">
        <v>6</v>
      </c>
      <c r="Z2" s="19" t="s">
        <v>7</v>
      </c>
      <c r="AA2" s="17" t="s">
        <v>8</v>
      </c>
      <c r="AB2" s="17" t="s">
        <v>9</v>
      </c>
    </row>
    <row r="3" spans="1:28">
      <c r="T3" s="48">
        <f t="shared" ref="T3:Z3" si="0">COUNTIF($I$7:$I$235,T2)</f>
        <v>0</v>
      </c>
      <c r="U3" s="48">
        <f t="shared" si="0"/>
        <v>0</v>
      </c>
      <c r="V3" s="48">
        <f t="shared" si="0"/>
        <v>0</v>
      </c>
      <c r="W3" s="48">
        <f t="shared" si="0"/>
        <v>0</v>
      </c>
      <c r="X3" s="48">
        <f t="shared" si="0"/>
        <v>178</v>
      </c>
      <c r="Y3" s="48">
        <f t="shared" si="0"/>
        <v>0</v>
      </c>
      <c r="Z3" s="48">
        <f t="shared" si="0"/>
        <v>0</v>
      </c>
      <c r="AA3" s="48">
        <f>COUNTA(A7:A234)</f>
        <v>178</v>
      </c>
      <c r="AB3" s="48">
        <f>AA3-SUM(T3,Y3:Z3)</f>
        <v>178</v>
      </c>
    </row>
    <row r="4" spans="1:28">
      <c r="A4" s="49" t="s">
        <v>22</v>
      </c>
      <c r="B4" s="50"/>
      <c r="C4" s="38" t="s">
        <v>23</v>
      </c>
      <c r="D4" s="38" t="s">
        <v>24</v>
      </c>
      <c r="T4" s="51"/>
      <c r="U4" s="48"/>
      <c r="V4" s="48"/>
      <c r="W4" s="48"/>
      <c r="X4" s="48"/>
      <c r="Y4" s="48"/>
      <c r="Z4" s="48"/>
      <c r="AA4" s="48"/>
      <c r="AB4" s="48"/>
    </row>
    <row r="5" spans="1:28">
      <c r="A5" s="49" t="s">
        <v>25</v>
      </c>
      <c r="B5" s="50"/>
      <c r="C5" s="38" t="s">
        <v>217</v>
      </c>
      <c r="D5" s="38" t="s">
        <v>129</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55" customFormat="1" ht="409.6">
      <c r="A7" s="52" t="s">
        <v>130</v>
      </c>
      <c r="B7" s="165" t="s">
        <v>44</v>
      </c>
      <c r="C7" s="53" t="s">
        <v>218</v>
      </c>
      <c r="D7" s="53" t="s">
        <v>132</v>
      </c>
      <c r="E7" s="54" t="s">
        <v>219</v>
      </c>
      <c r="F7" s="54" t="s">
        <v>46</v>
      </c>
      <c r="G7" s="54" t="s">
        <v>220</v>
      </c>
      <c r="H7" s="30"/>
      <c r="I7" s="52" t="s">
        <v>5</v>
      </c>
      <c r="J7" s="46"/>
      <c r="K7" s="30"/>
      <c r="L7" s="30"/>
      <c r="M7" s="30"/>
      <c r="N7" s="55" t="s">
        <v>48</v>
      </c>
      <c r="O7" s="56"/>
    </row>
    <row r="8" spans="1:28" s="55" customFormat="1" ht="409.6">
      <c r="A8" s="52" t="s">
        <v>135</v>
      </c>
      <c r="B8" s="166"/>
      <c r="C8" s="57" t="s">
        <v>221</v>
      </c>
      <c r="D8" s="53" t="s">
        <v>132</v>
      </c>
      <c r="E8" s="54" t="s">
        <v>222</v>
      </c>
      <c r="F8" s="30" t="s">
        <v>223</v>
      </c>
      <c r="G8" s="30" t="s">
        <v>224</v>
      </c>
      <c r="H8" s="30"/>
      <c r="I8" s="52" t="s">
        <v>5</v>
      </c>
      <c r="J8" s="46"/>
      <c r="K8" s="30"/>
      <c r="L8" s="30"/>
      <c r="M8" s="30"/>
      <c r="N8" s="55" t="s">
        <v>48</v>
      </c>
    </row>
    <row r="9" spans="1:28" s="55" customFormat="1" ht="72">
      <c r="A9" s="52" t="s">
        <v>225</v>
      </c>
      <c r="B9" s="166"/>
      <c r="C9" s="165" t="s">
        <v>226</v>
      </c>
      <c r="D9" s="53" t="s">
        <v>227</v>
      </c>
      <c r="E9" s="54" t="s">
        <v>228</v>
      </c>
      <c r="F9" s="54" t="s">
        <v>229</v>
      </c>
      <c r="G9" s="54" t="s">
        <v>230</v>
      </c>
      <c r="H9" s="30"/>
      <c r="I9" s="52" t="s">
        <v>5</v>
      </c>
      <c r="J9" s="46"/>
      <c r="K9" s="30"/>
      <c r="L9" s="30"/>
      <c r="M9" s="30"/>
      <c r="N9" s="55" t="s">
        <v>48</v>
      </c>
    </row>
    <row r="10" spans="1:28" s="55" customFormat="1" ht="72">
      <c r="A10" s="52" t="s">
        <v>231</v>
      </c>
      <c r="B10" s="167"/>
      <c r="C10" s="167"/>
      <c r="D10" s="53" t="s">
        <v>232</v>
      </c>
      <c r="E10" s="54" t="s">
        <v>233</v>
      </c>
      <c r="F10" s="54" t="s">
        <v>234</v>
      </c>
      <c r="G10" s="54" t="s">
        <v>230</v>
      </c>
      <c r="H10" s="30"/>
      <c r="I10" s="52" t="s">
        <v>5</v>
      </c>
      <c r="J10" s="46"/>
      <c r="K10" s="30"/>
      <c r="L10" s="30"/>
      <c r="M10" s="30"/>
      <c r="N10" s="55" t="s">
        <v>48</v>
      </c>
    </row>
    <row r="11" spans="1:28" s="55" customFormat="1" ht="54">
      <c r="A11" s="52" t="s">
        <v>66</v>
      </c>
      <c r="B11" s="176" t="s">
        <v>235</v>
      </c>
      <c r="C11" s="176" t="s">
        <v>236</v>
      </c>
      <c r="D11" s="53" t="s">
        <v>237</v>
      </c>
      <c r="E11" s="54" t="s">
        <v>238</v>
      </c>
      <c r="F11" s="54" t="s">
        <v>239</v>
      </c>
      <c r="G11" s="54" t="s">
        <v>161</v>
      </c>
      <c r="H11" s="30"/>
      <c r="I11" s="52" t="s">
        <v>5</v>
      </c>
      <c r="J11" s="46" t="s">
        <v>240</v>
      </c>
      <c r="K11" s="59"/>
      <c r="L11" s="30"/>
      <c r="M11" s="30"/>
      <c r="N11" s="55" t="s">
        <v>48</v>
      </c>
    </row>
    <row r="12" spans="1:28" s="55" customFormat="1">
      <c r="A12" s="52" t="s">
        <v>69</v>
      </c>
      <c r="B12" s="178"/>
      <c r="C12" s="177"/>
      <c r="D12" s="53" t="s">
        <v>241</v>
      </c>
      <c r="E12" s="30" t="s">
        <v>78</v>
      </c>
      <c r="F12" s="30" t="s">
        <v>78</v>
      </c>
      <c r="G12" s="30" t="s">
        <v>78</v>
      </c>
      <c r="H12" s="30"/>
      <c r="I12" s="52" t="s">
        <v>5</v>
      </c>
      <c r="J12" s="46"/>
      <c r="K12" s="59"/>
      <c r="L12" s="30"/>
      <c r="M12" s="30"/>
      <c r="N12" s="55" t="s">
        <v>48</v>
      </c>
    </row>
    <row r="13" spans="1:28" s="55" customFormat="1" ht="36">
      <c r="A13" s="52" t="s">
        <v>105</v>
      </c>
      <c r="B13" s="178"/>
      <c r="C13" s="176" t="s">
        <v>242</v>
      </c>
      <c r="D13" s="53" t="s">
        <v>243</v>
      </c>
      <c r="E13" s="54" t="s">
        <v>244</v>
      </c>
      <c r="F13" s="54" t="s">
        <v>239</v>
      </c>
      <c r="G13" s="54" t="s">
        <v>161</v>
      </c>
      <c r="H13" s="30"/>
      <c r="I13" s="52" t="s">
        <v>5</v>
      </c>
      <c r="J13" s="46" t="s">
        <v>245</v>
      </c>
      <c r="K13" s="59"/>
      <c r="L13" s="30"/>
      <c r="M13" s="30"/>
      <c r="N13" s="55" t="s">
        <v>48</v>
      </c>
    </row>
    <row r="14" spans="1:28" s="55" customFormat="1">
      <c r="A14" s="52" t="s">
        <v>106</v>
      </c>
      <c r="B14" s="178"/>
      <c r="C14" s="177"/>
      <c r="D14" s="53" t="s">
        <v>246</v>
      </c>
      <c r="E14" s="30" t="s">
        <v>78</v>
      </c>
      <c r="F14" s="30" t="s">
        <v>78</v>
      </c>
      <c r="G14" s="30" t="s">
        <v>78</v>
      </c>
      <c r="H14" s="30"/>
      <c r="I14" s="52" t="s">
        <v>5</v>
      </c>
      <c r="J14" s="46"/>
      <c r="K14" s="59"/>
      <c r="L14" s="30"/>
      <c r="M14" s="30"/>
      <c r="N14" s="55" t="s">
        <v>48</v>
      </c>
    </row>
    <row r="15" spans="1:28" s="55" customFormat="1" ht="54">
      <c r="A15" s="52" t="s">
        <v>247</v>
      </c>
      <c r="B15" s="178"/>
      <c r="C15" s="176" t="s">
        <v>248</v>
      </c>
      <c r="D15" s="53" t="s">
        <v>249</v>
      </c>
      <c r="E15" s="54" t="s">
        <v>250</v>
      </c>
      <c r="F15" s="54" t="s">
        <v>239</v>
      </c>
      <c r="G15" s="54" t="s">
        <v>161</v>
      </c>
      <c r="H15" s="30"/>
      <c r="I15" s="52" t="s">
        <v>5</v>
      </c>
      <c r="J15" s="46" t="s">
        <v>251</v>
      </c>
      <c r="K15" s="59"/>
      <c r="L15" s="30"/>
      <c r="M15" s="30"/>
      <c r="N15" s="55" t="s">
        <v>48</v>
      </c>
    </row>
    <row r="16" spans="1:28" s="55" customFormat="1">
      <c r="A16" s="52" t="s">
        <v>252</v>
      </c>
      <c r="B16" s="178"/>
      <c r="C16" s="177"/>
      <c r="D16" s="53" t="s">
        <v>253</v>
      </c>
      <c r="E16" s="30" t="s">
        <v>78</v>
      </c>
      <c r="F16" s="30" t="s">
        <v>78</v>
      </c>
      <c r="G16" s="30" t="s">
        <v>78</v>
      </c>
      <c r="H16" s="30"/>
      <c r="I16" s="52" t="s">
        <v>5</v>
      </c>
      <c r="J16" s="46"/>
      <c r="K16" s="59"/>
      <c r="L16" s="30"/>
      <c r="M16" s="30"/>
      <c r="N16" s="55" t="s">
        <v>48</v>
      </c>
    </row>
    <row r="17" spans="1:14" s="55" customFormat="1" ht="54">
      <c r="A17" s="52" t="s">
        <v>254</v>
      </c>
      <c r="B17" s="178"/>
      <c r="C17" s="176" t="s">
        <v>255</v>
      </c>
      <c r="D17" s="53" t="s">
        <v>256</v>
      </c>
      <c r="E17" s="54" t="s">
        <v>250</v>
      </c>
      <c r="F17" s="54" t="s">
        <v>239</v>
      </c>
      <c r="G17" s="54" t="s">
        <v>161</v>
      </c>
      <c r="H17" s="30"/>
      <c r="I17" s="52" t="s">
        <v>5</v>
      </c>
      <c r="J17" s="46" t="s">
        <v>257</v>
      </c>
      <c r="K17" s="59"/>
      <c r="L17" s="30"/>
      <c r="M17" s="30"/>
      <c r="N17" s="55" t="s">
        <v>48</v>
      </c>
    </row>
    <row r="18" spans="1:14" s="55" customFormat="1">
      <c r="A18" s="52" t="s">
        <v>258</v>
      </c>
      <c r="B18" s="178"/>
      <c r="C18" s="178"/>
      <c r="D18" s="53" t="s">
        <v>259</v>
      </c>
      <c r="E18" s="30" t="s">
        <v>78</v>
      </c>
      <c r="F18" s="30" t="s">
        <v>78</v>
      </c>
      <c r="G18" s="30" t="s">
        <v>78</v>
      </c>
      <c r="H18" s="30"/>
      <c r="I18" s="52" t="s">
        <v>5</v>
      </c>
      <c r="J18" s="46"/>
      <c r="K18" s="59"/>
      <c r="L18" s="30"/>
      <c r="M18" s="30"/>
      <c r="N18" s="55" t="s">
        <v>48</v>
      </c>
    </row>
    <row r="19" spans="1:14" s="55" customFormat="1">
      <c r="A19" s="52" t="s">
        <v>260</v>
      </c>
      <c r="B19" s="178"/>
      <c r="C19" s="178"/>
      <c r="D19" s="53" t="s">
        <v>261</v>
      </c>
      <c r="E19" s="30" t="s">
        <v>78</v>
      </c>
      <c r="F19" s="30" t="s">
        <v>78</v>
      </c>
      <c r="G19" s="30" t="s">
        <v>78</v>
      </c>
      <c r="H19" s="30"/>
      <c r="I19" s="52" t="s">
        <v>5</v>
      </c>
      <c r="J19" s="46"/>
      <c r="K19" s="59"/>
      <c r="L19" s="30"/>
      <c r="M19" s="30"/>
      <c r="N19" s="55" t="s">
        <v>48</v>
      </c>
    </row>
    <row r="20" spans="1:14" s="55" customFormat="1">
      <c r="A20" s="52" t="s">
        <v>262</v>
      </c>
      <c r="B20" s="178"/>
      <c r="C20" s="178"/>
      <c r="D20" s="53" t="s">
        <v>263</v>
      </c>
      <c r="E20" s="30" t="s">
        <v>78</v>
      </c>
      <c r="F20" s="30" t="s">
        <v>78</v>
      </c>
      <c r="G20" s="30" t="s">
        <v>78</v>
      </c>
      <c r="H20" s="30"/>
      <c r="I20" s="52" t="s">
        <v>5</v>
      </c>
      <c r="J20" s="46"/>
      <c r="K20" s="59"/>
      <c r="L20" s="30"/>
      <c r="M20" s="30"/>
      <c r="N20" s="55" t="s">
        <v>48</v>
      </c>
    </row>
    <row r="21" spans="1:14" s="55" customFormat="1">
      <c r="A21" s="52" t="s">
        <v>264</v>
      </c>
      <c r="B21" s="178"/>
      <c r="C21" s="177"/>
      <c r="D21" s="53" t="s">
        <v>265</v>
      </c>
      <c r="E21" s="30" t="s">
        <v>78</v>
      </c>
      <c r="F21" s="30" t="s">
        <v>78</v>
      </c>
      <c r="G21" s="30" t="s">
        <v>78</v>
      </c>
      <c r="H21" s="30"/>
      <c r="I21" s="52" t="s">
        <v>5</v>
      </c>
      <c r="J21" s="46"/>
      <c r="K21" s="59"/>
      <c r="L21" s="30"/>
      <c r="M21" s="30"/>
      <c r="N21" s="55" t="s">
        <v>48</v>
      </c>
    </row>
    <row r="22" spans="1:14" s="55" customFormat="1" ht="54">
      <c r="A22" s="52" t="s">
        <v>266</v>
      </c>
      <c r="B22" s="178"/>
      <c r="C22" s="176" t="s">
        <v>267</v>
      </c>
      <c r="D22" s="53" t="s">
        <v>268</v>
      </c>
      <c r="E22" s="54" t="s">
        <v>250</v>
      </c>
      <c r="F22" s="54" t="s">
        <v>239</v>
      </c>
      <c r="G22" s="54" t="s">
        <v>161</v>
      </c>
      <c r="H22" s="30"/>
      <c r="I22" s="52" t="s">
        <v>5</v>
      </c>
      <c r="J22" s="46" t="s">
        <v>269</v>
      </c>
      <c r="K22" s="59"/>
      <c r="L22" s="30"/>
      <c r="M22" s="30"/>
      <c r="N22" s="55" t="s">
        <v>48</v>
      </c>
    </row>
    <row r="23" spans="1:14" s="55" customFormat="1">
      <c r="A23" s="52" t="s">
        <v>270</v>
      </c>
      <c r="B23" s="178"/>
      <c r="C23" s="178"/>
      <c r="D23" s="53" t="s">
        <v>271</v>
      </c>
      <c r="E23" s="30" t="s">
        <v>78</v>
      </c>
      <c r="F23" s="30" t="s">
        <v>78</v>
      </c>
      <c r="G23" s="30" t="s">
        <v>78</v>
      </c>
      <c r="H23" s="30"/>
      <c r="I23" s="52" t="s">
        <v>5</v>
      </c>
      <c r="J23" s="46"/>
      <c r="K23" s="59"/>
      <c r="L23" s="30"/>
      <c r="M23" s="30"/>
      <c r="N23" s="55" t="s">
        <v>48</v>
      </c>
    </row>
    <row r="24" spans="1:14" s="55" customFormat="1">
      <c r="A24" s="52" t="s">
        <v>272</v>
      </c>
      <c r="B24" s="178"/>
      <c r="C24" s="178"/>
      <c r="D24" s="53" t="s">
        <v>273</v>
      </c>
      <c r="E24" s="30" t="s">
        <v>78</v>
      </c>
      <c r="F24" s="30" t="s">
        <v>78</v>
      </c>
      <c r="G24" s="30" t="s">
        <v>78</v>
      </c>
      <c r="H24" s="30"/>
      <c r="I24" s="52" t="s">
        <v>5</v>
      </c>
      <c r="J24" s="46"/>
      <c r="K24" s="59"/>
      <c r="L24" s="30"/>
      <c r="M24" s="30"/>
      <c r="N24" s="55" t="s">
        <v>48</v>
      </c>
    </row>
    <row r="25" spans="1:14" s="55" customFormat="1">
      <c r="A25" s="52" t="s">
        <v>274</v>
      </c>
      <c r="B25" s="178"/>
      <c r="C25" s="177"/>
      <c r="D25" s="53" t="s">
        <v>275</v>
      </c>
      <c r="E25" s="30" t="s">
        <v>78</v>
      </c>
      <c r="F25" s="30" t="s">
        <v>78</v>
      </c>
      <c r="G25" s="30" t="s">
        <v>78</v>
      </c>
      <c r="H25" s="30"/>
      <c r="I25" s="52" t="s">
        <v>5</v>
      </c>
      <c r="J25" s="46"/>
      <c r="K25" s="59"/>
      <c r="L25" s="30"/>
      <c r="M25" s="30"/>
      <c r="N25" s="55" t="s">
        <v>48</v>
      </c>
    </row>
    <row r="26" spans="1:14" s="55" customFormat="1" ht="54">
      <c r="A26" s="52" t="s">
        <v>276</v>
      </c>
      <c r="B26" s="178"/>
      <c r="C26" s="176" t="s">
        <v>277</v>
      </c>
      <c r="D26" s="53" t="s">
        <v>278</v>
      </c>
      <c r="E26" s="54" t="s">
        <v>250</v>
      </c>
      <c r="F26" s="54" t="s">
        <v>239</v>
      </c>
      <c r="G26" s="54" t="s">
        <v>161</v>
      </c>
      <c r="H26" s="30"/>
      <c r="I26" s="52" t="s">
        <v>5</v>
      </c>
      <c r="J26" s="46" t="s">
        <v>279</v>
      </c>
      <c r="K26" s="59"/>
      <c r="L26" s="30"/>
      <c r="M26" s="30"/>
      <c r="N26" s="55" t="s">
        <v>48</v>
      </c>
    </row>
    <row r="27" spans="1:14" s="55" customFormat="1">
      <c r="A27" s="52" t="s">
        <v>280</v>
      </c>
      <c r="B27" s="178"/>
      <c r="C27" s="178"/>
      <c r="D27" s="53" t="s">
        <v>281</v>
      </c>
      <c r="E27" s="30" t="s">
        <v>78</v>
      </c>
      <c r="F27" s="30" t="s">
        <v>78</v>
      </c>
      <c r="G27" s="30" t="s">
        <v>78</v>
      </c>
      <c r="H27" s="30"/>
      <c r="I27" s="52" t="s">
        <v>5</v>
      </c>
      <c r="J27" s="46"/>
      <c r="K27" s="59"/>
      <c r="L27" s="30"/>
      <c r="M27" s="30"/>
      <c r="N27" s="55" t="s">
        <v>48</v>
      </c>
    </row>
    <row r="28" spans="1:14" s="55" customFormat="1">
      <c r="A28" s="52" t="s">
        <v>282</v>
      </c>
      <c r="B28" s="178"/>
      <c r="C28" s="177"/>
      <c r="D28" s="53" t="s">
        <v>283</v>
      </c>
      <c r="E28" s="30" t="s">
        <v>78</v>
      </c>
      <c r="F28" s="30" t="s">
        <v>78</v>
      </c>
      <c r="G28" s="30" t="s">
        <v>78</v>
      </c>
      <c r="H28" s="30"/>
      <c r="I28" s="52" t="s">
        <v>5</v>
      </c>
      <c r="J28" s="46"/>
      <c r="K28" s="59"/>
      <c r="L28" s="30"/>
      <c r="M28" s="30"/>
      <c r="N28" s="55" t="s">
        <v>48</v>
      </c>
    </row>
    <row r="29" spans="1:14" s="55" customFormat="1" ht="54">
      <c r="A29" s="52" t="s">
        <v>284</v>
      </c>
      <c r="B29" s="178"/>
      <c r="C29" s="176" t="s">
        <v>285</v>
      </c>
      <c r="D29" s="53" t="s">
        <v>278</v>
      </c>
      <c r="E29" s="54" t="s">
        <v>250</v>
      </c>
      <c r="F29" s="54" t="s">
        <v>239</v>
      </c>
      <c r="G29" s="54" t="s">
        <v>161</v>
      </c>
      <c r="H29" s="30"/>
      <c r="I29" s="52" t="s">
        <v>5</v>
      </c>
      <c r="J29" s="46" t="s">
        <v>286</v>
      </c>
      <c r="K29" s="59"/>
      <c r="L29" s="30"/>
      <c r="M29" s="30"/>
      <c r="N29" s="55" t="s">
        <v>48</v>
      </c>
    </row>
    <row r="30" spans="1:14" s="55" customFormat="1">
      <c r="A30" s="52" t="s">
        <v>287</v>
      </c>
      <c r="B30" s="178"/>
      <c r="C30" s="178"/>
      <c r="D30" s="53" t="s">
        <v>281</v>
      </c>
      <c r="E30" s="30" t="s">
        <v>78</v>
      </c>
      <c r="F30" s="30" t="s">
        <v>78</v>
      </c>
      <c r="G30" s="30" t="s">
        <v>78</v>
      </c>
      <c r="H30" s="30"/>
      <c r="I30" s="52" t="s">
        <v>5</v>
      </c>
      <c r="J30" s="46"/>
      <c r="K30" s="59"/>
      <c r="L30" s="30"/>
      <c r="M30" s="30"/>
      <c r="N30" s="55" t="s">
        <v>48</v>
      </c>
    </row>
    <row r="31" spans="1:14" s="55" customFormat="1">
      <c r="A31" s="52" t="s">
        <v>288</v>
      </c>
      <c r="B31" s="178"/>
      <c r="C31" s="177"/>
      <c r="D31" s="53" t="s">
        <v>283</v>
      </c>
      <c r="E31" s="30" t="s">
        <v>78</v>
      </c>
      <c r="F31" s="30" t="s">
        <v>78</v>
      </c>
      <c r="G31" s="30" t="s">
        <v>78</v>
      </c>
      <c r="H31" s="30"/>
      <c r="I31" s="52" t="s">
        <v>5</v>
      </c>
      <c r="J31" s="46"/>
      <c r="K31" s="59"/>
      <c r="L31" s="30"/>
      <c r="M31" s="30"/>
      <c r="N31" s="55" t="s">
        <v>48</v>
      </c>
    </row>
    <row r="32" spans="1:14" s="55" customFormat="1" ht="54">
      <c r="A32" s="52" t="s">
        <v>289</v>
      </c>
      <c r="B32" s="178"/>
      <c r="C32" s="176" t="s">
        <v>290</v>
      </c>
      <c r="D32" s="53" t="s">
        <v>278</v>
      </c>
      <c r="E32" s="54" t="s">
        <v>250</v>
      </c>
      <c r="F32" s="54" t="s">
        <v>239</v>
      </c>
      <c r="G32" s="54" t="s">
        <v>161</v>
      </c>
      <c r="H32" s="30"/>
      <c r="I32" s="52" t="s">
        <v>5</v>
      </c>
      <c r="J32" s="46" t="s">
        <v>291</v>
      </c>
      <c r="K32" s="59"/>
      <c r="L32" s="30"/>
      <c r="M32" s="30"/>
      <c r="N32" s="55" t="s">
        <v>48</v>
      </c>
    </row>
    <row r="33" spans="1:14" s="55" customFormat="1">
      <c r="A33" s="52" t="s">
        <v>292</v>
      </c>
      <c r="B33" s="178"/>
      <c r="C33" s="178"/>
      <c r="D33" s="53" t="s">
        <v>281</v>
      </c>
      <c r="E33" s="30" t="s">
        <v>78</v>
      </c>
      <c r="F33" s="30" t="s">
        <v>78</v>
      </c>
      <c r="G33" s="30" t="s">
        <v>78</v>
      </c>
      <c r="H33" s="30"/>
      <c r="I33" s="52" t="s">
        <v>5</v>
      </c>
      <c r="J33" s="46"/>
      <c r="K33" s="59"/>
      <c r="L33" s="30"/>
      <c r="M33" s="30"/>
      <c r="N33" s="55" t="s">
        <v>48</v>
      </c>
    </row>
    <row r="34" spans="1:14" s="55" customFormat="1">
      <c r="A34" s="52" t="s">
        <v>293</v>
      </c>
      <c r="B34" s="178"/>
      <c r="C34" s="177"/>
      <c r="D34" s="53" t="s">
        <v>283</v>
      </c>
      <c r="E34" s="30" t="s">
        <v>78</v>
      </c>
      <c r="F34" s="30" t="s">
        <v>78</v>
      </c>
      <c r="G34" s="30" t="s">
        <v>78</v>
      </c>
      <c r="H34" s="30"/>
      <c r="I34" s="52" t="s">
        <v>5</v>
      </c>
      <c r="J34" s="46"/>
      <c r="K34" s="59"/>
      <c r="L34" s="30"/>
      <c r="M34" s="30"/>
      <c r="N34" s="55" t="s">
        <v>48</v>
      </c>
    </row>
    <row r="35" spans="1:14" s="55" customFormat="1" ht="54">
      <c r="A35" s="52" t="s">
        <v>193</v>
      </c>
      <c r="B35" s="178"/>
      <c r="C35" s="176" t="s">
        <v>294</v>
      </c>
      <c r="D35" s="53" t="s">
        <v>278</v>
      </c>
      <c r="E35" s="54" t="s">
        <v>250</v>
      </c>
      <c r="F35" s="54" t="s">
        <v>239</v>
      </c>
      <c r="G35" s="54" t="s">
        <v>161</v>
      </c>
      <c r="H35" s="30"/>
      <c r="I35" s="52" t="s">
        <v>5</v>
      </c>
      <c r="J35" s="46" t="s">
        <v>295</v>
      </c>
      <c r="K35" s="59"/>
      <c r="L35" s="30"/>
      <c r="M35" s="30"/>
      <c r="N35" s="55" t="s">
        <v>48</v>
      </c>
    </row>
    <row r="36" spans="1:14" s="55" customFormat="1">
      <c r="A36" s="52" t="s">
        <v>194</v>
      </c>
      <c r="B36" s="178"/>
      <c r="C36" s="178"/>
      <c r="D36" s="53" t="s">
        <v>281</v>
      </c>
      <c r="E36" s="30" t="s">
        <v>78</v>
      </c>
      <c r="F36" s="30" t="s">
        <v>78</v>
      </c>
      <c r="G36" s="30" t="s">
        <v>78</v>
      </c>
      <c r="H36" s="30"/>
      <c r="I36" s="52" t="s">
        <v>5</v>
      </c>
      <c r="J36" s="46"/>
      <c r="K36" s="59"/>
      <c r="L36" s="30"/>
      <c r="M36" s="30"/>
      <c r="N36" s="55" t="s">
        <v>48</v>
      </c>
    </row>
    <row r="37" spans="1:14" s="55" customFormat="1">
      <c r="A37" s="52" t="s">
        <v>195</v>
      </c>
      <c r="B37" s="178"/>
      <c r="C37" s="177"/>
      <c r="D37" s="53" t="s">
        <v>283</v>
      </c>
      <c r="E37" s="30" t="s">
        <v>78</v>
      </c>
      <c r="F37" s="30" t="s">
        <v>78</v>
      </c>
      <c r="G37" s="30" t="s">
        <v>78</v>
      </c>
      <c r="H37" s="30"/>
      <c r="I37" s="52" t="s">
        <v>5</v>
      </c>
      <c r="J37" s="46"/>
      <c r="K37" s="59"/>
      <c r="L37" s="30"/>
      <c r="M37" s="30"/>
      <c r="N37" s="55" t="s">
        <v>48</v>
      </c>
    </row>
    <row r="38" spans="1:14" s="55" customFormat="1" ht="54">
      <c r="A38" s="52" t="s">
        <v>296</v>
      </c>
      <c r="B38" s="178"/>
      <c r="C38" s="176" t="s">
        <v>297</v>
      </c>
      <c r="D38" s="53" t="s">
        <v>278</v>
      </c>
      <c r="E38" s="54" t="s">
        <v>250</v>
      </c>
      <c r="F38" s="54" t="s">
        <v>239</v>
      </c>
      <c r="G38" s="54" t="s">
        <v>161</v>
      </c>
      <c r="H38" s="30"/>
      <c r="I38" s="52" t="s">
        <v>5</v>
      </c>
      <c r="J38" s="46" t="s">
        <v>298</v>
      </c>
      <c r="K38" s="59"/>
      <c r="L38" s="30"/>
      <c r="M38" s="30"/>
      <c r="N38" s="55" t="s">
        <v>48</v>
      </c>
    </row>
    <row r="39" spans="1:14" s="55" customFormat="1">
      <c r="A39" s="52" t="s">
        <v>299</v>
      </c>
      <c r="B39" s="178"/>
      <c r="C39" s="178"/>
      <c r="D39" s="53" t="s">
        <v>281</v>
      </c>
      <c r="E39" s="30" t="s">
        <v>78</v>
      </c>
      <c r="F39" s="30" t="s">
        <v>78</v>
      </c>
      <c r="G39" s="30" t="s">
        <v>78</v>
      </c>
      <c r="H39" s="30"/>
      <c r="I39" s="52" t="s">
        <v>5</v>
      </c>
      <c r="J39" s="46"/>
      <c r="K39" s="59"/>
      <c r="L39" s="30"/>
      <c r="M39" s="30"/>
      <c r="N39" s="55" t="s">
        <v>48</v>
      </c>
    </row>
    <row r="40" spans="1:14" s="55" customFormat="1">
      <c r="A40" s="52" t="s">
        <v>300</v>
      </c>
      <c r="B40" s="178"/>
      <c r="C40" s="177"/>
      <c r="D40" s="53" t="s">
        <v>283</v>
      </c>
      <c r="E40" s="30" t="s">
        <v>78</v>
      </c>
      <c r="F40" s="30" t="s">
        <v>78</v>
      </c>
      <c r="G40" s="30" t="s">
        <v>78</v>
      </c>
      <c r="H40" s="30"/>
      <c r="I40" s="52" t="s">
        <v>5</v>
      </c>
      <c r="J40" s="46"/>
      <c r="K40" s="59"/>
      <c r="L40" s="30"/>
      <c r="M40" s="30"/>
      <c r="N40" s="55" t="s">
        <v>48</v>
      </c>
    </row>
    <row r="41" spans="1:14" s="55" customFormat="1" ht="54">
      <c r="A41" s="52" t="s">
        <v>301</v>
      </c>
      <c r="B41" s="178"/>
      <c r="C41" s="180" t="s">
        <v>302</v>
      </c>
      <c r="D41" s="53" t="s">
        <v>278</v>
      </c>
      <c r="E41" s="54" t="s">
        <v>250</v>
      </c>
      <c r="F41" s="54" t="s">
        <v>239</v>
      </c>
      <c r="G41" s="54" t="s">
        <v>161</v>
      </c>
      <c r="H41" s="30"/>
      <c r="I41" s="52" t="s">
        <v>5</v>
      </c>
      <c r="J41" s="46" t="s">
        <v>303</v>
      </c>
      <c r="K41" s="59"/>
      <c r="L41" s="30"/>
      <c r="M41" s="30"/>
      <c r="N41" s="55" t="s">
        <v>48</v>
      </c>
    </row>
    <row r="42" spans="1:14" s="55" customFormat="1">
      <c r="A42" s="52" t="s">
        <v>304</v>
      </c>
      <c r="B42" s="178"/>
      <c r="C42" s="180"/>
      <c r="D42" s="53" t="s">
        <v>281</v>
      </c>
      <c r="E42" s="30" t="s">
        <v>78</v>
      </c>
      <c r="F42" s="30" t="s">
        <v>78</v>
      </c>
      <c r="G42" s="30" t="s">
        <v>78</v>
      </c>
      <c r="H42" s="30"/>
      <c r="I42" s="52" t="s">
        <v>5</v>
      </c>
      <c r="J42" s="46"/>
      <c r="K42" s="30"/>
      <c r="L42" s="30"/>
      <c r="M42" s="30"/>
      <c r="N42" s="55" t="s">
        <v>48</v>
      </c>
    </row>
    <row r="43" spans="1:14" s="55" customFormat="1">
      <c r="A43" s="52" t="s">
        <v>305</v>
      </c>
      <c r="B43" s="178"/>
      <c r="C43" s="180"/>
      <c r="D43" s="53" t="s">
        <v>283</v>
      </c>
      <c r="E43" s="30" t="s">
        <v>78</v>
      </c>
      <c r="F43" s="30" t="s">
        <v>78</v>
      </c>
      <c r="G43" s="30" t="s">
        <v>78</v>
      </c>
      <c r="H43" s="30"/>
      <c r="I43" s="52" t="s">
        <v>5</v>
      </c>
      <c r="J43" s="46"/>
      <c r="K43" s="30"/>
      <c r="L43" s="30"/>
      <c r="M43" s="30"/>
      <c r="N43" s="55" t="s">
        <v>48</v>
      </c>
    </row>
    <row r="44" spans="1:14" s="55" customFormat="1" ht="54">
      <c r="A44" s="52" t="s">
        <v>306</v>
      </c>
      <c r="B44" s="178"/>
      <c r="C44" s="179" t="s">
        <v>307</v>
      </c>
      <c r="D44" s="6" t="s">
        <v>1738</v>
      </c>
      <c r="E44" s="54" t="s">
        <v>1750</v>
      </c>
      <c r="F44" s="30" t="s">
        <v>308</v>
      </c>
      <c r="G44" s="54" t="s">
        <v>161</v>
      </c>
      <c r="H44" s="30"/>
      <c r="I44" s="52" t="s">
        <v>5</v>
      </c>
      <c r="J44" s="32"/>
      <c r="K44" s="30"/>
      <c r="L44" s="30"/>
      <c r="M44" s="30"/>
      <c r="N44" s="55" t="s">
        <v>48</v>
      </c>
    </row>
    <row r="45" spans="1:14" s="55" customFormat="1">
      <c r="A45" s="52" t="s">
        <v>309</v>
      </c>
      <c r="B45" s="178"/>
      <c r="C45" s="179"/>
      <c r="D45" s="6" t="s">
        <v>310</v>
      </c>
      <c r="E45" s="30" t="s">
        <v>78</v>
      </c>
      <c r="F45" s="30" t="s">
        <v>78</v>
      </c>
      <c r="G45" s="30" t="s">
        <v>78</v>
      </c>
      <c r="H45" s="30"/>
      <c r="I45" s="52" t="s">
        <v>5</v>
      </c>
      <c r="J45" s="46"/>
      <c r="K45" s="30"/>
      <c r="L45" s="30"/>
      <c r="M45" s="30"/>
      <c r="N45" s="55" t="s">
        <v>48</v>
      </c>
    </row>
    <row r="46" spans="1:14" s="55" customFormat="1">
      <c r="A46" s="52" t="s">
        <v>311</v>
      </c>
      <c r="B46" s="178"/>
      <c r="C46" s="179"/>
      <c r="D46" s="6" t="s">
        <v>1739</v>
      </c>
      <c r="E46" s="30" t="s">
        <v>78</v>
      </c>
      <c r="F46" s="30" t="s">
        <v>78</v>
      </c>
      <c r="G46" s="30" t="s">
        <v>78</v>
      </c>
      <c r="H46" s="30"/>
      <c r="I46" s="52" t="s">
        <v>5</v>
      </c>
      <c r="J46" s="46"/>
      <c r="K46" s="30"/>
      <c r="L46" s="30"/>
      <c r="M46" s="30"/>
      <c r="N46" s="55" t="s">
        <v>48</v>
      </c>
    </row>
    <row r="47" spans="1:14" s="55" customFormat="1" ht="54">
      <c r="A47" s="52" t="s">
        <v>312</v>
      </c>
      <c r="B47" s="178"/>
      <c r="C47" s="179" t="s">
        <v>313</v>
      </c>
      <c r="D47" s="6" t="s">
        <v>1738</v>
      </c>
      <c r="E47" s="54" t="s">
        <v>250</v>
      </c>
      <c r="F47" s="30" t="s">
        <v>308</v>
      </c>
      <c r="G47" s="54" t="s">
        <v>161</v>
      </c>
      <c r="H47" s="30"/>
      <c r="I47" s="52" t="s">
        <v>5</v>
      </c>
      <c r="J47" s="46"/>
      <c r="K47" s="30"/>
      <c r="L47" s="30"/>
      <c r="M47" s="30"/>
      <c r="N47" s="55" t="s">
        <v>48</v>
      </c>
    </row>
    <row r="48" spans="1:14" s="55" customFormat="1">
      <c r="A48" s="52" t="s">
        <v>314</v>
      </c>
      <c r="B48" s="178"/>
      <c r="C48" s="179"/>
      <c r="D48" s="6" t="s">
        <v>310</v>
      </c>
      <c r="E48" s="30" t="s">
        <v>78</v>
      </c>
      <c r="F48" s="30" t="s">
        <v>78</v>
      </c>
      <c r="G48" s="30" t="s">
        <v>78</v>
      </c>
      <c r="H48" s="30"/>
      <c r="I48" s="52" t="s">
        <v>5</v>
      </c>
      <c r="J48" s="46"/>
      <c r="K48" s="30"/>
      <c r="L48" s="30"/>
      <c r="M48" s="30"/>
      <c r="N48" s="55" t="s">
        <v>48</v>
      </c>
    </row>
    <row r="49" spans="1:14" s="55" customFormat="1">
      <c r="A49" s="52" t="s">
        <v>315</v>
      </c>
      <c r="B49" s="178"/>
      <c r="C49" s="179"/>
      <c r="D49" s="6" t="s">
        <v>1739</v>
      </c>
      <c r="E49" s="30" t="s">
        <v>78</v>
      </c>
      <c r="F49" s="30" t="s">
        <v>78</v>
      </c>
      <c r="G49" s="30" t="s">
        <v>78</v>
      </c>
      <c r="H49" s="30"/>
      <c r="I49" s="52" t="s">
        <v>5</v>
      </c>
      <c r="J49" s="46"/>
      <c r="K49" s="30"/>
      <c r="L49" s="30"/>
      <c r="M49" s="30"/>
      <c r="N49" s="55" t="s">
        <v>48</v>
      </c>
    </row>
    <row r="50" spans="1:14" s="55" customFormat="1" ht="54">
      <c r="A50" s="52" t="s">
        <v>316</v>
      </c>
      <c r="B50" s="178"/>
      <c r="C50" s="179" t="s">
        <v>317</v>
      </c>
      <c r="D50" s="6" t="s">
        <v>1738</v>
      </c>
      <c r="E50" s="54" t="s">
        <v>250</v>
      </c>
      <c r="F50" s="30" t="s">
        <v>308</v>
      </c>
      <c r="G50" s="54" t="s">
        <v>161</v>
      </c>
      <c r="H50" s="30"/>
      <c r="I50" s="52" t="s">
        <v>5</v>
      </c>
      <c r="J50" s="46"/>
      <c r="K50" s="30"/>
      <c r="L50" s="30"/>
      <c r="M50" s="30"/>
      <c r="N50" s="55" t="s">
        <v>48</v>
      </c>
    </row>
    <row r="51" spans="1:14" s="55" customFormat="1">
      <c r="A51" s="52" t="s">
        <v>318</v>
      </c>
      <c r="B51" s="178"/>
      <c r="C51" s="179"/>
      <c r="D51" s="6" t="s">
        <v>310</v>
      </c>
      <c r="E51" s="30" t="s">
        <v>78</v>
      </c>
      <c r="F51" s="30" t="s">
        <v>78</v>
      </c>
      <c r="G51" s="30" t="s">
        <v>78</v>
      </c>
      <c r="H51" s="30"/>
      <c r="I51" s="52" t="s">
        <v>5</v>
      </c>
      <c r="J51" s="46"/>
      <c r="K51" s="30"/>
      <c r="L51" s="30"/>
      <c r="M51" s="30"/>
      <c r="N51" s="55" t="s">
        <v>48</v>
      </c>
    </row>
    <row r="52" spans="1:14" s="55" customFormat="1">
      <c r="A52" s="52" t="s">
        <v>319</v>
      </c>
      <c r="B52" s="178"/>
      <c r="C52" s="179"/>
      <c r="D52" s="6" t="s">
        <v>1739</v>
      </c>
      <c r="E52" s="30" t="s">
        <v>78</v>
      </c>
      <c r="F52" s="30" t="s">
        <v>78</v>
      </c>
      <c r="G52" s="30" t="s">
        <v>78</v>
      </c>
      <c r="H52" s="30"/>
      <c r="I52" s="52" t="s">
        <v>5</v>
      </c>
      <c r="J52" s="46"/>
      <c r="K52" s="30"/>
      <c r="L52" s="30"/>
      <c r="M52" s="30"/>
      <c r="N52" s="55" t="s">
        <v>48</v>
      </c>
    </row>
    <row r="53" spans="1:14" s="55" customFormat="1" ht="54">
      <c r="A53" s="52" t="s">
        <v>320</v>
      </c>
      <c r="B53" s="178"/>
      <c r="C53" s="179" t="s">
        <v>321</v>
      </c>
      <c r="D53" s="6" t="s">
        <v>1738</v>
      </c>
      <c r="E53" s="54" t="s">
        <v>250</v>
      </c>
      <c r="F53" s="30" t="s">
        <v>308</v>
      </c>
      <c r="G53" s="54" t="s">
        <v>161</v>
      </c>
      <c r="H53" s="30"/>
      <c r="I53" s="52" t="s">
        <v>5</v>
      </c>
      <c r="J53" s="46"/>
      <c r="K53" s="30"/>
      <c r="L53" s="30"/>
      <c r="M53" s="30"/>
      <c r="N53" s="55" t="s">
        <v>48</v>
      </c>
    </row>
    <row r="54" spans="1:14" s="55" customFormat="1">
      <c r="A54" s="52" t="s">
        <v>322</v>
      </c>
      <c r="B54" s="178"/>
      <c r="C54" s="179"/>
      <c r="D54" s="6" t="s">
        <v>310</v>
      </c>
      <c r="E54" s="30" t="s">
        <v>78</v>
      </c>
      <c r="F54" s="30" t="s">
        <v>78</v>
      </c>
      <c r="G54" s="30" t="s">
        <v>78</v>
      </c>
      <c r="H54" s="30"/>
      <c r="I54" s="52" t="s">
        <v>5</v>
      </c>
      <c r="J54" s="46"/>
      <c r="K54" s="30"/>
      <c r="L54" s="30"/>
      <c r="M54" s="30"/>
      <c r="N54" s="55" t="s">
        <v>48</v>
      </c>
    </row>
    <row r="55" spans="1:14" s="55" customFormat="1">
      <c r="A55" s="52" t="s">
        <v>323</v>
      </c>
      <c r="B55" s="178"/>
      <c r="C55" s="179"/>
      <c r="D55" s="6" t="s">
        <v>1739</v>
      </c>
      <c r="E55" s="30" t="s">
        <v>78</v>
      </c>
      <c r="F55" s="30" t="s">
        <v>78</v>
      </c>
      <c r="G55" s="30" t="s">
        <v>78</v>
      </c>
      <c r="H55" s="30"/>
      <c r="I55" s="52" t="s">
        <v>5</v>
      </c>
      <c r="J55" s="46"/>
      <c r="K55" s="30"/>
      <c r="L55" s="30"/>
      <c r="M55" s="30"/>
      <c r="N55" s="55" t="s">
        <v>48</v>
      </c>
    </row>
    <row r="56" spans="1:14" s="55" customFormat="1" ht="54">
      <c r="A56" s="52" t="s">
        <v>324</v>
      </c>
      <c r="B56" s="178"/>
      <c r="C56" s="179" t="s">
        <v>325</v>
      </c>
      <c r="D56" s="6" t="s">
        <v>1738</v>
      </c>
      <c r="E56" s="54" t="s">
        <v>250</v>
      </c>
      <c r="F56" s="30" t="s">
        <v>308</v>
      </c>
      <c r="G56" s="54" t="s">
        <v>161</v>
      </c>
      <c r="H56" s="30"/>
      <c r="I56" s="52" t="s">
        <v>5</v>
      </c>
      <c r="J56" s="46"/>
      <c r="K56" s="30"/>
      <c r="L56" s="30"/>
      <c r="M56" s="30"/>
      <c r="N56" s="55" t="s">
        <v>48</v>
      </c>
    </row>
    <row r="57" spans="1:14" s="55" customFormat="1">
      <c r="A57" s="52" t="s">
        <v>326</v>
      </c>
      <c r="B57" s="178"/>
      <c r="C57" s="179"/>
      <c r="D57" s="6" t="s">
        <v>310</v>
      </c>
      <c r="E57" s="30" t="s">
        <v>78</v>
      </c>
      <c r="F57" s="30" t="s">
        <v>78</v>
      </c>
      <c r="G57" s="30" t="s">
        <v>78</v>
      </c>
      <c r="H57" s="30"/>
      <c r="I57" s="52" t="s">
        <v>5</v>
      </c>
      <c r="J57" s="46"/>
      <c r="K57" s="30"/>
      <c r="L57" s="30"/>
      <c r="M57" s="30"/>
      <c r="N57" s="55" t="s">
        <v>48</v>
      </c>
    </row>
    <row r="58" spans="1:14" s="55" customFormat="1">
      <c r="A58" s="52" t="s">
        <v>327</v>
      </c>
      <c r="B58" s="178"/>
      <c r="C58" s="179"/>
      <c r="D58" s="6" t="s">
        <v>1739</v>
      </c>
      <c r="E58" s="30" t="s">
        <v>78</v>
      </c>
      <c r="F58" s="30" t="s">
        <v>78</v>
      </c>
      <c r="G58" s="30" t="s">
        <v>78</v>
      </c>
      <c r="H58" s="30"/>
      <c r="I58" s="52" t="s">
        <v>5</v>
      </c>
      <c r="J58" s="46"/>
      <c r="K58" s="30"/>
      <c r="L58" s="30"/>
      <c r="M58" s="30"/>
      <c r="N58" s="55" t="s">
        <v>48</v>
      </c>
    </row>
    <row r="59" spans="1:14" s="55" customFormat="1" ht="54">
      <c r="A59" s="52" t="s">
        <v>328</v>
      </c>
      <c r="B59" s="178"/>
      <c r="C59" s="179" t="s">
        <v>329</v>
      </c>
      <c r="D59" s="6" t="s">
        <v>1738</v>
      </c>
      <c r="E59" s="54" t="s">
        <v>250</v>
      </c>
      <c r="F59" s="30" t="s">
        <v>308</v>
      </c>
      <c r="G59" s="54" t="s">
        <v>161</v>
      </c>
      <c r="H59" s="30"/>
      <c r="I59" s="52" t="s">
        <v>5</v>
      </c>
      <c r="J59" s="46"/>
      <c r="K59" s="30"/>
      <c r="L59" s="30"/>
      <c r="M59" s="30"/>
      <c r="N59" s="55" t="s">
        <v>48</v>
      </c>
    </row>
    <row r="60" spans="1:14" s="55" customFormat="1">
      <c r="A60" s="52" t="s">
        <v>330</v>
      </c>
      <c r="B60" s="178"/>
      <c r="C60" s="179"/>
      <c r="D60" s="6" t="s">
        <v>310</v>
      </c>
      <c r="E60" s="30" t="s">
        <v>78</v>
      </c>
      <c r="F60" s="30" t="s">
        <v>78</v>
      </c>
      <c r="G60" s="30" t="s">
        <v>78</v>
      </c>
      <c r="H60" s="30"/>
      <c r="I60" s="52" t="s">
        <v>5</v>
      </c>
      <c r="J60" s="46"/>
      <c r="K60" s="30"/>
      <c r="L60" s="30"/>
      <c r="M60" s="30"/>
      <c r="N60" s="55" t="s">
        <v>48</v>
      </c>
    </row>
    <row r="61" spans="1:14" s="55" customFormat="1">
      <c r="A61" s="52" t="s">
        <v>331</v>
      </c>
      <c r="B61" s="178"/>
      <c r="C61" s="179"/>
      <c r="D61" s="6" t="s">
        <v>1739</v>
      </c>
      <c r="E61" s="30" t="s">
        <v>78</v>
      </c>
      <c r="F61" s="30" t="s">
        <v>78</v>
      </c>
      <c r="G61" s="30" t="s">
        <v>78</v>
      </c>
      <c r="H61" s="30"/>
      <c r="I61" s="52" t="s">
        <v>5</v>
      </c>
      <c r="J61" s="46"/>
      <c r="K61" s="30"/>
      <c r="L61" s="30"/>
      <c r="M61" s="30"/>
      <c r="N61" s="55" t="s">
        <v>48</v>
      </c>
    </row>
    <row r="62" spans="1:14" s="55" customFormat="1" ht="54">
      <c r="A62" s="52" t="s">
        <v>332</v>
      </c>
      <c r="B62" s="178"/>
      <c r="C62" s="179" t="s">
        <v>333</v>
      </c>
      <c r="D62" s="6" t="s">
        <v>1738</v>
      </c>
      <c r="E62" s="54" t="s">
        <v>250</v>
      </c>
      <c r="F62" s="30" t="s">
        <v>308</v>
      </c>
      <c r="G62" s="54" t="s">
        <v>161</v>
      </c>
      <c r="H62" s="30"/>
      <c r="I62" s="52" t="s">
        <v>5</v>
      </c>
      <c r="J62" s="46"/>
      <c r="K62" s="30"/>
      <c r="L62" s="30"/>
      <c r="M62" s="30"/>
      <c r="N62" s="55" t="s">
        <v>48</v>
      </c>
    </row>
    <row r="63" spans="1:14" s="55" customFormat="1">
      <c r="A63" s="52" t="s">
        <v>334</v>
      </c>
      <c r="B63" s="178"/>
      <c r="C63" s="179"/>
      <c r="D63" s="6" t="s">
        <v>310</v>
      </c>
      <c r="E63" s="30" t="s">
        <v>78</v>
      </c>
      <c r="F63" s="30" t="s">
        <v>78</v>
      </c>
      <c r="G63" s="30" t="s">
        <v>78</v>
      </c>
      <c r="H63" s="30"/>
      <c r="I63" s="52" t="s">
        <v>5</v>
      </c>
      <c r="J63" s="46"/>
      <c r="K63" s="30"/>
      <c r="L63" s="30"/>
      <c r="M63" s="30"/>
      <c r="N63" s="55" t="s">
        <v>48</v>
      </c>
    </row>
    <row r="64" spans="1:14" s="55" customFormat="1">
      <c r="A64" s="52" t="s">
        <v>335</v>
      </c>
      <c r="B64" s="178"/>
      <c r="C64" s="179"/>
      <c r="D64" s="6" t="s">
        <v>1739</v>
      </c>
      <c r="E64" s="30" t="s">
        <v>78</v>
      </c>
      <c r="F64" s="30" t="s">
        <v>78</v>
      </c>
      <c r="G64" s="30" t="s">
        <v>78</v>
      </c>
      <c r="H64" s="30"/>
      <c r="I64" s="52" t="s">
        <v>5</v>
      </c>
      <c r="J64" s="46"/>
      <c r="K64" s="30"/>
      <c r="L64" s="30"/>
      <c r="M64" s="30"/>
      <c r="N64" s="55" t="s">
        <v>48</v>
      </c>
    </row>
    <row r="65" spans="1:18" s="55" customFormat="1" ht="54">
      <c r="A65" s="52" t="s">
        <v>336</v>
      </c>
      <c r="B65" s="178"/>
      <c r="C65" s="179" t="s">
        <v>337</v>
      </c>
      <c r="D65" s="6" t="s">
        <v>1738</v>
      </c>
      <c r="E65" s="54" t="s">
        <v>250</v>
      </c>
      <c r="F65" s="30" t="s">
        <v>308</v>
      </c>
      <c r="G65" s="54" t="s">
        <v>161</v>
      </c>
      <c r="H65" s="30"/>
      <c r="I65" s="52" t="s">
        <v>5</v>
      </c>
      <c r="J65" s="46"/>
      <c r="K65" s="30"/>
      <c r="L65" s="30"/>
      <c r="M65" s="30"/>
      <c r="N65" s="55" t="s">
        <v>48</v>
      </c>
    </row>
    <row r="66" spans="1:18" s="55" customFormat="1">
      <c r="A66" s="52" t="s">
        <v>338</v>
      </c>
      <c r="B66" s="178"/>
      <c r="C66" s="179"/>
      <c r="D66" s="6" t="s">
        <v>310</v>
      </c>
      <c r="E66" s="30" t="s">
        <v>78</v>
      </c>
      <c r="F66" s="30" t="s">
        <v>78</v>
      </c>
      <c r="G66" s="30" t="s">
        <v>78</v>
      </c>
      <c r="H66" s="30"/>
      <c r="I66" s="52" t="s">
        <v>5</v>
      </c>
      <c r="J66" s="46"/>
      <c r="K66" s="30"/>
      <c r="L66" s="30"/>
      <c r="M66" s="30"/>
      <c r="N66" s="55" t="s">
        <v>48</v>
      </c>
    </row>
    <row r="67" spans="1:18" s="55" customFormat="1">
      <c r="A67" s="52" t="s">
        <v>339</v>
      </c>
      <c r="B67" s="178"/>
      <c r="C67" s="179"/>
      <c r="D67" s="6" t="s">
        <v>1739</v>
      </c>
      <c r="E67" s="30" t="s">
        <v>78</v>
      </c>
      <c r="F67" s="30" t="s">
        <v>78</v>
      </c>
      <c r="G67" s="30" t="s">
        <v>78</v>
      </c>
      <c r="H67" s="30"/>
      <c r="I67" s="52" t="s">
        <v>5</v>
      </c>
      <c r="J67" s="46"/>
      <c r="K67" s="30"/>
      <c r="L67" s="30"/>
      <c r="M67" s="30"/>
      <c r="N67" s="55" t="s">
        <v>48</v>
      </c>
    </row>
    <row r="68" spans="1:18" s="55" customFormat="1" ht="54">
      <c r="A68" s="52" t="s">
        <v>340</v>
      </c>
      <c r="B68" s="178"/>
      <c r="C68" s="179" t="s">
        <v>341</v>
      </c>
      <c r="D68" s="6" t="s">
        <v>1738</v>
      </c>
      <c r="E68" s="54" t="s">
        <v>250</v>
      </c>
      <c r="F68" s="30" t="s">
        <v>308</v>
      </c>
      <c r="G68" s="54" t="s">
        <v>161</v>
      </c>
      <c r="H68" s="30"/>
      <c r="I68" s="52" t="s">
        <v>5</v>
      </c>
      <c r="J68" s="46"/>
      <c r="K68" s="30"/>
      <c r="L68" s="30"/>
      <c r="M68" s="30"/>
      <c r="N68" s="55" t="s">
        <v>48</v>
      </c>
    </row>
    <row r="69" spans="1:18" s="55" customFormat="1">
      <c r="A69" s="52" t="s">
        <v>342</v>
      </c>
      <c r="B69" s="178"/>
      <c r="C69" s="179"/>
      <c r="D69" s="6" t="s">
        <v>310</v>
      </c>
      <c r="E69" s="30" t="s">
        <v>78</v>
      </c>
      <c r="F69" s="30" t="s">
        <v>78</v>
      </c>
      <c r="G69" s="30" t="s">
        <v>78</v>
      </c>
      <c r="H69" s="30"/>
      <c r="I69" s="52" t="s">
        <v>5</v>
      </c>
      <c r="J69" s="46"/>
      <c r="K69" s="30"/>
      <c r="L69" s="30"/>
      <c r="M69" s="30"/>
      <c r="N69" s="55" t="s">
        <v>48</v>
      </c>
    </row>
    <row r="70" spans="1:18" s="55" customFormat="1">
      <c r="A70" s="52" t="s">
        <v>343</v>
      </c>
      <c r="B70" s="178"/>
      <c r="C70" s="179"/>
      <c r="D70" s="6" t="s">
        <v>1739</v>
      </c>
      <c r="E70" s="30" t="s">
        <v>78</v>
      </c>
      <c r="F70" s="30" t="s">
        <v>78</v>
      </c>
      <c r="G70" s="30" t="s">
        <v>78</v>
      </c>
      <c r="H70" s="30"/>
      <c r="I70" s="52" t="s">
        <v>5</v>
      </c>
      <c r="J70" s="46"/>
      <c r="K70" s="30"/>
      <c r="L70" s="30"/>
      <c r="M70" s="30"/>
      <c r="N70" s="55" t="s">
        <v>48</v>
      </c>
    </row>
    <row r="71" spans="1:18" s="55" customFormat="1" ht="54">
      <c r="A71" s="52" t="s">
        <v>344</v>
      </c>
      <c r="B71" s="176" t="s">
        <v>345</v>
      </c>
      <c r="C71" s="176" t="s">
        <v>346</v>
      </c>
      <c r="D71" s="53" t="s">
        <v>347</v>
      </c>
      <c r="E71" s="54" t="s">
        <v>238</v>
      </c>
      <c r="F71" s="54" t="s">
        <v>348</v>
      </c>
      <c r="G71" s="54" t="s">
        <v>161</v>
      </c>
      <c r="H71" s="30"/>
      <c r="I71" s="52" t="s">
        <v>5</v>
      </c>
      <c r="J71" s="46"/>
      <c r="K71" s="30"/>
      <c r="L71" s="30"/>
      <c r="M71" s="30"/>
      <c r="N71" s="55" t="s">
        <v>48</v>
      </c>
      <c r="P71" s="38"/>
      <c r="R71" s="38"/>
    </row>
    <row r="72" spans="1:18" s="55" customFormat="1" ht="36">
      <c r="A72" s="52" t="s">
        <v>349</v>
      </c>
      <c r="B72" s="178"/>
      <c r="C72" s="177"/>
      <c r="D72" s="53" t="s">
        <v>350</v>
      </c>
      <c r="E72" s="30" t="s">
        <v>78</v>
      </c>
      <c r="F72" s="54" t="s">
        <v>351</v>
      </c>
      <c r="G72" s="30" t="s">
        <v>78</v>
      </c>
      <c r="H72" s="30"/>
      <c r="I72" s="52" t="s">
        <v>5</v>
      </c>
      <c r="J72" s="46"/>
      <c r="K72" s="30"/>
      <c r="L72" s="30"/>
      <c r="M72" s="30"/>
      <c r="N72" s="55" t="s">
        <v>48</v>
      </c>
      <c r="P72" s="38"/>
      <c r="R72" s="38"/>
    </row>
    <row r="73" spans="1:18" s="55" customFormat="1" ht="54">
      <c r="A73" s="52" t="s">
        <v>352</v>
      </c>
      <c r="B73" s="178"/>
      <c r="C73" s="176" t="s">
        <v>353</v>
      </c>
      <c r="D73" s="53" t="s">
        <v>347</v>
      </c>
      <c r="E73" s="54" t="s">
        <v>250</v>
      </c>
      <c r="F73" s="54" t="s">
        <v>348</v>
      </c>
      <c r="G73" s="54" t="s">
        <v>161</v>
      </c>
      <c r="H73" s="30"/>
      <c r="I73" s="52" t="s">
        <v>5</v>
      </c>
      <c r="J73" s="46"/>
      <c r="K73" s="30"/>
      <c r="L73" s="30"/>
      <c r="M73" s="30"/>
      <c r="N73" s="55" t="s">
        <v>48</v>
      </c>
      <c r="P73" s="38"/>
      <c r="R73" s="38"/>
    </row>
    <row r="74" spans="1:18" s="55" customFormat="1" ht="36">
      <c r="A74" s="52" t="s">
        <v>354</v>
      </c>
      <c r="B74" s="178"/>
      <c r="C74" s="177"/>
      <c r="D74" s="53" t="s">
        <v>350</v>
      </c>
      <c r="E74" s="30" t="s">
        <v>78</v>
      </c>
      <c r="F74" s="54" t="s">
        <v>351</v>
      </c>
      <c r="G74" s="30" t="s">
        <v>78</v>
      </c>
      <c r="H74" s="30"/>
      <c r="I74" s="52" t="s">
        <v>5</v>
      </c>
      <c r="J74" s="46"/>
      <c r="K74" s="30"/>
      <c r="L74" s="30"/>
      <c r="M74" s="30"/>
      <c r="N74" s="55" t="s">
        <v>48</v>
      </c>
      <c r="P74" s="38"/>
      <c r="R74" s="38"/>
    </row>
    <row r="75" spans="1:18" s="55" customFormat="1" ht="54">
      <c r="A75" s="52" t="s">
        <v>355</v>
      </c>
      <c r="B75" s="178"/>
      <c r="C75" s="176" t="s">
        <v>356</v>
      </c>
      <c r="D75" s="53" t="s">
        <v>347</v>
      </c>
      <c r="E75" s="54" t="s">
        <v>250</v>
      </c>
      <c r="F75" s="54" t="s">
        <v>348</v>
      </c>
      <c r="G75" s="54" t="s">
        <v>161</v>
      </c>
      <c r="H75" s="30"/>
      <c r="I75" s="52" t="s">
        <v>5</v>
      </c>
      <c r="J75" s="46"/>
      <c r="K75" s="30"/>
      <c r="L75" s="30"/>
      <c r="M75" s="30"/>
      <c r="N75" s="55" t="s">
        <v>48</v>
      </c>
      <c r="P75" s="38"/>
      <c r="R75" s="38"/>
    </row>
    <row r="76" spans="1:18" s="55" customFormat="1" ht="36">
      <c r="A76" s="52" t="s">
        <v>357</v>
      </c>
      <c r="B76" s="178"/>
      <c r="C76" s="177"/>
      <c r="D76" s="53" t="s">
        <v>350</v>
      </c>
      <c r="E76" s="30" t="s">
        <v>78</v>
      </c>
      <c r="F76" s="54" t="s">
        <v>351</v>
      </c>
      <c r="G76" s="30" t="s">
        <v>78</v>
      </c>
      <c r="H76" s="30"/>
      <c r="I76" s="52" t="s">
        <v>5</v>
      </c>
      <c r="J76" s="46"/>
      <c r="K76" s="30"/>
      <c r="L76" s="30"/>
      <c r="M76" s="30"/>
      <c r="N76" s="55" t="s">
        <v>48</v>
      </c>
      <c r="P76" s="38"/>
      <c r="R76" s="38"/>
    </row>
    <row r="77" spans="1:18" s="55" customFormat="1" ht="54">
      <c r="A77" s="52" t="s">
        <v>358</v>
      </c>
      <c r="B77" s="178"/>
      <c r="C77" s="176" t="s">
        <v>359</v>
      </c>
      <c r="D77" s="53" t="s">
        <v>347</v>
      </c>
      <c r="E77" s="54" t="s">
        <v>250</v>
      </c>
      <c r="F77" s="54" t="s">
        <v>348</v>
      </c>
      <c r="G77" s="54" t="s">
        <v>161</v>
      </c>
      <c r="H77" s="30"/>
      <c r="I77" s="52" t="s">
        <v>5</v>
      </c>
      <c r="J77" s="46"/>
      <c r="K77" s="30"/>
      <c r="L77" s="30"/>
      <c r="M77" s="30"/>
      <c r="N77" s="55" t="s">
        <v>48</v>
      </c>
      <c r="P77" s="38"/>
      <c r="R77" s="38"/>
    </row>
    <row r="78" spans="1:18" s="55" customFormat="1" ht="36">
      <c r="A78" s="52" t="s">
        <v>360</v>
      </c>
      <c r="B78" s="178"/>
      <c r="C78" s="177"/>
      <c r="D78" s="53" t="s">
        <v>350</v>
      </c>
      <c r="E78" s="30" t="s">
        <v>78</v>
      </c>
      <c r="F78" s="54" t="s">
        <v>351</v>
      </c>
      <c r="G78" s="30" t="s">
        <v>78</v>
      </c>
      <c r="H78" s="30"/>
      <c r="I78" s="52" t="s">
        <v>5</v>
      </c>
      <c r="J78" s="46"/>
      <c r="K78" s="30"/>
      <c r="L78" s="30"/>
      <c r="M78" s="30"/>
      <c r="N78" s="55" t="s">
        <v>48</v>
      </c>
      <c r="P78" s="38"/>
      <c r="R78" s="38"/>
    </row>
    <row r="79" spans="1:18" s="55" customFormat="1" ht="54">
      <c r="A79" s="52" t="s">
        <v>361</v>
      </c>
      <c r="B79" s="178"/>
      <c r="C79" s="176" t="s">
        <v>362</v>
      </c>
      <c r="D79" s="53" t="s">
        <v>347</v>
      </c>
      <c r="E79" s="54" t="s">
        <v>250</v>
      </c>
      <c r="F79" s="54" t="s">
        <v>348</v>
      </c>
      <c r="G79" s="54" t="s">
        <v>161</v>
      </c>
      <c r="H79" s="30"/>
      <c r="I79" s="52" t="s">
        <v>5</v>
      </c>
      <c r="J79" s="46"/>
      <c r="K79" s="30"/>
      <c r="L79" s="30"/>
      <c r="M79" s="30"/>
      <c r="N79" s="55" t="s">
        <v>48</v>
      </c>
      <c r="P79" s="38"/>
      <c r="R79" s="38"/>
    </row>
    <row r="80" spans="1:18" s="55" customFormat="1" ht="36">
      <c r="A80" s="52" t="s">
        <v>363</v>
      </c>
      <c r="B80" s="178"/>
      <c r="C80" s="177"/>
      <c r="D80" s="53" t="s">
        <v>350</v>
      </c>
      <c r="E80" s="30" t="s">
        <v>78</v>
      </c>
      <c r="F80" s="54" t="s">
        <v>351</v>
      </c>
      <c r="G80" s="30" t="s">
        <v>78</v>
      </c>
      <c r="H80" s="30"/>
      <c r="I80" s="52" t="s">
        <v>5</v>
      </c>
      <c r="J80" s="46"/>
      <c r="K80" s="30"/>
      <c r="L80" s="30"/>
      <c r="M80" s="30"/>
      <c r="N80" s="55" t="s">
        <v>48</v>
      </c>
      <c r="P80" s="38"/>
      <c r="R80" s="38"/>
    </row>
    <row r="81" spans="1:18" s="55" customFormat="1" ht="54">
      <c r="A81" s="52" t="s">
        <v>364</v>
      </c>
      <c r="B81" s="178"/>
      <c r="C81" s="176" t="s">
        <v>365</v>
      </c>
      <c r="D81" s="53" t="s">
        <v>347</v>
      </c>
      <c r="E81" s="54" t="s">
        <v>250</v>
      </c>
      <c r="F81" s="54" t="s">
        <v>348</v>
      </c>
      <c r="G81" s="54" t="s">
        <v>161</v>
      </c>
      <c r="H81" s="30"/>
      <c r="I81" s="52" t="s">
        <v>5</v>
      </c>
      <c r="J81" s="46"/>
      <c r="K81" s="30"/>
      <c r="L81" s="30"/>
      <c r="M81" s="30"/>
      <c r="N81" s="55" t="s">
        <v>48</v>
      </c>
      <c r="P81" s="38"/>
      <c r="R81" s="38"/>
    </row>
    <row r="82" spans="1:18" s="55" customFormat="1" ht="36">
      <c r="A82" s="52" t="s">
        <v>366</v>
      </c>
      <c r="B82" s="178"/>
      <c r="C82" s="177"/>
      <c r="D82" s="53" t="s">
        <v>350</v>
      </c>
      <c r="E82" s="30" t="s">
        <v>78</v>
      </c>
      <c r="F82" s="54" t="s">
        <v>351</v>
      </c>
      <c r="G82" s="30" t="s">
        <v>78</v>
      </c>
      <c r="H82" s="30"/>
      <c r="I82" s="52" t="s">
        <v>5</v>
      </c>
      <c r="J82" s="46"/>
      <c r="K82" s="30"/>
      <c r="L82" s="30"/>
      <c r="M82" s="30"/>
      <c r="N82" s="55" t="s">
        <v>48</v>
      </c>
      <c r="P82" s="38"/>
      <c r="R82" s="38"/>
    </row>
    <row r="83" spans="1:18" s="55" customFormat="1" ht="54">
      <c r="A83" s="52" t="s">
        <v>367</v>
      </c>
      <c r="B83" s="178"/>
      <c r="C83" s="176" t="s">
        <v>368</v>
      </c>
      <c r="D83" s="53" t="s">
        <v>347</v>
      </c>
      <c r="E83" s="54" t="s">
        <v>250</v>
      </c>
      <c r="F83" s="54" t="s">
        <v>348</v>
      </c>
      <c r="G83" s="54" t="s">
        <v>161</v>
      </c>
      <c r="H83" s="30"/>
      <c r="I83" s="52" t="s">
        <v>5</v>
      </c>
      <c r="J83" s="46"/>
      <c r="K83" s="30"/>
      <c r="L83" s="30"/>
      <c r="M83" s="30"/>
      <c r="N83" s="55" t="s">
        <v>48</v>
      </c>
      <c r="P83" s="38"/>
      <c r="R83" s="38"/>
    </row>
    <row r="84" spans="1:18" s="55" customFormat="1" ht="36">
      <c r="A84" s="52" t="s">
        <v>369</v>
      </c>
      <c r="B84" s="178"/>
      <c r="C84" s="177"/>
      <c r="D84" s="53" t="s">
        <v>350</v>
      </c>
      <c r="E84" s="30" t="s">
        <v>78</v>
      </c>
      <c r="F84" s="54" t="s">
        <v>351</v>
      </c>
      <c r="G84" s="30" t="s">
        <v>78</v>
      </c>
      <c r="H84" s="30"/>
      <c r="I84" s="52" t="s">
        <v>5</v>
      </c>
      <c r="J84" s="46"/>
      <c r="K84" s="30"/>
      <c r="L84" s="30"/>
      <c r="M84" s="30"/>
      <c r="N84" s="55" t="s">
        <v>48</v>
      </c>
      <c r="P84" s="38"/>
      <c r="R84" s="38"/>
    </row>
    <row r="85" spans="1:18" s="55" customFormat="1" ht="54">
      <c r="A85" s="52" t="s">
        <v>370</v>
      </c>
      <c r="B85" s="178"/>
      <c r="C85" s="176" t="s">
        <v>371</v>
      </c>
      <c r="D85" s="53" t="s">
        <v>347</v>
      </c>
      <c r="E85" s="54" t="s">
        <v>250</v>
      </c>
      <c r="F85" s="54" t="s">
        <v>348</v>
      </c>
      <c r="G85" s="54" t="s">
        <v>161</v>
      </c>
      <c r="H85" s="30"/>
      <c r="I85" s="52" t="s">
        <v>5</v>
      </c>
      <c r="J85" s="46"/>
      <c r="K85" s="30"/>
      <c r="L85" s="30"/>
      <c r="M85" s="30"/>
      <c r="N85" s="55" t="s">
        <v>48</v>
      </c>
      <c r="P85" s="38"/>
      <c r="R85" s="38"/>
    </row>
    <row r="86" spans="1:18" s="55" customFormat="1" ht="36">
      <c r="A86" s="52" t="s">
        <v>372</v>
      </c>
      <c r="B86" s="178"/>
      <c r="C86" s="177"/>
      <c r="D86" s="53" t="s">
        <v>350</v>
      </c>
      <c r="E86" s="30" t="s">
        <v>78</v>
      </c>
      <c r="F86" s="54" t="s">
        <v>351</v>
      </c>
      <c r="G86" s="30" t="s">
        <v>78</v>
      </c>
      <c r="H86" s="30"/>
      <c r="I86" s="52" t="s">
        <v>5</v>
      </c>
      <c r="J86" s="46"/>
      <c r="K86" s="30"/>
      <c r="L86" s="30"/>
      <c r="M86" s="30"/>
      <c r="N86" s="55" t="s">
        <v>48</v>
      </c>
      <c r="P86" s="38"/>
      <c r="R86" s="38"/>
    </row>
    <row r="87" spans="1:18" s="55" customFormat="1" ht="54">
      <c r="A87" s="52" t="s">
        <v>373</v>
      </c>
      <c r="B87" s="178"/>
      <c r="C87" s="176" t="s">
        <v>374</v>
      </c>
      <c r="D87" s="53" t="s">
        <v>347</v>
      </c>
      <c r="E87" s="54" t="s">
        <v>250</v>
      </c>
      <c r="F87" s="54" t="s">
        <v>348</v>
      </c>
      <c r="G87" s="54" t="s">
        <v>161</v>
      </c>
      <c r="H87" s="30"/>
      <c r="I87" s="52" t="s">
        <v>5</v>
      </c>
      <c r="J87" s="46"/>
      <c r="K87" s="30"/>
      <c r="L87" s="30"/>
      <c r="M87" s="30"/>
      <c r="N87" s="55" t="s">
        <v>48</v>
      </c>
      <c r="P87" s="38"/>
      <c r="R87" s="38"/>
    </row>
    <row r="88" spans="1:18" s="55" customFormat="1" ht="36">
      <c r="A88" s="52" t="s">
        <v>214</v>
      </c>
      <c r="B88" s="178"/>
      <c r="C88" s="177"/>
      <c r="D88" s="53" t="s">
        <v>350</v>
      </c>
      <c r="E88" s="30" t="s">
        <v>78</v>
      </c>
      <c r="F88" s="54" t="s">
        <v>351</v>
      </c>
      <c r="G88" s="30" t="s">
        <v>78</v>
      </c>
      <c r="H88" s="30"/>
      <c r="I88" s="52" t="s">
        <v>5</v>
      </c>
      <c r="J88" s="46"/>
      <c r="K88" s="30"/>
      <c r="L88" s="30"/>
      <c r="M88" s="30"/>
      <c r="N88" s="55" t="s">
        <v>48</v>
      </c>
      <c r="P88" s="38"/>
      <c r="R88" s="38"/>
    </row>
    <row r="89" spans="1:18" s="55" customFormat="1" ht="54">
      <c r="A89" s="52" t="s">
        <v>375</v>
      </c>
      <c r="B89" s="178"/>
      <c r="C89" s="176" t="s">
        <v>376</v>
      </c>
      <c r="D89" s="53" t="s">
        <v>347</v>
      </c>
      <c r="E89" s="54" t="s">
        <v>250</v>
      </c>
      <c r="F89" s="54" t="s">
        <v>348</v>
      </c>
      <c r="G89" s="54" t="s">
        <v>161</v>
      </c>
      <c r="H89" s="30"/>
      <c r="I89" s="52" t="s">
        <v>5</v>
      </c>
      <c r="J89" s="46"/>
      <c r="K89" s="30"/>
      <c r="L89" s="30"/>
      <c r="M89" s="30"/>
      <c r="N89" s="55" t="s">
        <v>48</v>
      </c>
      <c r="P89" s="38"/>
      <c r="R89" s="38"/>
    </row>
    <row r="90" spans="1:18" s="55" customFormat="1" ht="36">
      <c r="A90" s="52" t="s">
        <v>377</v>
      </c>
      <c r="B90" s="178"/>
      <c r="C90" s="177"/>
      <c r="D90" s="53" t="s">
        <v>350</v>
      </c>
      <c r="E90" s="30" t="s">
        <v>78</v>
      </c>
      <c r="F90" s="54" t="s">
        <v>351</v>
      </c>
      <c r="G90" s="30" t="s">
        <v>78</v>
      </c>
      <c r="H90" s="30"/>
      <c r="I90" s="52" t="s">
        <v>5</v>
      </c>
      <c r="J90" s="46"/>
      <c r="K90" s="30"/>
      <c r="L90" s="30"/>
      <c r="M90" s="30"/>
      <c r="N90" s="55" t="s">
        <v>48</v>
      </c>
      <c r="P90" s="38"/>
      <c r="R90" s="38"/>
    </row>
    <row r="91" spans="1:18" s="55" customFormat="1" ht="54">
      <c r="A91" s="52" t="s">
        <v>378</v>
      </c>
      <c r="B91" s="178"/>
      <c r="C91" s="176" t="s">
        <v>379</v>
      </c>
      <c r="D91" s="53" t="s">
        <v>347</v>
      </c>
      <c r="E91" s="54" t="s">
        <v>250</v>
      </c>
      <c r="F91" s="54" t="s">
        <v>348</v>
      </c>
      <c r="G91" s="54" t="s">
        <v>161</v>
      </c>
      <c r="H91" s="30"/>
      <c r="I91" s="52" t="s">
        <v>5</v>
      </c>
      <c r="J91" s="46"/>
      <c r="K91" s="30"/>
      <c r="L91" s="30"/>
      <c r="M91" s="30"/>
      <c r="N91" s="55" t="s">
        <v>48</v>
      </c>
      <c r="P91" s="38"/>
      <c r="R91" s="38"/>
    </row>
    <row r="92" spans="1:18" s="55" customFormat="1" ht="36">
      <c r="A92" s="52" t="s">
        <v>380</v>
      </c>
      <c r="B92" s="178"/>
      <c r="C92" s="177"/>
      <c r="D92" s="53" t="s">
        <v>350</v>
      </c>
      <c r="E92" s="30" t="s">
        <v>78</v>
      </c>
      <c r="F92" s="54" t="s">
        <v>351</v>
      </c>
      <c r="G92" s="30" t="s">
        <v>78</v>
      </c>
      <c r="H92" s="30"/>
      <c r="I92" s="52" t="s">
        <v>5</v>
      </c>
      <c r="J92" s="46"/>
      <c r="K92" s="30"/>
      <c r="L92" s="30"/>
      <c r="M92" s="30"/>
      <c r="N92" s="55" t="s">
        <v>48</v>
      </c>
      <c r="P92" s="38"/>
      <c r="R92" s="38"/>
    </row>
    <row r="93" spans="1:18" s="55" customFormat="1" ht="54">
      <c r="A93" s="52" t="s">
        <v>381</v>
      </c>
      <c r="B93" s="178"/>
      <c r="C93" s="176" t="s">
        <v>382</v>
      </c>
      <c r="D93" s="53" t="s">
        <v>347</v>
      </c>
      <c r="E93" s="54" t="s">
        <v>250</v>
      </c>
      <c r="F93" s="54" t="s">
        <v>348</v>
      </c>
      <c r="G93" s="54" t="s">
        <v>161</v>
      </c>
      <c r="H93" s="30"/>
      <c r="I93" s="52" t="s">
        <v>5</v>
      </c>
      <c r="J93" s="46"/>
      <c r="K93" s="30"/>
      <c r="L93" s="30"/>
      <c r="M93" s="30"/>
      <c r="N93" s="55" t="s">
        <v>48</v>
      </c>
      <c r="P93" s="38"/>
      <c r="R93" s="38"/>
    </row>
    <row r="94" spans="1:18" s="55" customFormat="1" ht="36">
      <c r="A94" s="52" t="s">
        <v>383</v>
      </c>
      <c r="B94" s="178"/>
      <c r="C94" s="177"/>
      <c r="D94" s="53" t="s">
        <v>350</v>
      </c>
      <c r="E94" s="30" t="s">
        <v>78</v>
      </c>
      <c r="F94" s="54" t="s">
        <v>351</v>
      </c>
      <c r="G94" s="30" t="s">
        <v>78</v>
      </c>
      <c r="H94" s="30"/>
      <c r="I94" s="52" t="s">
        <v>5</v>
      </c>
      <c r="J94" s="46"/>
      <c r="K94" s="30"/>
      <c r="L94" s="30"/>
      <c r="M94" s="30"/>
      <c r="N94" s="55" t="s">
        <v>48</v>
      </c>
      <c r="P94" s="38"/>
      <c r="R94" s="38"/>
    </row>
    <row r="95" spans="1:18" s="55" customFormat="1" ht="54">
      <c r="A95" s="52" t="s">
        <v>384</v>
      </c>
      <c r="B95" s="178"/>
      <c r="C95" s="176" t="s">
        <v>385</v>
      </c>
      <c r="D95" s="53" t="s">
        <v>347</v>
      </c>
      <c r="E95" s="54" t="s">
        <v>250</v>
      </c>
      <c r="F95" s="54" t="s">
        <v>348</v>
      </c>
      <c r="G95" s="54" t="s">
        <v>161</v>
      </c>
      <c r="H95" s="30"/>
      <c r="I95" s="52" t="s">
        <v>5</v>
      </c>
      <c r="J95" s="46"/>
      <c r="K95" s="30"/>
      <c r="L95" s="30"/>
      <c r="M95" s="30"/>
      <c r="N95" s="55" t="s">
        <v>48</v>
      </c>
      <c r="P95" s="38"/>
      <c r="R95" s="38"/>
    </row>
    <row r="96" spans="1:18" s="55" customFormat="1" ht="36">
      <c r="A96" s="52" t="s">
        <v>386</v>
      </c>
      <c r="B96" s="178"/>
      <c r="C96" s="177"/>
      <c r="D96" s="53" t="s">
        <v>350</v>
      </c>
      <c r="E96" s="30" t="s">
        <v>78</v>
      </c>
      <c r="F96" s="54" t="s">
        <v>351</v>
      </c>
      <c r="G96" s="30" t="s">
        <v>78</v>
      </c>
      <c r="H96" s="30"/>
      <c r="I96" s="52" t="s">
        <v>5</v>
      </c>
      <c r="J96" s="46"/>
      <c r="K96" s="30"/>
      <c r="L96" s="30"/>
      <c r="M96" s="30"/>
      <c r="N96" s="55" t="s">
        <v>48</v>
      </c>
      <c r="P96" s="38"/>
      <c r="R96" s="38"/>
    </row>
    <row r="97" spans="1:18" s="55" customFormat="1" ht="54">
      <c r="A97" s="52" t="s">
        <v>387</v>
      </c>
      <c r="B97" s="178"/>
      <c r="C97" s="176" t="s">
        <v>388</v>
      </c>
      <c r="D97" s="53" t="s">
        <v>347</v>
      </c>
      <c r="E97" s="54" t="s">
        <v>250</v>
      </c>
      <c r="F97" s="54" t="s">
        <v>348</v>
      </c>
      <c r="G97" s="54" t="s">
        <v>161</v>
      </c>
      <c r="H97" s="30"/>
      <c r="I97" s="52" t="s">
        <v>5</v>
      </c>
      <c r="J97" s="46"/>
      <c r="K97" s="30"/>
      <c r="L97" s="30"/>
      <c r="M97" s="30"/>
      <c r="N97" s="55" t="s">
        <v>48</v>
      </c>
      <c r="P97" s="38"/>
      <c r="R97" s="38"/>
    </row>
    <row r="98" spans="1:18" s="55" customFormat="1" ht="36">
      <c r="A98" s="52" t="s">
        <v>389</v>
      </c>
      <c r="B98" s="178"/>
      <c r="C98" s="177"/>
      <c r="D98" s="53" t="s">
        <v>350</v>
      </c>
      <c r="E98" s="30" t="s">
        <v>78</v>
      </c>
      <c r="F98" s="54" t="s">
        <v>351</v>
      </c>
      <c r="G98" s="30" t="s">
        <v>78</v>
      </c>
      <c r="H98" s="30"/>
      <c r="I98" s="52" t="s">
        <v>5</v>
      </c>
      <c r="J98" s="46"/>
      <c r="K98" s="30"/>
      <c r="L98" s="30"/>
      <c r="M98" s="30"/>
      <c r="N98" s="55" t="s">
        <v>48</v>
      </c>
      <c r="P98" s="38"/>
      <c r="R98" s="38"/>
    </row>
    <row r="99" spans="1:18" s="55" customFormat="1" ht="54">
      <c r="A99" s="52" t="s">
        <v>390</v>
      </c>
      <c r="B99" s="178"/>
      <c r="C99" s="176" t="s">
        <v>391</v>
      </c>
      <c r="D99" s="53" t="s">
        <v>347</v>
      </c>
      <c r="E99" s="54" t="s">
        <v>250</v>
      </c>
      <c r="F99" s="54" t="s">
        <v>348</v>
      </c>
      <c r="G99" s="54" t="s">
        <v>161</v>
      </c>
      <c r="H99" s="30"/>
      <c r="I99" s="52" t="s">
        <v>5</v>
      </c>
      <c r="J99" s="46"/>
      <c r="K99" s="30"/>
      <c r="L99" s="30"/>
      <c r="M99" s="30"/>
      <c r="N99" s="55" t="s">
        <v>48</v>
      </c>
      <c r="P99" s="38"/>
      <c r="R99" s="38"/>
    </row>
    <row r="100" spans="1:18" s="55" customFormat="1" ht="36">
      <c r="A100" s="52" t="s">
        <v>392</v>
      </c>
      <c r="B100" s="178"/>
      <c r="C100" s="177"/>
      <c r="D100" s="53" t="s">
        <v>350</v>
      </c>
      <c r="E100" s="30" t="s">
        <v>78</v>
      </c>
      <c r="F100" s="54" t="s">
        <v>351</v>
      </c>
      <c r="G100" s="30" t="s">
        <v>78</v>
      </c>
      <c r="H100" s="30"/>
      <c r="I100" s="52" t="s">
        <v>5</v>
      </c>
      <c r="J100" s="46"/>
      <c r="K100" s="30"/>
      <c r="L100" s="30"/>
      <c r="M100" s="30"/>
      <c r="N100" s="55" t="s">
        <v>48</v>
      </c>
      <c r="P100" s="38"/>
      <c r="R100" s="38"/>
    </row>
    <row r="101" spans="1:18" s="55" customFormat="1" ht="54">
      <c r="A101" s="52" t="s">
        <v>393</v>
      </c>
      <c r="B101" s="178"/>
      <c r="C101" s="176" t="s">
        <v>394</v>
      </c>
      <c r="D101" s="53" t="s">
        <v>347</v>
      </c>
      <c r="E101" s="54" t="s">
        <v>250</v>
      </c>
      <c r="F101" s="54" t="s">
        <v>348</v>
      </c>
      <c r="G101" s="54" t="s">
        <v>161</v>
      </c>
      <c r="H101" s="30"/>
      <c r="I101" s="52" t="s">
        <v>5</v>
      </c>
      <c r="J101" s="46"/>
      <c r="K101" s="30"/>
      <c r="L101" s="30"/>
      <c r="M101" s="30"/>
      <c r="N101" s="55" t="s">
        <v>48</v>
      </c>
      <c r="P101" s="38"/>
      <c r="R101" s="38"/>
    </row>
    <row r="102" spans="1:18" s="55" customFormat="1" ht="36">
      <c r="A102" s="52" t="s">
        <v>395</v>
      </c>
      <c r="B102" s="178"/>
      <c r="C102" s="177"/>
      <c r="D102" s="53" t="s">
        <v>350</v>
      </c>
      <c r="E102" s="30" t="s">
        <v>78</v>
      </c>
      <c r="F102" s="54" t="s">
        <v>351</v>
      </c>
      <c r="G102" s="30" t="s">
        <v>78</v>
      </c>
      <c r="H102" s="30"/>
      <c r="I102" s="52" t="s">
        <v>5</v>
      </c>
      <c r="J102" s="46"/>
      <c r="K102" s="30"/>
      <c r="L102" s="30"/>
      <c r="M102" s="30"/>
      <c r="N102" s="55" t="s">
        <v>48</v>
      </c>
      <c r="P102" s="38"/>
      <c r="R102" s="38"/>
    </row>
    <row r="103" spans="1:18" s="55" customFormat="1" ht="54">
      <c r="A103" s="52" t="s">
        <v>396</v>
      </c>
      <c r="B103" s="178"/>
      <c r="C103" s="176" t="s">
        <v>397</v>
      </c>
      <c r="D103" s="53" t="s">
        <v>347</v>
      </c>
      <c r="E103" s="54" t="s">
        <v>250</v>
      </c>
      <c r="F103" s="54" t="s">
        <v>348</v>
      </c>
      <c r="G103" s="54" t="s">
        <v>161</v>
      </c>
      <c r="H103" s="30"/>
      <c r="I103" s="52" t="s">
        <v>5</v>
      </c>
      <c r="J103" s="46"/>
      <c r="K103" s="30"/>
      <c r="L103" s="30"/>
      <c r="M103" s="30"/>
      <c r="N103" s="55" t="s">
        <v>48</v>
      </c>
      <c r="P103" s="38"/>
      <c r="R103" s="38"/>
    </row>
    <row r="104" spans="1:18" s="55" customFormat="1" ht="36">
      <c r="A104" s="52" t="s">
        <v>398</v>
      </c>
      <c r="B104" s="178"/>
      <c r="C104" s="177"/>
      <c r="D104" s="53" t="s">
        <v>350</v>
      </c>
      <c r="E104" s="30" t="s">
        <v>78</v>
      </c>
      <c r="F104" s="54" t="s">
        <v>351</v>
      </c>
      <c r="G104" s="30" t="s">
        <v>78</v>
      </c>
      <c r="H104" s="30"/>
      <c r="I104" s="52" t="s">
        <v>5</v>
      </c>
      <c r="J104" s="46"/>
      <c r="K104" s="30"/>
      <c r="L104" s="30"/>
      <c r="M104" s="30"/>
      <c r="N104" s="55" t="s">
        <v>48</v>
      </c>
      <c r="P104" s="38"/>
      <c r="R104" s="38"/>
    </row>
    <row r="105" spans="1:18" s="55" customFormat="1" ht="54">
      <c r="A105" s="52" t="s">
        <v>399</v>
      </c>
      <c r="B105" s="178"/>
      <c r="C105" s="176" t="s">
        <v>400</v>
      </c>
      <c r="D105" s="53" t="s">
        <v>347</v>
      </c>
      <c r="E105" s="54" t="s">
        <v>250</v>
      </c>
      <c r="F105" s="54" t="s">
        <v>348</v>
      </c>
      <c r="G105" s="54" t="s">
        <v>161</v>
      </c>
      <c r="H105" s="30"/>
      <c r="I105" s="52" t="s">
        <v>5</v>
      </c>
      <c r="J105" s="46"/>
      <c r="K105" s="30"/>
      <c r="L105" s="30"/>
      <c r="M105" s="30"/>
      <c r="N105" s="55" t="s">
        <v>48</v>
      </c>
      <c r="P105" s="38"/>
      <c r="R105" s="38"/>
    </row>
    <row r="106" spans="1:18" s="55" customFormat="1" ht="36">
      <c r="A106" s="52" t="s">
        <v>401</v>
      </c>
      <c r="B106" s="178"/>
      <c r="C106" s="177"/>
      <c r="D106" s="53" t="s">
        <v>350</v>
      </c>
      <c r="E106" s="30" t="s">
        <v>78</v>
      </c>
      <c r="F106" s="54" t="s">
        <v>351</v>
      </c>
      <c r="G106" s="30" t="s">
        <v>78</v>
      </c>
      <c r="H106" s="30"/>
      <c r="I106" s="52" t="s">
        <v>5</v>
      </c>
      <c r="J106" s="46"/>
      <c r="K106" s="30"/>
      <c r="L106" s="30"/>
      <c r="M106" s="30"/>
      <c r="N106" s="55" t="s">
        <v>48</v>
      </c>
      <c r="P106" s="38"/>
      <c r="R106" s="38"/>
    </row>
    <row r="107" spans="1:18" s="55" customFormat="1" ht="54">
      <c r="A107" s="52" t="s">
        <v>402</v>
      </c>
      <c r="B107" s="178"/>
      <c r="C107" s="176" t="s">
        <v>403</v>
      </c>
      <c r="D107" s="53" t="s">
        <v>347</v>
      </c>
      <c r="E107" s="54" t="s">
        <v>250</v>
      </c>
      <c r="F107" s="54" t="s">
        <v>348</v>
      </c>
      <c r="G107" s="54" t="s">
        <v>161</v>
      </c>
      <c r="H107" s="30"/>
      <c r="I107" s="52" t="s">
        <v>5</v>
      </c>
      <c r="J107" s="46"/>
      <c r="K107" s="30"/>
      <c r="L107" s="30"/>
      <c r="M107" s="30"/>
      <c r="N107" s="55" t="s">
        <v>48</v>
      </c>
      <c r="P107" s="38"/>
      <c r="R107" s="38"/>
    </row>
    <row r="108" spans="1:18" s="55" customFormat="1" ht="36">
      <c r="A108" s="52" t="s">
        <v>404</v>
      </c>
      <c r="B108" s="178"/>
      <c r="C108" s="177"/>
      <c r="D108" s="53" t="s">
        <v>350</v>
      </c>
      <c r="E108" s="30" t="s">
        <v>78</v>
      </c>
      <c r="F108" s="54" t="s">
        <v>351</v>
      </c>
      <c r="G108" s="30" t="s">
        <v>78</v>
      </c>
      <c r="H108" s="30"/>
      <c r="I108" s="52" t="s">
        <v>5</v>
      </c>
      <c r="J108" s="46"/>
      <c r="K108" s="30"/>
      <c r="L108" s="30"/>
      <c r="M108" s="30"/>
      <c r="N108" s="55" t="s">
        <v>48</v>
      </c>
      <c r="P108" s="38"/>
      <c r="R108" s="38"/>
    </row>
    <row r="109" spans="1:18" s="55" customFormat="1" ht="54">
      <c r="A109" s="60" t="s">
        <v>405</v>
      </c>
      <c r="B109" s="178"/>
      <c r="C109" s="176" t="s">
        <v>406</v>
      </c>
      <c r="D109" s="53" t="s">
        <v>347</v>
      </c>
      <c r="E109" s="54" t="s">
        <v>250</v>
      </c>
      <c r="F109" s="54" t="s">
        <v>348</v>
      </c>
      <c r="G109" s="54" t="s">
        <v>161</v>
      </c>
      <c r="H109" s="30"/>
      <c r="I109" s="52" t="s">
        <v>5</v>
      </c>
      <c r="J109" s="46"/>
      <c r="K109" s="30"/>
      <c r="L109" s="30"/>
      <c r="M109" s="30"/>
      <c r="N109" s="55" t="s">
        <v>48</v>
      </c>
      <c r="P109" s="38"/>
      <c r="R109" s="38"/>
    </row>
    <row r="110" spans="1:18" s="55" customFormat="1" ht="36">
      <c r="A110" s="52" t="s">
        <v>407</v>
      </c>
      <c r="B110" s="178"/>
      <c r="C110" s="177"/>
      <c r="D110" s="53" t="s">
        <v>350</v>
      </c>
      <c r="E110" s="30" t="s">
        <v>78</v>
      </c>
      <c r="F110" s="54" t="s">
        <v>351</v>
      </c>
      <c r="G110" s="30" t="s">
        <v>78</v>
      </c>
      <c r="H110" s="30"/>
      <c r="I110" s="52" t="s">
        <v>5</v>
      </c>
      <c r="J110" s="46"/>
      <c r="K110" s="30"/>
      <c r="L110" s="30"/>
      <c r="M110" s="30"/>
      <c r="N110" s="55" t="s">
        <v>48</v>
      </c>
      <c r="P110" s="38"/>
      <c r="R110" s="38"/>
    </row>
    <row r="111" spans="1:18" s="55" customFormat="1" ht="54">
      <c r="A111" s="60" t="s">
        <v>408</v>
      </c>
      <c r="B111" s="178"/>
      <c r="C111" s="176" t="s">
        <v>409</v>
      </c>
      <c r="D111" s="53" t="s">
        <v>347</v>
      </c>
      <c r="E111" s="54" t="s">
        <v>250</v>
      </c>
      <c r="F111" s="54" t="s">
        <v>348</v>
      </c>
      <c r="G111" s="54" t="s">
        <v>161</v>
      </c>
      <c r="H111" s="30"/>
      <c r="I111" s="52" t="s">
        <v>5</v>
      </c>
      <c r="J111" s="46"/>
      <c r="K111" s="30"/>
      <c r="L111" s="30"/>
      <c r="M111" s="30"/>
      <c r="N111" s="55" t="s">
        <v>48</v>
      </c>
      <c r="P111" s="38"/>
      <c r="R111" s="38"/>
    </row>
    <row r="112" spans="1:18" s="55" customFormat="1" ht="36">
      <c r="A112" s="52" t="s">
        <v>410</v>
      </c>
      <c r="B112" s="178"/>
      <c r="C112" s="177"/>
      <c r="D112" s="53" t="s">
        <v>350</v>
      </c>
      <c r="E112" s="30" t="s">
        <v>78</v>
      </c>
      <c r="F112" s="54" t="s">
        <v>351</v>
      </c>
      <c r="G112" s="30" t="s">
        <v>78</v>
      </c>
      <c r="H112" s="30"/>
      <c r="I112" s="52" t="s">
        <v>5</v>
      </c>
      <c r="J112" s="46"/>
      <c r="K112" s="30"/>
      <c r="L112" s="30"/>
      <c r="M112" s="30"/>
      <c r="N112" s="55" t="s">
        <v>48</v>
      </c>
      <c r="P112" s="38"/>
      <c r="R112" s="38"/>
    </row>
    <row r="113" spans="1:18" s="55" customFormat="1" ht="54">
      <c r="A113" s="60" t="s">
        <v>411</v>
      </c>
      <c r="B113" s="178"/>
      <c r="C113" s="176" t="s">
        <v>412</v>
      </c>
      <c r="D113" s="53" t="s">
        <v>347</v>
      </c>
      <c r="E113" s="54" t="s">
        <v>250</v>
      </c>
      <c r="F113" s="54" t="s">
        <v>348</v>
      </c>
      <c r="G113" s="54" t="s">
        <v>161</v>
      </c>
      <c r="H113" s="30"/>
      <c r="I113" s="52" t="s">
        <v>5</v>
      </c>
      <c r="J113" s="46"/>
      <c r="K113" s="30"/>
      <c r="L113" s="30"/>
      <c r="M113" s="30"/>
      <c r="N113" s="55" t="s">
        <v>48</v>
      </c>
      <c r="P113" s="38"/>
      <c r="R113" s="38"/>
    </row>
    <row r="114" spans="1:18" s="55" customFormat="1" ht="36">
      <c r="A114" s="52" t="s">
        <v>413</v>
      </c>
      <c r="B114" s="178"/>
      <c r="C114" s="177"/>
      <c r="D114" s="53" t="s">
        <v>350</v>
      </c>
      <c r="E114" s="30" t="s">
        <v>78</v>
      </c>
      <c r="F114" s="54" t="s">
        <v>351</v>
      </c>
      <c r="G114" s="30" t="s">
        <v>78</v>
      </c>
      <c r="H114" s="30"/>
      <c r="I114" s="52" t="s">
        <v>5</v>
      </c>
      <c r="J114" s="46"/>
      <c r="K114" s="30"/>
      <c r="L114" s="30"/>
      <c r="M114" s="30"/>
      <c r="N114" s="55" t="s">
        <v>48</v>
      </c>
      <c r="P114" s="38"/>
      <c r="R114" s="38"/>
    </row>
    <row r="115" spans="1:18" s="55" customFormat="1" ht="54">
      <c r="A115" s="60" t="s">
        <v>414</v>
      </c>
      <c r="B115" s="178"/>
      <c r="C115" s="176" t="s">
        <v>415</v>
      </c>
      <c r="D115" s="53" t="s">
        <v>347</v>
      </c>
      <c r="E115" s="54" t="s">
        <v>250</v>
      </c>
      <c r="F115" s="54" t="s">
        <v>348</v>
      </c>
      <c r="G115" s="54" t="s">
        <v>161</v>
      </c>
      <c r="H115" s="30"/>
      <c r="I115" s="52" t="s">
        <v>5</v>
      </c>
      <c r="J115" s="46"/>
      <c r="K115" s="30"/>
      <c r="L115" s="30"/>
      <c r="M115" s="30"/>
      <c r="N115" s="55" t="s">
        <v>48</v>
      </c>
      <c r="P115" s="38"/>
      <c r="R115" s="38"/>
    </row>
    <row r="116" spans="1:18" s="55" customFormat="1" ht="36">
      <c r="A116" s="52" t="s">
        <v>416</v>
      </c>
      <c r="B116" s="178"/>
      <c r="C116" s="177"/>
      <c r="D116" s="53" t="s">
        <v>350</v>
      </c>
      <c r="E116" s="30" t="s">
        <v>78</v>
      </c>
      <c r="F116" s="54" t="s">
        <v>351</v>
      </c>
      <c r="G116" s="30" t="s">
        <v>78</v>
      </c>
      <c r="H116" s="30"/>
      <c r="I116" s="52" t="s">
        <v>5</v>
      </c>
      <c r="J116" s="46"/>
      <c r="K116" s="30"/>
      <c r="L116" s="30"/>
      <c r="M116" s="30"/>
      <c r="N116" s="55" t="s">
        <v>48</v>
      </c>
      <c r="P116" s="38"/>
      <c r="R116" s="38"/>
    </row>
    <row r="117" spans="1:18" s="55" customFormat="1" ht="54">
      <c r="A117" s="60" t="s">
        <v>417</v>
      </c>
      <c r="B117" s="178"/>
      <c r="C117" s="176" t="s">
        <v>418</v>
      </c>
      <c r="D117" s="53" t="s">
        <v>347</v>
      </c>
      <c r="E117" s="54" t="s">
        <v>250</v>
      </c>
      <c r="F117" s="54" t="s">
        <v>348</v>
      </c>
      <c r="G117" s="54" t="s">
        <v>161</v>
      </c>
      <c r="H117" s="30"/>
      <c r="I117" s="52" t="s">
        <v>5</v>
      </c>
      <c r="J117" s="46"/>
      <c r="K117" s="30"/>
      <c r="L117" s="30"/>
      <c r="M117" s="30"/>
      <c r="N117" s="55" t="s">
        <v>48</v>
      </c>
      <c r="P117" s="38"/>
      <c r="R117" s="38"/>
    </row>
    <row r="118" spans="1:18" s="55" customFormat="1" ht="36">
      <c r="A118" s="52" t="s">
        <v>419</v>
      </c>
      <c r="B118" s="178"/>
      <c r="C118" s="177"/>
      <c r="D118" s="53" t="s">
        <v>350</v>
      </c>
      <c r="E118" s="30" t="s">
        <v>78</v>
      </c>
      <c r="F118" s="54" t="s">
        <v>351</v>
      </c>
      <c r="G118" s="30" t="s">
        <v>78</v>
      </c>
      <c r="H118" s="30"/>
      <c r="I118" s="52" t="s">
        <v>5</v>
      </c>
      <c r="J118" s="46"/>
      <c r="K118" s="30"/>
      <c r="L118" s="30"/>
      <c r="M118" s="30"/>
      <c r="N118" s="55" t="s">
        <v>48</v>
      </c>
      <c r="P118" s="38"/>
      <c r="R118" s="38"/>
    </row>
    <row r="119" spans="1:18" s="55" customFormat="1" ht="54">
      <c r="A119" s="52" t="s">
        <v>420</v>
      </c>
      <c r="B119" s="178"/>
      <c r="C119" s="176" t="s">
        <v>421</v>
      </c>
      <c r="D119" s="53" t="s">
        <v>347</v>
      </c>
      <c r="E119" s="54" t="s">
        <v>250</v>
      </c>
      <c r="F119" s="54" t="s">
        <v>348</v>
      </c>
      <c r="G119" s="54" t="s">
        <v>161</v>
      </c>
      <c r="H119" s="30"/>
      <c r="I119" s="52" t="s">
        <v>5</v>
      </c>
      <c r="J119" s="46"/>
      <c r="K119" s="30"/>
      <c r="L119" s="30"/>
      <c r="M119" s="30"/>
      <c r="N119" s="55" t="s">
        <v>48</v>
      </c>
      <c r="P119" s="38"/>
      <c r="R119" s="38"/>
    </row>
    <row r="120" spans="1:18" s="55" customFormat="1" ht="36">
      <c r="A120" s="52" t="s">
        <v>422</v>
      </c>
      <c r="B120" s="178"/>
      <c r="C120" s="177"/>
      <c r="D120" s="53" t="s">
        <v>350</v>
      </c>
      <c r="E120" s="30" t="s">
        <v>78</v>
      </c>
      <c r="F120" s="54" t="s">
        <v>351</v>
      </c>
      <c r="G120" s="30" t="s">
        <v>78</v>
      </c>
      <c r="H120" s="30"/>
      <c r="I120" s="52" t="s">
        <v>5</v>
      </c>
      <c r="J120" s="46"/>
      <c r="K120" s="30"/>
      <c r="L120" s="30"/>
      <c r="M120" s="30"/>
      <c r="N120" s="55" t="s">
        <v>48</v>
      </c>
      <c r="P120" s="38"/>
      <c r="R120" s="38"/>
    </row>
    <row r="121" spans="1:18" s="55" customFormat="1" ht="54">
      <c r="A121" s="52" t="s">
        <v>423</v>
      </c>
      <c r="B121" s="178"/>
      <c r="C121" s="176" t="s">
        <v>424</v>
      </c>
      <c r="D121" s="53" t="s">
        <v>347</v>
      </c>
      <c r="E121" s="54" t="s">
        <v>250</v>
      </c>
      <c r="F121" s="54" t="s">
        <v>348</v>
      </c>
      <c r="G121" s="54" t="s">
        <v>161</v>
      </c>
      <c r="H121" s="30"/>
      <c r="I121" s="52" t="s">
        <v>5</v>
      </c>
      <c r="J121" s="46"/>
      <c r="K121" s="30"/>
      <c r="L121" s="30"/>
      <c r="M121" s="30"/>
      <c r="N121" s="55" t="s">
        <v>48</v>
      </c>
      <c r="P121" s="38"/>
      <c r="R121" s="38"/>
    </row>
    <row r="122" spans="1:18" s="55" customFormat="1" ht="36">
      <c r="A122" s="52" t="s">
        <v>425</v>
      </c>
      <c r="B122" s="178"/>
      <c r="C122" s="177"/>
      <c r="D122" s="53" t="s">
        <v>350</v>
      </c>
      <c r="E122" s="30" t="s">
        <v>78</v>
      </c>
      <c r="F122" s="54" t="s">
        <v>351</v>
      </c>
      <c r="G122" s="30" t="s">
        <v>78</v>
      </c>
      <c r="H122" s="30"/>
      <c r="I122" s="52" t="s">
        <v>5</v>
      </c>
      <c r="J122" s="46"/>
      <c r="K122" s="30"/>
      <c r="L122" s="30"/>
      <c r="M122" s="30"/>
      <c r="N122" s="55" t="s">
        <v>48</v>
      </c>
      <c r="P122" s="38"/>
      <c r="R122" s="38"/>
    </row>
    <row r="123" spans="1:18" s="55" customFormat="1" ht="54">
      <c r="A123" s="52" t="s">
        <v>426</v>
      </c>
      <c r="B123" s="178"/>
      <c r="C123" s="176" t="s">
        <v>427</v>
      </c>
      <c r="D123" s="53" t="s">
        <v>347</v>
      </c>
      <c r="E123" s="54" t="s">
        <v>250</v>
      </c>
      <c r="F123" s="54" t="s">
        <v>348</v>
      </c>
      <c r="G123" s="54" t="s">
        <v>161</v>
      </c>
      <c r="H123" s="30"/>
      <c r="I123" s="52" t="s">
        <v>5</v>
      </c>
      <c r="J123" s="46"/>
      <c r="K123" s="30"/>
      <c r="L123" s="30"/>
      <c r="M123" s="30"/>
      <c r="N123" s="55" t="s">
        <v>48</v>
      </c>
      <c r="P123" s="38"/>
      <c r="R123" s="38"/>
    </row>
    <row r="124" spans="1:18" s="55" customFormat="1" ht="36">
      <c r="A124" s="52" t="s">
        <v>428</v>
      </c>
      <c r="B124" s="178"/>
      <c r="C124" s="177"/>
      <c r="D124" s="53" t="s">
        <v>350</v>
      </c>
      <c r="E124" s="30" t="s">
        <v>78</v>
      </c>
      <c r="F124" s="54" t="s">
        <v>351</v>
      </c>
      <c r="G124" s="30" t="s">
        <v>78</v>
      </c>
      <c r="H124" s="30"/>
      <c r="I124" s="52" t="s">
        <v>5</v>
      </c>
      <c r="J124" s="46"/>
      <c r="K124" s="30"/>
      <c r="L124" s="30"/>
      <c r="M124" s="30"/>
      <c r="N124" s="55" t="s">
        <v>48</v>
      </c>
      <c r="P124" s="38"/>
      <c r="R124" s="38"/>
    </row>
    <row r="125" spans="1:18" s="55" customFormat="1" ht="54">
      <c r="A125" s="52" t="s">
        <v>429</v>
      </c>
      <c r="B125" s="178"/>
      <c r="C125" s="176" t="s">
        <v>430</v>
      </c>
      <c r="D125" s="53" t="s">
        <v>347</v>
      </c>
      <c r="E125" s="54" t="s">
        <v>250</v>
      </c>
      <c r="F125" s="54" t="s">
        <v>348</v>
      </c>
      <c r="G125" s="54" t="s">
        <v>161</v>
      </c>
      <c r="H125" s="30"/>
      <c r="I125" s="52" t="s">
        <v>5</v>
      </c>
      <c r="J125" s="46"/>
      <c r="K125" s="30"/>
      <c r="L125" s="30"/>
      <c r="M125" s="30"/>
      <c r="N125" s="55" t="s">
        <v>48</v>
      </c>
      <c r="P125" s="38"/>
      <c r="R125" s="38"/>
    </row>
    <row r="126" spans="1:18" s="55" customFormat="1" ht="36">
      <c r="A126" s="52" t="s">
        <v>431</v>
      </c>
      <c r="B126" s="178"/>
      <c r="C126" s="177"/>
      <c r="D126" s="53" t="s">
        <v>350</v>
      </c>
      <c r="E126" s="30" t="s">
        <v>78</v>
      </c>
      <c r="F126" s="54" t="s">
        <v>351</v>
      </c>
      <c r="G126" s="30" t="s">
        <v>78</v>
      </c>
      <c r="H126" s="30"/>
      <c r="I126" s="52" t="s">
        <v>5</v>
      </c>
      <c r="J126" s="46"/>
      <c r="K126" s="30"/>
      <c r="L126" s="30"/>
      <c r="M126" s="30"/>
      <c r="N126" s="55" t="s">
        <v>48</v>
      </c>
      <c r="P126" s="38"/>
      <c r="R126" s="38"/>
    </row>
    <row r="127" spans="1:18" s="55" customFormat="1" ht="54">
      <c r="A127" s="52" t="s">
        <v>432</v>
      </c>
      <c r="B127" s="178"/>
      <c r="C127" s="176" t="s">
        <v>433</v>
      </c>
      <c r="D127" s="53" t="s">
        <v>347</v>
      </c>
      <c r="E127" s="54" t="s">
        <v>250</v>
      </c>
      <c r="F127" s="54" t="s">
        <v>348</v>
      </c>
      <c r="G127" s="54" t="s">
        <v>161</v>
      </c>
      <c r="H127" s="30"/>
      <c r="I127" s="52" t="s">
        <v>5</v>
      </c>
      <c r="J127" s="46"/>
      <c r="K127" s="30"/>
      <c r="L127" s="30"/>
      <c r="M127" s="30"/>
      <c r="N127" s="55" t="s">
        <v>48</v>
      </c>
      <c r="P127" s="38"/>
      <c r="R127" s="38"/>
    </row>
    <row r="128" spans="1:18" s="55" customFormat="1" ht="36">
      <c r="A128" s="52" t="s">
        <v>434</v>
      </c>
      <c r="B128" s="178"/>
      <c r="C128" s="177"/>
      <c r="D128" s="53" t="s">
        <v>350</v>
      </c>
      <c r="E128" s="30" t="s">
        <v>78</v>
      </c>
      <c r="F128" s="54" t="s">
        <v>351</v>
      </c>
      <c r="G128" s="30" t="s">
        <v>78</v>
      </c>
      <c r="H128" s="30"/>
      <c r="I128" s="52" t="s">
        <v>5</v>
      </c>
      <c r="J128" s="46"/>
      <c r="K128" s="30"/>
      <c r="L128" s="30"/>
      <c r="M128" s="30"/>
      <c r="N128" s="55" t="s">
        <v>48</v>
      </c>
      <c r="P128" s="38"/>
      <c r="R128" s="38"/>
    </row>
    <row r="129" spans="1:18" s="55" customFormat="1" ht="54">
      <c r="A129" s="52" t="s">
        <v>435</v>
      </c>
      <c r="B129" s="178"/>
      <c r="C129" s="176" t="s">
        <v>436</v>
      </c>
      <c r="D129" s="53" t="s">
        <v>347</v>
      </c>
      <c r="E129" s="54" t="s">
        <v>250</v>
      </c>
      <c r="F129" s="54" t="s">
        <v>348</v>
      </c>
      <c r="G129" s="54" t="s">
        <v>161</v>
      </c>
      <c r="H129" s="30"/>
      <c r="I129" s="52" t="s">
        <v>5</v>
      </c>
      <c r="J129" s="46"/>
      <c r="K129" s="30"/>
      <c r="L129" s="30"/>
      <c r="M129" s="30"/>
      <c r="N129" s="55" t="s">
        <v>48</v>
      </c>
      <c r="P129" s="38"/>
      <c r="R129" s="38"/>
    </row>
    <row r="130" spans="1:18" s="55" customFormat="1" ht="36">
      <c r="A130" s="52" t="s">
        <v>437</v>
      </c>
      <c r="B130" s="178"/>
      <c r="C130" s="177"/>
      <c r="D130" s="53" t="s">
        <v>350</v>
      </c>
      <c r="E130" s="30" t="s">
        <v>78</v>
      </c>
      <c r="F130" s="54" t="s">
        <v>351</v>
      </c>
      <c r="G130" s="30" t="s">
        <v>78</v>
      </c>
      <c r="H130" s="30"/>
      <c r="I130" s="52" t="s">
        <v>5</v>
      </c>
      <c r="J130" s="46"/>
      <c r="K130" s="30"/>
      <c r="L130" s="30"/>
      <c r="M130" s="30"/>
      <c r="N130" s="55" t="s">
        <v>48</v>
      </c>
      <c r="P130" s="38"/>
      <c r="R130" s="38"/>
    </row>
    <row r="131" spans="1:18" s="55" customFormat="1" ht="54">
      <c r="A131" s="52" t="s">
        <v>438</v>
      </c>
      <c r="B131" s="178"/>
      <c r="C131" s="176" t="s">
        <v>439</v>
      </c>
      <c r="D131" s="53" t="s">
        <v>347</v>
      </c>
      <c r="E131" s="54" t="s">
        <v>250</v>
      </c>
      <c r="F131" s="54" t="s">
        <v>348</v>
      </c>
      <c r="G131" s="54" t="s">
        <v>161</v>
      </c>
      <c r="H131" s="30"/>
      <c r="I131" s="52" t="s">
        <v>5</v>
      </c>
      <c r="J131" s="46"/>
      <c r="K131" s="30"/>
      <c r="L131" s="30"/>
      <c r="M131" s="30"/>
      <c r="N131" s="55" t="s">
        <v>48</v>
      </c>
      <c r="P131" s="38"/>
      <c r="R131" s="38"/>
    </row>
    <row r="132" spans="1:18" s="55" customFormat="1" ht="36">
      <c r="A132" s="52" t="s">
        <v>440</v>
      </c>
      <c r="B132" s="178"/>
      <c r="C132" s="177"/>
      <c r="D132" s="53" t="s">
        <v>350</v>
      </c>
      <c r="E132" s="30" t="s">
        <v>78</v>
      </c>
      <c r="F132" s="54" t="s">
        <v>351</v>
      </c>
      <c r="G132" s="30" t="s">
        <v>78</v>
      </c>
      <c r="H132" s="30"/>
      <c r="I132" s="52" t="s">
        <v>5</v>
      </c>
      <c r="J132" s="46"/>
      <c r="K132" s="30"/>
      <c r="L132" s="30"/>
      <c r="M132" s="30"/>
      <c r="N132" s="55" t="s">
        <v>48</v>
      </c>
      <c r="P132" s="38"/>
      <c r="R132" s="38"/>
    </row>
    <row r="133" spans="1:18" s="55" customFormat="1" ht="54">
      <c r="A133" s="52" t="s">
        <v>441</v>
      </c>
      <c r="B133" s="178"/>
      <c r="C133" s="176" t="s">
        <v>442</v>
      </c>
      <c r="D133" s="53" t="s">
        <v>347</v>
      </c>
      <c r="E133" s="54" t="s">
        <v>250</v>
      </c>
      <c r="F133" s="54" t="s">
        <v>348</v>
      </c>
      <c r="G133" s="54" t="s">
        <v>161</v>
      </c>
      <c r="H133" s="30"/>
      <c r="I133" s="52" t="s">
        <v>5</v>
      </c>
      <c r="J133" s="46"/>
      <c r="K133" s="30"/>
      <c r="L133" s="30"/>
      <c r="M133" s="30"/>
      <c r="N133" s="55" t="s">
        <v>48</v>
      </c>
      <c r="P133" s="38"/>
      <c r="R133" s="38"/>
    </row>
    <row r="134" spans="1:18" s="55" customFormat="1" ht="36">
      <c r="A134" s="52" t="s">
        <v>443</v>
      </c>
      <c r="B134" s="178"/>
      <c r="C134" s="177"/>
      <c r="D134" s="53" t="s">
        <v>350</v>
      </c>
      <c r="E134" s="30" t="s">
        <v>78</v>
      </c>
      <c r="F134" s="54" t="s">
        <v>351</v>
      </c>
      <c r="G134" s="30" t="s">
        <v>78</v>
      </c>
      <c r="H134" s="30"/>
      <c r="I134" s="52" t="s">
        <v>5</v>
      </c>
      <c r="J134" s="46"/>
      <c r="K134" s="30"/>
      <c r="L134" s="30"/>
      <c r="M134" s="30"/>
      <c r="N134" s="55" t="s">
        <v>48</v>
      </c>
      <c r="P134" s="38"/>
      <c r="R134" s="38"/>
    </row>
    <row r="135" spans="1:18" s="55" customFormat="1" ht="54">
      <c r="A135" s="52" t="s">
        <v>444</v>
      </c>
      <c r="B135" s="178"/>
      <c r="C135" s="176" t="s">
        <v>445</v>
      </c>
      <c r="D135" s="53" t="s">
        <v>347</v>
      </c>
      <c r="E135" s="54" t="s">
        <v>250</v>
      </c>
      <c r="F135" s="54" t="s">
        <v>348</v>
      </c>
      <c r="G135" s="54" t="s">
        <v>161</v>
      </c>
      <c r="H135" s="30"/>
      <c r="I135" s="52" t="s">
        <v>5</v>
      </c>
      <c r="J135" s="46"/>
      <c r="K135" s="30"/>
      <c r="L135" s="30"/>
      <c r="M135" s="30"/>
      <c r="N135" s="55" t="s">
        <v>48</v>
      </c>
      <c r="P135" s="38"/>
      <c r="R135" s="38"/>
    </row>
    <row r="136" spans="1:18" s="55" customFormat="1" ht="36">
      <c r="A136" s="52" t="s">
        <v>446</v>
      </c>
      <c r="B136" s="178"/>
      <c r="C136" s="177"/>
      <c r="D136" s="53" t="s">
        <v>350</v>
      </c>
      <c r="E136" s="30" t="s">
        <v>78</v>
      </c>
      <c r="F136" s="54" t="s">
        <v>351</v>
      </c>
      <c r="G136" s="30" t="s">
        <v>78</v>
      </c>
      <c r="H136" s="30"/>
      <c r="I136" s="52" t="s">
        <v>5</v>
      </c>
      <c r="J136" s="46"/>
      <c r="K136" s="30"/>
      <c r="L136" s="30"/>
      <c r="M136" s="30"/>
      <c r="N136" s="55" t="s">
        <v>48</v>
      </c>
      <c r="P136" s="38"/>
      <c r="R136" s="38"/>
    </row>
    <row r="137" spans="1:18" s="55" customFormat="1" ht="54">
      <c r="A137" s="52" t="s">
        <v>447</v>
      </c>
      <c r="B137" s="178"/>
      <c r="C137" s="176" t="s">
        <v>448</v>
      </c>
      <c r="D137" s="53" t="s">
        <v>347</v>
      </c>
      <c r="E137" s="54" t="s">
        <v>250</v>
      </c>
      <c r="F137" s="54" t="s">
        <v>348</v>
      </c>
      <c r="G137" s="54" t="s">
        <v>161</v>
      </c>
      <c r="H137" s="30"/>
      <c r="I137" s="52" t="s">
        <v>5</v>
      </c>
      <c r="J137" s="46"/>
      <c r="K137" s="30"/>
      <c r="L137" s="30"/>
      <c r="M137" s="30"/>
      <c r="N137" s="55" t="s">
        <v>48</v>
      </c>
      <c r="P137" s="38"/>
      <c r="R137" s="38"/>
    </row>
    <row r="138" spans="1:18" s="55" customFormat="1" ht="36">
      <c r="A138" s="52" t="s">
        <v>449</v>
      </c>
      <c r="B138" s="178"/>
      <c r="C138" s="177"/>
      <c r="D138" s="53" t="s">
        <v>350</v>
      </c>
      <c r="E138" s="30" t="s">
        <v>78</v>
      </c>
      <c r="F138" s="54" t="s">
        <v>351</v>
      </c>
      <c r="G138" s="30" t="s">
        <v>78</v>
      </c>
      <c r="H138" s="30"/>
      <c r="I138" s="52" t="s">
        <v>5</v>
      </c>
      <c r="J138" s="46"/>
      <c r="K138" s="30"/>
      <c r="L138" s="30"/>
      <c r="M138" s="30"/>
      <c r="N138" s="55" t="s">
        <v>48</v>
      </c>
      <c r="P138" s="38"/>
      <c r="R138" s="38"/>
    </row>
    <row r="139" spans="1:18" s="55" customFormat="1" ht="54">
      <c r="A139" s="52" t="s">
        <v>450</v>
      </c>
      <c r="B139" s="178"/>
      <c r="C139" s="176" t="s">
        <v>451</v>
      </c>
      <c r="D139" s="53" t="s">
        <v>347</v>
      </c>
      <c r="E139" s="54" t="s">
        <v>250</v>
      </c>
      <c r="F139" s="54" t="s">
        <v>348</v>
      </c>
      <c r="G139" s="54" t="s">
        <v>161</v>
      </c>
      <c r="H139" s="30"/>
      <c r="I139" s="52" t="s">
        <v>5</v>
      </c>
      <c r="J139" s="46"/>
      <c r="K139" s="30"/>
      <c r="L139" s="30"/>
      <c r="M139" s="30"/>
      <c r="N139" s="55" t="s">
        <v>48</v>
      </c>
      <c r="P139" s="38"/>
      <c r="R139" s="38"/>
    </row>
    <row r="140" spans="1:18" s="55" customFormat="1" ht="36">
      <c r="A140" s="52" t="s">
        <v>452</v>
      </c>
      <c r="B140" s="178"/>
      <c r="C140" s="177"/>
      <c r="D140" s="53" t="s">
        <v>350</v>
      </c>
      <c r="E140" s="30" t="s">
        <v>78</v>
      </c>
      <c r="F140" s="54" t="s">
        <v>351</v>
      </c>
      <c r="G140" s="30" t="s">
        <v>78</v>
      </c>
      <c r="H140" s="30"/>
      <c r="I140" s="52" t="s">
        <v>5</v>
      </c>
      <c r="J140" s="46"/>
      <c r="K140" s="30"/>
      <c r="L140" s="30"/>
      <c r="M140" s="30"/>
      <c r="N140" s="55" t="s">
        <v>48</v>
      </c>
      <c r="P140" s="38"/>
      <c r="R140" s="38"/>
    </row>
    <row r="141" spans="1:18" s="55" customFormat="1" ht="54">
      <c r="A141" s="52" t="s">
        <v>453</v>
      </c>
      <c r="B141" s="178"/>
      <c r="C141" s="176" t="s">
        <v>454</v>
      </c>
      <c r="D141" s="53" t="s">
        <v>347</v>
      </c>
      <c r="E141" s="54" t="s">
        <v>250</v>
      </c>
      <c r="F141" s="54" t="s">
        <v>348</v>
      </c>
      <c r="G141" s="54" t="s">
        <v>161</v>
      </c>
      <c r="H141" s="30"/>
      <c r="I141" s="52" t="s">
        <v>5</v>
      </c>
      <c r="J141" s="46"/>
      <c r="K141" s="30"/>
      <c r="L141" s="30"/>
      <c r="M141" s="30"/>
      <c r="N141" s="55" t="s">
        <v>48</v>
      </c>
      <c r="P141" s="38"/>
      <c r="R141" s="38"/>
    </row>
    <row r="142" spans="1:18" s="55" customFormat="1" ht="36">
      <c r="A142" s="52" t="s">
        <v>455</v>
      </c>
      <c r="B142" s="178"/>
      <c r="C142" s="177"/>
      <c r="D142" s="53" t="s">
        <v>350</v>
      </c>
      <c r="E142" s="30" t="s">
        <v>78</v>
      </c>
      <c r="F142" s="54" t="s">
        <v>351</v>
      </c>
      <c r="G142" s="30" t="s">
        <v>78</v>
      </c>
      <c r="H142" s="30"/>
      <c r="I142" s="52" t="s">
        <v>5</v>
      </c>
      <c r="J142" s="46"/>
      <c r="K142" s="30"/>
      <c r="L142" s="30"/>
      <c r="M142" s="30"/>
      <c r="N142" s="55" t="s">
        <v>48</v>
      </c>
      <c r="P142" s="38"/>
      <c r="R142" s="38"/>
    </row>
    <row r="143" spans="1:18" s="55" customFormat="1" ht="54">
      <c r="A143" s="52" t="s">
        <v>456</v>
      </c>
      <c r="B143" s="178"/>
      <c r="C143" s="176" t="s">
        <v>457</v>
      </c>
      <c r="D143" s="53" t="s">
        <v>347</v>
      </c>
      <c r="E143" s="54" t="s">
        <v>250</v>
      </c>
      <c r="F143" s="54" t="s">
        <v>348</v>
      </c>
      <c r="G143" s="54" t="s">
        <v>161</v>
      </c>
      <c r="H143" s="30"/>
      <c r="I143" s="52" t="s">
        <v>5</v>
      </c>
      <c r="J143" s="46"/>
      <c r="K143" s="30"/>
      <c r="L143" s="30"/>
      <c r="M143" s="30"/>
      <c r="N143" s="55" t="s">
        <v>48</v>
      </c>
      <c r="P143" s="38"/>
      <c r="R143" s="38"/>
    </row>
    <row r="144" spans="1:18" s="55" customFormat="1" ht="36">
      <c r="A144" s="52" t="s">
        <v>458</v>
      </c>
      <c r="B144" s="178"/>
      <c r="C144" s="177"/>
      <c r="D144" s="53" t="s">
        <v>350</v>
      </c>
      <c r="E144" s="30" t="s">
        <v>78</v>
      </c>
      <c r="F144" s="54" t="s">
        <v>351</v>
      </c>
      <c r="G144" s="30" t="s">
        <v>78</v>
      </c>
      <c r="H144" s="30"/>
      <c r="I144" s="52" t="s">
        <v>5</v>
      </c>
      <c r="J144" s="46"/>
      <c r="K144" s="30"/>
      <c r="L144" s="30"/>
      <c r="M144" s="30"/>
      <c r="N144" s="55" t="s">
        <v>48</v>
      </c>
      <c r="P144" s="38"/>
      <c r="R144" s="38"/>
    </row>
    <row r="145" spans="1:18" s="55" customFormat="1" ht="54">
      <c r="A145" s="52" t="s">
        <v>459</v>
      </c>
      <c r="B145" s="178"/>
      <c r="C145" s="176" t="s">
        <v>460</v>
      </c>
      <c r="D145" s="53" t="s">
        <v>347</v>
      </c>
      <c r="E145" s="54" t="s">
        <v>250</v>
      </c>
      <c r="F145" s="54" t="s">
        <v>348</v>
      </c>
      <c r="G145" s="54" t="s">
        <v>161</v>
      </c>
      <c r="H145" s="30"/>
      <c r="I145" s="52" t="s">
        <v>5</v>
      </c>
      <c r="J145" s="46"/>
      <c r="K145" s="30"/>
      <c r="L145" s="30"/>
      <c r="M145" s="30"/>
      <c r="N145" s="55" t="s">
        <v>48</v>
      </c>
      <c r="P145" s="38"/>
      <c r="R145" s="38"/>
    </row>
    <row r="146" spans="1:18" s="55" customFormat="1" ht="36">
      <c r="A146" s="52" t="s">
        <v>461</v>
      </c>
      <c r="B146" s="178"/>
      <c r="C146" s="177"/>
      <c r="D146" s="53" t="s">
        <v>350</v>
      </c>
      <c r="E146" s="30" t="s">
        <v>78</v>
      </c>
      <c r="F146" s="54" t="s">
        <v>351</v>
      </c>
      <c r="G146" s="30" t="s">
        <v>78</v>
      </c>
      <c r="H146" s="30"/>
      <c r="I146" s="52" t="s">
        <v>5</v>
      </c>
      <c r="J146" s="46"/>
      <c r="K146" s="30"/>
      <c r="L146" s="30"/>
      <c r="M146" s="30"/>
      <c r="N146" s="55" t="s">
        <v>48</v>
      </c>
      <c r="P146" s="38"/>
      <c r="R146" s="38"/>
    </row>
    <row r="147" spans="1:18" s="55" customFormat="1" ht="54">
      <c r="A147" s="52" t="s">
        <v>462</v>
      </c>
      <c r="B147" s="178"/>
      <c r="C147" s="176" t="s">
        <v>463</v>
      </c>
      <c r="D147" s="53" t="s">
        <v>347</v>
      </c>
      <c r="E147" s="54" t="s">
        <v>250</v>
      </c>
      <c r="F147" s="54" t="s">
        <v>348</v>
      </c>
      <c r="G147" s="54" t="s">
        <v>161</v>
      </c>
      <c r="H147" s="30"/>
      <c r="I147" s="52" t="s">
        <v>5</v>
      </c>
      <c r="J147" s="46"/>
      <c r="K147" s="30"/>
      <c r="L147" s="30"/>
      <c r="M147" s="30"/>
      <c r="N147" s="55" t="s">
        <v>48</v>
      </c>
      <c r="P147" s="38"/>
      <c r="R147" s="38"/>
    </row>
    <row r="148" spans="1:18" s="55" customFormat="1" ht="36">
      <c r="A148" s="52" t="s">
        <v>464</v>
      </c>
      <c r="B148" s="178"/>
      <c r="C148" s="177"/>
      <c r="D148" s="53" t="s">
        <v>350</v>
      </c>
      <c r="E148" s="30" t="s">
        <v>78</v>
      </c>
      <c r="F148" s="54" t="s">
        <v>351</v>
      </c>
      <c r="G148" s="30" t="s">
        <v>78</v>
      </c>
      <c r="H148" s="30"/>
      <c r="I148" s="52" t="s">
        <v>5</v>
      </c>
      <c r="J148" s="46"/>
      <c r="K148" s="30"/>
      <c r="L148" s="30"/>
      <c r="M148" s="30"/>
      <c r="N148" s="55" t="s">
        <v>48</v>
      </c>
      <c r="P148" s="38"/>
      <c r="R148" s="38"/>
    </row>
    <row r="149" spans="1:18" s="55" customFormat="1" ht="54">
      <c r="A149" s="52" t="s">
        <v>465</v>
      </c>
      <c r="B149" s="178"/>
      <c r="C149" s="176" t="s">
        <v>466</v>
      </c>
      <c r="D149" s="53" t="s">
        <v>347</v>
      </c>
      <c r="E149" s="54" t="s">
        <v>250</v>
      </c>
      <c r="F149" s="54" t="s">
        <v>348</v>
      </c>
      <c r="G149" s="54" t="s">
        <v>161</v>
      </c>
      <c r="H149" s="30"/>
      <c r="I149" s="52" t="s">
        <v>5</v>
      </c>
      <c r="J149" s="46"/>
      <c r="K149" s="30"/>
      <c r="L149" s="30"/>
      <c r="M149" s="30"/>
      <c r="N149" s="55" t="s">
        <v>48</v>
      </c>
      <c r="P149" s="38"/>
      <c r="R149" s="38"/>
    </row>
    <row r="150" spans="1:18" s="55" customFormat="1" ht="36">
      <c r="A150" s="52" t="s">
        <v>467</v>
      </c>
      <c r="B150" s="178"/>
      <c r="C150" s="177"/>
      <c r="D150" s="53" t="s">
        <v>350</v>
      </c>
      <c r="E150" s="30" t="s">
        <v>78</v>
      </c>
      <c r="F150" s="54" t="s">
        <v>351</v>
      </c>
      <c r="G150" s="30" t="s">
        <v>78</v>
      </c>
      <c r="H150" s="30"/>
      <c r="I150" s="52" t="s">
        <v>5</v>
      </c>
      <c r="J150" s="46"/>
      <c r="K150" s="30"/>
      <c r="L150" s="30"/>
      <c r="M150" s="30"/>
      <c r="N150" s="55" t="s">
        <v>48</v>
      </c>
      <c r="P150" s="38"/>
      <c r="R150" s="38"/>
    </row>
    <row r="151" spans="1:18" s="55" customFormat="1" ht="54">
      <c r="A151" s="52" t="s">
        <v>468</v>
      </c>
      <c r="B151" s="178"/>
      <c r="C151" s="176" t="s">
        <v>469</v>
      </c>
      <c r="D151" s="53" t="s">
        <v>347</v>
      </c>
      <c r="E151" s="54" t="s">
        <v>250</v>
      </c>
      <c r="F151" s="54" t="s">
        <v>348</v>
      </c>
      <c r="G151" s="54" t="s">
        <v>161</v>
      </c>
      <c r="H151" s="30"/>
      <c r="I151" s="52" t="s">
        <v>5</v>
      </c>
      <c r="J151" s="46"/>
      <c r="K151" s="30"/>
      <c r="L151" s="30"/>
      <c r="M151" s="30"/>
      <c r="N151" s="55" t="s">
        <v>48</v>
      </c>
      <c r="P151" s="38"/>
      <c r="R151" s="38"/>
    </row>
    <row r="152" spans="1:18" s="55" customFormat="1" ht="36">
      <c r="A152" s="52" t="s">
        <v>470</v>
      </c>
      <c r="B152" s="178"/>
      <c r="C152" s="177"/>
      <c r="D152" s="53" t="s">
        <v>350</v>
      </c>
      <c r="E152" s="30" t="s">
        <v>78</v>
      </c>
      <c r="F152" s="54" t="s">
        <v>351</v>
      </c>
      <c r="G152" s="30" t="s">
        <v>78</v>
      </c>
      <c r="H152" s="30"/>
      <c r="I152" s="52" t="s">
        <v>5</v>
      </c>
      <c r="J152" s="46"/>
      <c r="K152" s="30"/>
      <c r="L152" s="30"/>
      <c r="M152" s="30"/>
      <c r="N152" s="55" t="s">
        <v>48</v>
      </c>
      <c r="P152" s="38"/>
      <c r="R152" s="38"/>
    </row>
    <row r="153" spans="1:18" s="55" customFormat="1" ht="54">
      <c r="A153" s="52" t="s">
        <v>471</v>
      </c>
      <c r="B153" s="178"/>
      <c r="C153" s="176" t="s">
        <v>472</v>
      </c>
      <c r="D153" s="53" t="s">
        <v>347</v>
      </c>
      <c r="E153" s="54" t="s">
        <v>250</v>
      </c>
      <c r="F153" s="54" t="s">
        <v>348</v>
      </c>
      <c r="G153" s="54" t="s">
        <v>161</v>
      </c>
      <c r="H153" s="30"/>
      <c r="I153" s="52" t="s">
        <v>5</v>
      </c>
      <c r="J153" s="46"/>
      <c r="K153" s="30"/>
      <c r="L153" s="30"/>
      <c r="M153" s="30"/>
      <c r="N153" s="55" t="s">
        <v>48</v>
      </c>
      <c r="P153" s="38"/>
      <c r="R153" s="38"/>
    </row>
    <row r="154" spans="1:18" s="55" customFormat="1" ht="36">
      <c r="A154" s="52" t="s">
        <v>473</v>
      </c>
      <c r="B154" s="178"/>
      <c r="C154" s="177"/>
      <c r="D154" s="53" t="s">
        <v>350</v>
      </c>
      <c r="E154" s="30" t="s">
        <v>78</v>
      </c>
      <c r="F154" s="54" t="s">
        <v>351</v>
      </c>
      <c r="G154" s="30" t="s">
        <v>78</v>
      </c>
      <c r="H154" s="30"/>
      <c r="I154" s="52" t="s">
        <v>5</v>
      </c>
      <c r="J154" s="46"/>
      <c r="K154" s="30"/>
      <c r="L154" s="30"/>
      <c r="M154" s="30"/>
      <c r="N154" s="55" t="s">
        <v>48</v>
      </c>
      <c r="P154" s="38"/>
      <c r="R154" s="38"/>
    </row>
    <row r="155" spans="1:18" s="55" customFormat="1" ht="54">
      <c r="A155" s="52" t="s">
        <v>474</v>
      </c>
      <c r="B155" s="178"/>
      <c r="C155" s="176" t="s">
        <v>475</v>
      </c>
      <c r="D155" s="53" t="s">
        <v>347</v>
      </c>
      <c r="E155" s="54" t="s">
        <v>250</v>
      </c>
      <c r="F155" s="54" t="s">
        <v>348</v>
      </c>
      <c r="G155" s="54" t="s">
        <v>161</v>
      </c>
      <c r="H155" s="30"/>
      <c r="I155" s="52" t="s">
        <v>5</v>
      </c>
      <c r="J155" s="46"/>
      <c r="K155" s="30"/>
      <c r="L155" s="30"/>
      <c r="M155" s="30"/>
      <c r="N155" s="55" t="s">
        <v>48</v>
      </c>
      <c r="P155" s="38"/>
      <c r="R155" s="38"/>
    </row>
    <row r="156" spans="1:18" s="55" customFormat="1" ht="36">
      <c r="A156" s="52" t="s">
        <v>476</v>
      </c>
      <c r="B156" s="178"/>
      <c r="C156" s="177"/>
      <c r="D156" s="53" t="s">
        <v>350</v>
      </c>
      <c r="E156" s="30" t="s">
        <v>78</v>
      </c>
      <c r="F156" s="54" t="s">
        <v>351</v>
      </c>
      <c r="G156" s="30" t="s">
        <v>78</v>
      </c>
      <c r="H156" s="30"/>
      <c r="I156" s="52" t="s">
        <v>5</v>
      </c>
      <c r="J156" s="46"/>
      <c r="K156" s="30"/>
      <c r="L156" s="30"/>
      <c r="M156" s="30"/>
      <c r="N156" s="55" t="s">
        <v>48</v>
      </c>
      <c r="P156" s="38"/>
      <c r="R156" s="38"/>
    </row>
    <row r="157" spans="1:18" s="55" customFormat="1" ht="54">
      <c r="A157" s="52" t="s">
        <v>477</v>
      </c>
      <c r="B157" s="178"/>
      <c r="C157" s="176" t="s">
        <v>478</v>
      </c>
      <c r="D157" s="53" t="s">
        <v>347</v>
      </c>
      <c r="E157" s="54" t="s">
        <v>250</v>
      </c>
      <c r="F157" s="54" t="s">
        <v>348</v>
      </c>
      <c r="G157" s="54" t="s">
        <v>161</v>
      </c>
      <c r="H157" s="30"/>
      <c r="I157" s="52" t="s">
        <v>5</v>
      </c>
      <c r="J157" s="46"/>
      <c r="K157" s="30"/>
      <c r="L157" s="30"/>
      <c r="M157" s="30"/>
      <c r="N157" s="55" t="s">
        <v>48</v>
      </c>
      <c r="P157" s="38"/>
      <c r="R157" s="38"/>
    </row>
    <row r="158" spans="1:18" s="55" customFormat="1" ht="36">
      <c r="A158" s="52" t="s">
        <v>479</v>
      </c>
      <c r="B158" s="178"/>
      <c r="C158" s="177"/>
      <c r="D158" s="53" t="s">
        <v>350</v>
      </c>
      <c r="E158" s="30" t="s">
        <v>78</v>
      </c>
      <c r="F158" s="54" t="s">
        <v>351</v>
      </c>
      <c r="G158" s="30" t="s">
        <v>78</v>
      </c>
      <c r="H158" s="30"/>
      <c r="I158" s="52" t="s">
        <v>5</v>
      </c>
      <c r="J158" s="46"/>
      <c r="K158" s="30"/>
      <c r="L158" s="30"/>
      <c r="M158" s="30"/>
      <c r="N158" s="55" t="s">
        <v>48</v>
      </c>
      <c r="P158" s="38"/>
      <c r="R158" s="38"/>
    </row>
    <row r="159" spans="1:18" s="55" customFormat="1" ht="54">
      <c r="A159" s="52" t="s">
        <v>480</v>
      </c>
      <c r="B159" s="178"/>
      <c r="C159" s="176" t="s">
        <v>481</v>
      </c>
      <c r="D159" s="53" t="s">
        <v>347</v>
      </c>
      <c r="E159" s="54" t="s">
        <v>250</v>
      </c>
      <c r="F159" s="54" t="s">
        <v>348</v>
      </c>
      <c r="G159" s="54" t="s">
        <v>161</v>
      </c>
      <c r="H159" s="30"/>
      <c r="I159" s="52" t="s">
        <v>5</v>
      </c>
      <c r="J159" s="46"/>
      <c r="K159" s="30"/>
      <c r="L159" s="30"/>
      <c r="M159" s="30"/>
      <c r="N159" s="55" t="s">
        <v>48</v>
      </c>
      <c r="P159" s="38"/>
      <c r="R159" s="38"/>
    </row>
    <row r="160" spans="1:18" s="55" customFormat="1" ht="36">
      <c r="A160" s="52" t="s">
        <v>482</v>
      </c>
      <c r="B160" s="178"/>
      <c r="C160" s="177"/>
      <c r="D160" s="53" t="s">
        <v>350</v>
      </c>
      <c r="E160" s="30" t="s">
        <v>78</v>
      </c>
      <c r="F160" s="54" t="s">
        <v>351</v>
      </c>
      <c r="G160" s="30" t="s">
        <v>78</v>
      </c>
      <c r="H160" s="30"/>
      <c r="I160" s="52" t="s">
        <v>5</v>
      </c>
      <c r="J160" s="46"/>
      <c r="K160" s="30"/>
      <c r="L160" s="30"/>
      <c r="M160" s="30"/>
      <c r="N160" s="55" t="s">
        <v>48</v>
      </c>
      <c r="P160" s="38"/>
      <c r="R160" s="38"/>
    </row>
    <row r="161" spans="1:18" s="55" customFormat="1" ht="54">
      <c r="A161" s="52" t="s">
        <v>483</v>
      </c>
      <c r="B161" s="178"/>
      <c r="C161" s="176" t="s">
        <v>484</v>
      </c>
      <c r="D161" s="53" t="s">
        <v>347</v>
      </c>
      <c r="E161" s="54" t="s">
        <v>250</v>
      </c>
      <c r="F161" s="54" t="s">
        <v>348</v>
      </c>
      <c r="G161" s="54" t="s">
        <v>161</v>
      </c>
      <c r="H161" s="30"/>
      <c r="I161" s="52" t="s">
        <v>5</v>
      </c>
      <c r="J161" s="46"/>
      <c r="K161" s="30"/>
      <c r="L161" s="30"/>
      <c r="M161" s="30"/>
      <c r="N161" s="55" t="s">
        <v>48</v>
      </c>
      <c r="P161" s="38"/>
      <c r="R161" s="38"/>
    </row>
    <row r="162" spans="1:18" s="55" customFormat="1" ht="36">
      <c r="A162" s="52" t="s">
        <v>485</v>
      </c>
      <c r="B162" s="178"/>
      <c r="C162" s="177"/>
      <c r="D162" s="53" t="s">
        <v>350</v>
      </c>
      <c r="E162" s="30" t="s">
        <v>78</v>
      </c>
      <c r="F162" s="54" t="s">
        <v>351</v>
      </c>
      <c r="G162" s="30" t="s">
        <v>78</v>
      </c>
      <c r="H162" s="30"/>
      <c r="I162" s="52" t="s">
        <v>5</v>
      </c>
      <c r="J162" s="46"/>
      <c r="K162" s="30"/>
      <c r="L162" s="30"/>
      <c r="M162" s="30"/>
      <c r="N162" s="55" t="s">
        <v>48</v>
      </c>
      <c r="P162" s="38"/>
      <c r="R162" s="38"/>
    </row>
    <row r="163" spans="1:18" s="55" customFormat="1" ht="54">
      <c r="A163" s="52" t="s">
        <v>486</v>
      </c>
      <c r="B163" s="178"/>
      <c r="C163" s="176" t="s">
        <v>487</v>
      </c>
      <c r="D163" s="53" t="s">
        <v>347</v>
      </c>
      <c r="E163" s="54" t="s">
        <v>250</v>
      </c>
      <c r="F163" s="54" t="s">
        <v>348</v>
      </c>
      <c r="G163" s="54" t="s">
        <v>161</v>
      </c>
      <c r="H163" s="30"/>
      <c r="I163" s="52" t="s">
        <v>5</v>
      </c>
      <c r="J163" s="46"/>
      <c r="K163" s="30"/>
      <c r="L163" s="30"/>
      <c r="M163" s="30"/>
      <c r="N163" s="55" t="s">
        <v>48</v>
      </c>
      <c r="P163" s="38"/>
      <c r="R163" s="38"/>
    </row>
    <row r="164" spans="1:18" s="55" customFormat="1" ht="36">
      <c r="A164" s="52" t="s">
        <v>488</v>
      </c>
      <c r="B164" s="178"/>
      <c r="C164" s="177"/>
      <c r="D164" s="53" t="s">
        <v>350</v>
      </c>
      <c r="E164" s="30" t="s">
        <v>78</v>
      </c>
      <c r="F164" s="54" t="s">
        <v>351</v>
      </c>
      <c r="G164" s="30" t="s">
        <v>78</v>
      </c>
      <c r="H164" s="30"/>
      <c r="I164" s="52" t="s">
        <v>5</v>
      </c>
      <c r="J164" s="46"/>
      <c r="K164" s="30"/>
      <c r="L164" s="30"/>
      <c r="M164" s="30"/>
      <c r="N164" s="55" t="s">
        <v>48</v>
      </c>
      <c r="P164" s="38"/>
      <c r="R164" s="38"/>
    </row>
    <row r="165" spans="1:18" s="55" customFormat="1" ht="54">
      <c r="A165" s="52" t="s">
        <v>489</v>
      </c>
      <c r="B165" s="178"/>
      <c r="C165" s="176" t="s">
        <v>490</v>
      </c>
      <c r="D165" s="53" t="s">
        <v>347</v>
      </c>
      <c r="E165" s="54" t="s">
        <v>250</v>
      </c>
      <c r="F165" s="54" t="s">
        <v>348</v>
      </c>
      <c r="G165" s="54" t="s">
        <v>161</v>
      </c>
      <c r="H165" s="30"/>
      <c r="I165" s="52" t="s">
        <v>5</v>
      </c>
      <c r="J165" s="46"/>
      <c r="K165" s="30"/>
      <c r="L165" s="30"/>
      <c r="M165" s="30"/>
      <c r="N165" s="55" t="s">
        <v>48</v>
      </c>
      <c r="P165" s="38"/>
      <c r="R165" s="38"/>
    </row>
    <row r="166" spans="1:18" s="55" customFormat="1" ht="36">
      <c r="A166" s="52" t="s">
        <v>491</v>
      </c>
      <c r="B166" s="178"/>
      <c r="C166" s="177"/>
      <c r="D166" s="53" t="s">
        <v>350</v>
      </c>
      <c r="E166" s="30" t="s">
        <v>78</v>
      </c>
      <c r="F166" s="54" t="s">
        <v>351</v>
      </c>
      <c r="G166" s="30" t="s">
        <v>78</v>
      </c>
      <c r="H166" s="30"/>
      <c r="I166" s="52" t="s">
        <v>5</v>
      </c>
      <c r="J166" s="46"/>
      <c r="K166" s="30"/>
      <c r="L166" s="30"/>
      <c r="M166" s="30"/>
      <c r="N166" s="55" t="s">
        <v>48</v>
      </c>
      <c r="P166" s="38"/>
      <c r="R166" s="38"/>
    </row>
    <row r="167" spans="1:18" s="55" customFormat="1" ht="54">
      <c r="A167" s="52" t="s">
        <v>492</v>
      </c>
      <c r="B167" s="178"/>
      <c r="C167" s="176" t="s">
        <v>493</v>
      </c>
      <c r="D167" s="53" t="s">
        <v>347</v>
      </c>
      <c r="E167" s="54" t="s">
        <v>250</v>
      </c>
      <c r="F167" s="54" t="s">
        <v>348</v>
      </c>
      <c r="G167" s="54" t="s">
        <v>161</v>
      </c>
      <c r="H167" s="30"/>
      <c r="I167" s="52" t="s">
        <v>5</v>
      </c>
      <c r="J167" s="46"/>
      <c r="K167" s="30"/>
      <c r="L167" s="30"/>
      <c r="M167" s="30"/>
      <c r="N167" s="55" t="s">
        <v>48</v>
      </c>
      <c r="P167" s="38"/>
      <c r="R167" s="38"/>
    </row>
    <row r="168" spans="1:18" s="55" customFormat="1" ht="36">
      <c r="A168" s="52" t="s">
        <v>494</v>
      </c>
      <c r="B168" s="178"/>
      <c r="C168" s="177"/>
      <c r="D168" s="53" t="s">
        <v>350</v>
      </c>
      <c r="E168" s="30" t="s">
        <v>78</v>
      </c>
      <c r="F168" s="54" t="s">
        <v>351</v>
      </c>
      <c r="G168" s="30" t="s">
        <v>78</v>
      </c>
      <c r="H168" s="30"/>
      <c r="I168" s="52" t="s">
        <v>5</v>
      </c>
      <c r="J168" s="46"/>
      <c r="K168" s="30"/>
      <c r="L168" s="30"/>
      <c r="M168" s="30"/>
      <c r="N168" s="55" t="s">
        <v>48</v>
      </c>
      <c r="P168" s="38"/>
      <c r="R168" s="38"/>
    </row>
    <row r="169" spans="1:18" s="55" customFormat="1" ht="54">
      <c r="A169" s="52" t="s">
        <v>495</v>
      </c>
      <c r="B169" s="178"/>
      <c r="C169" s="176" t="s">
        <v>496</v>
      </c>
      <c r="D169" s="53" t="s">
        <v>347</v>
      </c>
      <c r="E169" s="54" t="s">
        <v>250</v>
      </c>
      <c r="F169" s="54" t="s">
        <v>348</v>
      </c>
      <c r="G169" s="54" t="s">
        <v>161</v>
      </c>
      <c r="H169" s="30"/>
      <c r="I169" s="52" t="s">
        <v>5</v>
      </c>
      <c r="J169" s="46"/>
      <c r="K169" s="30"/>
      <c r="L169" s="30"/>
      <c r="M169" s="30"/>
      <c r="N169" s="55" t="s">
        <v>48</v>
      </c>
      <c r="P169" s="38"/>
      <c r="R169" s="38"/>
    </row>
    <row r="170" spans="1:18" s="55" customFormat="1" ht="36">
      <c r="A170" s="52" t="s">
        <v>497</v>
      </c>
      <c r="B170" s="178"/>
      <c r="C170" s="177"/>
      <c r="D170" s="53" t="s">
        <v>350</v>
      </c>
      <c r="E170" s="30" t="s">
        <v>78</v>
      </c>
      <c r="F170" s="54" t="s">
        <v>351</v>
      </c>
      <c r="G170" s="30" t="s">
        <v>78</v>
      </c>
      <c r="H170" s="30"/>
      <c r="I170" s="52" t="s">
        <v>5</v>
      </c>
      <c r="J170" s="46"/>
      <c r="K170" s="30"/>
      <c r="L170" s="30"/>
      <c r="M170" s="30"/>
      <c r="N170" s="55" t="s">
        <v>48</v>
      </c>
      <c r="P170" s="38"/>
      <c r="R170" s="38"/>
    </row>
    <row r="171" spans="1:18" s="55" customFormat="1" ht="54">
      <c r="A171" s="52" t="s">
        <v>498</v>
      </c>
      <c r="B171" s="178"/>
      <c r="C171" s="176" t="s">
        <v>499</v>
      </c>
      <c r="D171" s="53" t="s">
        <v>347</v>
      </c>
      <c r="E171" s="54" t="s">
        <v>250</v>
      </c>
      <c r="F171" s="54" t="s">
        <v>348</v>
      </c>
      <c r="G171" s="54" t="s">
        <v>161</v>
      </c>
      <c r="H171" s="30"/>
      <c r="I171" s="52" t="s">
        <v>5</v>
      </c>
      <c r="J171" s="46"/>
      <c r="K171" s="30"/>
      <c r="L171" s="30"/>
      <c r="M171" s="30"/>
      <c r="N171" s="55" t="s">
        <v>48</v>
      </c>
      <c r="P171" s="38"/>
      <c r="R171" s="38"/>
    </row>
    <row r="172" spans="1:18" s="55" customFormat="1" ht="36">
      <c r="A172" s="52" t="s">
        <v>500</v>
      </c>
      <c r="B172" s="178"/>
      <c r="C172" s="177"/>
      <c r="D172" s="53" t="s">
        <v>350</v>
      </c>
      <c r="E172" s="30" t="s">
        <v>78</v>
      </c>
      <c r="F172" s="54" t="s">
        <v>351</v>
      </c>
      <c r="G172" s="30" t="s">
        <v>78</v>
      </c>
      <c r="H172" s="30"/>
      <c r="I172" s="52" t="s">
        <v>5</v>
      </c>
      <c r="J172" s="46"/>
      <c r="K172" s="30"/>
      <c r="L172" s="30"/>
      <c r="M172" s="30"/>
      <c r="N172" s="55" t="s">
        <v>48</v>
      </c>
      <c r="P172" s="38"/>
      <c r="R172" s="38"/>
    </row>
    <row r="173" spans="1:18" s="55" customFormat="1" ht="54">
      <c r="A173" s="52" t="s">
        <v>501</v>
      </c>
      <c r="B173" s="178"/>
      <c r="C173" s="176" t="s">
        <v>502</v>
      </c>
      <c r="D173" s="53" t="s">
        <v>347</v>
      </c>
      <c r="E173" s="54" t="s">
        <v>250</v>
      </c>
      <c r="F173" s="54" t="s">
        <v>348</v>
      </c>
      <c r="G173" s="54" t="s">
        <v>161</v>
      </c>
      <c r="H173" s="30"/>
      <c r="I173" s="52" t="s">
        <v>5</v>
      </c>
      <c r="J173" s="46"/>
      <c r="K173" s="30"/>
      <c r="L173" s="30"/>
      <c r="M173" s="30"/>
      <c r="N173" s="55" t="s">
        <v>48</v>
      </c>
      <c r="P173" s="38"/>
      <c r="R173" s="38"/>
    </row>
    <row r="174" spans="1:18" s="55" customFormat="1" ht="36">
      <c r="A174" s="52" t="s">
        <v>503</v>
      </c>
      <c r="B174" s="178"/>
      <c r="C174" s="177"/>
      <c r="D174" s="53" t="s">
        <v>350</v>
      </c>
      <c r="E174" s="30" t="s">
        <v>78</v>
      </c>
      <c r="F174" s="54" t="s">
        <v>351</v>
      </c>
      <c r="G174" s="30" t="s">
        <v>78</v>
      </c>
      <c r="H174" s="30"/>
      <c r="I174" s="52" t="s">
        <v>5</v>
      </c>
      <c r="J174" s="46"/>
      <c r="K174" s="30"/>
      <c r="L174" s="30"/>
      <c r="M174" s="30"/>
      <c r="N174" s="55" t="s">
        <v>48</v>
      </c>
      <c r="P174" s="38"/>
      <c r="R174" s="38"/>
    </row>
    <row r="175" spans="1:18" s="55" customFormat="1" ht="54">
      <c r="A175" s="52" t="s">
        <v>504</v>
      </c>
      <c r="B175" s="178"/>
      <c r="C175" s="176" t="s">
        <v>505</v>
      </c>
      <c r="D175" s="53" t="s">
        <v>347</v>
      </c>
      <c r="E175" s="54" t="s">
        <v>250</v>
      </c>
      <c r="F175" s="54" t="s">
        <v>348</v>
      </c>
      <c r="G175" s="54" t="s">
        <v>161</v>
      </c>
      <c r="H175" s="30"/>
      <c r="I175" s="52" t="s">
        <v>5</v>
      </c>
      <c r="J175" s="46"/>
      <c r="K175" s="30"/>
      <c r="L175" s="30"/>
      <c r="M175" s="30"/>
      <c r="N175" s="55" t="s">
        <v>48</v>
      </c>
      <c r="P175" s="38"/>
      <c r="R175" s="38"/>
    </row>
    <row r="176" spans="1:18" s="55" customFormat="1" ht="36">
      <c r="A176" s="52" t="s">
        <v>506</v>
      </c>
      <c r="B176" s="178"/>
      <c r="C176" s="177"/>
      <c r="D176" s="53" t="s">
        <v>350</v>
      </c>
      <c r="E176" s="30" t="s">
        <v>78</v>
      </c>
      <c r="F176" s="54" t="s">
        <v>351</v>
      </c>
      <c r="G176" s="30" t="s">
        <v>78</v>
      </c>
      <c r="H176" s="30"/>
      <c r="I176" s="52" t="s">
        <v>5</v>
      </c>
      <c r="J176" s="46"/>
      <c r="K176" s="30"/>
      <c r="L176" s="30"/>
      <c r="M176" s="30"/>
      <c r="N176" s="55" t="s">
        <v>48</v>
      </c>
      <c r="P176" s="38"/>
      <c r="R176" s="38"/>
    </row>
    <row r="177" spans="1:18" s="55" customFormat="1" ht="54">
      <c r="A177" s="52" t="s">
        <v>507</v>
      </c>
      <c r="B177" s="178"/>
      <c r="C177" s="176" t="s">
        <v>508</v>
      </c>
      <c r="D177" s="53" t="s">
        <v>347</v>
      </c>
      <c r="E177" s="54" t="s">
        <v>250</v>
      </c>
      <c r="F177" s="54" t="s">
        <v>348</v>
      </c>
      <c r="G177" s="54" t="s">
        <v>161</v>
      </c>
      <c r="H177" s="30"/>
      <c r="I177" s="52" t="s">
        <v>5</v>
      </c>
      <c r="J177" s="46"/>
      <c r="K177" s="30"/>
      <c r="L177" s="30"/>
      <c r="M177" s="30"/>
      <c r="N177" s="55" t="s">
        <v>48</v>
      </c>
      <c r="P177" s="38"/>
      <c r="R177" s="38"/>
    </row>
    <row r="178" spans="1:18" s="55" customFormat="1" ht="36">
      <c r="A178" s="52" t="s">
        <v>509</v>
      </c>
      <c r="B178" s="178"/>
      <c r="C178" s="177"/>
      <c r="D178" s="53" t="s">
        <v>350</v>
      </c>
      <c r="E178" s="30" t="s">
        <v>78</v>
      </c>
      <c r="F178" s="54" t="s">
        <v>351</v>
      </c>
      <c r="G178" s="30" t="s">
        <v>78</v>
      </c>
      <c r="H178" s="30"/>
      <c r="I178" s="52" t="s">
        <v>5</v>
      </c>
      <c r="J178" s="46"/>
      <c r="K178" s="30"/>
      <c r="L178" s="30"/>
      <c r="M178" s="30"/>
      <c r="N178" s="55" t="s">
        <v>48</v>
      </c>
      <c r="P178" s="38"/>
      <c r="R178" s="38"/>
    </row>
    <row r="179" spans="1:18" s="55" customFormat="1" ht="54">
      <c r="A179" s="52" t="s">
        <v>510</v>
      </c>
      <c r="B179" s="178"/>
      <c r="C179" s="176" t="s">
        <v>511</v>
      </c>
      <c r="D179" s="53" t="s">
        <v>347</v>
      </c>
      <c r="E179" s="54" t="s">
        <v>250</v>
      </c>
      <c r="F179" s="54" t="s">
        <v>348</v>
      </c>
      <c r="G179" s="54" t="s">
        <v>161</v>
      </c>
      <c r="H179" s="30"/>
      <c r="I179" s="52" t="s">
        <v>5</v>
      </c>
      <c r="J179" s="46"/>
      <c r="K179" s="30"/>
      <c r="L179" s="30"/>
      <c r="M179" s="30"/>
      <c r="N179" s="55" t="s">
        <v>48</v>
      </c>
      <c r="P179" s="38"/>
      <c r="R179" s="38"/>
    </row>
    <row r="180" spans="1:18" s="55" customFormat="1" ht="36">
      <c r="A180" s="52" t="s">
        <v>512</v>
      </c>
      <c r="B180" s="178"/>
      <c r="C180" s="177"/>
      <c r="D180" s="53" t="s">
        <v>350</v>
      </c>
      <c r="E180" s="30" t="s">
        <v>78</v>
      </c>
      <c r="F180" s="54" t="s">
        <v>351</v>
      </c>
      <c r="G180" s="30" t="s">
        <v>78</v>
      </c>
      <c r="H180" s="30"/>
      <c r="I180" s="52" t="s">
        <v>5</v>
      </c>
      <c r="J180" s="46"/>
      <c r="K180" s="30"/>
      <c r="L180" s="30"/>
      <c r="M180" s="30"/>
      <c r="N180" s="55" t="s">
        <v>48</v>
      </c>
      <c r="P180" s="38"/>
      <c r="R180" s="38"/>
    </row>
    <row r="181" spans="1:18" s="55" customFormat="1" ht="54">
      <c r="A181" s="52" t="s">
        <v>513</v>
      </c>
      <c r="B181" s="178"/>
      <c r="C181" s="176" t="s">
        <v>514</v>
      </c>
      <c r="D181" s="53" t="s">
        <v>347</v>
      </c>
      <c r="E181" s="54" t="s">
        <v>250</v>
      </c>
      <c r="F181" s="54" t="s">
        <v>348</v>
      </c>
      <c r="G181" s="54" t="s">
        <v>161</v>
      </c>
      <c r="H181" s="30"/>
      <c r="I181" s="52" t="s">
        <v>5</v>
      </c>
      <c r="J181" s="46"/>
      <c r="K181" s="30"/>
      <c r="L181" s="30"/>
      <c r="M181" s="30"/>
      <c r="N181" s="55" t="s">
        <v>48</v>
      </c>
      <c r="P181" s="38"/>
      <c r="R181" s="38"/>
    </row>
    <row r="182" spans="1:18" s="55" customFormat="1" ht="36">
      <c r="A182" s="52" t="s">
        <v>515</v>
      </c>
      <c r="B182" s="178"/>
      <c r="C182" s="177"/>
      <c r="D182" s="53" t="s">
        <v>350</v>
      </c>
      <c r="E182" s="30" t="s">
        <v>78</v>
      </c>
      <c r="F182" s="54" t="s">
        <v>351</v>
      </c>
      <c r="G182" s="30" t="s">
        <v>78</v>
      </c>
      <c r="H182" s="30"/>
      <c r="I182" s="52" t="s">
        <v>5</v>
      </c>
      <c r="J182" s="46"/>
      <c r="K182" s="30"/>
      <c r="L182" s="30"/>
      <c r="M182" s="30"/>
      <c r="N182" s="55" t="s">
        <v>48</v>
      </c>
      <c r="P182" s="38"/>
      <c r="R182" s="38"/>
    </row>
    <row r="183" spans="1:18" s="55" customFormat="1" ht="72">
      <c r="A183" s="52" t="s">
        <v>516</v>
      </c>
      <c r="B183" s="178"/>
      <c r="C183" s="176" t="s">
        <v>517</v>
      </c>
      <c r="D183" s="53" t="s">
        <v>518</v>
      </c>
      <c r="E183" s="54" t="s">
        <v>519</v>
      </c>
      <c r="F183" s="54" t="s">
        <v>520</v>
      </c>
      <c r="G183" s="54" t="s">
        <v>161</v>
      </c>
      <c r="H183" s="30"/>
      <c r="I183" s="52" t="s">
        <v>5</v>
      </c>
      <c r="J183" s="32"/>
      <c r="K183" s="30"/>
      <c r="L183" s="30"/>
      <c r="M183" s="30"/>
      <c r="N183" s="55" t="s">
        <v>48</v>
      </c>
    </row>
    <row r="184" spans="1:18" s="55" customFormat="1" ht="90">
      <c r="A184" s="52" t="s">
        <v>521</v>
      </c>
      <c r="B184" s="177"/>
      <c r="C184" s="177"/>
      <c r="D184" s="53" t="s">
        <v>522</v>
      </c>
      <c r="E184" s="54" t="s">
        <v>78</v>
      </c>
      <c r="F184" s="54" t="s">
        <v>523</v>
      </c>
      <c r="G184" s="30" t="s">
        <v>78</v>
      </c>
      <c r="H184" s="30"/>
      <c r="I184" s="52" t="s">
        <v>5</v>
      </c>
      <c r="J184" s="32"/>
      <c r="K184" s="30"/>
      <c r="L184" s="30"/>
      <c r="M184" s="30"/>
      <c r="N184" s="55" t="s">
        <v>48</v>
      </c>
    </row>
    <row r="185" spans="1:18" s="55" customFormat="1">
      <c r="A185" s="52"/>
      <c r="B185" s="58"/>
      <c r="C185" s="58"/>
      <c r="D185" s="53"/>
      <c r="E185" s="54"/>
      <c r="F185" s="54"/>
      <c r="G185" s="54"/>
      <c r="H185" s="30"/>
      <c r="I185" s="52"/>
      <c r="J185" s="46"/>
      <c r="K185" s="30"/>
      <c r="L185" s="30"/>
      <c r="M185" s="30"/>
      <c r="N185" s="55" t="s">
        <v>48</v>
      </c>
      <c r="P185" s="38"/>
    </row>
    <row r="186" spans="1:18" s="55" customFormat="1">
      <c r="A186" s="52"/>
      <c r="B186" s="58"/>
      <c r="C186" s="58"/>
      <c r="D186" s="53"/>
      <c r="E186" s="30"/>
      <c r="F186" s="54"/>
      <c r="G186" s="54"/>
      <c r="H186" s="30"/>
      <c r="I186" s="52"/>
      <c r="J186" s="46"/>
      <c r="K186" s="30"/>
      <c r="L186" s="30"/>
      <c r="M186" s="30"/>
      <c r="N186" s="55" t="s">
        <v>48</v>
      </c>
      <c r="P186" s="38"/>
    </row>
    <row r="187" spans="1:18" s="55" customFormat="1">
      <c r="A187" s="52"/>
      <c r="B187" s="58"/>
      <c r="C187" s="58"/>
      <c r="D187" s="53"/>
      <c r="E187" s="30"/>
      <c r="F187" s="54"/>
      <c r="G187" s="54"/>
      <c r="H187" s="30"/>
      <c r="I187" s="52"/>
      <c r="J187" s="46"/>
      <c r="K187" s="30"/>
      <c r="L187" s="30"/>
      <c r="M187" s="30"/>
      <c r="N187" s="55" t="s">
        <v>48</v>
      </c>
      <c r="P187" s="38"/>
    </row>
    <row r="188" spans="1:18" s="55" customFormat="1">
      <c r="A188" s="52"/>
      <c r="B188" s="58"/>
      <c r="C188" s="58"/>
      <c r="D188" s="53"/>
      <c r="E188" s="30"/>
      <c r="F188" s="54"/>
      <c r="G188" s="54"/>
      <c r="H188" s="30"/>
      <c r="I188" s="52"/>
      <c r="J188" s="46"/>
      <c r="K188" s="30"/>
      <c r="L188" s="30"/>
      <c r="M188" s="30"/>
      <c r="N188" s="55" t="s">
        <v>48</v>
      </c>
      <c r="P188" s="38"/>
    </row>
    <row r="189" spans="1:18" s="55" customFormat="1">
      <c r="A189" s="52"/>
      <c r="B189" s="58"/>
      <c r="C189" s="58"/>
      <c r="D189" s="53"/>
      <c r="E189" s="30"/>
      <c r="F189" s="54"/>
      <c r="G189" s="54"/>
      <c r="H189" s="30"/>
      <c r="I189" s="52"/>
      <c r="J189" s="46"/>
      <c r="K189" s="30"/>
      <c r="L189" s="30"/>
      <c r="M189" s="30"/>
      <c r="N189" s="55" t="s">
        <v>48</v>
      </c>
      <c r="P189" s="38"/>
    </row>
    <row r="190" spans="1:18" s="55" customFormat="1">
      <c r="A190" s="52"/>
      <c r="B190" s="58"/>
      <c r="C190" s="58"/>
      <c r="D190" s="53"/>
      <c r="E190" s="30"/>
      <c r="F190" s="54"/>
      <c r="G190" s="54"/>
      <c r="H190" s="30"/>
      <c r="I190" s="52"/>
      <c r="J190" s="46"/>
      <c r="K190" s="30"/>
      <c r="L190" s="30"/>
      <c r="M190" s="30"/>
      <c r="N190" s="55" t="s">
        <v>48</v>
      </c>
      <c r="P190" s="38"/>
    </row>
    <row r="191" spans="1:18" s="55" customFormat="1">
      <c r="A191" s="52"/>
      <c r="B191" s="58"/>
      <c r="C191" s="58"/>
      <c r="D191" s="53"/>
      <c r="E191" s="30"/>
      <c r="F191" s="54"/>
      <c r="G191" s="54"/>
      <c r="H191" s="30"/>
      <c r="I191" s="52"/>
      <c r="J191" s="46"/>
      <c r="K191" s="30"/>
      <c r="L191" s="30"/>
      <c r="M191" s="30"/>
      <c r="N191" s="55" t="s">
        <v>48</v>
      </c>
      <c r="P191" s="38"/>
    </row>
    <row r="192" spans="1:18" s="55" customFormat="1">
      <c r="A192" s="52"/>
      <c r="B192" s="58"/>
      <c r="C192" s="58"/>
      <c r="D192" s="53"/>
      <c r="E192" s="30"/>
      <c r="F192" s="54"/>
      <c r="G192" s="54"/>
      <c r="H192" s="30"/>
      <c r="I192" s="52"/>
      <c r="J192" s="46"/>
      <c r="K192" s="30"/>
      <c r="L192" s="30"/>
      <c r="M192" s="30"/>
      <c r="N192" s="55" t="s">
        <v>48</v>
      </c>
    </row>
    <row r="193" spans="1:14" s="55" customFormat="1">
      <c r="A193" s="52"/>
      <c r="B193" s="58"/>
      <c r="C193" s="58"/>
      <c r="D193" s="53"/>
      <c r="E193" s="30"/>
      <c r="F193" s="54"/>
      <c r="G193" s="54"/>
      <c r="H193" s="30"/>
      <c r="I193" s="52"/>
      <c r="J193" s="46"/>
      <c r="K193" s="30"/>
      <c r="L193" s="30"/>
      <c r="M193" s="30"/>
      <c r="N193" s="55" t="s">
        <v>48</v>
      </c>
    </row>
    <row r="194" spans="1:14" s="55" customFormat="1">
      <c r="A194" s="52"/>
      <c r="B194" s="58"/>
      <c r="C194" s="58"/>
      <c r="D194" s="53"/>
      <c r="E194" s="30"/>
      <c r="F194" s="54"/>
      <c r="G194" s="54"/>
      <c r="H194" s="30"/>
      <c r="I194" s="52"/>
      <c r="J194" s="46"/>
      <c r="K194" s="30"/>
      <c r="L194" s="30"/>
      <c r="M194" s="30"/>
      <c r="N194" s="55" t="s">
        <v>48</v>
      </c>
    </row>
    <row r="195" spans="1:14" s="55" customFormat="1">
      <c r="A195" s="52"/>
      <c r="B195" s="58"/>
      <c r="C195" s="58"/>
      <c r="D195" s="53"/>
      <c r="E195" s="30"/>
      <c r="F195" s="54"/>
      <c r="G195" s="54"/>
      <c r="H195" s="30"/>
      <c r="I195" s="52"/>
      <c r="J195" s="46"/>
      <c r="K195" s="30"/>
      <c r="L195" s="30"/>
      <c r="M195" s="30"/>
      <c r="N195" s="55" t="s">
        <v>48</v>
      </c>
    </row>
    <row r="196" spans="1:14" s="55" customFormat="1">
      <c r="A196" s="52"/>
      <c r="B196" s="58"/>
      <c r="C196" s="58"/>
      <c r="D196" s="53"/>
      <c r="E196" s="30"/>
      <c r="F196" s="54"/>
      <c r="G196" s="54"/>
      <c r="H196" s="30"/>
      <c r="I196" s="52"/>
      <c r="J196" s="46"/>
      <c r="K196" s="30"/>
      <c r="L196" s="30"/>
      <c r="M196" s="30"/>
      <c r="N196" s="55" t="s">
        <v>48</v>
      </c>
    </row>
    <row r="197" spans="1:14" s="55" customFormat="1">
      <c r="A197" s="52"/>
      <c r="B197" s="58"/>
      <c r="C197" s="58"/>
      <c r="D197" s="53"/>
      <c r="E197" s="30"/>
      <c r="F197" s="54"/>
      <c r="G197" s="54"/>
      <c r="H197" s="30"/>
      <c r="I197" s="52"/>
      <c r="J197" s="46"/>
      <c r="K197" s="30"/>
      <c r="L197" s="30"/>
      <c r="M197" s="30"/>
      <c r="N197" s="55" t="s">
        <v>48</v>
      </c>
    </row>
    <row r="198" spans="1:14" s="55" customFormat="1">
      <c r="A198" s="52"/>
      <c r="B198" s="58"/>
      <c r="C198" s="58"/>
      <c r="D198" s="53"/>
      <c r="E198" s="30"/>
      <c r="F198" s="54"/>
      <c r="G198" s="54"/>
      <c r="H198" s="30"/>
      <c r="I198" s="52"/>
      <c r="J198" s="46"/>
      <c r="K198" s="30"/>
      <c r="L198" s="30"/>
      <c r="M198" s="30"/>
      <c r="N198" s="55" t="s">
        <v>48</v>
      </c>
    </row>
    <row r="199" spans="1:14" s="55" customFormat="1">
      <c r="A199" s="52"/>
      <c r="B199" s="58"/>
      <c r="C199" s="58"/>
      <c r="D199" s="53"/>
      <c r="E199" s="30"/>
      <c r="F199" s="54"/>
      <c r="G199" s="54"/>
      <c r="H199" s="30"/>
      <c r="I199" s="52"/>
      <c r="J199" s="46"/>
      <c r="K199" s="30"/>
      <c r="L199" s="30"/>
      <c r="M199" s="30"/>
      <c r="N199" s="55" t="s">
        <v>48</v>
      </c>
    </row>
    <row r="200" spans="1:14" s="55" customFormat="1">
      <c r="A200" s="52"/>
      <c r="B200" s="58"/>
      <c r="C200" s="58"/>
      <c r="D200" s="53"/>
      <c r="E200" s="30"/>
      <c r="F200" s="54"/>
      <c r="G200" s="54"/>
      <c r="H200" s="30"/>
      <c r="I200" s="52"/>
      <c r="J200" s="46"/>
      <c r="K200" s="30"/>
      <c r="L200" s="30"/>
      <c r="M200" s="30"/>
      <c r="N200" s="55" t="s">
        <v>48</v>
      </c>
    </row>
    <row r="201" spans="1:14" s="55" customFormat="1">
      <c r="A201" s="52"/>
      <c r="B201" s="58"/>
      <c r="C201" s="58"/>
      <c r="D201" s="53"/>
      <c r="E201" s="30"/>
      <c r="F201" s="54"/>
      <c r="G201" s="54"/>
      <c r="H201" s="30"/>
      <c r="I201" s="52"/>
      <c r="J201" s="46"/>
      <c r="K201" s="30"/>
      <c r="L201" s="30"/>
      <c r="M201" s="30"/>
      <c r="N201" s="55" t="s">
        <v>48</v>
      </c>
    </row>
    <row r="202" spans="1:14" s="55" customFormat="1">
      <c r="A202" s="52"/>
      <c r="B202" s="58"/>
      <c r="C202" s="58"/>
      <c r="D202" s="53"/>
      <c r="E202" s="30"/>
      <c r="F202" s="54"/>
      <c r="G202" s="54"/>
      <c r="H202" s="30"/>
      <c r="I202" s="52"/>
      <c r="J202" s="46"/>
      <c r="K202" s="30"/>
      <c r="L202" s="30"/>
      <c r="M202" s="30"/>
      <c r="N202" s="55" t="s">
        <v>48</v>
      </c>
    </row>
    <row r="203" spans="1:14" s="55" customFormat="1">
      <c r="A203" s="52"/>
      <c r="B203" s="58"/>
      <c r="C203" s="58"/>
      <c r="D203" s="53"/>
      <c r="E203" s="30"/>
      <c r="F203" s="54"/>
      <c r="G203" s="54"/>
      <c r="H203" s="30"/>
      <c r="I203" s="52"/>
      <c r="J203" s="46"/>
      <c r="K203" s="30"/>
      <c r="L203" s="30"/>
      <c r="M203" s="30"/>
      <c r="N203" s="55" t="s">
        <v>48</v>
      </c>
    </row>
    <row r="204" spans="1:14" s="55" customFormat="1">
      <c r="A204" s="52"/>
      <c r="B204" s="58"/>
      <c r="C204" s="58"/>
      <c r="D204" s="53"/>
      <c r="E204" s="30"/>
      <c r="F204" s="54"/>
      <c r="G204" s="54"/>
      <c r="H204" s="30"/>
      <c r="I204" s="52"/>
      <c r="J204" s="46"/>
      <c r="K204" s="30"/>
      <c r="L204" s="30"/>
      <c r="M204" s="30"/>
      <c r="N204" s="55" t="s">
        <v>48</v>
      </c>
    </row>
    <row r="205" spans="1:14" s="55" customFormat="1">
      <c r="A205" s="52"/>
      <c r="B205" s="58"/>
      <c r="C205" s="58"/>
      <c r="D205" s="53"/>
      <c r="E205" s="30"/>
      <c r="F205" s="54"/>
      <c r="G205" s="54"/>
      <c r="H205" s="30"/>
      <c r="I205" s="52"/>
      <c r="J205" s="46"/>
      <c r="K205" s="30"/>
      <c r="L205" s="30"/>
      <c r="M205" s="30"/>
      <c r="N205" s="55" t="s">
        <v>48</v>
      </c>
    </row>
    <row r="206" spans="1:14" s="55" customFormat="1">
      <c r="A206" s="52"/>
      <c r="B206" s="58"/>
      <c r="C206" s="58"/>
      <c r="D206" s="53"/>
      <c r="E206" s="30"/>
      <c r="F206" s="54"/>
      <c r="G206" s="54"/>
      <c r="H206" s="30"/>
      <c r="I206" s="52"/>
      <c r="J206" s="46"/>
      <c r="K206" s="30"/>
      <c r="L206" s="30"/>
      <c r="M206" s="30"/>
      <c r="N206" s="55" t="s">
        <v>48</v>
      </c>
    </row>
    <row r="207" spans="1:14" s="55" customFormat="1">
      <c r="A207" s="52"/>
      <c r="B207" s="58"/>
      <c r="C207" s="58"/>
      <c r="D207" s="53"/>
      <c r="E207" s="30"/>
      <c r="F207" s="54"/>
      <c r="G207" s="54"/>
      <c r="H207" s="30"/>
      <c r="I207" s="52"/>
      <c r="J207" s="46"/>
      <c r="K207" s="30"/>
      <c r="L207" s="30"/>
      <c r="M207" s="30"/>
      <c r="N207" s="55" t="s">
        <v>48</v>
      </c>
    </row>
    <row r="208" spans="1:14" s="55" customFormat="1">
      <c r="A208" s="52"/>
      <c r="B208" s="58"/>
      <c r="C208" s="58"/>
      <c r="D208" s="53"/>
      <c r="E208" s="30"/>
      <c r="F208" s="54"/>
      <c r="G208" s="54"/>
      <c r="H208" s="30"/>
      <c r="I208" s="52"/>
      <c r="J208" s="46"/>
      <c r="K208" s="30"/>
      <c r="L208" s="30"/>
      <c r="M208" s="30"/>
      <c r="N208" s="55" t="s">
        <v>48</v>
      </c>
    </row>
    <row r="209" spans="1:14" s="55" customFormat="1">
      <c r="A209" s="52"/>
      <c r="B209" s="58"/>
      <c r="C209" s="58"/>
      <c r="D209" s="53"/>
      <c r="E209" s="30"/>
      <c r="F209" s="54"/>
      <c r="G209" s="54"/>
      <c r="H209" s="30"/>
      <c r="I209" s="52"/>
      <c r="J209" s="46"/>
      <c r="K209" s="30"/>
      <c r="L209" s="30"/>
      <c r="M209" s="30"/>
      <c r="N209" s="55" t="s">
        <v>48</v>
      </c>
    </row>
    <row r="210" spans="1:14" s="55" customFormat="1">
      <c r="A210" s="52"/>
      <c r="B210" s="58"/>
      <c r="C210" s="58"/>
      <c r="D210" s="53"/>
      <c r="E210" s="30"/>
      <c r="F210" s="54"/>
      <c r="G210" s="54"/>
      <c r="H210" s="30"/>
      <c r="I210" s="52"/>
      <c r="J210" s="46"/>
      <c r="K210" s="30"/>
      <c r="L210" s="30"/>
      <c r="M210" s="30"/>
      <c r="N210" s="55" t="s">
        <v>48</v>
      </c>
    </row>
    <row r="211" spans="1:14" s="55" customFormat="1">
      <c r="A211" s="52"/>
      <c r="B211" s="58"/>
      <c r="C211" s="58"/>
      <c r="D211" s="53"/>
      <c r="E211" s="30"/>
      <c r="F211" s="54"/>
      <c r="G211" s="54"/>
      <c r="H211" s="30"/>
      <c r="I211" s="52"/>
      <c r="J211" s="46"/>
      <c r="K211" s="30"/>
      <c r="L211" s="30"/>
      <c r="M211" s="30"/>
      <c r="N211" s="55" t="s">
        <v>48</v>
      </c>
    </row>
    <row r="212" spans="1:14" s="55" customFormat="1">
      <c r="A212" s="52"/>
      <c r="B212" s="58"/>
      <c r="C212" s="58"/>
      <c r="D212" s="53"/>
      <c r="E212" s="30"/>
      <c r="F212" s="54"/>
      <c r="G212" s="54"/>
      <c r="H212" s="30"/>
      <c r="I212" s="52"/>
      <c r="J212" s="46"/>
      <c r="K212" s="30"/>
      <c r="L212" s="30"/>
      <c r="M212" s="30"/>
      <c r="N212" s="55" t="s">
        <v>48</v>
      </c>
    </row>
    <row r="213" spans="1:14" s="55" customFormat="1">
      <c r="A213" s="52"/>
      <c r="B213" s="58"/>
      <c r="C213" s="58"/>
      <c r="D213" s="53"/>
      <c r="E213" s="30"/>
      <c r="F213" s="54"/>
      <c r="G213" s="54"/>
      <c r="H213" s="30"/>
      <c r="I213" s="52"/>
      <c r="J213" s="46"/>
      <c r="K213" s="30"/>
      <c r="L213" s="30"/>
      <c r="M213" s="30"/>
      <c r="N213" s="55" t="s">
        <v>48</v>
      </c>
    </row>
    <row r="214" spans="1:14" s="55" customFormat="1">
      <c r="A214" s="52"/>
      <c r="B214" s="58"/>
      <c r="C214" s="58"/>
      <c r="D214" s="53"/>
      <c r="E214" s="30"/>
      <c r="F214" s="54"/>
      <c r="G214" s="54"/>
      <c r="H214" s="30"/>
      <c r="I214" s="52"/>
      <c r="J214" s="46"/>
      <c r="K214" s="30"/>
      <c r="L214" s="30"/>
      <c r="M214" s="30"/>
      <c r="N214" s="55" t="s">
        <v>48</v>
      </c>
    </row>
    <row r="215" spans="1:14" s="55" customFormat="1">
      <c r="A215" s="52"/>
      <c r="B215" s="58"/>
      <c r="C215" s="58"/>
      <c r="D215" s="53"/>
      <c r="E215" s="30"/>
      <c r="F215" s="54"/>
      <c r="G215" s="54"/>
      <c r="H215" s="30"/>
      <c r="I215" s="52"/>
      <c r="J215" s="46"/>
      <c r="K215" s="30"/>
      <c r="L215" s="30"/>
      <c r="M215" s="30"/>
      <c r="N215" s="55" t="s">
        <v>48</v>
      </c>
    </row>
    <row r="216" spans="1:14" s="55" customFormat="1">
      <c r="A216" s="52"/>
      <c r="B216" s="58"/>
      <c r="C216" s="58"/>
      <c r="D216" s="53"/>
      <c r="E216" s="30"/>
      <c r="F216" s="54"/>
      <c r="G216" s="54"/>
      <c r="H216" s="30"/>
      <c r="I216" s="52"/>
      <c r="J216" s="46"/>
      <c r="K216" s="30"/>
      <c r="L216" s="30"/>
      <c r="M216" s="30"/>
      <c r="N216" s="55" t="s">
        <v>48</v>
      </c>
    </row>
    <row r="217" spans="1:14" s="55" customFormat="1">
      <c r="A217" s="52"/>
      <c r="B217" s="58"/>
      <c r="C217" s="58"/>
      <c r="D217" s="53"/>
      <c r="E217" s="30"/>
      <c r="F217" s="54"/>
      <c r="G217" s="54"/>
      <c r="H217" s="30"/>
      <c r="I217" s="52"/>
      <c r="J217" s="46"/>
      <c r="K217" s="30"/>
      <c r="L217" s="30"/>
      <c r="M217" s="30"/>
      <c r="N217" s="55" t="s">
        <v>48</v>
      </c>
    </row>
    <row r="218" spans="1:14" s="55" customFormat="1">
      <c r="A218" s="52"/>
      <c r="B218" s="58"/>
      <c r="C218" s="58"/>
      <c r="D218" s="53"/>
      <c r="E218" s="30"/>
      <c r="F218" s="54"/>
      <c r="G218" s="54"/>
      <c r="H218" s="30"/>
      <c r="I218" s="52"/>
      <c r="J218" s="46"/>
      <c r="K218" s="30"/>
      <c r="L218" s="30"/>
      <c r="M218" s="30"/>
      <c r="N218" s="55" t="s">
        <v>48</v>
      </c>
    </row>
    <row r="219" spans="1:14" s="55" customFormat="1">
      <c r="A219" s="52"/>
      <c r="B219" s="58"/>
      <c r="C219" s="58"/>
      <c r="D219" s="53"/>
      <c r="E219" s="30"/>
      <c r="F219" s="54"/>
      <c r="G219" s="54"/>
      <c r="H219" s="30"/>
      <c r="I219" s="52"/>
      <c r="J219" s="46"/>
      <c r="K219" s="30"/>
      <c r="L219" s="30"/>
      <c r="M219" s="30"/>
      <c r="N219" s="55" t="s">
        <v>48</v>
      </c>
    </row>
    <row r="220" spans="1:14" s="55" customFormat="1">
      <c r="A220" s="52"/>
      <c r="B220" s="58"/>
      <c r="C220" s="58"/>
      <c r="D220" s="53"/>
      <c r="E220" s="30"/>
      <c r="F220" s="54"/>
      <c r="G220" s="54"/>
      <c r="H220" s="30"/>
      <c r="I220" s="52"/>
      <c r="J220" s="46"/>
      <c r="K220" s="30"/>
      <c r="L220" s="30"/>
      <c r="M220" s="30"/>
      <c r="N220" s="55" t="s">
        <v>48</v>
      </c>
    </row>
    <row r="221" spans="1:14" s="55" customFormat="1">
      <c r="A221" s="52"/>
      <c r="B221" s="58"/>
      <c r="C221" s="58"/>
      <c r="D221" s="53"/>
      <c r="E221" s="30"/>
      <c r="F221" s="54"/>
      <c r="G221" s="54"/>
      <c r="H221" s="30"/>
      <c r="I221" s="52"/>
      <c r="J221" s="46"/>
      <c r="K221" s="30"/>
      <c r="L221" s="30"/>
      <c r="M221" s="30"/>
      <c r="N221" s="55" t="s">
        <v>48</v>
      </c>
    </row>
    <row r="222" spans="1:14" s="55" customFormat="1">
      <c r="A222" s="52"/>
      <c r="B222" s="58"/>
      <c r="C222" s="58"/>
      <c r="D222" s="53"/>
      <c r="E222" s="30"/>
      <c r="F222" s="54"/>
      <c r="G222" s="54"/>
      <c r="H222" s="30"/>
      <c r="I222" s="52"/>
      <c r="J222" s="46"/>
      <c r="K222" s="30"/>
      <c r="L222" s="30"/>
      <c r="M222" s="30"/>
      <c r="N222" s="55" t="s">
        <v>48</v>
      </c>
    </row>
    <row r="223" spans="1:14" s="55" customFormat="1">
      <c r="A223" s="52"/>
      <c r="B223" s="58"/>
      <c r="C223" s="58"/>
      <c r="D223" s="53"/>
      <c r="E223" s="30"/>
      <c r="F223" s="54"/>
      <c r="G223" s="54"/>
      <c r="H223" s="30"/>
      <c r="I223" s="52"/>
      <c r="J223" s="46"/>
      <c r="K223" s="30"/>
      <c r="L223" s="30"/>
      <c r="M223" s="30"/>
      <c r="N223" s="55" t="s">
        <v>48</v>
      </c>
    </row>
    <row r="224" spans="1:14" s="55" customFormat="1">
      <c r="A224" s="52"/>
      <c r="B224" s="58"/>
      <c r="C224" s="58"/>
      <c r="D224" s="53"/>
      <c r="E224" s="30"/>
      <c r="F224" s="54"/>
      <c r="G224" s="54"/>
      <c r="H224" s="30"/>
      <c r="I224" s="52"/>
      <c r="J224" s="46"/>
      <c r="K224" s="30"/>
      <c r="L224" s="30"/>
      <c r="M224" s="30"/>
      <c r="N224" s="55" t="s">
        <v>48</v>
      </c>
    </row>
    <row r="225" spans="1:14" s="55" customFormat="1">
      <c r="A225" s="52"/>
      <c r="B225" s="58"/>
      <c r="C225" s="58"/>
      <c r="D225" s="53"/>
      <c r="E225" s="30"/>
      <c r="F225" s="54"/>
      <c r="G225" s="54"/>
      <c r="H225" s="30"/>
      <c r="I225" s="52"/>
      <c r="J225" s="46"/>
      <c r="K225" s="30"/>
      <c r="L225" s="30"/>
      <c r="M225" s="30"/>
      <c r="N225" s="55" t="s">
        <v>48</v>
      </c>
    </row>
    <row r="226" spans="1:14" s="55" customFormat="1">
      <c r="A226" s="52"/>
      <c r="B226" s="58"/>
      <c r="C226" s="58"/>
      <c r="D226" s="53"/>
      <c r="E226" s="30"/>
      <c r="F226" s="54"/>
      <c r="G226" s="54"/>
      <c r="H226" s="30"/>
      <c r="I226" s="52"/>
      <c r="J226" s="46"/>
      <c r="K226" s="30"/>
      <c r="L226" s="30"/>
      <c r="M226" s="30"/>
      <c r="N226" s="55" t="s">
        <v>48</v>
      </c>
    </row>
    <row r="227" spans="1:14" s="55" customFormat="1">
      <c r="A227" s="52"/>
      <c r="B227" s="58"/>
      <c r="C227" s="58"/>
      <c r="D227" s="53"/>
      <c r="E227" s="30"/>
      <c r="F227" s="54"/>
      <c r="G227" s="54"/>
      <c r="H227" s="30"/>
      <c r="I227" s="52"/>
      <c r="J227" s="46"/>
      <c r="K227" s="30"/>
      <c r="L227" s="30"/>
      <c r="M227" s="30"/>
      <c r="N227" s="55" t="s">
        <v>48</v>
      </c>
    </row>
    <row r="228" spans="1:14" s="55" customFormat="1">
      <c r="A228" s="52"/>
      <c r="B228" s="58"/>
      <c r="C228" s="58"/>
      <c r="D228" s="53"/>
      <c r="E228" s="30"/>
      <c r="F228" s="54"/>
      <c r="G228" s="54"/>
      <c r="H228" s="30"/>
      <c r="I228" s="52"/>
      <c r="J228" s="46"/>
      <c r="K228" s="30"/>
      <c r="L228" s="30"/>
      <c r="M228" s="30"/>
      <c r="N228" s="55" t="s">
        <v>48</v>
      </c>
    </row>
    <row r="229" spans="1:14" s="55" customFormat="1">
      <c r="A229" s="52"/>
      <c r="B229" s="58"/>
      <c r="C229" s="58"/>
      <c r="D229" s="53"/>
      <c r="E229" s="30"/>
      <c r="F229" s="54"/>
      <c r="G229" s="54"/>
      <c r="H229" s="30"/>
      <c r="I229" s="52"/>
      <c r="J229" s="46"/>
      <c r="K229" s="30"/>
      <c r="L229" s="30"/>
      <c r="M229" s="30"/>
      <c r="N229" s="55" t="s">
        <v>48</v>
      </c>
    </row>
    <row r="230" spans="1:14" s="55" customFormat="1">
      <c r="A230" s="52"/>
      <c r="B230" s="58"/>
      <c r="C230" s="58"/>
      <c r="D230" s="53"/>
      <c r="E230" s="30"/>
      <c r="F230" s="54"/>
      <c r="G230" s="54"/>
      <c r="H230" s="30"/>
      <c r="I230" s="52"/>
      <c r="J230" s="46"/>
      <c r="K230" s="30"/>
      <c r="L230" s="30"/>
      <c r="M230" s="30"/>
      <c r="N230" s="55" t="s">
        <v>48</v>
      </c>
    </row>
    <row r="231" spans="1:14" s="55" customFormat="1">
      <c r="A231" s="52"/>
      <c r="B231" s="58"/>
      <c r="C231" s="58"/>
      <c r="D231" s="53"/>
      <c r="E231" s="30"/>
      <c r="F231" s="54"/>
      <c r="G231" s="54"/>
      <c r="H231" s="30"/>
      <c r="I231" s="52"/>
      <c r="J231" s="46"/>
      <c r="K231" s="30"/>
      <c r="L231" s="30"/>
      <c r="M231" s="30"/>
      <c r="N231" s="55" t="s">
        <v>48</v>
      </c>
    </row>
    <row r="232" spans="1:14" s="55" customFormat="1">
      <c r="A232" s="52"/>
      <c r="B232" s="58"/>
      <c r="C232" s="58"/>
      <c r="D232" s="53"/>
      <c r="E232" s="30"/>
      <c r="F232" s="54"/>
      <c r="G232" s="54"/>
      <c r="H232" s="30"/>
      <c r="I232" s="52"/>
      <c r="J232" s="46"/>
      <c r="K232" s="30"/>
      <c r="L232" s="30"/>
      <c r="M232" s="30"/>
      <c r="N232" s="55" t="s">
        <v>48</v>
      </c>
    </row>
    <row r="233" spans="1:14">
      <c r="A233" s="52"/>
      <c r="B233" s="58"/>
      <c r="C233" s="58"/>
      <c r="D233" s="53"/>
      <c r="E233" s="30"/>
      <c r="F233" s="54"/>
      <c r="G233" s="54"/>
      <c r="H233" s="30"/>
      <c r="I233" s="52"/>
      <c r="J233" s="46"/>
      <c r="K233" s="30"/>
      <c r="L233" s="30"/>
      <c r="M233" s="30"/>
      <c r="N233" s="55" t="s">
        <v>48</v>
      </c>
    </row>
    <row r="234" spans="1:14">
      <c r="A234" s="52"/>
      <c r="B234" s="58"/>
      <c r="C234" s="58"/>
      <c r="D234" s="53"/>
      <c r="E234" s="30"/>
      <c r="F234" s="54"/>
      <c r="G234" s="54"/>
      <c r="H234" s="30"/>
      <c r="I234" s="52"/>
      <c r="J234" s="46"/>
      <c r="K234" s="30"/>
      <c r="L234" s="30"/>
      <c r="M234" s="30"/>
      <c r="N234" s="55" t="s">
        <v>48</v>
      </c>
    </row>
    <row r="235" spans="1:14">
      <c r="A235" s="55" t="s">
        <v>48</v>
      </c>
      <c r="B235" s="55" t="s">
        <v>48</v>
      </c>
      <c r="C235" s="55" t="s">
        <v>48</v>
      </c>
      <c r="D235" s="55" t="s">
        <v>48</v>
      </c>
      <c r="E235" s="55" t="s">
        <v>48</v>
      </c>
      <c r="F235" s="55" t="s">
        <v>48</v>
      </c>
      <c r="G235" s="55" t="s">
        <v>48</v>
      </c>
      <c r="H235" s="55" t="s">
        <v>48</v>
      </c>
      <c r="I235" s="55" t="s">
        <v>48</v>
      </c>
      <c r="J235" s="55" t="s">
        <v>48</v>
      </c>
      <c r="K235" s="55" t="s">
        <v>48</v>
      </c>
      <c r="L235" s="55" t="s">
        <v>48</v>
      </c>
      <c r="M235" s="55" t="s">
        <v>48</v>
      </c>
    </row>
  </sheetData>
  <autoFilter ref="A6:M235" xr:uid="{6ABAE2E3-BA8A-49E3-9216-73108E2E8D2A}"/>
  <mergeCells count="81">
    <mergeCell ref="C56:C58"/>
    <mergeCell ref="C59:C61"/>
    <mergeCell ref="C62:C64"/>
    <mergeCell ref="C65:C67"/>
    <mergeCell ref="C68:C70"/>
    <mergeCell ref="C44:C46"/>
    <mergeCell ref="C47:C49"/>
    <mergeCell ref="C50:C52"/>
    <mergeCell ref="C53:C55"/>
    <mergeCell ref="C41:C43"/>
    <mergeCell ref="C133:C134"/>
    <mergeCell ref="C131:C132"/>
    <mergeCell ref="C129:C130"/>
    <mergeCell ref="C127:C128"/>
    <mergeCell ref="C125:C126"/>
    <mergeCell ref="C113:C114"/>
    <mergeCell ref="C111:C112"/>
    <mergeCell ref="C123:C124"/>
    <mergeCell ref="C121:C122"/>
    <mergeCell ref="C119:C120"/>
    <mergeCell ref="C117:C118"/>
    <mergeCell ref="C115:C116"/>
    <mergeCell ref="C155:C156"/>
    <mergeCell ref="C137:C138"/>
    <mergeCell ref="C135:C136"/>
    <mergeCell ref="C153:C154"/>
    <mergeCell ref="C151:C152"/>
    <mergeCell ref="C149:C150"/>
    <mergeCell ref="C147:C148"/>
    <mergeCell ref="C145:C146"/>
    <mergeCell ref="C143:C144"/>
    <mergeCell ref="C141:C142"/>
    <mergeCell ref="C139:C140"/>
    <mergeCell ref="C75:C76"/>
    <mergeCell ref="C73:C74"/>
    <mergeCell ref="C71:C72"/>
    <mergeCell ref="C181:C182"/>
    <mergeCell ref="C179:C180"/>
    <mergeCell ref="C177:C178"/>
    <mergeCell ref="C175:C176"/>
    <mergeCell ref="C173:C174"/>
    <mergeCell ref="C171:C172"/>
    <mergeCell ref="C169:C170"/>
    <mergeCell ref="C167:C168"/>
    <mergeCell ref="C165:C166"/>
    <mergeCell ref="C163:C164"/>
    <mergeCell ref="C161:C162"/>
    <mergeCell ref="C159:C160"/>
    <mergeCell ref="C157:C158"/>
    <mergeCell ref="C9:C10"/>
    <mergeCell ref="B7:B10"/>
    <mergeCell ref="C109:C110"/>
    <mergeCell ref="C107:C108"/>
    <mergeCell ref="C105:C106"/>
    <mergeCell ref="C103:C104"/>
    <mergeCell ref="C101:C102"/>
    <mergeCell ref="C99:C100"/>
    <mergeCell ref="C97:C98"/>
    <mergeCell ref="C95:C96"/>
    <mergeCell ref="C93:C94"/>
    <mergeCell ref="C91:C92"/>
    <mergeCell ref="C89:C90"/>
    <mergeCell ref="C87:C88"/>
    <mergeCell ref="C85:C86"/>
    <mergeCell ref="B11:B70"/>
    <mergeCell ref="C183:C184"/>
    <mergeCell ref="B71:B184"/>
    <mergeCell ref="C11:C12"/>
    <mergeCell ref="C26:C28"/>
    <mergeCell ref="C22:C25"/>
    <mergeCell ref="C17:C21"/>
    <mergeCell ref="C15:C16"/>
    <mergeCell ref="C13:C14"/>
    <mergeCell ref="C38:C40"/>
    <mergeCell ref="C35:C37"/>
    <mergeCell ref="C32:C34"/>
    <mergeCell ref="C29:C31"/>
    <mergeCell ref="C83:C84"/>
    <mergeCell ref="C81:C82"/>
    <mergeCell ref="C79:C80"/>
    <mergeCell ref="C77:C78"/>
  </mergeCells>
  <phoneticPr fontId="4"/>
  <conditionalFormatting sqref="A7:D7 D8:D11 A8:A234 D12:H43 D44:G176 H44:H184">
    <cfRule type="expression" dxfId="409" priority="249">
      <formula>$I7="NT"</formula>
    </cfRule>
    <cfRule type="expression" dxfId="408" priority="250">
      <formula>$I7="N/A"</formula>
    </cfRule>
  </conditionalFormatting>
  <conditionalFormatting sqref="C9">
    <cfRule type="expression" dxfId="407" priority="213">
      <formula>$I9="NT"</formula>
    </cfRule>
    <cfRule type="expression" dxfId="406" priority="214">
      <formula>$I9="N/A"</formula>
    </cfRule>
  </conditionalFormatting>
  <conditionalFormatting sqref="D179:D185">
    <cfRule type="expression" dxfId="405" priority="7">
      <formula>$I179="NT"</formula>
    </cfRule>
    <cfRule type="expression" dxfId="404" priority="8">
      <formula>$I179="N/A"</formula>
    </cfRule>
  </conditionalFormatting>
  <conditionalFormatting sqref="D177:E178">
    <cfRule type="expression" dxfId="403" priority="19">
      <formula>$I177="NT"</formula>
    </cfRule>
    <cfRule type="expression" dxfId="402" priority="20">
      <formula>$I177="N/A"</formula>
    </cfRule>
  </conditionalFormatting>
  <conditionalFormatting sqref="D186:H234">
    <cfRule type="expression" dxfId="401" priority="203">
      <formula>$I186="NT"</formula>
    </cfRule>
    <cfRule type="expression" dxfId="400" priority="204">
      <formula>$I186="N/A"</formula>
    </cfRule>
  </conditionalFormatting>
  <conditionalFormatting sqref="E179:E184">
    <cfRule type="expression" dxfId="399" priority="5">
      <formula>$I179="NT"</formula>
    </cfRule>
    <cfRule type="expression" dxfId="398" priority="6">
      <formula>$I179="N/A"</formula>
    </cfRule>
  </conditionalFormatting>
  <conditionalFormatting sqref="E7:H11">
    <cfRule type="expression" dxfId="397" priority="207">
      <formula>$I7="NT"</formula>
    </cfRule>
    <cfRule type="expression" dxfId="396" priority="208">
      <formula>$I7="N/A"</formula>
    </cfRule>
  </conditionalFormatting>
  <conditionalFormatting sqref="E185:H185">
    <cfRule type="expression" dxfId="395" priority="51">
      <formula>$I185="NT"</formula>
    </cfRule>
    <cfRule type="expression" dxfId="394" priority="52">
      <formula>$I185="N/A"</formula>
    </cfRule>
  </conditionalFormatting>
  <conditionalFormatting sqref="F177:G184">
    <cfRule type="expression" dxfId="393" priority="3">
      <formula>$I177="NT"</formula>
    </cfRule>
    <cfRule type="expression" dxfId="392" priority="4">
      <formula>$I177="N/A"</formula>
    </cfRule>
  </conditionalFormatting>
  <conditionalFormatting sqref="I7:I234">
    <cfRule type="cellIs" dxfId="391" priority="221" operator="equal">
      <formula>"N/A"</formula>
    </cfRule>
    <cfRule type="cellIs" dxfId="390" priority="222" operator="equal">
      <formula>"NT"</formula>
    </cfRule>
    <cfRule type="cellIs" dxfId="389" priority="223" operator="equal">
      <formula>"QA"</formula>
    </cfRule>
    <cfRule type="cellIs" dxfId="388" priority="224" operator="equal">
      <formula>"保留"</formula>
    </cfRule>
    <cfRule type="cellIs" dxfId="387" priority="225" operator="equal">
      <formula>"NG"</formula>
    </cfRule>
    <cfRule type="cellIs" dxfId="386" priority="226" operator="equal">
      <formula>"OK"</formula>
    </cfRule>
  </conditionalFormatting>
  <conditionalFormatting sqref="J7:M234">
    <cfRule type="expression" dxfId="385" priority="1">
      <formula>$I7="NT"</formula>
    </cfRule>
    <cfRule type="expression" dxfId="384" priority="2">
      <formula>$I7="N/A"</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B439E0F-FAF4-4937-AE40-A25276B3333F}">
          <x14:formula1>
            <xm:f>設定値!$A$2:$A$9</xm:f>
          </x14:formula1>
          <xm:sqref>I7:I234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A395-B2CE-4B7C-AE5A-C173CF2BC050}">
  <sheetPr codeName="Sheet12"/>
  <dimension ref="A1:AB115"/>
  <sheetViews>
    <sheetView zoomScale="70" zoomScaleNormal="70" workbookViewId="0"/>
  </sheetViews>
  <sheetFormatPr defaultRowHeight="18"/>
  <cols>
    <col min="1" max="1" width="8.69921875" customWidth="1"/>
    <col min="2" max="2" width="28.8984375" customWidth="1"/>
    <col min="3" max="3" width="27.59765625" customWidth="1"/>
    <col min="4" max="4" width="24.69921875" customWidth="1"/>
    <col min="5" max="5" width="68.69921875" customWidth="1"/>
    <col min="6" max="6" width="41.19921875" customWidth="1"/>
    <col min="7" max="7" width="38.69921875" customWidth="1"/>
    <col min="8" max="8" width="18.19921875" customWidth="1"/>
    <col min="9" max="9" width="13.19921875" style="33" customWidth="1"/>
    <col min="10" max="10" width="67" customWidth="1"/>
    <col min="11" max="12" width="18.09765625" customWidth="1"/>
    <col min="13" max="13" width="19.19921875" customWidth="1"/>
  </cols>
  <sheetData>
    <row r="1" spans="1:28" ht="26.4">
      <c r="A1" s="13" t="s">
        <v>20</v>
      </c>
      <c r="T1" s="14" t="s">
        <v>21</v>
      </c>
    </row>
    <row r="2" spans="1:28" ht="22.2">
      <c r="A2" s="39" t="str" cm="1">
        <f t="array" aca="1" ref="A2" ca="1">"「" &amp; RIGHT(CELL("filename",A1),LEN(CELL("filename",A1))-FIND("]",CELL("filename",A1)))&amp;"」 シート"</f>
        <v>「BMS_FWアップデート」 シート</v>
      </c>
      <c r="C2" s="1"/>
      <c r="T2" s="27" t="s">
        <v>1</v>
      </c>
      <c r="U2" s="16" t="s">
        <v>2</v>
      </c>
      <c r="V2" s="17" t="s">
        <v>3</v>
      </c>
      <c r="W2" s="18" t="s">
        <v>4</v>
      </c>
      <c r="X2" s="15" t="s">
        <v>5</v>
      </c>
      <c r="Y2" s="19" t="s">
        <v>6</v>
      </c>
      <c r="Z2" s="19" t="s">
        <v>7</v>
      </c>
      <c r="AA2" s="17" t="s">
        <v>8</v>
      </c>
      <c r="AB2" s="17" t="s">
        <v>9</v>
      </c>
    </row>
    <row r="3" spans="1:28">
      <c r="T3" s="6">
        <f t="shared" ref="T3:Z3" si="0">COUNTIF($I$7:$I$115,T2)</f>
        <v>0</v>
      </c>
      <c r="U3" s="6">
        <f t="shared" si="0"/>
        <v>0</v>
      </c>
      <c r="V3" s="6">
        <f t="shared" si="0"/>
        <v>0</v>
      </c>
      <c r="W3" s="6">
        <f t="shared" si="0"/>
        <v>14</v>
      </c>
      <c r="X3" s="6">
        <f t="shared" si="0"/>
        <v>20</v>
      </c>
      <c r="Y3" s="6">
        <f t="shared" si="0"/>
        <v>0</v>
      </c>
      <c r="Z3" s="6">
        <f t="shared" si="0"/>
        <v>0</v>
      </c>
      <c r="AA3" s="6">
        <f>COUNTA(A7:A114)</f>
        <v>34</v>
      </c>
      <c r="AB3" s="6">
        <f>AA3-SUM(T3,Y3:Z3)</f>
        <v>34</v>
      </c>
    </row>
    <row r="4" spans="1:28">
      <c r="A4" s="20" t="s">
        <v>22</v>
      </c>
      <c r="B4" s="21"/>
      <c r="C4" t="s">
        <v>23</v>
      </c>
      <c r="D4" t="s">
        <v>24</v>
      </c>
      <c r="T4" s="22"/>
      <c r="U4" s="6"/>
      <c r="V4" s="6"/>
      <c r="W4" s="6"/>
      <c r="X4" s="6"/>
      <c r="Y4" s="6"/>
      <c r="Z4" s="6"/>
      <c r="AA4" s="6"/>
      <c r="AB4" s="6"/>
    </row>
    <row r="5" spans="1:28">
      <c r="A5" s="20" t="s">
        <v>25</v>
      </c>
      <c r="B5" s="21"/>
      <c r="C5" t="s">
        <v>128</v>
      </c>
      <c r="D5" t="s">
        <v>129</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4" customFormat="1" ht="252">
      <c r="A7" s="24" t="s">
        <v>130</v>
      </c>
      <c r="B7" s="173" t="s">
        <v>131</v>
      </c>
      <c r="C7" s="36" t="s">
        <v>44</v>
      </c>
      <c r="D7" s="36" t="s">
        <v>132</v>
      </c>
      <c r="E7" s="25" t="s">
        <v>133</v>
      </c>
      <c r="F7" s="25" t="s">
        <v>46</v>
      </c>
      <c r="G7" s="25" t="s">
        <v>134</v>
      </c>
      <c r="H7" s="23"/>
      <c r="I7" s="24" t="s">
        <v>5</v>
      </c>
      <c r="J7" s="32"/>
      <c r="K7" s="30"/>
      <c r="L7" s="23"/>
      <c r="M7" s="23"/>
      <c r="N7" s="4" t="s">
        <v>48</v>
      </c>
      <c r="O7" s="41"/>
    </row>
    <row r="8" spans="1:28" s="4" customFormat="1" ht="36">
      <c r="A8" s="24" t="s">
        <v>135</v>
      </c>
      <c r="B8" s="174"/>
      <c r="C8" s="36" t="s">
        <v>136</v>
      </c>
      <c r="D8" s="36" t="s">
        <v>132</v>
      </c>
      <c r="E8" s="25" t="s">
        <v>137</v>
      </c>
      <c r="F8" s="25" t="s">
        <v>138</v>
      </c>
      <c r="G8" s="54" t="s">
        <v>139</v>
      </c>
      <c r="H8" s="23"/>
      <c r="I8" s="24" t="s">
        <v>5</v>
      </c>
      <c r="J8" s="32"/>
      <c r="K8" s="30"/>
      <c r="L8" s="23"/>
      <c r="M8" s="23"/>
      <c r="N8" s="4" t="s">
        <v>48</v>
      </c>
      <c r="O8" s="41"/>
    </row>
    <row r="9" spans="1:28" s="4" customFormat="1" ht="72">
      <c r="A9" s="24" t="s">
        <v>140</v>
      </c>
      <c r="B9" s="174"/>
      <c r="C9" s="36" t="s">
        <v>141</v>
      </c>
      <c r="D9" s="36" t="s">
        <v>132</v>
      </c>
      <c r="E9" s="25" t="s">
        <v>137</v>
      </c>
      <c r="F9" s="25" t="s">
        <v>142</v>
      </c>
      <c r="G9" s="25" t="s">
        <v>143</v>
      </c>
      <c r="H9" s="23"/>
      <c r="I9" s="24" t="s">
        <v>5</v>
      </c>
      <c r="J9" s="32"/>
      <c r="K9" s="30"/>
      <c r="L9" s="23"/>
      <c r="M9" s="23"/>
      <c r="N9" s="4" t="s">
        <v>48</v>
      </c>
      <c r="O9" s="41"/>
    </row>
    <row r="10" spans="1:28" s="4" customFormat="1" ht="36">
      <c r="A10" s="24" t="s">
        <v>144</v>
      </c>
      <c r="B10" s="174"/>
      <c r="C10" s="36" t="s">
        <v>145</v>
      </c>
      <c r="D10" s="36" t="s">
        <v>132</v>
      </c>
      <c r="E10" s="25" t="s">
        <v>137</v>
      </c>
      <c r="F10" s="25" t="s">
        <v>146</v>
      </c>
      <c r="G10" s="25" t="s">
        <v>147</v>
      </c>
      <c r="H10" s="23"/>
      <c r="I10" s="24" t="s">
        <v>5</v>
      </c>
      <c r="J10" s="32"/>
      <c r="K10" s="30"/>
      <c r="L10" s="23"/>
      <c r="M10" s="23"/>
      <c r="N10" s="4" t="s">
        <v>48</v>
      </c>
      <c r="O10" s="41"/>
    </row>
    <row r="11" spans="1:28" s="4" customFormat="1" ht="36">
      <c r="A11" s="24" t="s">
        <v>148</v>
      </c>
      <c r="B11" s="174"/>
      <c r="C11" s="36" t="s">
        <v>149</v>
      </c>
      <c r="D11" s="36" t="s">
        <v>132</v>
      </c>
      <c r="E11" s="25" t="s">
        <v>150</v>
      </c>
      <c r="F11" s="25" t="s">
        <v>151</v>
      </c>
      <c r="G11" s="25" t="s">
        <v>152</v>
      </c>
      <c r="H11" s="23"/>
      <c r="I11" s="24" t="s">
        <v>5</v>
      </c>
      <c r="J11" s="32"/>
      <c r="K11" s="30"/>
      <c r="L11" s="23"/>
      <c r="M11" s="23"/>
      <c r="N11" s="4" t="s">
        <v>48</v>
      </c>
      <c r="O11" s="41"/>
    </row>
    <row r="12" spans="1:28" s="4" customFormat="1" ht="162">
      <c r="A12" s="24" t="s">
        <v>153</v>
      </c>
      <c r="B12" s="174"/>
      <c r="C12" s="36" t="s">
        <v>154</v>
      </c>
      <c r="D12" s="36" t="s">
        <v>132</v>
      </c>
      <c r="E12" s="25" t="s">
        <v>150</v>
      </c>
      <c r="F12" s="25" t="s">
        <v>155</v>
      </c>
      <c r="G12" s="25" t="s">
        <v>156</v>
      </c>
      <c r="H12" s="23"/>
      <c r="I12" s="24" t="s">
        <v>5</v>
      </c>
      <c r="J12" s="32"/>
      <c r="K12" s="30"/>
      <c r="L12" s="23"/>
      <c r="M12" s="23"/>
      <c r="N12" s="4" t="s">
        <v>48</v>
      </c>
      <c r="O12" s="41"/>
    </row>
    <row r="13" spans="1:28" s="4" customFormat="1" ht="72">
      <c r="A13" s="24" t="s">
        <v>157</v>
      </c>
      <c r="B13" s="174"/>
      <c r="C13" s="181" t="s">
        <v>158</v>
      </c>
      <c r="D13" s="25" t="s">
        <v>159</v>
      </c>
      <c r="E13" s="25" t="s">
        <v>137</v>
      </c>
      <c r="F13" s="25" t="s">
        <v>160</v>
      </c>
      <c r="G13" s="54" t="s">
        <v>161</v>
      </c>
      <c r="H13" s="23"/>
      <c r="I13" s="24" t="s">
        <v>5</v>
      </c>
      <c r="J13" s="32" t="s">
        <v>162</v>
      </c>
      <c r="K13" s="30"/>
      <c r="L13" s="23"/>
      <c r="M13" s="23"/>
      <c r="N13" s="4" t="s">
        <v>48</v>
      </c>
      <c r="O13" s="41"/>
    </row>
    <row r="14" spans="1:28" s="4" customFormat="1" ht="72">
      <c r="A14" s="24" t="s">
        <v>163</v>
      </c>
      <c r="B14" s="174"/>
      <c r="C14" s="182"/>
      <c r="D14" s="25" t="s">
        <v>164</v>
      </c>
      <c r="E14" s="25" t="s">
        <v>137</v>
      </c>
      <c r="F14" s="25" t="s">
        <v>78</v>
      </c>
      <c r="G14" s="25" t="s">
        <v>78</v>
      </c>
      <c r="H14" s="23"/>
      <c r="I14" s="24" t="s">
        <v>5</v>
      </c>
      <c r="J14" s="32" t="s">
        <v>165</v>
      </c>
      <c r="K14" s="30"/>
      <c r="L14" s="23"/>
      <c r="M14" s="23"/>
      <c r="N14" s="4" t="s">
        <v>48</v>
      </c>
      <c r="O14" s="41"/>
    </row>
    <row r="15" spans="1:28" s="4" customFormat="1" ht="162">
      <c r="A15" s="24" t="s">
        <v>166</v>
      </c>
      <c r="B15" s="174"/>
      <c r="C15" s="183"/>
      <c r="D15" s="25" t="s">
        <v>167</v>
      </c>
      <c r="E15" s="25" t="s">
        <v>137</v>
      </c>
      <c r="F15" s="25" t="s">
        <v>168</v>
      </c>
      <c r="G15" s="25" t="s">
        <v>169</v>
      </c>
      <c r="H15" s="23"/>
      <c r="I15" s="24" t="s">
        <v>5</v>
      </c>
      <c r="J15" s="32"/>
      <c r="K15" s="30"/>
      <c r="L15" s="23"/>
      <c r="M15" s="23"/>
      <c r="N15" s="4" t="s">
        <v>48</v>
      </c>
      <c r="O15" s="41"/>
    </row>
    <row r="16" spans="1:28" s="4" customFormat="1" ht="90">
      <c r="A16" s="24" t="s">
        <v>170</v>
      </c>
      <c r="B16" s="174"/>
      <c r="C16" s="36" t="s">
        <v>171</v>
      </c>
      <c r="D16" s="36" t="s">
        <v>132</v>
      </c>
      <c r="E16" s="25" t="s">
        <v>172</v>
      </c>
      <c r="F16" s="25" t="s">
        <v>173</v>
      </c>
      <c r="G16" s="25" t="s">
        <v>174</v>
      </c>
      <c r="H16" s="23"/>
      <c r="I16" s="24" t="s">
        <v>5</v>
      </c>
      <c r="J16" s="32"/>
      <c r="K16" s="30"/>
      <c r="L16" s="23"/>
      <c r="M16" s="23"/>
      <c r="N16" s="4" t="s">
        <v>48</v>
      </c>
      <c r="O16" s="41"/>
    </row>
    <row r="17" spans="1:15" s="4" customFormat="1" ht="270">
      <c r="A17" s="24" t="s">
        <v>175</v>
      </c>
      <c r="B17" s="173" t="s">
        <v>176</v>
      </c>
      <c r="C17" s="36" t="s">
        <v>44</v>
      </c>
      <c r="D17" s="36" t="s">
        <v>132</v>
      </c>
      <c r="E17" s="25" t="s">
        <v>133</v>
      </c>
      <c r="F17" s="25" t="s">
        <v>46</v>
      </c>
      <c r="G17" s="25" t="s">
        <v>177</v>
      </c>
      <c r="H17" s="23"/>
      <c r="I17" s="24" t="s">
        <v>178</v>
      </c>
      <c r="J17" s="32" t="s">
        <v>179</v>
      </c>
      <c r="K17" s="30"/>
      <c r="L17" s="23"/>
      <c r="M17" s="23"/>
      <c r="N17" s="4" t="s">
        <v>48</v>
      </c>
      <c r="O17" s="41"/>
    </row>
    <row r="18" spans="1:15" s="4" customFormat="1" ht="36">
      <c r="A18" s="24" t="s">
        <v>180</v>
      </c>
      <c r="B18" s="174"/>
      <c r="C18" s="36" t="s">
        <v>136</v>
      </c>
      <c r="D18" s="36" t="s">
        <v>132</v>
      </c>
      <c r="E18" s="25" t="s">
        <v>137</v>
      </c>
      <c r="F18" s="25" t="s">
        <v>138</v>
      </c>
      <c r="G18" s="54" t="s">
        <v>139</v>
      </c>
      <c r="H18" s="23"/>
      <c r="I18" s="24" t="s">
        <v>178</v>
      </c>
      <c r="J18" s="32"/>
      <c r="K18" s="30"/>
      <c r="L18" s="23"/>
      <c r="M18" s="23"/>
      <c r="N18" s="4" t="s">
        <v>48</v>
      </c>
      <c r="O18" s="41"/>
    </row>
    <row r="19" spans="1:15" s="4" customFormat="1" ht="126">
      <c r="A19" s="24" t="s">
        <v>181</v>
      </c>
      <c r="B19" s="174"/>
      <c r="C19" s="36" t="s">
        <v>141</v>
      </c>
      <c r="D19" s="36" t="s">
        <v>132</v>
      </c>
      <c r="E19" s="25" t="s">
        <v>137</v>
      </c>
      <c r="F19" s="25" t="s">
        <v>182</v>
      </c>
      <c r="G19" s="25" t="s">
        <v>183</v>
      </c>
      <c r="H19" s="23"/>
      <c r="I19" s="24" t="s">
        <v>178</v>
      </c>
      <c r="J19" s="32"/>
      <c r="K19" s="30"/>
      <c r="L19" s="23"/>
      <c r="M19" s="23"/>
      <c r="N19" s="4" t="s">
        <v>48</v>
      </c>
      <c r="O19" s="41"/>
    </row>
    <row r="20" spans="1:15" s="4" customFormat="1" ht="36">
      <c r="A20" s="24" t="s">
        <v>184</v>
      </c>
      <c r="B20" s="174"/>
      <c r="C20" s="36" t="s">
        <v>145</v>
      </c>
      <c r="D20" s="36" t="s">
        <v>132</v>
      </c>
      <c r="E20" s="25" t="s">
        <v>137</v>
      </c>
      <c r="F20" s="25" t="s">
        <v>146</v>
      </c>
      <c r="G20" s="25" t="s">
        <v>147</v>
      </c>
      <c r="H20" s="23"/>
      <c r="I20" s="24" t="s">
        <v>178</v>
      </c>
      <c r="J20" s="32"/>
      <c r="K20" s="30"/>
      <c r="L20" s="23"/>
      <c r="M20" s="23"/>
      <c r="N20" s="4" t="s">
        <v>48</v>
      </c>
      <c r="O20" s="41"/>
    </row>
    <row r="21" spans="1:15" s="4" customFormat="1" ht="36">
      <c r="A21" s="24" t="s">
        <v>185</v>
      </c>
      <c r="B21" s="174"/>
      <c r="C21" s="36" t="s">
        <v>149</v>
      </c>
      <c r="D21" s="36" t="s">
        <v>132</v>
      </c>
      <c r="E21" s="25" t="s">
        <v>150</v>
      </c>
      <c r="F21" s="25" t="s">
        <v>151</v>
      </c>
      <c r="G21" s="25" t="s">
        <v>152</v>
      </c>
      <c r="H21" s="23"/>
      <c r="I21" s="24" t="s">
        <v>178</v>
      </c>
      <c r="J21" s="32"/>
      <c r="K21" s="30"/>
      <c r="L21" s="23"/>
      <c r="M21" s="23"/>
      <c r="N21" s="4" t="s">
        <v>48</v>
      </c>
      <c r="O21" s="41"/>
    </row>
    <row r="22" spans="1:15" s="4" customFormat="1" ht="54">
      <c r="A22" s="24" t="s">
        <v>186</v>
      </c>
      <c r="B22" s="174"/>
      <c r="C22" s="36" t="s">
        <v>154</v>
      </c>
      <c r="D22" s="36" t="s">
        <v>132</v>
      </c>
      <c r="E22" s="25" t="s">
        <v>150</v>
      </c>
      <c r="F22" s="25" t="s">
        <v>155</v>
      </c>
      <c r="G22" s="25" t="s">
        <v>187</v>
      </c>
      <c r="H22" s="23"/>
      <c r="I22" s="24" t="s">
        <v>178</v>
      </c>
      <c r="J22" s="32"/>
      <c r="K22" s="30"/>
      <c r="L22" s="23"/>
      <c r="M22" s="23"/>
      <c r="N22" s="4" t="s">
        <v>48</v>
      </c>
      <c r="O22" s="41"/>
    </row>
    <row r="23" spans="1:15" s="4" customFormat="1" ht="36">
      <c r="A23" s="24" t="s">
        <v>188</v>
      </c>
      <c r="B23" s="174"/>
      <c r="C23" s="36" t="s">
        <v>189</v>
      </c>
      <c r="D23" s="36" t="s">
        <v>132</v>
      </c>
      <c r="E23" s="25" t="s">
        <v>137</v>
      </c>
      <c r="F23" s="25" t="s">
        <v>160</v>
      </c>
      <c r="G23" s="54" t="s">
        <v>161</v>
      </c>
      <c r="H23" s="23"/>
      <c r="I23" s="24" t="s">
        <v>178</v>
      </c>
      <c r="J23" s="32" t="s">
        <v>190</v>
      </c>
      <c r="K23" s="30"/>
      <c r="L23" s="23"/>
      <c r="M23" s="23"/>
      <c r="N23" s="4" t="s">
        <v>48</v>
      </c>
      <c r="O23" s="41"/>
    </row>
    <row r="24" spans="1:15" s="4" customFormat="1" ht="36">
      <c r="A24" s="24" t="s">
        <v>191</v>
      </c>
      <c r="B24" s="174"/>
      <c r="C24" s="36" t="s">
        <v>192</v>
      </c>
      <c r="D24" s="36" t="s">
        <v>132</v>
      </c>
      <c r="E24" s="25" t="s">
        <v>137</v>
      </c>
      <c r="F24" s="25" t="s">
        <v>160</v>
      </c>
      <c r="G24" s="54" t="s">
        <v>161</v>
      </c>
      <c r="H24" s="23"/>
      <c r="I24" s="24" t="s">
        <v>178</v>
      </c>
      <c r="J24" s="32"/>
      <c r="K24" s="30"/>
      <c r="L24" s="23"/>
      <c r="M24" s="23"/>
      <c r="N24" s="4" t="s">
        <v>48</v>
      </c>
      <c r="O24" s="41"/>
    </row>
    <row r="25" spans="1:15" s="4" customFormat="1" ht="72">
      <c r="A25" s="24" t="s">
        <v>193</v>
      </c>
      <c r="B25" s="174"/>
      <c r="C25" s="181" t="s">
        <v>158</v>
      </c>
      <c r="D25" s="25" t="s">
        <v>159</v>
      </c>
      <c r="E25" s="25" t="s">
        <v>137</v>
      </c>
      <c r="F25" s="25" t="s">
        <v>160</v>
      </c>
      <c r="G25" s="54" t="s">
        <v>161</v>
      </c>
      <c r="H25" s="23"/>
      <c r="I25" s="24" t="s">
        <v>178</v>
      </c>
      <c r="J25" s="32" t="s">
        <v>162</v>
      </c>
      <c r="K25" s="30"/>
      <c r="L25" s="23"/>
      <c r="M25" s="23"/>
      <c r="N25" s="4" t="s">
        <v>48</v>
      </c>
      <c r="O25" s="41"/>
    </row>
    <row r="26" spans="1:15" s="4" customFormat="1" ht="72">
      <c r="A26" s="24" t="s">
        <v>194</v>
      </c>
      <c r="B26" s="174"/>
      <c r="C26" s="182"/>
      <c r="D26" s="25" t="s">
        <v>164</v>
      </c>
      <c r="E26" s="25" t="s">
        <v>137</v>
      </c>
      <c r="F26" s="25" t="s">
        <v>78</v>
      </c>
      <c r="G26" s="25" t="s">
        <v>78</v>
      </c>
      <c r="H26" s="23"/>
      <c r="I26" s="24" t="s">
        <v>178</v>
      </c>
      <c r="J26" s="32" t="s">
        <v>165</v>
      </c>
      <c r="K26" s="30"/>
      <c r="L26" s="23"/>
      <c r="M26" s="23"/>
      <c r="N26" s="4" t="s">
        <v>48</v>
      </c>
      <c r="O26" s="41"/>
    </row>
    <row r="27" spans="1:15" s="4" customFormat="1" ht="180">
      <c r="A27" s="24" t="s">
        <v>195</v>
      </c>
      <c r="B27" s="174"/>
      <c r="C27" s="183"/>
      <c r="D27" s="25" t="s">
        <v>167</v>
      </c>
      <c r="E27" s="25" t="s">
        <v>137</v>
      </c>
      <c r="F27" s="25" t="s">
        <v>168</v>
      </c>
      <c r="G27" s="25" t="s">
        <v>196</v>
      </c>
      <c r="H27" s="23"/>
      <c r="I27" s="24" t="s">
        <v>178</v>
      </c>
      <c r="J27" s="32" t="s">
        <v>197</v>
      </c>
      <c r="K27" s="30"/>
      <c r="L27" s="23"/>
      <c r="M27" s="23"/>
      <c r="N27" s="4" t="s">
        <v>48</v>
      </c>
      <c r="O27" s="41"/>
    </row>
    <row r="28" spans="1:15" s="4" customFormat="1" ht="90">
      <c r="A28" s="24" t="s">
        <v>198</v>
      </c>
      <c r="B28" s="174"/>
      <c r="C28" s="36" t="s">
        <v>171</v>
      </c>
      <c r="D28" s="36" t="s">
        <v>132</v>
      </c>
      <c r="E28" s="25" t="s">
        <v>199</v>
      </c>
      <c r="F28" s="25" t="s">
        <v>173</v>
      </c>
      <c r="G28" s="25" t="s">
        <v>174</v>
      </c>
      <c r="H28" s="23"/>
      <c r="I28" s="24" t="s">
        <v>178</v>
      </c>
      <c r="J28" s="32"/>
      <c r="K28" s="30"/>
      <c r="L28" s="23"/>
      <c r="M28" s="23"/>
      <c r="N28" s="4" t="s">
        <v>48</v>
      </c>
      <c r="O28" s="41"/>
    </row>
    <row r="29" spans="1:15" s="4" customFormat="1" ht="252">
      <c r="A29" s="24" t="s">
        <v>200</v>
      </c>
      <c r="B29" s="173" t="s">
        <v>201</v>
      </c>
      <c r="C29" s="36" t="s">
        <v>44</v>
      </c>
      <c r="D29" s="36" t="s">
        <v>132</v>
      </c>
      <c r="E29" s="25" t="s">
        <v>133</v>
      </c>
      <c r="F29" s="25" t="s">
        <v>46</v>
      </c>
      <c r="G29" s="25" t="s">
        <v>202</v>
      </c>
      <c r="H29" s="23"/>
      <c r="I29" s="24" t="s">
        <v>5</v>
      </c>
      <c r="J29" s="32"/>
      <c r="K29" s="30"/>
      <c r="L29" s="23"/>
      <c r="M29" s="23"/>
      <c r="N29" s="4" t="s">
        <v>48</v>
      </c>
      <c r="O29" s="41"/>
    </row>
    <row r="30" spans="1:15" s="4" customFormat="1" ht="36">
      <c r="A30" s="24" t="s">
        <v>203</v>
      </c>
      <c r="B30" s="174"/>
      <c r="C30" s="36" t="s">
        <v>136</v>
      </c>
      <c r="D30" s="36" t="s">
        <v>132</v>
      </c>
      <c r="E30" s="25" t="s">
        <v>137</v>
      </c>
      <c r="F30" s="25" t="s">
        <v>138</v>
      </c>
      <c r="G30" s="54" t="s">
        <v>139</v>
      </c>
      <c r="H30" s="23"/>
      <c r="I30" s="24" t="s">
        <v>5</v>
      </c>
      <c r="J30" s="32"/>
      <c r="K30" s="30"/>
      <c r="L30" s="23"/>
      <c r="M30" s="23"/>
      <c r="N30" s="4" t="s">
        <v>48</v>
      </c>
      <c r="O30" s="41"/>
    </row>
    <row r="31" spans="1:15" s="4" customFormat="1" ht="108">
      <c r="A31" s="24" t="s">
        <v>204</v>
      </c>
      <c r="B31" s="174"/>
      <c r="C31" s="36" t="s">
        <v>141</v>
      </c>
      <c r="D31" s="36" t="s">
        <v>132</v>
      </c>
      <c r="E31" s="25" t="s">
        <v>137</v>
      </c>
      <c r="F31" s="25" t="s">
        <v>205</v>
      </c>
      <c r="G31" s="25" t="s">
        <v>206</v>
      </c>
      <c r="H31" s="23"/>
      <c r="I31" s="24" t="s">
        <v>5</v>
      </c>
      <c r="J31" s="32"/>
      <c r="K31" s="30"/>
      <c r="L31" s="23"/>
      <c r="M31" s="23"/>
      <c r="N31" s="4" t="s">
        <v>48</v>
      </c>
      <c r="O31" s="41"/>
    </row>
    <row r="32" spans="1:15" s="4" customFormat="1" ht="36">
      <c r="A32" s="24" t="s">
        <v>207</v>
      </c>
      <c r="B32" s="174"/>
      <c r="C32" s="36" t="s">
        <v>145</v>
      </c>
      <c r="D32" s="36" t="s">
        <v>132</v>
      </c>
      <c r="E32" s="25" t="s">
        <v>137</v>
      </c>
      <c r="F32" s="25" t="s">
        <v>146</v>
      </c>
      <c r="G32" s="25" t="s">
        <v>147</v>
      </c>
      <c r="H32" s="23"/>
      <c r="I32" s="24" t="s">
        <v>5</v>
      </c>
      <c r="J32" s="32"/>
      <c r="K32" s="30"/>
      <c r="L32" s="23"/>
      <c r="M32" s="23"/>
      <c r="N32" s="4" t="s">
        <v>48</v>
      </c>
      <c r="O32" s="41"/>
    </row>
    <row r="33" spans="1:15" s="4" customFormat="1" ht="36">
      <c r="A33" s="24" t="s">
        <v>208</v>
      </c>
      <c r="B33" s="174"/>
      <c r="C33" s="36" t="s">
        <v>149</v>
      </c>
      <c r="D33" s="36" t="s">
        <v>132</v>
      </c>
      <c r="E33" s="25" t="s">
        <v>150</v>
      </c>
      <c r="F33" s="25" t="s">
        <v>151</v>
      </c>
      <c r="G33" s="25" t="s">
        <v>152</v>
      </c>
      <c r="H33" s="23"/>
      <c r="I33" s="24" t="s">
        <v>5</v>
      </c>
      <c r="J33" s="32"/>
      <c r="K33" s="30"/>
      <c r="L33" s="23"/>
      <c r="M33" s="23"/>
      <c r="N33" s="4" t="s">
        <v>48</v>
      </c>
      <c r="O33" s="41"/>
    </row>
    <row r="34" spans="1:15" s="4" customFormat="1" ht="180">
      <c r="A34" s="24" t="s">
        <v>209</v>
      </c>
      <c r="B34" s="174"/>
      <c r="C34" s="36" t="s">
        <v>154</v>
      </c>
      <c r="D34" s="36" t="s">
        <v>132</v>
      </c>
      <c r="E34" s="25" t="s">
        <v>150</v>
      </c>
      <c r="F34" s="25" t="s">
        <v>155</v>
      </c>
      <c r="G34" s="25" t="s">
        <v>210</v>
      </c>
      <c r="H34" s="23"/>
      <c r="I34" s="24" t="s">
        <v>5</v>
      </c>
      <c r="J34" s="32"/>
      <c r="K34" s="30"/>
      <c r="L34" s="23"/>
      <c r="M34" s="23"/>
      <c r="N34" s="4" t="s">
        <v>48</v>
      </c>
      <c r="O34" s="41"/>
    </row>
    <row r="35" spans="1:15" s="4" customFormat="1" ht="36">
      <c r="A35" s="24" t="s">
        <v>211</v>
      </c>
      <c r="B35" s="174"/>
      <c r="C35" s="36" t="s">
        <v>189</v>
      </c>
      <c r="D35" s="36" t="s">
        <v>132</v>
      </c>
      <c r="E35" s="25" t="s">
        <v>137</v>
      </c>
      <c r="F35" s="25" t="s">
        <v>160</v>
      </c>
      <c r="G35" s="54" t="s">
        <v>161</v>
      </c>
      <c r="H35" s="23"/>
      <c r="I35" s="24" t="s">
        <v>5</v>
      </c>
      <c r="J35" s="32"/>
      <c r="K35" s="30"/>
      <c r="L35" s="23"/>
      <c r="M35" s="23"/>
      <c r="N35" s="4" t="s">
        <v>48</v>
      </c>
      <c r="O35" s="41"/>
    </row>
    <row r="36" spans="1:15" s="4" customFormat="1" ht="36">
      <c r="A36" s="24" t="s">
        <v>212</v>
      </c>
      <c r="B36" s="174"/>
      <c r="C36" s="36" t="s">
        <v>192</v>
      </c>
      <c r="D36" s="36" t="s">
        <v>132</v>
      </c>
      <c r="E36" s="25" t="s">
        <v>137</v>
      </c>
      <c r="F36" s="25" t="s">
        <v>160</v>
      </c>
      <c r="G36" s="54" t="s">
        <v>161</v>
      </c>
      <c r="H36" s="23"/>
      <c r="I36" s="24" t="s">
        <v>5</v>
      </c>
      <c r="J36" s="32"/>
      <c r="K36" s="30"/>
      <c r="L36" s="23"/>
      <c r="M36" s="23"/>
      <c r="N36" s="4" t="s">
        <v>48</v>
      </c>
      <c r="O36" s="41"/>
    </row>
    <row r="37" spans="1:15" s="4" customFormat="1" ht="72">
      <c r="A37" s="24" t="s">
        <v>213</v>
      </c>
      <c r="B37" s="174"/>
      <c r="C37" s="181" t="s">
        <v>158</v>
      </c>
      <c r="D37" s="25" t="s">
        <v>159</v>
      </c>
      <c r="E37" s="25" t="s">
        <v>137</v>
      </c>
      <c r="F37" s="25" t="s">
        <v>160</v>
      </c>
      <c r="G37" s="54" t="s">
        <v>161</v>
      </c>
      <c r="H37" s="23"/>
      <c r="I37" s="24" t="s">
        <v>178</v>
      </c>
      <c r="J37" s="32" t="s">
        <v>162</v>
      </c>
      <c r="K37" s="30"/>
      <c r="L37" s="23"/>
      <c r="M37" s="23"/>
      <c r="N37" s="4" t="s">
        <v>48</v>
      </c>
      <c r="O37" s="41"/>
    </row>
    <row r="38" spans="1:15" s="4" customFormat="1" ht="72">
      <c r="A38" s="24" t="s">
        <v>214</v>
      </c>
      <c r="B38" s="174"/>
      <c r="C38" s="182"/>
      <c r="D38" s="25" t="s">
        <v>164</v>
      </c>
      <c r="E38" s="25" t="s">
        <v>137</v>
      </c>
      <c r="F38" s="25" t="s">
        <v>78</v>
      </c>
      <c r="G38" s="25" t="s">
        <v>78</v>
      </c>
      <c r="H38" s="23"/>
      <c r="I38" s="24" t="s">
        <v>178</v>
      </c>
      <c r="J38" s="32" t="s">
        <v>165</v>
      </c>
      <c r="K38" s="30"/>
      <c r="L38" s="23"/>
      <c r="M38" s="23"/>
      <c r="N38" s="4" t="s">
        <v>48</v>
      </c>
      <c r="O38" s="41"/>
    </row>
    <row r="39" spans="1:15" s="4" customFormat="1" ht="180">
      <c r="A39" s="24" t="s">
        <v>215</v>
      </c>
      <c r="B39" s="174"/>
      <c r="C39" s="183"/>
      <c r="D39" s="25" t="s">
        <v>167</v>
      </c>
      <c r="E39" s="25" t="s">
        <v>137</v>
      </c>
      <c r="F39" s="25" t="s">
        <v>168</v>
      </c>
      <c r="G39" s="25" t="s">
        <v>210</v>
      </c>
      <c r="H39" s="23"/>
      <c r="I39" s="24" t="s">
        <v>5</v>
      </c>
      <c r="J39" s="32"/>
      <c r="K39" s="30"/>
      <c r="L39" s="23"/>
      <c r="M39" s="23"/>
      <c r="N39" s="4" t="s">
        <v>48</v>
      </c>
      <c r="O39" s="41"/>
    </row>
    <row r="40" spans="1:15" s="4" customFormat="1" ht="90">
      <c r="A40" s="24" t="s">
        <v>216</v>
      </c>
      <c r="B40" s="174"/>
      <c r="C40" s="36" t="s">
        <v>171</v>
      </c>
      <c r="D40" s="36" t="s">
        <v>132</v>
      </c>
      <c r="E40" s="25" t="s">
        <v>199</v>
      </c>
      <c r="F40" s="25" t="s">
        <v>173</v>
      </c>
      <c r="G40" s="25" t="s">
        <v>174</v>
      </c>
      <c r="H40" s="23"/>
      <c r="I40" s="24" t="s">
        <v>5</v>
      </c>
      <c r="J40" s="32"/>
      <c r="K40" s="30"/>
      <c r="L40" s="23"/>
      <c r="M40" s="23"/>
      <c r="N40" s="4" t="s">
        <v>48</v>
      </c>
      <c r="O40" s="41"/>
    </row>
    <row r="41" spans="1:15" s="4" customFormat="1">
      <c r="A41" s="24"/>
      <c r="B41" s="35"/>
      <c r="C41" s="35"/>
      <c r="D41" s="37"/>
      <c r="E41" s="23"/>
      <c r="F41" s="25"/>
      <c r="G41" s="25"/>
      <c r="H41" s="23"/>
      <c r="I41" s="24"/>
      <c r="J41" s="32"/>
      <c r="K41" s="23"/>
      <c r="L41" s="23"/>
      <c r="M41" s="23"/>
      <c r="N41" s="4" t="s">
        <v>48</v>
      </c>
      <c r="O41" s="41"/>
    </row>
    <row r="42" spans="1:15" s="4" customFormat="1">
      <c r="A42" s="24"/>
      <c r="B42" s="35"/>
      <c r="C42" s="35"/>
      <c r="D42" s="37"/>
      <c r="E42" s="23"/>
      <c r="F42" s="25"/>
      <c r="G42" s="25"/>
      <c r="H42" s="23"/>
      <c r="I42" s="24"/>
      <c r="J42" s="32"/>
      <c r="K42" s="23"/>
      <c r="L42" s="23"/>
      <c r="M42" s="23"/>
      <c r="N42" s="4" t="s">
        <v>48</v>
      </c>
      <c r="O42" s="41"/>
    </row>
    <row r="43" spans="1:15" s="4" customFormat="1">
      <c r="A43" s="24"/>
      <c r="B43" s="35"/>
      <c r="C43" s="35"/>
      <c r="D43" s="37"/>
      <c r="E43" s="23"/>
      <c r="F43" s="25"/>
      <c r="G43" s="25"/>
      <c r="H43" s="23"/>
      <c r="I43" s="24"/>
      <c r="J43" s="32"/>
      <c r="K43" s="23"/>
      <c r="L43" s="23"/>
      <c r="M43" s="23"/>
      <c r="N43" s="4" t="s">
        <v>48</v>
      </c>
    </row>
    <row r="44" spans="1:15" s="4" customFormat="1">
      <c r="A44" s="24"/>
      <c r="B44" s="35"/>
      <c r="C44" s="35"/>
      <c r="D44" s="37"/>
      <c r="E44" s="23"/>
      <c r="F44" s="25"/>
      <c r="G44" s="25"/>
      <c r="H44" s="23"/>
      <c r="I44" s="24"/>
      <c r="J44" s="32"/>
      <c r="K44" s="23"/>
      <c r="L44" s="23"/>
      <c r="M44" s="23"/>
      <c r="N44" s="4" t="s">
        <v>48</v>
      </c>
    </row>
    <row r="45" spans="1:15" s="4" customFormat="1">
      <c r="A45" s="24"/>
      <c r="B45" s="35"/>
      <c r="C45" s="35"/>
      <c r="D45" s="37"/>
      <c r="E45" s="23"/>
      <c r="F45" s="25"/>
      <c r="G45" s="25"/>
      <c r="H45" s="23"/>
      <c r="I45" s="24"/>
      <c r="J45" s="32"/>
      <c r="K45" s="23"/>
      <c r="L45" s="23"/>
      <c r="M45" s="23"/>
      <c r="N45" s="4" t="s">
        <v>48</v>
      </c>
    </row>
    <row r="46" spans="1:15" s="4" customFormat="1">
      <c r="A46" s="24"/>
      <c r="B46" s="35"/>
      <c r="C46" s="35"/>
      <c r="D46" s="37"/>
      <c r="E46" s="23"/>
      <c r="F46" s="25"/>
      <c r="G46" s="25"/>
      <c r="H46" s="23"/>
      <c r="I46" s="24"/>
      <c r="J46" s="32"/>
      <c r="K46" s="23"/>
      <c r="L46" s="23"/>
      <c r="M46" s="23"/>
      <c r="N46" s="4" t="s">
        <v>48</v>
      </c>
    </row>
    <row r="47" spans="1:15" s="4" customFormat="1">
      <c r="A47" s="24"/>
      <c r="B47" s="35"/>
      <c r="C47" s="35"/>
      <c r="D47" s="37"/>
      <c r="E47" s="23"/>
      <c r="F47" s="25"/>
      <c r="G47" s="25"/>
      <c r="H47" s="23"/>
      <c r="I47" s="24"/>
      <c r="J47" s="32"/>
      <c r="K47" s="23"/>
      <c r="L47" s="23"/>
      <c r="M47" s="23"/>
      <c r="N47" s="4" t="s">
        <v>48</v>
      </c>
    </row>
    <row r="48" spans="1:15" s="4" customFormat="1">
      <c r="A48" s="24"/>
      <c r="B48" s="35"/>
      <c r="C48" s="35"/>
      <c r="D48" s="37"/>
      <c r="E48" s="23"/>
      <c r="F48" s="25"/>
      <c r="G48" s="25"/>
      <c r="H48" s="23"/>
      <c r="I48" s="24"/>
      <c r="J48" s="32"/>
      <c r="K48" s="23"/>
      <c r="L48" s="23"/>
      <c r="M48" s="23"/>
      <c r="N48" s="4" t="s">
        <v>48</v>
      </c>
    </row>
    <row r="49" spans="1:14" s="4" customFormat="1">
      <c r="A49" s="24"/>
      <c r="B49" s="35"/>
      <c r="C49" s="35"/>
      <c r="D49" s="37"/>
      <c r="E49" s="23"/>
      <c r="F49" s="25"/>
      <c r="G49" s="25"/>
      <c r="H49" s="23"/>
      <c r="I49" s="24"/>
      <c r="J49" s="32"/>
      <c r="K49" s="23"/>
      <c r="L49" s="23"/>
      <c r="M49" s="23"/>
      <c r="N49" s="4" t="s">
        <v>48</v>
      </c>
    </row>
    <row r="50" spans="1:14" s="4" customFormat="1">
      <c r="A50" s="24"/>
      <c r="B50" s="35"/>
      <c r="C50" s="35"/>
      <c r="D50" s="37"/>
      <c r="E50" s="23"/>
      <c r="F50" s="25"/>
      <c r="G50" s="25"/>
      <c r="H50" s="23"/>
      <c r="I50" s="24"/>
      <c r="J50" s="32"/>
      <c r="K50" s="23"/>
      <c r="L50" s="23"/>
      <c r="M50" s="23"/>
      <c r="N50" s="4" t="s">
        <v>48</v>
      </c>
    </row>
    <row r="51" spans="1:14" s="4" customFormat="1">
      <c r="A51" s="24"/>
      <c r="B51" s="35"/>
      <c r="C51" s="35"/>
      <c r="D51" s="37"/>
      <c r="E51" s="23"/>
      <c r="F51" s="25"/>
      <c r="G51" s="25"/>
      <c r="H51" s="23"/>
      <c r="I51" s="24"/>
      <c r="J51" s="32"/>
      <c r="K51" s="23"/>
      <c r="L51" s="23"/>
      <c r="M51" s="23"/>
      <c r="N51" s="4" t="s">
        <v>48</v>
      </c>
    </row>
    <row r="52" spans="1:14" s="4" customFormat="1">
      <c r="A52" s="24"/>
      <c r="B52" s="35"/>
      <c r="C52" s="35"/>
      <c r="D52" s="37"/>
      <c r="E52" s="23"/>
      <c r="F52" s="25"/>
      <c r="G52" s="25"/>
      <c r="H52" s="23"/>
      <c r="I52" s="24"/>
      <c r="J52" s="32"/>
      <c r="K52" s="23"/>
      <c r="L52" s="23"/>
      <c r="M52" s="23"/>
      <c r="N52" s="4" t="s">
        <v>48</v>
      </c>
    </row>
    <row r="53" spans="1:14" s="4" customFormat="1">
      <c r="A53" s="24"/>
      <c r="B53" s="35"/>
      <c r="C53" s="35"/>
      <c r="D53" s="37"/>
      <c r="E53" s="23"/>
      <c r="F53" s="25"/>
      <c r="G53" s="25"/>
      <c r="H53" s="23"/>
      <c r="I53" s="24"/>
      <c r="J53" s="32"/>
      <c r="K53" s="23"/>
      <c r="L53" s="23"/>
      <c r="M53" s="23"/>
      <c r="N53" s="4" t="s">
        <v>48</v>
      </c>
    </row>
    <row r="54" spans="1:14" s="4" customFormat="1">
      <c r="A54" s="24"/>
      <c r="B54" s="35"/>
      <c r="C54" s="35"/>
      <c r="D54" s="37"/>
      <c r="E54" s="23"/>
      <c r="F54" s="25"/>
      <c r="G54" s="25"/>
      <c r="H54" s="23"/>
      <c r="I54" s="24"/>
      <c r="J54" s="32"/>
      <c r="K54" s="23"/>
      <c r="L54" s="23"/>
      <c r="M54" s="23"/>
      <c r="N54" s="4" t="s">
        <v>48</v>
      </c>
    </row>
    <row r="55" spans="1:14" s="4" customFormat="1">
      <c r="A55" s="24"/>
      <c r="B55" s="35"/>
      <c r="C55" s="35"/>
      <c r="D55" s="37"/>
      <c r="E55" s="23"/>
      <c r="F55" s="25"/>
      <c r="G55" s="25"/>
      <c r="H55" s="23"/>
      <c r="I55" s="24"/>
      <c r="J55" s="32"/>
      <c r="K55" s="23"/>
      <c r="L55" s="23"/>
      <c r="M55" s="23"/>
      <c r="N55" s="4" t="s">
        <v>48</v>
      </c>
    </row>
    <row r="56" spans="1:14" s="4" customFormat="1">
      <c r="A56" s="24"/>
      <c r="B56" s="35"/>
      <c r="C56" s="35"/>
      <c r="D56" s="37"/>
      <c r="E56" s="23"/>
      <c r="F56" s="25"/>
      <c r="G56" s="25"/>
      <c r="H56" s="23"/>
      <c r="I56" s="24"/>
      <c r="J56" s="32"/>
      <c r="K56" s="23"/>
      <c r="L56" s="23"/>
      <c r="M56" s="23"/>
      <c r="N56" s="4" t="s">
        <v>48</v>
      </c>
    </row>
    <row r="57" spans="1:14" s="4" customFormat="1">
      <c r="A57" s="24"/>
      <c r="B57" s="35"/>
      <c r="C57" s="35"/>
      <c r="D57" s="37"/>
      <c r="E57" s="23"/>
      <c r="F57" s="25"/>
      <c r="G57" s="25"/>
      <c r="H57" s="23"/>
      <c r="I57" s="24"/>
      <c r="J57" s="32"/>
      <c r="K57" s="23"/>
      <c r="L57" s="23"/>
      <c r="M57" s="23"/>
      <c r="N57" s="4" t="s">
        <v>48</v>
      </c>
    </row>
    <row r="58" spans="1:14" s="4" customFormat="1">
      <c r="A58" s="24"/>
      <c r="B58" s="35"/>
      <c r="C58" s="35"/>
      <c r="D58" s="37"/>
      <c r="E58" s="23"/>
      <c r="F58" s="25"/>
      <c r="G58" s="25"/>
      <c r="H58" s="23"/>
      <c r="I58" s="24"/>
      <c r="J58" s="32"/>
      <c r="K58" s="23"/>
      <c r="L58" s="23"/>
      <c r="M58" s="23"/>
      <c r="N58" s="4" t="s">
        <v>48</v>
      </c>
    </row>
    <row r="59" spans="1:14" s="4" customFormat="1">
      <c r="A59" s="24"/>
      <c r="B59" s="35"/>
      <c r="C59" s="35"/>
      <c r="D59" s="37"/>
      <c r="E59" s="23"/>
      <c r="F59" s="25"/>
      <c r="G59" s="25"/>
      <c r="H59" s="23"/>
      <c r="I59" s="24"/>
      <c r="J59" s="32"/>
      <c r="K59" s="23"/>
      <c r="L59" s="23"/>
      <c r="M59" s="23"/>
      <c r="N59" s="4" t="s">
        <v>48</v>
      </c>
    </row>
    <row r="60" spans="1:14" s="4" customFormat="1">
      <c r="A60" s="24"/>
      <c r="B60" s="35"/>
      <c r="C60" s="35"/>
      <c r="D60" s="37"/>
      <c r="E60" s="23"/>
      <c r="F60" s="25"/>
      <c r="G60" s="25"/>
      <c r="H60" s="23"/>
      <c r="I60" s="24"/>
      <c r="J60" s="32"/>
      <c r="K60" s="23"/>
      <c r="L60" s="23"/>
      <c r="M60" s="23"/>
      <c r="N60" s="4" t="s">
        <v>48</v>
      </c>
    </row>
    <row r="61" spans="1:14" s="4" customFormat="1">
      <c r="A61" s="24"/>
      <c r="B61" s="35"/>
      <c r="C61" s="35"/>
      <c r="D61" s="37"/>
      <c r="E61" s="23"/>
      <c r="F61" s="25"/>
      <c r="G61" s="25"/>
      <c r="H61" s="23"/>
      <c r="I61" s="24"/>
      <c r="J61" s="32"/>
      <c r="K61" s="23"/>
      <c r="L61" s="23"/>
      <c r="M61" s="23"/>
      <c r="N61" s="4" t="s">
        <v>48</v>
      </c>
    </row>
    <row r="62" spans="1:14" s="4" customFormat="1">
      <c r="A62" s="24"/>
      <c r="B62" s="35"/>
      <c r="C62" s="35"/>
      <c r="D62" s="37"/>
      <c r="E62" s="23"/>
      <c r="F62" s="25"/>
      <c r="G62" s="25"/>
      <c r="H62" s="23"/>
      <c r="I62" s="24"/>
      <c r="J62" s="32"/>
      <c r="K62" s="23"/>
      <c r="L62" s="23"/>
      <c r="M62" s="23"/>
      <c r="N62" s="4" t="s">
        <v>48</v>
      </c>
    </row>
    <row r="63" spans="1:14" s="4" customFormat="1">
      <c r="A63" s="24"/>
      <c r="B63" s="35"/>
      <c r="C63" s="35"/>
      <c r="D63" s="37"/>
      <c r="E63" s="23"/>
      <c r="F63" s="25"/>
      <c r="G63" s="25"/>
      <c r="H63" s="23"/>
      <c r="I63" s="24"/>
      <c r="J63" s="32"/>
      <c r="K63" s="23"/>
      <c r="L63" s="23"/>
      <c r="M63" s="23"/>
      <c r="N63" s="4" t="s">
        <v>48</v>
      </c>
    </row>
    <row r="64" spans="1:14" s="4" customFormat="1">
      <c r="A64" s="24"/>
      <c r="B64" s="35"/>
      <c r="C64" s="35"/>
      <c r="D64" s="37"/>
      <c r="E64" s="23"/>
      <c r="F64" s="25"/>
      <c r="G64" s="25"/>
      <c r="H64" s="23"/>
      <c r="I64" s="24"/>
      <c r="J64" s="32"/>
      <c r="K64" s="23"/>
      <c r="L64" s="23"/>
      <c r="M64" s="23"/>
      <c r="N64" s="4" t="s">
        <v>48</v>
      </c>
    </row>
    <row r="65" spans="1:14" s="4" customFormat="1">
      <c r="A65" s="24"/>
      <c r="B65" s="35"/>
      <c r="C65" s="35"/>
      <c r="D65" s="37"/>
      <c r="E65" s="23"/>
      <c r="F65" s="25"/>
      <c r="G65" s="25"/>
      <c r="H65" s="23"/>
      <c r="I65" s="24"/>
      <c r="J65" s="32"/>
      <c r="K65" s="23"/>
      <c r="L65" s="23"/>
      <c r="M65" s="23"/>
      <c r="N65" s="4" t="s">
        <v>48</v>
      </c>
    </row>
    <row r="66" spans="1:14" s="4" customFormat="1">
      <c r="A66" s="24"/>
      <c r="B66" s="35"/>
      <c r="C66" s="35"/>
      <c r="D66" s="37"/>
      <c r="E66" s="23"/>
      <c r="F66" s="25"/>
      <c r="G66" s="25"/>
      <c r="H66" s="23"/>
      <c r="I66" s="24"/>
      <c r="J66" s="32"/>
      <c r="K66" s="23"/>
      <c r="L66" s="23"/>
      <c r="M66" s="23"/>
      <c r="N66" s="4" t="s">
        <v>48</v>
      </c>
    </row>
    <row r="67" spans="1:14" s="4" customFormat="1">
      <c r="A67" s="24"/>
      <c r="B67" s="35"/>
      <c r="C67" s="35"/>
      <c r="D67" s="37"/>
      <c r="E67" s="23"/>
      <c r="F67" s="25"/>
      <c r="G67" s="25"/>
      <c r="H67" s="23"/>
      <c r="I67" s="24"/>
      <c r="J67" s="32"/>
      <c r="K67" s="23"/>
      <c r="L67" s="23"/>
      <c r="M67" s="23"/>
      <c r="N67" s="4" t="s">
        <v>48</v>
      </c>
    </row>
    <row r="68" spans="1:14" s="4" customFormat="1">
      <c r="A68" s="24"/>
      <c r="B68" s="35"/>
      <c r="C68" s="35"/>
      <c r="D68" s="37"/>
      <c r="E68" s="23"/>
      <c r="F68" s="25"/>
      <c r="G68" s="25"/>
      <c r="H68" s="23"/>
      <c r="I68" s="24"/>
      <c r="J68" s="32"/>
      <c r="K68" s="23"/>
      <c r="L68" s="23"/>
      <c r="M68" s="23"/>
      <c r="N68" s="4" t="s">
        <v>48</v>
      </c>
    </row>
    <row r="69" spans="1:14" s="4" customFormat="1">
      <c r="A69" s="24"/>
      <c r="B69" s="35"/>
      <c r="C69" s="35"/>
      <c r="D69" s="37"/>
      <c r="E69" s="23"/>
      <c r="F69" s="25"/>
      <c r="G69" s="25"/>
      <c r="H69" s="23"/>
      <c r="I69" s="24"/>
      <c r="J69" s="32"/>
      <c r="K69" s="23"/>
      <c r="L69" s="23"/>
      <c r="M69" s="23"/>
      <c r="N69" s="4" t="s">
        <v>48</v>
      </c>
    </row>
    <row r="70" spans="1:14" s="4" customFormat="1">
      <c r="A70" s="24"/>
      <c r="B70" s="35"/>
      <c r="C70" s="35"/>
      <c r="D70" s="37"/>
      <c r="E70" s="23"/>
      <c r="F70" s="25"/>
      <c r="G70" s="25"/>
      <c r="H70" s="23"/>
      <c r="I70" s="24"/>
      <c r="J70" s="32"/>
      <c r="K70" s="23"/>
      <c r="L70" s="23"/>
      <c r="M70" s="23"/>
      <c r="N70" s="4" t="s">
        <v>48</v>
      </c>
    </row>
    <row r="71" spans="1:14" s="4" customFormat="1">
      <c r="A71" s="24"/>
      <c r="B71" s="35"/>
      <c r="C71" s="35"/>
      <c r="D71" s="37"/>
      <c r="E71" s="23"/>
      <c r="F71" s="25"/>
      <c r="G71" s="25"/>
      <c r="H71" s="23"/>
      <c r="I71" s="24"/>
      <c r="J71" s="32"/>
      <c r="K71" s="23"/>
      <c r="L71" s="23"/>
      <c r="M71" s="23"/>
      <c r="N71" s="4" t="s">
        <v>48</v>
      </c>
    </row>
    <row r="72" spans="1:14" s="4" customFormat="1">
      <c r="A72" s="24"/>
      <c r="B72" s="35"/>
      <c r="C72" s="35"/>
      <c r="D72" s="37"/>
      <c r="E72" s="23"/>
      <c r="F72" s="25"/>
      <c r="G72" s="25"/>
      <c r="H72" s="23"/>
      <c r="I72" s="24"/>
      <c r="J72" s="32"/>
      <c r="K72" s="23"/>
      <c r="L72" s="23"/>
      <c r="M72" s="23"/>
      <c r="N72" s="4" t="s">
        <v>48</v>
      </c>
    </row>
    <row r="73" spans="1:14" s="4" customFormat="1">
      <c r="A73" s="24"/>
      <c r="B73" s="35"/>
      <c r="C73" s="35"/>
      <c r="D73" s="37"/>
      <c r="E73" s="23"/>
      <c r="F73" s="25"/>
      <c r="G73" s="25"/>
      <c r="H73" s="23"/>
      <c r="I73" s="24"/>
      <c r="J73" s="32"/>
      <c r="K73" s="23"/>
      <c r="L73" s="23"/>
      <c r="M73" s="23"/>
      <c r="N73" s="4" t="s">
        <v>48</v>
      </c>
    </row>
    <row r="74" spans="1:14" s="4" customFormat="1">
      <c r="A74" s="24"/>
      <c r="B74" s="35"/>
      <c r="C74" s="35"/>
      <c r="D74" s="37"/>
      <c r="E74" s="23"/>
      <c r="F74" s="25"/>
      <c r="G74" s="25"/>
      <c r="H74" s="23"/>
      <c r="I74" s="24"/>
      <c r="J74" s="32"/>
      <c r="K74" s="23"/>
      <c r="L74" s="23"/>
      <c r="M74" s="23"/>
      <c r="N74" s="4" t="s">
        <v>48</v>
      </c>
    </row>
    <row r="75" spans="1:14" s="4" customFormat="1">
      <c r="A75" s="24"/>
      <c r="B75" s="35"/>
      <c r="C75" s="35"/>
      <c r="D75" s="37"/>
      <c r="E75" s="23"/>
      <c r="F75" s="25"/>
      <c r="G75" s="25"/>
      <c r="H75" s="23"/>
      <c r="I75" s="24"/>
      <c r="J75" s="32"/>
      <c r="K75" s="23"/>
      <c r="L75" s="23"/>
      <c r="M75" s="23"/>
      <c r="N75" s="4" t="s">
        <v>48</v>
      </c>
    </row>
    <row r="76" spans="1:14" s="4" customFormat="1">
      <c r="A76" s="24"/>
      <c r="B76" s="35"/>
      <c r="C76" s="35"/>
      <c r="D76" s="37"/>
      <c r="E76" s="23"/>
      <c r="F76" s="25"/>
      <c r="G76" s="25"/>
      <c r="H76" s="23"/>
      <c r="I76" s="24"/>
      <c r="J76" s="32"/>
      <c r="K76" s="23"/>
      <c r="L76" s="23"/>
      <c r="M76" s="23"/>
      <c r="N76" s="4" t="s">
        <v>48</v>
      </c>
    </row>
    <row r="77" spans="1:14" s="4" customFormat="1">
      <c r="A77" s="24"/>
      <c r="B77" s="35"/>
      <c r="C77" s="35"/>
      <c r="D77" s="37"/>
      <c r="E77" s="23"/>
      <c r="F77" s="25"/>
      <c r="G77" s="25"/>
      <c r="H77" s="23"/>
      <c r="I77" s="24"/>
      <c r="J77" s="32"/>
      <c r="K77" s="23"/>
      <c r="L77" s="23"/>
      <c r="M77" s="23"/>
      <c r="N77" s="4" t="s">
        <v>48</v>
      </c>
    </row>
    <row r="78" spans="1:14" s="4" customFormat="1">
      <c r="A78" s="24"/>
      <c r="B78" s="35"/>
      <c r="C78" s="35"/>
      <c r="D78" s="37"/>
      <c r="E78" s="23"/>
      <c r="F78" s="25"/>
      <c r="G78" s="25"/>
      <c r="H78" s="23"/>
      <c r="I78" s="24"/>
      <c r="J78" s="32"/>
      <c r="K78" s="23"/>
      <c r="L78" s="23"/>
      <c r="M78" s="23"/>
      <c r="N78" s="4" t="s">
        <v>48</v>
      </c>
    </row>
    <row r="79" spans="1:14" s="4" customFormat="1">
      <c r="A79" s="24"/>
      <c r="B79" s="35"/>
      <c r="C79" s="35"/>
      <c r="D79" s="37"/>
      <c r="E79" s="23"/>
      <c r="F79" s="25"/>
      <c r="G79" s="25"/>
      <c r="H79" s="23"/>
      <c r="I79" s="24"/>
      <c r="J79" s="32"/>
      <c r="K79" s="23"/>
      <c r="L79" s="23"/>
      <c r="M79" s="23"/>
      <c r="N79" s="4" t="s">
        <v>48</v>
      </c>
    </row>
    <row r="80" spans="1:14" s="4" customFormat="1">
      <c r="A80" s="24"/>
      <c r="B80" s="35"/>
      <c r="C80" s="35"/>
      <c r="D80" s="37"/>
      <c r="E80" s="23"/>
      <c r="F80" s="25"/>
      <c r="G80" s="25"/>
      <c r="H80" s="23"/>
      <c r="I80" s="24"/>
      <c r="J80" s="32"/>
      <c r="K80" s="23"/>
      <c r="L80" s="23"/>
      <c r="M80" s="23"/>
      <c r="N80" s="4" t="s">
        <v>48</v>
      </c>
    </row>
    <row r="81" spans="1:14" s="4" customFormat="1">
      <c r="A81" s="24"/>
      <c r="B81" s="35"/>
      <c r="C81" s="35"/>
      <c r="D81" s="37"/>
      <c r="E81" s="23"/>
      <c r="F81" s="25"/>
      <c r="G81" s="25"/>
      <c r="H81" s="23"/>
      <c r="I81" s="24"/>
      <c r="J81" s="32"/>
      <c r="K81" s="23"/>
      <c r="L81" s="23"/>
      <c r="M81" s="23"/>
      <c r="N81" s="4" t="s">
        <v>48</v>
      </c>
    </row>
    <row r="82" spans="1:14" s="4" customFormat="1">
      <c r="A82" s="24"/>
      <c r="B82" s="35"/>
      <c r="C82" s="35"/>
      <c r="D82" s="37"/>
      <c r="E82" s="23"/>
      <c r="F82" s="25"/>
      <c r="G82" s="25"/>
      <c r="H82" s="23"/>
      <c r="I82" s="24"/>
      <c r="J82" s="32"/>
      <c r="K82" s="23"/>
      <c r="L82" s="23"/>
      <c r="M82" s="23"/>
      <c r="N82" s="4" t="s">
        <v>48</v>
      </c>
    </row>
    <row r="83" spans="1:14" s="4" customFormat="1">
      <c r="A83" s="24"/>
      <c r="B83" s="35"/>
      <c r="C83" s="35"/>
      <c r="D83" s="37"/>
      <c r="E83" s="23"/>
      <c r="F83" s="25"/>
      <c r="G83" s="25"/>
      <c r="H83" s="23"/>
      <c r="I83" s="24"/>
      <c r="J83" s="32"/>
      <c r="K83" s="23"/>
      <c r="L83" s="23"/>
      <c r="M83" s="23"/>
      <c r="N83" s="4" t="s">
        <v>48</v>
      </c>
    </row>
    <row r="84" spans="1:14" s="4" customFormat="1">
      <c r="A84" s="24"/>
      <c r="B84" s="35"/>
      <c r="C84" s="35"/>
      <c r="D84" s="37"/>
      <c r="E84" s="23"/>
      <c r="F84" s="25"/>
      <c r="G84" s="25"/>
      <c r="H84" s="23"/>
      <c r="I84" s="24"/>
      <c r="J84" s="32"/>
      <c r="K84" s="23"/>
      <c r="L84" s="23"/>
      <c r="M84" s="23"/>
      <c r="N84" s="4" t="s">
        <v>48</v>
      </c>
    </row>
    <row r="85" spans="1:14" s="4" customFormat="1">
      <c r="A85" s="24"/>
      <c r="B85" s="35"/>
      <c r="C85" s="35"/>
      <c r="D85" s="37"/>
      <c r="E85" s="23"/>
      <c r="F85" s="25"/>
      <c r="G85" s="25"/>
      <c r="H85" s="23"/>
      <c r="I85" s="24"/>
      <c r="J85" s="32"/>
      <c r="K85" s="23"/>
      <c r="L85" s="23"/>
      <c r="M85" s="23"/>
      <c r="N85" s="4" t="s">
        <v>48</v>
      </c>
    </row>
    <row r="86" spans="1:14" s="4" customFormat="1">
      <c r="A86" s="24"/>
      <c r="B86" s="35"/>
      <c r="C86" s="35"/>
      <c r="D86" s="37"/>
      <c r="E86" s="23"/>
      <c r="F86" s="25"/>
      <c r="G86" s="25"/>
      <c r="H86" s="23"/>
      <c r="I86" s="24"/>
      <c r="J86" s="32"/>
      <c r="K86" s="23"/>
      <c r="L86" s="23"/>
      <c r="M86" s="23"/>
      <c r="N86" s="4" t="s">
        <v>48</v>
      </c>
    </row>
    <row r="87" spans="1:14" s="4" customFormat="1">
      <c r="A87" s="24"/>
      <c r="B87" s="35"/>
      <c r="C87" s="35"/>
      <c r="D87" s="37"/>
      <c r="E87" s="23"/>
      <c r="F87" s="25"/>
      <c r="G87" s="25"/>
      <c r="H87" s="23"/>
      <c r="I87" s="24"/>
      <c r="J87" s="32"/>
      <c r="K87" s="23"/>
      <c r="L87" s="23"/>
      <c r="M87" s="23"/>
      <c r="N87" s="4" t="s">
        <v>48</v>
      </c>
    </row>
    <row r="88" spans="1:14" s="4" customFormat="1">
      <c r="A88" s="24"/>
      <c r="B88" s="35"/>
      <c r="C88" s="35"/>
      <c r="D88" s="37"/>
      <c r="E88" s="23"/>
      <c r="F88" s="25"/>
      <c r="G88" s="25"/>
      <c r="H88" s="23"/>
      <c r="I88" s="24"/>
      <c r="J88" s="32"/>
      <c r="K88" s="23"/>
      <c r="L88" s="23"/>
      <c r="M88" s="23"/>
      <c r="N88" s="4" t="s">
        <v>48</v>
      </c>
    </row>
    <row r="89" spans="1:14" s="4" customFormat="1">
      <c r="A89" s="24"/>
      <c r="B89" s="35"/>
      <c r="C89" s="35"/>
      <c r="D89" s="37"/>
      <c r="E89" s="23"/>
      <c r="F89" s="25"/>
      <c r="G89" s="25"/>
      <c r="H89" s="23"/>
      <c r="I89" s="24"/>
      <c r="J89" s="32"/>
      <c r="K89" s="23"/>
      <c r="L89" s="23"/>
      <c r="M89" s="23"/>
      <c r="N89" s="4" t="s">
        <v>48</v>
      </c>
    </row>
    <row r="90" spans="1:14" s="4" customFormat="1">
      <c r="A90" s="24"/>
      <c r="B90" s="35"/>
      <c r="C90" s="35"/>
      <c r="D90" s="37"/>
      <c r="E90" s="23"/>
      <c r="F90" s="25"/>
      <c r="G90" s="25"/>
      <c r="H90" s="23"/>
      <c r="I90" s="24"/>
      <c r="J90" s="32"/>
      <c r="K90" s="23"/>
      <c r="L90" s="23"/>
      <c r="M90" s="23"/>
      <c r="N90" s="4" t="s">
        <v>48</v>
      </c>
    </row>
    <row r="91" spans="1:14" s="4" customFormat="1">
      <c r="A91" s="24"/>
      <c r="B91" s="35"/>
      <c r="C91" s="35"/>
      <c r="D91" s="37"/>
      <c r="E91" s="23"/>
      <c r="F91" s="25"/>
      <c r="G91" s="25"/>
      <c r="H91" s="23"/>
      <c r="I91" s="24"/>
      <c r="J91" s="32"/>
      <c r="K91" s="23"/>
      <c r="L91" s="23"/>
      <c r="M91" s="23"/>
      <c r="N91" s="4" t="s">
        <v>48</v>
      </c>
    </row>
    <row r="92" spans="1:14" s="4" customFormat="1">
      <c r="A92" s="24"/>
      <c r="B92" s="35"/>
      <c r="C92" s="35"/>
      <c r="D92" s="37"/>
      <c r="E92" s="23"/>
      <c r="F92" s="25"/>
      <c r="G92" s="25"/>
      <c r="H92" s="23"/>
      <c r="I92" s="24"/>
      <c r="J92" s="32"/>
      <c r="K92" s="23"/>
      <c r="L92" s="23"/>
      <c r="M92" s="23"/>
      <c r="N92" s="4" t="s">
        <v>48</v>
      </c>
    </row>
    <row r="93" spans="1:14" s="4" customFormat="1">
      <c r="A93" s="24"/>
      <c r="B93" s="35"/>
      <c r="C93" s="35"/>
      <c r="D93" s="37"/>
      <c r="E93" s="23"/>
      <c r="F93" s="25"/>
      <c r="G93" s="25"/>
      <c r="H93" s="23"/>
      <c r="I93" s="24"/>
      <c r="J93" s="32"/>
      <c r="K93" s="23"/>
      <c r="L93" s="23"/>
      <c r="M93" s="23"/>
      <c r="N93" s="4" t="s">
        <v>48</v>
      </c>
    </row>
    <row r="94" spans="1:14" s="4" customFormat="1">
      <c r="A94" s="24"/>
      <c r="B94" s="35"/>
      <c r="C94" s="35"/>
      <c r="D94" s="37"/>
      <c r="E94" s="23"/>
      <c r="F94" s="25"/>
      <c r="G94" s="25"/>
      <c r="H94" s="23"/>
      <c r="I94" s="24"/>
      <c r="J94" s="32"/>
      <c r="K94" s="23"/>
      <c r="L94" s="23"/>
      <c r="M94" s="23"/>
      <c r="N94" s="4" t="s">
        <v>48</v>
      </c>
    </row>
    <row r="95" spans="1:14" s="4" customFormat="1">
      <c r="A95" s="24"/>
      <c r="B95" s="35"/>
      <c r="C95" s="35"/>
      <c r="D95" s="37"/>
      <c r="E95" s="23"/>
      <c r="F95" s="25"/>
      <c r="G95" s="25"/>
      <c r="H95" s="23"/>
      <c r="I95" s="24"/>
      <c r="J95" s="32"/>
      <c r="K95" s="23"/>
      <c r="L95" s="23"/>
      <c r="M95" s="23"/>
      <c r="N95" s="4" t="s">
        <v>48</v>
      </c>
    </row>
    <row r="96" spans="1:14" s="4" customFormat="1">
      <c r="A96" s="24"/>
      <c r="B96" s="35"/>
      <c r="C96" s="35"/>
      <c r="D96" s="37"/>
      <c r="E96" s="23"/>
      <c r="F96" s="25"/>
      <c r="G96" s="25"/>
      <c r="H96" s="23"/>
      <c r="I96" s="24"/>
      <c r="J96" s="32"/>
      <c r="K96" s="23"/>
      <c r="L96" s="23"/>
      <c r="M96" s="23"/>
      <c r="N96" s="4" t="s">
        <v>48</v>
      </c>
    </row>
    <row r="97" spans="1:14" s="4" customFormat="1">
      <c r="A97" s="24"/>
      <c r="B97" s="35"/>
      <c r="C97" s="35"/>
      <c r="D97" s="37"/>
      <c r="E97" s="23"/>
      <c r="F97" s="25"/>
      <c r="G97" s="25"/>
      <c r="H97" s="23"/>
      <c r="I97" s="24"/>
      <c r="J97" s="32"/>
      <c r="K97" s="23"/>
      <c r="L97" s="23"/>
      <c r="M97" s="23"/>
      <c r="N97" s="4" t="s">
        <v>48</v>
      </c>
    </row>
    <row r="98" spans="1:14" s="4" customFormat="1">
      <c r="A98" s="24"/>
      <c r="B98" s="35"/>
      <c r="C98" s="35"/>
      <c r="D98" s="37"/>
      <c r="E98" s="23"/>
      <c r="F98" s="25"/>
      <c r="G98" s="25"/>
      <c r="H98" s="23"/>
      <c r="I98" s="24"/>
      <c r="J98" s="32"/>
      <c r="K98" s="23"/>
      <c r="L98" s="23"/>
      <c r="M98" s="23"/>
      <c r="N98" s="4" t="s">
        <v>48</v>
      </c>
    </row>
    <row r="99" spans="1:14" s="4" customFormat="1">
      <c r="A99" s="24"/>
      <c r="B99" s="35"/>
      <c r="C99" s="35"/>
      <c r="D99" s="37"/>
      <c r="E99" s="23"/>
      <c r="F99" s="25"/>
      <c r="G99" s="25"/>
      <c r="H99" s="23"/>
      <c r="I99" s="24"/>
      <c r="J99" s="32"/>
      <c r="K99" s="23"/>
      <c r="L99" s="23"/>
      <c r="M99" s="23"/>
      <c r="N99" s="4" t="s">
        <v>48</v>
      </c>
    </row>
    <row r="100" spans="1:14" s="4" customFormat="1">
      <c r="A100" s="24"/>
      <c r="B100" s="35"/>
      <c r="C100" s="35"/>
      <c r="D100" s="37"/>
      <c r="E100" s="23"/>
      <c r="F100" s="25"/>
      <c r="G100" s="25"/>
      <c r="H100" s="23"/>
      <c r="I100" s="24"/>
      <c r="J100" s="32"/>
      <c r="K100" s="23"/>
      <c r="L100" s="23"/>
      <c r="M100" s="23"/>
      <c r="N100" s="4" t="s">
        <v>48</v>
      </c>
    </row>
    <row r="101" spans="1:14" s="4" customFormat="1">
      <c r="A101" s="24"/>
      <c r="B101" s="35"/>
      <c r="C101" s="35"/>
      <c r="D101" s="37"/>
      <c r="E101" s="23"/>
      <c r="F101" s="25"/>
      <c r="G101" s="25"/>
      <c r="H101" s="23"/>
      <c r="I101" s="24"/>
      <c r="J101" s="32"/>
      <c r="K101" s="23"/>
      <c r="L101" s="23"/>
      <c r="M101" s="23"/>
      <c r="N101" s="4" t="s">
        <v>48</v>
      </c>
    </row>
    <row r="102" spans="1:14" s="4" customFormat="1">
      <c r="A102" s="24"/>
      <c r="B102" s="35"/>
      <c r="C102" s="35"/>
      <c r="D102" s="37"/>
      <c r="E102" s="23"/>
      <c r="F102" s="25"/>
      <c r="G102" s="25"/>
      <c r="H102" s="23"/>
      <c r="I102" s="24"/>
      <c r="J102" s="32"/>
      <c r="K102" s="23"/>
      <c r="L102" s="23"/>
      <c r="M102" s="23"/>
      <c r="N102" s="4" t="s">
        <v>48</v>
      </c>
    </row>
    <row r="103" spans="1:14" s="4" customFormat="1">
      <c r="A103" s="24"/>
      <c r="B103" s="35"/>
      <c r="C103" s="35"/>
      <c r="D103" s="37"/>
      <c r="E103" s="23"/>
      <c r="F103" s="25"/>
      <c r="G103" s="25"/>
      <c r="H103" s="23"/>
      <c r="I103" s="24"/>
      <c r="J103" s="32"/>
      <c r="K103" s="23"/>
      <c r="L103" s="23"/>
      <c r="M103" s="23"/>
      <c r="N103" s="4" t="s">
        <v>48</v>
      </c>
    </row>
    <row r="104" spans="1:14" s="4" customFormat="1">
      <c r="A104" s="24"/>
      <c r="B104" s="35"/>
      <c r="C104" s="35"/>
      <c r="D104" s="37"/>
      <c r="E104" s="23"/>
      <c r="F104" s="25"/>
      <c r="G104" s="25"/>
      <c r="H104" s="23"/>
      <c r="I104" s="24"/>
      <c r="J104" s="32"/>
      <c r="K104" s="23"/>
      <c r="L104" s="23"/>
      <c r="M104" s="23"/>
      <c r="N104" s="4" t="s">
        <v>48</v>
      </c>
    </row>
    <row r="105" spans="1:14" s="4" customFormat="1">
      <c r="A105" s="24"/>
      <c r="B105" s="35"/>
      <c r="C105" s="35"/>
      <c r="D105" s="37"/>
      <c r="E105" s="23"/>
      <c r="F105" s="25"/>
      <c r="G105" s="25"/>
      <c r="H105" s="23"/>
      <c r="I105" s="24"/>
      <c r="J105" s="32"/>
      <c r="K105" s="23"/>
      <c r="L105" s="23"/>
      <c r="M105" s="23"/>
      <c r="N105" s="4" t="s">
        <v>48</v>
      </c>
    </row>
    <row r="106" spans="1:14" s="4" customFormat="1">
      <c r="A106" s="24"/>
      <c r="B106" s="35"/>
      <c r="C106" s="35"/>
      <c r="D106" s="37"/>
      <c r="E106" s="23"/>
      <c r="F106" s="25"/>
      <c r="G106" s="25"/>
      <c r="H106" s="23"/>
      <c r="I106" s="24"/>
      <c r="J106" s="32"/>
      <c r="K106" s="23"/>
      <c r="L106" s="23"/>
      <c r="M106" s="23"/>
      <c r="N106" s="4" t="s">
        <v>48</v>
      </c>
    </row>
    <row r="107" spans="1:14" s="4" customFormat="1">
      <c r="A107" s="24"/>
      <c r="B107" s="35"/>
      <c r="C107" s="35"/>
      <c r="D107" s="37"/>
      <c r="E107" s="23"/>
      <c r="F107" s="25"/>
      <c r="G107" s="25"/>
      <c r="H107" s="23"/>
      <c r="I107" s="24"/>
      <c r="J107" s="32"/>
      <c r="K107" s="23"/>
      <c r="L107" s="23"/>
      <c r="M107" s="23"/>
      <c r="N107" s="4" t="s">
        <v>48</v>
      </c>
    </row>
    <row r="108" spans="1:14">
      <c r="A108" s="24"/>
      <c r="B108" s="35"/>
      <c r="C108" s="35"/>
      <c r="D108" s="37"/>
      <c r="E108" s="23"/>
      <c r="F108" s="25"/>
      <c r="G108" s="25"/>
      <c r="H108" s="23"/>
      <c r="I108" s="24"/>
      <c r="J108" s="32"/>
      <c r="K108" s="23"/>
      <c r="L108" s="23"/>
      <c r="M108" s="23"/>
      <c r="N108" s="4" t="s">
        <v>48</v>
      </c>
    </row>
    <row r="109" spans="1:14">
      <c r="A109" s="24"/>
      <c r="B109" s="35"/>
      <c r="C109" s="35"/>
      <c r="D109" s="37"/>
      <c r="E109" s="23"/>
      <c r="F109" s="25"/>
      <c r="G109" s="25"/>
      <c r="H109" s="23"/>
      <c r="I109" s="24"/>
      <c r="J109" s="32"/>
      <c r="K109" s="23"/>
      <c r="L109" s="23"/>
      <c r="M109" s="23"/>
      <c r="N109" s="4" t="s">
        <v>48</v>
      </c>
    </row>
    <row r="110" spans="1:14">
      <c r="A110" s="24"/>
      <c r="B110" s="35"/>
      <c r="C110" s="35"/>
      <c r="D110" s="37"/>
      <c r="E110" s="23"/>
      <c r="F110" s="25"/>
      <c r="G110" s="25"/>
      <c r="H110" s="23"/>
      <c r="I110" s="24"/>
      <c r="J110" s="32"/>
      <c r="K110" s="23"/>
      <c r="L110" s="23"/>
      <c r="M110" s="23"/>
      <c r="N110" s="4" t="s">
        <v>48</v>
      </c>
    </row>
    <row r="111" spans="1:14">
      <c r="A111" s="24"/>
      <c r="B111" s="35"/>
      <c r="C111" s="35"/>
      <c r="D111" s="37"/>
      <c r="E111" s="23"/>
      <c r="F111" s="25"/>
      <c r="G111" s="25"/>
      <c r="H111" s="23"/>
      <c r="I111" s="24"/>
      <c r="J111" s="32"/>
      <c r="K111" s="23"/>
      <c r="L111" s="23"/>
      <c r="M111" s="23"/>
      <c r="N111" s="4" t="s">
        <v>48</v>
      </c>
    </row>
    <row r="112" spans="1:14">
      <c r="A112" s="24"/>
      <c r="B112" s="35"/>
      <c r="C112" s="35"/>
      <c r="D112" s="37"/>
      <c r="E112" s="23"/>
      <c r="F112" s="25"/>
      <c r="G112" s="25"/>
      <c r="H112" s="23"/>
      <c r="I112" s="24"/>
      <c r="J112" s="32"/>
      <c r="K112" s="23"/>
      <c r="L112" s="23"/>
      <c r="M112" s="23"/>
      <c r="N112" s="4" t="s">
        <v>48</v>
      </c>
    </row>
    <row r="113" spans="1:14">
      <c r="A113" s="24"/>
      <c r="B113" s="35"/>
      <c r="C113" s="35"/>
      <c r="D113" s="37"/>
      <c r="E113" s="23"/>
      <c r="F113" s="25"/>
      <c r="G113" s="25"/>
      <c r="H113" s="23"/>
      <c r="I113" s="24"/>
      <c r="J113" s="32"/>
      <c r="K113" s="23"/>
      <c r="L113" s="23"/>
      <c r="M113" s="23"/>
      <c r="N113" s="4" t="s">
        <v>48</v>
      </c>
    </row>
    <row r="114" spans="1:14">
      <c r="A114" s="24"/>
      <c r="B114" s="35"/>
      <c r="C114" s="35"/>
      <c r="D114" s="37"/>
      <c r="E114" s="23"/>
      <c r="F114" s="25"/>
      <c r="G114" s="25"/>
      <c r="H114" s="23"/>
      <c r="I114" s="24"/>
      <c r="J114" s="32"/>
      <c r="K114" s="23"/>
      <c r="L114" s="23"/>
      <c r="M114" s="23"/>
      <c r="N114" s="4" t="s">
        <v>48</v>
      </c>
    </row>
    <row r="115" spans="1:14">
      <c r="A115" s="4" t="s">
        <v>48</v>
      </c>
      <c r="B115" s="4" t="s">
        <v>48</v>
      </c>
      <c r="C115" s="4" t="s">
        <v>48</v>
      </c>
      <c r="D115" s="4" t="s">
        <v>48</v>
      </c>
      <c r="E115" s="4" t="s">
        <v>48</v>
      </c>
      <c r="F115" s="4" t="s">
        <v>48</v>
      </c>
      <c r="G115" s="4" t="s">
        <v>48</v>
      </c>
      <c r="H115" s="4" t="s">
        <v>48</v>
      </c>
      <c r="I115" s="4" t="s">
        <v>48</v>
      </c>
      <c r="J115" s="4" t="s">
        <v>48</v>
      </c>
      <c r="K115" s="4" t="s">
        <v>48</v>
      </c>
      <c r="L115" s="4" t="s">
        <v>48</v>
      </c>
      <c r="M115" s="4" t="s">
        <v>48</v>
      </c>
    </row>
  </sheetData>
  <mergeCells count="6">
    <mergeCell ref="B29:B40"/>
    <mergeCell ref="C37:C39"/>
    <mergeCell ref="B7:B16"/>
    <mergeCell ref="B17:B28"/>
    <mergeCell ref="C13:C15"/>
    <mergeCell ref="C25:C27"/>
  </mergeCells>
  <phoneticPr fontId="4"/>
  <conditionalFormatting sqref="A17:B17 A18:A28 A29:B29 A30:A40">
    <cfRule type="expression" dxfId="383" priority="109">
      <formula>$I17="NT"</formula>
    </cfRule>
    <cfRule type="expression" dxfId="382" priority="110">
      <formula>$I17="N/A"</formula>
    </cfRule>
  </conditionalFormatting>
  <conditionalFormatting sqref="A7:H7">
    <cfRule type="expression" dxfId="381" priority="77">
      <formula>$I7="NT"</formula>
    </cfRule>
    <cfRule type="expression" dxfId="380" priority="78">
      <formula>$I7="N/A"</formula>
    </cfRule>
  </conditionalFormatting>
  <conditionalFormatting sqref="A41:H41">
    <cfRule type="expression" dxfId="379" priority="135">
      <formula>$I41="NT"</formula>
    </cfRule>
    <cfRule type="expression" dxfId="378" priority="136">
      <formula>$I41="N/A"</formula>
    </cfRule>
  </conditionalFormatting>
  <conditionalFormatting sqref="C8:C13">
    <cfRule type="expression" dxfId="377" priority="47">
      <formula>$I8="NT"</formula>
    </cfRule>
    <cfRule type="expression" dxfId="376" priority="48">
      <formula>$I8="N/A"</formula>
    </cfRule>
  </conditionalFormatting>
  <conditionalFormatting sqref="C17:C25">
    <cfRule type="expression" dxfId="375" priority="43">
      <formula>$I17="NT"</formula>
    </cfRule>
    <cfRule type="expression" dxfId="374" priority="44">
      <formula>$I17="N/A"</formula>
    </cfRule>
  </conditionalFormatting>
  <conditionalFormatting sqref="C28:C37">
    <cfRule type="expression" dxfId="373" priority="29">
      <formula>$I28="NT"</formula>
    </cfRule>
    <cfRule type="expression" dxfId="372" priority="30">
      <formula>$I28="N/A"</formula>
    </cfRule>
  </conditionalFormatting>
  <conditionalFormatting sqref="C40">
    <cfRule type="expression" dxfId="371" priority="41">
      <formula>$I40="NT"</formula>
    </cfRule>
    <cfRule type="expression" dxfId="370" priority="42">
      <formula>$I40="N/A"</formula>
    </cfRule>
  </conditionalFormatting>
  <conditionalFormatting sqref="D29:E34">
    <cfRule type="expression" dxfId="369" priority="31">
      <formula>$I29="NT"</formula>
    </cfRule>
    <cfRule type="expression" dxfId="368" priority="32">
      <formula>$I29="N/A"</formula>
    </cfRule>
  </conditionalFormatting>
  <conditionalFormatting sqref="D28:F28 A42:A114 D42:H114">
    <cfRule type="expression" dxfId="367" priority="133">
      <formula>$I28="NT"</formula>
    </cfRule>
    <cfRule type="expression" dxfId="366" priority="134">
      <formula>$I28="N/A"</formula>
    </cfRule>
  </conditionalFormatting>
  <conditionalFormatting sqref="D8:H15">
    <cfRule type="expression" dxfId="365" priority="3">
      <formula>$I8="NT"</formula>
    </cfRule>
    <cfRule type="expression" dxfId="364" priority="4">
      <formula>$I8="N/A"</formula>
    </cfRule>
  </conditionalFormatting>
  <conditionalFormatting sqref="D17:H27">
    <cfRule type="expression" dxfId="363" priority="5">
      <formula>$I17="NT"</formula>
    </cfRule>
    <cfRule type="expression" dxfId="362" priority="6">
      <formula>$I17="N/A"</formula>
    </cfRule>
  </conditionalFormatting>
  <conditionalFormatting sqref="D35:H40">
    <cfRule type="expression" dxfId="361" priority="1">
      <formula>$I35="NT"</formula>
    </cfRule>
    <cfRule type="expression" dxfId="360" priority="2">
      <formula>$I35="N/A"</formula>
    </cfRule>
  </conditionalFormatting>
  <conditionalFormatting sqref="F29">
    <cfRule type="expression" dxfId="359" priority="37">
      <formula>$I29="NT"</formula>
    </cfRule>
    <cfRule type="expression" dxfId="358" priority="38">
      <formula>$I29="N/A"</formula>
    </cfRule>
  </conditionalFormatting>
  <conditionalFormatting sqref="F30:H34">
    <cfRule type="expression" dxfId="357" priority="11">
      <formula>$I30="NT"</formula>
    </cfRule>
    <cfRule type="expression" dxfId="356" priority="12">
      <formula>$I30="N/A"</formula>
    </cfRule>
  </conditionalFormatting>
  <conditionalFormatting sqref="G28:H29">
    <cfRule type="expression" dxfId="355" priority="19">
      <formula>$I28="NT"</formula>
    </cfRule>
    <cfRule type="expression" dxfId="354" priority="20">
      <formula>$I28="N/A"</formula>
    </cfRule>
  </conditionalFormatting>
  <conditionalFormatting sqref="I7:I114">
    <cfRule type="cellIs" dxfId="353" priority="113" operator="equal">
      <formula>"N/A"</formula>
    </cfRule>
    <cfRule type="cellIs" dxfId="352" priority="114" operator="equal">
      <formula>"NT"</formula>
    </cfRule>
    <cfRule type="cellIs" dxfId="351" priority="115" operator="equal">
      <formula>"QA"</formula>
    </cfRule>
    <cfRule type="cellIs" dxfId="350" priority="116" operator="equal">
      <formula>"保留"</formula>
    </cfRule>
    <cfRule type="cellIs" dxfId="349" priority="117" operator="equal">
      <formula>"NG"</formula>
    </cfRule>
    <cfRule type="cellIs" dxfId="348" priority="118" operator="equal">
      <formula>"OK"</formula>
    </cfRule>
  </conditionalFormatting>
  <conditionalFormatting sqref="J7:M114 A8:A16 C16:H16">
    <cfRule type="expression" dxfId="347" priority="119">
      <formula>$I7="NT"</formula>
    </cfRule>
    <cfRule type="expression" dxfId="346" priority="120">
      <formula>$I7="N/A"</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8826DE-8C80-4760-B632-311F2F8BF0BD}">
          <x14:formula1>
            <xm:f>設定値!$A$2:$A$9</xm:f>
          </x14:formula1>
          <xm:sqref>I7:I114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8E15E-8A0E-4C83-BD56-40C2AE7213FA}">
  <sheetPr codeName="Sheet4"/>
  <dimension ref="A1:AB168"/>
  <sheetViews>
    <sheetView zoomScale="70" zoomScaleNormal="70" workbookViewId="0">
      <selection activeCell="J34" sqref="J34"/>
    </sheetView>
  </sheetViews>
  <sheetFormatPr defaultColWidth="8.69921875" defaultRowHeight="18"/>
  <cols>
    <col min="1" max="1" width="8.69921875" style="38" customWidth="1"/>
    <col min="2" max="2" width="29" style="38" customWidth="1"/>
    <col min="3" max="3" width="22.19921875" style="38" customWidth="1"/>
    <col min="4" max="4" width="35" style="38" customWidth="1"/>
    <col min="5" max="5" width="64.5" style="38" customWidth="1"/>
    <col min="6" max="6" width="41.19921875" style="38" customWidth="1"/>
    <col min="7" max="7" width="35.3984375" style="38" customWidth="1"/>
    <col min="8" max="8" width="18.19921875" style="38" customWidth="1"/>
    <col min="9" max="9" width="13.19921875" style="47" customWidth="1"/>
    <col min="10" max="10" width="67" style="38" customWidth="1"/>
    <col min="11" max="12" width="18.09765625" style="38" customWidth="1"/>
    <col min="13" max="13" width="19.19921875" style="38" customWidth="1"/>
    <col min="14" max="16384" width="8.69921875" style="38"/>
  </cols>
  <sheetData>
    <row r="1" spans="1:28" ht="26.4">
      <c r="A1" s="13" t="s">
        <v>20</v>
      </c>
      <c r="T1" s="14" t="s">
        <v>21</v>
      </c>
    </row>
    <row r="2" spans="1:28" ht="22.2">
      <c r="A2" s="39" t="str" cm="1">
        <f t="array" aca="1" ref="A2" ca="1">"「" &amp; RIGHT(CELL("filename",A1),LEN(CELL("filename",A1))-FIND("]",CELL("filename",A1)))&amp;"」 シート"</f>
        <v>「エアコン状態表示」 シート</v>
      </c>
      <c r="C2" s="1"/>
      <c r="T2" s="27" t="s">
        <v>1</v>
      </c>
      <c r="U2" s="16" t="s">
        <v>2</v>
      </c>
      <c r="V2" s="17" t="s">
        <v>3</v>
      </c>
      <c r="W2" s="18" t="s">
        <v>4</v>
      </c>
      <c r="X2" s="15" t="s">
        <v>5</v>
      </c>
      <c r="Y2" s="19" t="s">
        <v>6</v>
      </c>
      <c r="Z2" s="19" t="s">
        <v>7</v>
      </c>
      <c r="AA2" s="17" t="s">
        <v>8</v>
      </c>
      <c r="AB2" s="17" t="s">
        <v>9</v>
      </c>
    </row>
    <row r="3" spans="1:28">
      <c r="T3" s="48">
        <f t="shared" ref="T3:Z3" si="0">COUNTIF($I$7:$I$168,T2)</f>
        <v>0</v>
      </c>
      <c r="U3" s="48">
        <f t="shared" si="0"/>
        <v>0</v>
      </c>
      <c r="V3" s="48">
        <f t="shared" si="0"/>
        <v>0</v>
      </c>
      <c r="W3" s="48">
        <f t="shared" si="0"/>
        <v>0</v>
      </c>
      <c r="X3" s="48">
        <f t="shared" si="0"/>
        <v>96</v>
      </c>
      <c r="Y3" s="48">
        <f t="shared" si="0"/>
        <v>0</v>
      </c>
      <c r="Z3" s="48">
        <f t="shared" si="0"/>
        <v>0</v>
      </c>
      <c r="AA3" s="48">
        <f>COUNTA(A7:A167)</f>
        <v>96</v>
      </c>
      <c r="AB3" s="48">
        <f>AA3-SUM(T3,Y3:Z3)</f>
        <v>96</v>
      </c>
    </row>
    <row r="4" spans="1:28">
      <c r="A4" s="49" t="s">
        <v>22</v>
      </c>
      <c r="B4" s="50"/>
      <c r="C4" s="38" t="s">
        <v>23</v>
      </c>
      <c r="D4" s="38" t="s">
        <v>24</v>
      </c>
      <c r="T4" s="51"/>
      <c r="U4" s="48"/>
      <c r="V4" s="48"/>
      <c r="W4" s="48"/>
      <c r="X4" s="48"/>
      <c r="Y4" s="48"/>
      <c r="Z4" s="48"/>
      <c r="AA4" s="48"/>
      <c r="AB4" s="48"/>
    </row>
    <row r="5" spans="1:28">
      <c r="A5" s="49" t="s">
        <v>25</v>
      </c>
      <c r="B5" s="50"/>
      <c r="C5" s="38" t="s">
        <v>217</v>
      </c>
      <c r="D5" s="38" t="s">
        <v>129</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55" customFormat="1" ht="409.6">
      <c r="A7" s="52" t="s">
        <v>130</v>
      </c>
      <c r="B7" s="184" t="s">
        <v>44</v>
      </c>
      <c r="C7" s="53" t="s">
        <v>218</v>
      </c>
      <c r="D7" s="53" t="s">
        <v>132</v>
      </c>
      <c r="E7" s="54" t="s">
        <v>524</v>
      </c>
      <c r="F7" s="54" t="s">
        <v>46</v>
      </c>
      <c r="G7" s="54" t="s">
        <v>525</v>
      </c>
      <c r="H7" s="30"/>
      <c r="I7" s="52" t="s">
        <v>5</v>
      </c>
      <c r="J7" s="32"/>
      <c r="K7" s="30"/>
      <c r="L7" s="30"/>
      <c r="M7" s="30"/>
      <c r="N7" s="55" t="s">
        <v>48</v>
      </c>
    </row>
    <row r="8" spans="1:28" s="55" customFormat="1" ht="409.6">
      <c r="A8" s="52" t="s">
        <v>135</v>
      </c>
      <c r="B8" s="185"/>
      <c r="C8" s="53" t="s">
        <v>221</v>
      </c>
      <c r="D8" s="53" t="s">
        <v>132</v>
      </c>
      <c r="E8" s="54" t="s">
        <v>526</v>
      </c>
      <c r="F8" s="30" t="s">
        <v>527</v>
      </c>
      <c r="G8" s="30" t="s">
        <v>528</v>
      </c>
      <c r="H8" s="30"/>
      <c r="I8" s="52" t="s">
        <v>5</v>
      </c>
      <c r="J8" s="46" t="s">
        <v>529</v>
      </c>
      <c r="K8" s="30"/>
      <c r="L8" s="30"/>
      <c r="M8" s="30"/>
      <c r="N8" s="55" t="s">
        <v>48</v>
      </c>
    </row>
    <row r="9" spans="1:28" s="55" customFormat="1" ht="90">
      <c r="A9" s="52" t="s">
        <v>225</v>
      </c>
      <c r="B9" s="185"/>
      <c r="C9" s="165" t="s">
        <v>226</v>
      </c>
      <c r="D9" s="53" t="s">
        <v>227</v>
      </c>
      <c r="E9" s="54" t="s">
        <v>530</v>
      </c>
      <c r="F9" s="54" t="s">
        <v>229</v>
      </c>
      <c r="G9" s="54" t="s">
        <v>531</v>
      </c>
      <c r="H9" s="30"/>
      <c r="I9" s="52" t="s">
        <v>5</v>
      </c>
      <c r="J9" s="32"/>
      <c r="K9" s="30"/>
      <c r="L9" s="30"/>
      <c r="M9" s="30"/>
      <c r="N9" s="55" t="s">
        <v>48</v>
      </c>
    </row>
    <row r="10" spans="1:28" s="55" customFormat="1" ht="90">
      <c r="A10" s="52" t="s">
        <v>231</v>
      </c>
      <c r="B10" s="186"/>
      <c r="C10" s="167"/>
      <c r="D10" s="53" t="s">
        <v>232</v>
      </c>
      <c r="E10" s="54" t="s">
        <v>532</v>
      </c>
      <c r="F10" s="54" t="s">
        <v>234</v>
      </c>
      <c r="G10" s="54" t="s">
        <v>531</v>
      </c>
      <c r="H10" s="30"/>
      <c r="I10" s="52" t="s">
        <v>5</v>
      </c>
      <c r="J10" s="32"/>
      <c r="K10" s="30"/>
      <c r="L10" s="30"/>
      <c r="M10" s="30"/>
      <c r="N10" s="55" t="s">
        <v>48</v>
      </c>
    </row>
    <row r="11" spans="1:28" s="55" customFormat="1" ht="54">
      <c r="A11" s="52" t="s">
        <v>66</v>
      </c>
      <c r="B11" s="176" t="s">
        <v>533</v>
      </c>
      <c r="C11" s="170" t="s">
        <v>534</v>
      </c>
      <c r="D11" s="53" t="s">
        <v>535</v>
      </c>
      <c r="E11" s="54" t="s">
        <v>536</v>
      </c>
      <c r="F11" s="54" t="s">
        <v>239</v>
      </c>
      <c r="G11" s="54" t="s">
        <v>161</v>
      </c>
      <c r="H11" s="30"/>
      <c r="I11" s="52" t="s">
        <v>5</v>
      </c>
      <c r="J11" s="32"/>
      <c r="K11" s="30"/>
      <c r="L11" s="30"/>
      <c r="M11" s="30"/>
      <c r="N11" s="55" t="s">
        <v>48</v>
      </c>
    </row>
    <row r="12" spans="1:28" s="55" customFormat="1">
      <c r="A12" s="52" t="s">
        <v>69</v>
      </c>
      <c r="B12" s="178"/>
      <c r="C12" s="170"/>
      <c r="D12" s="53" t="s">
        <v>537</v>
      </c>
      <c r="E12" s="54" t="s">
        <v>78</v>
      </c>
      <c r="F12" s="54" t="s">
        <v>78</v>
      </c>
      <c r="G12" s="30" t="s">
        <v>78</v>
      </c>
      <c r="H12" s="30"/>
      <c r="I12" s="52" t="s">
        <v>5</v>
      </c>
      <c r="J12" s="32"/>
      <c r="K12" s="30"/>
      <c r="L12" s="30"/>
      <c r="M12" s="30"/>
      <c r="N12" s="55" t="s">
        <v>48</v>
      </c>
    </row>
    <row r="13" spans="1:28" s="55" customFormat="1" ht="54">
      <c r="A13" s="52" t="s">
        <v>105</v>
      </c>
      <c r="B13" s="178"/>
      <c r="C13" s="170" t="s">
        <v>538</v>
      </c>
      <c r="D13" s="53" t="s">
        <v>539</v>
      </c>
      <c r="E13" s="54" t="s">
        <v>540</v>
      </c>
      <c r="F13" s="54" t="s">
        <v>239</v>
      </c>
      <c r="G13" s="54" t="s">
        <v>161</v>
      </c>
      <c r="H13" s="30"/>
      <c r="I13" s="52" t="s">
        <v>5</v>
      </c>
      <c r="J13" s="32"/>
      <c r="K13" s="30"/>
      <c r="L13" s="30"/>
      <c r="M13" s="30"/>
      <c r="N13" s="55" t="s">
        <v>48</v>
      </c>
    </row>
    <row r="14" spans="1:28" s="55" customFormat="1">
      <c r="A14" s="52" t="s">
        <v>106</v>
      </c>
      <c r="B14" s="178"/>
      <c r="C14" s="170"/>
      <c r="D14" s="53" t="s">
        <v>541</v>
      </c>
      <c r="E14" s="54" t="s">
        <v>78</v>
      </c>
      <c r="F14" s="54" t="s">
        <v>78</v>
      </c>
      <c r="G14" s="30" t="s">
        <v>78</v>
      </c>
      <c r="H14" s="30"/>
      <c r="I14" s="52" t="s">
        <v>5</v>
      </c>
      <c r="J14" s="32"/>
      <c r="K14" s="30"/>
      <c r="L14" s="30"/>
      <c r="M14" s="30"/>
      <c r="N14" s="55" t="s">
        <v>48</v>
      </c>
    </row>
    <row r="15" spans="1:28" s="55" customFormat="1">
      <c r="A15" s="52" t="s">
        <v>108</v>
      </c>
      <c r="B15" s="178"/>
      <c r="C15" s="170"/>
      <c r="D15" s="53" t="s">
        <v>542</v>
      </c>
      <c r="E15" s="54" t="s">
        <v>78</v>
      </c>
      <c r="F15" s="54" t="s">
        <v>78</v>
      </c>
      <c r="G15" s="30" t="s">
        <v>78</v>
      </c>
      <c r="H15" s="30"/>
      <c r="I15" s="52" t="s">
        <v>5</v>
      </c>
      <c r="J15" s="32"/>
      <c r="K15" s="30"/>
      <c r="L15" s="30"/>
      <c r="M15" s="30"/>
      <c r="N15" s="55" t="s">
        <v>48</v>
      </c>
    </row>
    <row r="16" spans="1:28" s="55" customFormat="1">
      <c r="A16" s="52" t="s">
        <v>111</v>
      </c>
      <c r="B16" s="178"/>
      <c r="C16" s="170"/>
      <c r="D16" s="53" t="s">
        <v>543</v>
      </c>
      <c r="E16" s="54" t="s">
        <v>78</v>
      </c>
      <c r="F16" s="54" t="s">
        <v>78</v>
      </c>
      <c r="G16" s="30" t="s">
        <v>78</v>
      </c>
      <c r="H16" s="30"/>
      <c r="I16" s="52" t="s">
        <v>5</v>
      </c>
      <c r="J16" s="32"/>
      <c r="K16" s="30"/>
      <c r="L16" s="30"/>
      <c r="M16" s="30"/>
      <c r="N16" s="55" t="s">
        <v>48</v>
      </c>
    </row>
    <row r="17" spans="1:14" s="55" customFormat="1">
      <c r="A17" s="52" t="s">
        <v>114</v>
      </c>
      <c r="B17" s="178"/>
      <c r="C17" s="170"/>
      <c r="D17" s="53" t="s">
        <v>544</v>
      </c>
      <c r="E17" s="54" t="s">
        <v>78</v>
      </c>
      <c r="F17" s="54" t="s">
        <v>78</v>
      </c>
      <c r="G17" s="30" t="s">
        <v>78</v>
      </c>
      <c r="H17" s="30"/>
      <c r="I17" s="52" t="s">
        <v>5</v>
      </c>
      <c r="J17" s="32"/>
      <c r="K17" s="30"/>
      <c r="L17" s="30"/>
      <c r="M17" s="30"/>
      <c r="N17" s="55" t="s">
        <v>48</v>
      </c>
    </row>
    <row r="18" spans="1:14" s="55" customFormat="1">
      <c r="A18" s="52" t="s">
        <v>117</v>
      </c>
      <c r="B18" s="178"/>
      <c r="C18" s="170"/>
      <c r="D18" s="53" t="s">
        <v>545</v>
      </c>
      <c r="E18" s="54" t="s">
        <v>78</v>
      </c>
      <c r="F18" s="54" t="s">
        <v>78</v>
      </c>
      <c r="G18" s="30" t="s">
        <v>78</v>
      </c>
      <c r="H18" s="30"/>
      <c r="I18" s="52" t="s">
        <v>5</v>
      </c>
      <c r="J18" s="32"/>
      <c r="K18" s="30"/>
      <c r="L18" s="30"/>
      <c r="M18" s="30"/>
      <c r="N18" s="55" t="s">
        <v>48</v>
      </c>
    </row>
    <row r="19" spans="1:14" s="55" customFormat="1" ht="54">
      <c r="A19" s="52" t="s">
        <v>247</v>
      </c>
      <c r="B19" s="178"/>
      <c r="C19" s="170" t="s">
        <v>546</v>
      </c>
      <c r="D19" s="53" t="s">
        <v>265</v>
      </c>
      <c r="E19" s="54" t="s">
        <v>540</v>
      </c>
      <c r="F19" s="54" t="s">
        <v>239</v>
      </c>
      <c r="G19" s="54" t="s">
        <v>161</v>
      </c>
      <c r="H19" s="30"/>
      <c r="I19" s="52" t="s">
        <v>5</v>
      </c>
      <c r="J19" s="32"/>
      <c r="K19" s="30"/>
      <c r="L19" s="30"/>
      <c r="M19" s="30"/>
      <c r="N19" s="55" t="s">
        <v>48</v>
      </c>
    </row>
    <row r="20" spans="1:14" s="55" customFormat="1">
      <c r="A20" s="52" t="s">
        <v>252</v>
      </c>
      <c r="B20" s="178"/>
      <c r="C20" s="170"/>
      <c r="D20" s="53" t="s">
        <v>547</v>
      </c>
      <c r="E20" s="54" t="s">
        <v>78</v>
      </c>
      <c r="F20" s="54" t="s">
        <v>78</v>
      </c>
      <c r="G20" s="30" t="s">
        <v>78</v>
      </c>
      <c r="H20" s="30"/>
      <c r="I20" s="52" t="s">
        <v>5</v>
      </c>
      <c r="J20" s="32"/>
      <c r="K20" s="30"/>
      <c r="L20" s="30"/>
      <c r="M20" s="30"/>
      <c r="N20" s="55" t="s">
        <v>48</v>
      </c>
    </row>
    <row r="21" spans="1:14" s="55" customFormat="1">
      <c r="A21" s="52" t="s">
        <v>548</v>
      </c>
      <c r="B21" s="178"/>
      <c r="C21" s="170"/>
      <c r="D21" s="53" t="s">
        <v>549</v>
      </c>
      <c r="E21" s="54" t="s">
        <v>78</v>
      </c>
      <c r="F21" s="54" t="s">
        <v>78</v>
      </c>
      <c r="G21" s="30" t="s">
        <v>78</v>
      </c>
      <c r="H21" s="30"/>
      <c r="I21" s="52" t="s">
        <v>5</v>
      </c>
      <c r="J21" s="32"/>
      <c r="K21" s="30"/>
      <c r="L21" s="30"/>
      <c r="M21" s="30"/>
      <c r="N21" s="55" t="s">
        <v>48</v>
      </c>
    </row>
    <row r="22" spans="1:14" s="55" customFormat="1" ht="54">
      <c r="A22" s="52" t="s">
        <v>254</v>
      </c>
      <c r="B22" s="178"/>
      <c r="C22" s="170" t="s">
        <v>550</v>
      </c>
      <c r="D22" s="53" t="s">
        <v>265</v>
      </c>
      <c r="E22" s="54" t="s">
        <v>540</v>
      </c>
      <c r="F22" s="54" t="s">
        <v>239</v>
      </c>
      <c r="G22" s="54" t="s">
        <v>161</v>
      </c>
      <c r="H22" s="30"/>
      <c r="I22" s="52" t="s">
        <v>5</v>
      </c>
      <c r="J22" s="32"/>
      <c r="K22" s="30"/>
      <c r="L22" s="30"/>
      <c r="M22" s="30"/>
      <c r="N22" s="55" t="s">
        <v>48</v>
      </c>
    </row>
    <row r="23" spans="1:14" s="55" customFormat="1">
      <c r="A23" s="52" t="s">
        <v>258</v>
      </c>
      <c r="B23" s="178"/>
      <c r="C23" s="170"/>
      <c r="D23" s="53" t="s">
        <v>547</v>
      </c>
      <c r="E23" s="54" t="s">
        <v>78</v>
      </c>
      <c r="F23" s="54" t="s">
        <v>78</v>
      </c>
      <c r="G23" s="30" t="s">
        <v>78</v>
      </c>
      <c r="H23" s="30"/>
      <c r="I23" s="52" t="s">
        <v>5</v>
      </c>
      <c r="J23" s="32"/>
      <c r="K23" s="30"/>
      <c r="L23" s="30"/>
      <c r="M23" s="30"/>
      <c r="N23" s="55" t="s">
        <v>48</v>
      </c>
    </row>
    <row r="24" spans="1:14" s="55" customFormat="1">
      <c r="A24" s="52" t="s">
        <v>260</v>
      </c>
      <c r="B24" s="178"/>
      <c r="C24" s="170"/>
      <c r="D24" s="53" t="s">
        <v>549</v>
      </c>
      <c r="E24" s="54" t="s">
        <v>78</v>
      </c>
      <c r="F24" s="54" t="s">
        <v>78</v>
      </c>
      <c r="G24" s="30" t="s">
        <v>78</v>
      </c>
      <c r="H24" s="30"/>
      <c r="I24" s="52" t="s">
        <v>5</v>
      </c>
      <c r="J24" s="32"/>
      <c r="K24" s="30"/>
      <c r="L24" s="30"/>
      <c r="M24" s="30"/>
      <c r="N24" s="55" t="s">
        <v>48</v>
      </c>
    </row>
    <row r="25" spans="1:14" s="55" customFormat="1">
      <c r="A25" s="52" t="s">
        <v>262</v>
      </c>
      <c r="B25" s="178"/>
      <c r="C25" s="170"/>
      <c r="D25" s="53" t="s">
        <v>265</v>
      </c>
      <c r="E25" s="54" t="s">
        <v>78</v>
      </c>
      <c r="F25" s="54" t="s">
        <v>78</v>
      </c>
      <c r="G25" s="30" t="s">
        <v>78</v>
      </c>
      <c r="H25" s="30"/>
      <c r="I25" s="52" t="s">
        <v>5</v>
      </c>
      <c r="J25" s="32"/>
      <c r="K25" s="30"/>
      <c r="L25" s="30"/>
      <c r="M25" s="30"/>
      <c r="N25" s="55" t="s">
        <v>48</v>
      </c>
    </row>
    <row r="26" spans="1:14" s="55" customFormat="1">
      <c r="A26" s="52" t="s">
        <v>264</v>
      </c>
      <c r="B26" s="178"/>
      <c r="C26" s="170"/>
      <c r="D26" s="53" t="s">
        <v>547</v>
      </c>
      <c r="E26" s="54" t="s">
        <v>78</v>
      </c>
      <c r="F26" s="54" t="s">
        <v>78</v>
      </c>
      <c r="G26" s="30" t="s">
        <v>78</v>
      </c>
      <c r="H26" s="30"/>
      <c r="I26" s="52" t="s">
        <v>5</v>
      </c>
      <c r="J26" s="32"/>
      <c r="K26" s="30"/>
      <c r="L26" s="30"/>
      <c r="M26" s="30"/>
      <c r="N26" s="55" t="s">
        <v>48</v>
      </c>
    </row>
    <row r="27" spans="1:14" s="55" customFormat="1">
      <c r="A27" s="52" t="s">
        <v>551</v>
      </c>
      <c r="B27" s="178"/>
      <c r="C27" s="170"/>
      <c r="D27" s="53" t="s">
        <v>549</v>
      </c>
      <c r="E27" s="54" t="s">
        <v>78</v>
      </c>
      <c r="F27" s="54" t="s">
        <v>78</v>
      </c>
      <c r="G27" s="30" t="s">
        <v>78</v>
      </c>
      <c r="H27" s="30"/>
      <c r="I27" s="52" t="s">
        <v>5</v>
      </c>
      <c r="J27" s="32"/>
      <c r="K27" s="30"/>
      <c r="L27" s="30"/>
      <c r="M27" s="30"/>
      <c r="N27" s="55" t="s">
        <v>48</v>
      </c>
    </row>
    <row r="28" spans="1:14" s="55" customFormat="1" ht="54">
      <c r="A28" s="52" t="s">
        <v>266</v>
      </c>
      <c r="B28" s="178"/>
      <c r="C28" s="170" t="s">
        <v>552</v>
      </c>
      <c r="D28" s="53" t="s">
        <v>265</v>
      </c>
      <c r="E28" s="54" t="s">
        <v>540</v>
      </c>
      <c r="F28" s="54" t="s">
        <v>239</v>
      </c>
      <c r="G28" s="54" t="s">
        <v>161</v>
      </c>
      <c r="H28" s="30"/>
      <c r="I28" s="52" t="s">
        <v>5</v>
      </c>
      <c r="J28" s="32"/>
      <c r="K28" s="30"/>
      <c r="L28" s="30"/>
      <c r="M28" s="30"/>
      <c r="N28" s="55" t="s">
        <v>48</v>
      </c>
    </row>
    <row r="29" spans="1:14" s="55" customFormat="1">
      <c r="A29" s="52" t="s">
        <v>270</v>
      </c>
      <c r="B29" s="178"/>
      <c r="C29" s="170"/>
      <c r="D29" s="53" t="s">
        <v>547</v>
      </c>
      <c r="E29" s="54" t="s">
        <v>78</v>
      </c>
      <c r="F29" s="54" t="s">
        <v>78</v>
      </c>
      <c r="G29" s="30" t="s">
        <v>78</v>
      </c>
      <c r="H29" s="30"/>
      <c r="I29" s="52" t="s">
        <v>5</v>
      </c>
      <c r="J29" s="32"/>
      <c r="K29" s="30"/>
      <c r="L29" s="30"/>
      <c r="M29" s="30"/>
      <c r="N29" s="55" t="s">
        <v>48</v>
      </c>
    </row>
    <row r="30" spans="1:14" s="55" customFormat="1">
      <c r="A30" s="52" t="s">
        <v>272</v>
      </c>
      <c r="B30" s="178"/>
      <c r="C30" s="170"/>
      <c r="D30" s="53" t="s">
        <v>549</v>
      </c>
      <c r="E30" s="54" t="s">
        <v>78</v>
      </c>
      <c r="F30" s="54" t="s">
        <v>78</v>
      </c>
      <c r="G30" s="30" t="s">
        <v>78</v>
      </c>
      <c r="H30" s="30"/>
      <c r="I30" s="52" t="s">
        <v>5</v>
      </c>
      <c r="J30" s="32"/>
      <c r="K30" s="30"/>
      <c r="L30" s="30"/>
      <c r="M30" s="30"/>
      <c r="N30" s="55" t="s">
        <v>48</v>
      </c>
    </row>
    <row r="31" spans="1:14" s="55" customFormat="1" ht="54">
      <c r="A31" s="52" t="s">
        <v>276</v>
      </c>
      <c r="B31" s="178"/>
      <c r="C31" s="165" t="s">
        <v>553</v>
      </c>
      <c r="D31" s="53" t="s">
        <v>265</v>
      </c>
      <c r="E31" s="54" t="s">
        <v>536</v>
      </c>
      <c r="F31" s="54" t="s">
        <v>239</v>
      </c>
      <c r="G31" s="54" t="s">
        <v>161</v>
      </c>
      <c r="H31" s="30"/>
      <c r="I31" s="52" t="s">
        <v>5</v>
      </c>
      <c r="J31" s="32"/>
      <c r="K31" s="30"/>
      <c r="L31" s="30"/>
      <c r="M31" s="30"/>
      <c r="N31" s="55" t="s">
        <v>48</v>
      </c>
    </row>
    <row r="32" spans="1:14" s="55" customFormat="1">
      <c r="A32" s="52" t="s">
        <v>280</v>
      </c>
      <c r="B32" s="178"/>
      <c r="C32" s="166"/>
      <c r="D32" s="53" t="s">
        <v>547</v>
      </c>
      <c r="E32" s="54" t="s">
        <v>78</v>
      </c>
      <c r="F32" s="54" t="s">
        <v>78</v>
      </c>
      <c r="G32" s="30" t="s">
        <v>78</v>
      </c>
      <c r="H32" s="30"/>
      <c r="I32" s="52" t="s">
        <v>5</v>
      </c>
      <c r="J32" s="32"/>
      <c r="K32" s="30"/>
      <c r="L32" s="30"/>
      <c r="M32" s="30"/>
      <c r="N32" s="55" t="s">
        <v>48</v>
      </c>
    </row>
    <row r="33" spans="1:14" s="55" customFormat="1">
      <c r="A33" s="52" t="s">
        <v>282</v>
      </c>
      <c r="B33" s="178"/>
      <c r="C33" s="167"/>
      <c r="D33" s="53" t="s">
        <v>549</v>
      </c>
      <c r="E33" s="54" t="s">
        <v>78</v>
      </c>
      <c r="F33" s="54" t="s">
        <v>78</v>
      </c>
      <c r="G33" s="30" t="s">
        <v>78</v>
      </c>
      <c r="H33" s="30"/>
      <c r="I33" s="52" t="s">
        <v>5</v>
      </c>
      <c r="J33" s="32"/>
      <c r="K33" s="30"/>
      <c r="L33" s="30"/>
      <c r="M33" s="30"/>
      <c r="N33" s="55" t="s">
        <v>48</v>
      </c>
    </row>
    <row r="34" spans="1:14" s="55" customFormat="1" ht="54">
      <c r="A34" s="52" t="s">
        <v>284</v>
      </c>
      <c r="B34" s="178"/>
      <c r="C34" s="179" t="s">
        <v>554</v>
      </c>
      <c r="D34" s="6" t="s">
        <v>1738</v>
      </c>
      <c r="E34" s="54" t="s">
        <v>536</v>
      </c>
      <c r="F34" s="30" t="s">
        <v>308</v>
      </c>
      <c r="G34" s="54" t="s">
        <v>161</v>
      </c>
      <c r="H34" s="30"/>
      <c r="I34" s="52" t="s">
        <v>5</v>
      </c>
      <c r="J34" s="32"/>
      <c r="K34" s="30"/>
      <c r="L34" s="30"/>
      <c r="M34" s="30"/>
      <c r="N34" s="55" t="s">
        <v>48</v>
      </c>
    </row>
    <row r="35" spans="1:14" s="55" customFormat="1">
      <c r="A35" s="52" t="s">
        <v>287</v>
      </c>
      <c r="B35" s="178"/>
      <c r="C35" s="179"/>
      <c r="D35" s="6" t="s">
        <v>310</v>
      </c>
      <c r="E35" s="30" t="s">
        <v>78</v>
      </c>
      <c r="F35" s="30" t="s">
        <v>78</v>
      </c>
      <c r="G35" s="30" t="s">
        <v>78</v>
      </c>
      <c r="H35" s="30"/>
      <c r="I35" s="52" t="s">
        <v>5</v>
      </c>
      <c r="J35" s="32"/>
      <c r="K35" s="30"/>
      <c r="L35" s="30"/>
      <c r="M35" s="30"/>
      <c r="N35" s="55" t="s">
        <v>48</v>
      </c>
    </row>
    <row r="36" spans="1:14" s="55" customFormat="1">
      <c r="A36" s="52" t="s">
        <v>288</v>
      </c>
      <c r="B36" s="178"/>
      <c r="C36" s="179"/>
      <c r="D36" s="6" t="s">
        <v>1739</v>
      </c>
      <c r="E36" s="30" t="s">
        <v>78</v>
      </c>
      <c r="F36" s="30" t="s">
        <v>78</v>
      </c>
      <c r="G36" s="30" t="s">
        <v>78</v>
      </c>
      <c r="H36" s="30"/>
      <c r="I36" s="52" t="s">
        <v>5</v>
      </c>
      <c r="J36" s="32"/>
      <c r="K36" s="30"/>
      <c r="L36" s="30"/>
      <c r="M36" s="30"/>
      <c r="N36" s="55" t="s">
        <v>48</v>
      </c>
    </row>
    <row r="37" spans="1:14" s="55" customFormat="1" ht="54">
      <c r="A37" s="52" t="s">
        <v>289</v>
      </c>
      <c r="B37" s="178"/>
      <c r="C37" s="179" t="s">
        <v>555</v>
      </c>
      <c r="D37" s="6" t="s">
        <v>1738</v>
      </c>
      <c r="E37" s="54" t="s">
        <v>536</v>
      </c>
      <c r="F37" s="30" t="s">
        <v>308</v>
      </c>
      <c r="G37" s="54" t="s">
        <v>161</v>
      </c>
      <c r="H37" s="30"/>
      <c r="I37" s="52" t="s">
        <v>5</v>
      </c>
      <c r="J37" s="32"/>
      <c r="K37" s="30"/>
      <c r="L37" s="30"/>
      <c r="M37" s="30"/>
      <c r="N37" s="55" t="s">
        <v>48</v>
      </c>
    </row>
    <row r="38" spans="1:14" s="55" customFormat="1">
      <c r="A38" s="52" t="s">
        <v>292</v>
      </c>
      <c r="B38" s="178"/>
      <c r="C38" s="179"/>
      <c r="D38" s="6" t="s">
        <v>310</v>
      </c>
      <c r="E38" s="30" t="s">
        <v>78</v>
      </c>
      <c r="F38" s="30" t="s">
        <v>78</v>
      </c>
      <c r="G38" s="30" t="s">
        <v>78</v>
      </c>
      <c r="H38" s="30"/>
      <c r="I38" s="52" t="s">
        <v>5</v>
      </c>
      <c r="J38" s="32"/>
      <c r="K38" s="30"/>
      <c r="L38" s="30"/>
      <c r="M38" s="30"/>
      <c r="N38" s="55" t="s">
        <v>48</v>
      </c>
    </row>
    <row r="39" spans="1:14" s="55" customFormat="1">
      <c r="A39" s="52" t="s">
        <v>293</v>
      </c>
      <c r="B39" s="178"/>
      <c r="C39" s="179"/>
      <c r="D39" s="6" t="s">
        <v>1739</v>
      </c>
      <c r="E39" s="30" t="s">
        <v>78</v>
      </c>
      <c r="F39" s="30" t="s">
        <v>78</v>
      </c>
      <c r="G39" s="30" t="s">
        <v>78</v>
      </c>
      <c r="H39" s="30"/>
      <c r="I39" s="52" t="s">
        <v>5</v>
      </c>
      <c r="J39" s="32"/>
      <c r="K39" s="30"/>
      <c r="L39" s="30"/>
      <c r="M39" s="30"/>
      <c r="N39" s="55" t="s">
        <v>48</v>
      </c>
    </row>
    <row r="40" spans="1:14" s="55" customFormat="1" ht="54">
      <c r="A40" s="52" t="s">
        <v>193</v>
      </c>
      <c r="B40" s="178"/>
      <c r="C40" s="179" t="s">
        <v>556</v>
      </c>
      <c r="D40" s="6" t="s">
        <v>1738</v>
      </c>
      <c r="E40" s="54" t="s">
        <v>536</v>
      </c>
      <c r="F40" s="30" t="s">
        <v>308</v>
      </c>
      <c r="G40" s="54" t="s">
        <v>161</v>
      </c>
      <c r="H40" s="30"/>
      <c r="I40" s="52" t="s">
        <v>5</v>
      </c>
      <c r="J40" s="32"/>
      <c r="K40" s="30"/>
      <c r="L40" s="30"/>
      <c r="M40" s="30"/>
      <c r="N40" s="55" t="s">
        <v>48</v>
      </c>
    </row>
    <row r="41" spans="1:14" s="55" customFormat="1">
      <c r="A41" s="52" t="s">
        <v>194</v>
      </c>
      <c r="B41" s="178"/>
      <c r="C41" s="179"/>
      <c r="D41" s="6" t="s">
        <v>310</v>
      </c>
      <c r="E41" s="30" t="s">
        <v>78</v>
      </c>
      <c r="F41" s="30" t="s">
        <v>78</v>
      </c>
      <c r="G41" s="30" t="s">
        <v>78</v>
      </c>
      <c r="H41" s="30"/>
      <c r="I41" s="52" t="s">
        <v>5</v>
      </c>
      <c r="J41" s="32"/>
      <c r="K41" s="30"/>
      <c r="L41" s="30"/>
      <c r="M41" s="30"/>
      <c r="N41" s="55" t="s">
        <v>48</v>
      </c>
    </row>
    <row r="42" spans="1:14" s="55" customFormat="1">
      <c r="A42" s="52" t="s">
        <v>195</v>
      </c>
      <c r="B42" s="178"/>
      <c r="C42" s="179"/>
      <c r="D42" s="6" t="s">
        <v>1739</v>
      </c>
      <c r="E42" s="30" t="s">
        <v>78</v>
      </c>
      <c r="F42" s="30" t="s">
        <v>78</v>
      </c>
      <c r="G42" s="30" t="s">
        <v>78</v>
      </c>
      <c r="H42" s="30"/>
      <c r="I42" s="52" t="s">
        <v>5</v>
      </c>
      <c r="J42" s="32"/>
      <c r="K42" s="30"/>
      <c r="L42" s="30"/>
      <c r="M42" s="30"/>
      <c r="N42" s="55" t="s">
        <v>48</v>
      </c>
    </row>
    <row r="43" spans="1:14" s="55" customFormat="1" ht="54">
      <c r="A43" s="52" t="s">
        <v>296</v>
      </c>
      <c r="B43" s="178"/>
      <c r="C43" s="179" t="s">
        <v>557</v>
      </c>
      <c r="D43" s="6" t="s">
        <v>1738</v>
      </c>
      <c r="E43" s="54" t="s">
        <v>536</v>
      </c>
      <c r="F43" s="30" t="s">
        <v>308</v>
      </c>
      <c r="G43" s="54" t="s">
        <v>161</v>
      </c>
      <c r="H43" s="30"/>
      <c r="I43" s="52" t="s">
        <v>5</v>
      </c>
      <c r="J43" s="32"/>
      <c r="K43" s="30"/>
      <c r="L43" s="30"/>
      <c r="M43" s="30"/>
      <c r="N43" s="55" t="s">
        <v>48</v>
      </c>
    </row>
    <row r="44" spans="1:14" s="55" customFormat="1">
      <c r="A44" s="52" t="s">
        <v>299</v>
      </c>
      <c r="B44" s="178"/>
      <c r="C44" s="179"/>
      <c r="D44" s="6" t="s">
        <v>310</v>
      </c>
      <c r="E44" s="30" t="s">
        <v>78</v>
      </c>
      <c r="F44" s="30" t="s">
        <v>78</v>
      </c>
      <c r="G44" s="30" t="s">
        <v>78</v>
      </c>
      <c r="H44" s="30"/>
      <c r="I44" s="52" t="s">
        <v>5</v>
      </c>
      <c r="J44" s="32"/>
      <c r="K44" s="30"/>
      <c r="L44" s="30"/>
      <c r="M44" s="30"/>
      <c r="N44" s="55" t="s">
        <v>48</v>
      </c>
    </row>
    <row r="45" spans="1:14" s="55" customFormat="1">
      <c r="A45" s="52" t="s">
        <v>300</v>
      </c>
      <c r="B45" s="178"/>
      <c r="C45" s="179"/>
      <c r="D45" s="6" t="s">
        <v>1739</v>
      </c>
      <c r="E45" s="30" t="s">
        <v>78</v>
      </c>
      <c r="F45" s="30" t="s">
        <v>78</v>
      </c>
      <c r="G45" s="30" t="s">
        <v>78</v>
      </c>
      <c r="H45" s="30"/>
      <c r="I45" s="52" t="s">
        <v>5</v>
      </c>
      <c r="J45" s="32"/>
      <c r="K45" s="30"/>
      <c r="L45" s="30"/>
      <c r="M45" s="30"/>
      <c r="N45" s="55" t="s">
        <v>48</v>
      </c>
    </row>
    <row r="46" spans="1:14" s="55" customFormat="1" ht="54">
      <c r="A46" s="52" t="s">
        <v>301</v>
      </c>
      <c r="B46" s="178"/>
      <c r="C46" s="179" t="s">
        <v>558</v>
      </c>
      <c r="D46" s="6" t="s">
        <v>1738</v>
      </c>
      <c r="E46" s="54" t="s">
        <v>536</v>
      </c>
      <c r="F46" s="30" t="s">
        <v>308</v>
      </c>
      <c r="G46" s="54" t="s">
        <v>161</v>
      </c>
      <c r="H46" s="30"/>
      <c r="I46" s="52" t="s">
        <v>5</v>
      </c>
      <c r="J46" s="32"/>
      <c r="K46" s="30"/>
      <c r="L46" s="30"/>
      <c r="M46" s="30"/>
      <c r="N46" s="55" t="s">
        <v>48</v>
      </c>
    </row>
    <row r="47" spans="1:14" s="55" customFormat="1">
      <c r="A47" s="52" t="s">
        <v>304</v>
      </c>
      <c r="B47" s="178"/>
      <c r="C47" s="179"/>
      <c r="D47" s="6" t="s">
        <v>310</v>
      </c>
      <c r="E47" s="30" t="s">
        <v>78</v>
      </c>
      <c r="F47" s="30" t="s">
        <v>78</v>
      </c>
      <c r="G47" s="30" t="s">
        <v>78</v>
      </c>
      <c r="H47" s="30"/>
      <c r="I47" s="52" t="s">
        <v>5</v>
      </c>
      <c r="J47" s="32"/>
      <c r="K47" s="30"/>
      <c r="L47" s="30"/>
      <c r="M47" s="30"/>
      <c r="N47" s="55" t="s">
        <v>48</v>
      </c>
    </row>
    <row r="48" spans="1:14" s="55" customFormat="1">
      <c r="A48" s="52" t="s">
        <v>305</v>
      </c>
      <c r="B48" s="178"/>
      <c r="C48" s="179"/>
      <c r="D48" s="6" t="s">
        <v>1739</v>
      </c>
      <c r="E48" s="30" t="s">
        <v>78</v>
      </c>
      <c r="F48" s="30" t="s">
        <v>78</v>
      </c>
      <c r="G48" s="30" t="s">
        <v>78</v>
      </c>
      <c r="H48" s="30"/>
      <c r="I48" s="52" t="s">
        <v>5</v>
      </c>
      <c r="J48" s="32"/>
      <c r="K48" s="30"/>
      <c r="L48" s="30"/>
      <c r="M48" s="30"/>
      <c r="N48" s="55" t="s">
        <v>48</v>
      </c>
    </row>
    <row r="49" spans="1:14" s="55" customFormat="1" ht="54">
      <c r="A49" s="52" t="s">
        <v>306</v>
      </c>
      <c r="B49" s="178"/>
      <c r="C49" s="179" t="s">
        <v>559</v>
      </c>
      <c r="D49" s="6" t="s">
        <v>1738</v>
      </c>
      <c r="E49" s="54" t="s">
        <v>536</v>
      </c>
      <c r="F49" s="30" t="s">
        <v>308</v>
      </c>
      <c r="G49" s="54" t="s">
        <v>161</v>
      </c>
      <c r="H49" s="30"/>
      <c r="I49" s="52" t="s">
        <v>5</v>
      </c>
      <c r="J49" s="32"/>
      <c r="K49" s="30"/>
      <c r="L49" s="30"/>
      <c r="M49" s="30"/>
      <c r="N49" s="55" t="s">
        <v>48</v>
      </c>
    </row>
    <row r="50" spans="1:14" s="55" customFormat="1">
      <c r="A50" s="52" t="s">
        <v>309</v>
      </c>
      <c r="B50" s="178"/>
      <c r="C50" s="179"/>
      <c r="D50" s="6" t="s">
        <v>310</v>
      </c>
      <c r="E50" s="30" t="s">
        <v>78</v>
      </c>
      <c r="F50" s="30" t="s">
        <v>78</v>
      </c>
      <c r="G50" s="30" t="s">
        <v>78</v>
      </c>
      <c r="H50" s="30"/>
      <c r="I50" s="52" t="s">
        <v>5</v>
      </c>
      <c r="J50" s="32"/>
      <c r="K50" s="30"/>
      <c r="L50" s="30"/>
      <c r="M50" s="30"/>
      <c r="N50" s="55" t="s">
        <v>48</v>
      </c>
    </row>
    <row r="51" spans="1:14" s="55" customFormat="1">
      <c r="A51" s="52" t="s">
        <v>311</v>
      </c>
      <c r="B51" s="178"/>
      <c r="C51" s="179"/>
      <c r="D51" s="6" t="s">
        <v>1739</v>
      </c>
      <c r="E51" s="30" t="s">
        <v>78</v>
      </c>
      <c r="F51" s="30" t="s">
        <v>78</v>
      </c>
      <c r="G51" s="30" t="s">
        <v>78</v>
      </c>
      <c r="H51" s="30"/>
      <c r="I51" s="52" t="s">
        <v>5</v>
      </c>
      <c r="J51" s="32"/>
      <c r="K51" s="30"/>
      <c r="L51" s="30"/>
      <c r="M51" s="30"/>
      <c r="N51" s="55" t="s">
        <v>48</v>
      </c>
    </row>
    <row r="52" spans="1:14" s="55" customFormat="1" ht="54">
      <c r="A52" s="52" t="s">
        <v>312</v>
      </c>
      <c r="B52" s="178"/>
      <c r="C52" s="179" t="s">
        <v>560</v>
      </c>
      <c r="D52" s="6" t="s">
        <v>1738</v>
      </c>
      <c r="E52" s="54" t="s">
        <v>536</v>
      </c>
      <c r="F52" s="30" t="s">
        <v>308</v>
      </c>
      <c r="G52" s="54" t="s">
        <v>161</v>
      </c>
      <c r="H52" s="30"/>
      <c r="I52" s="52" t="s">
        <v>5</v>
      </c>
      <c r="J52" s="32"/>
      <c r="K52" s="30"/>
      <c r="L52" s="30"/>
      <c r="M52" s="30"/>
      <c r="N52" s="55" t="s">
        <v>48</v>
      </c>
    </row>
    <row r="53" spans="1:14" s="55" customFormat="1">
      <c r="A53" s="52" t="s">
        <v>314</v>
      </c>
      <c r="B53" s="178"/>
      <c r="C53" s="179"/>
      <c r="D53" s="6" t="s">
        <v>310</v>
      </c>
      <c r="E53" s="30" t="s">
        <v>78</v>
      </c>
      <c r="F53" s="30" t="s">
        <v>78</v>
      </c>
      <c r="G53" s="30" t="s">
        <v>78</v>
      </c>
      <c r="H53" s="30"/>
      <c r="I53" s="52" t="s">
        <v>5</v>
      </c>
      <c r="J53" s="32"/>
      <c r="K53" s="30"/>
      <c r="L53" s="30"/>
      <c r="M53" s="30"/>
      <c r="N53" s="55" t="s">
        <v>48</v>
      </c>
    </row>
    <row r="54" spans="1:14" s="55" customFormat="1">
      <c r="A54" s="52" t="s">
        <v>315</v>
      </c>
      <c r="B54" s="178"/>
      <c r="C54" s="179"/>
      <c r="D54" s="6" t="s">
        <v>1739</v>
      </c>
      <c r="E54" s="30" t="s">
        <v>78</v>
      </c>
      <c r="F54" s="30" t="s">
        <v>78</v>
      </c>
      <c r="G54" s="30" t="s">
        <v>78</v>
      </c>
      <c r="H54" s="30"/>
      <c r="I54" s="52" t="s">
        <v>5</v>
      </c>
      <c r="J54" s="32"/>
      <c r="K54" s="30"/>
      <c r="L54" s="30"/>
      <c r="M54" s="30"/>
      <c r="N54" s="55" t="s">
        <v>48</v>
      </c>
    </row>
    <row r="55" spans="1:14" s="55" customFormat="1" ht="54">
      <c r="A55" s="52" t="s">
        <v>316</v>
      </c>
      <c r="B55" s="178"/>
      <c r="C55" s="179" t="s">
        <v>337</v>
      </c>
      <c r="D55" s="6" t="s">
        <v>1738</v>
      </c>
      <c r="E55" s="54" t="s">
        <v>536</v>
      </c>
      <c r="F55" s="30" t="s">
        <v>308</v>
      </c>
      <c r="G55" s="54" t="s">
        <v>161</v>
      </c>
      <c r="H55" s="30"/>
      <c r="I55" s="52" t="s">
        <v>5</v>
      </c>
      <c r="J55" s="32"/>
      <c r="K55" s="30"/>
      <c r="L55" s="30"/>
      <c r="M55" s="30"/>
      <c r="N55" s="55" t="s">
        <v>48</v>
      </c>
    </row>
    <row r="56" spans="1:14" s="55" customFormat="1">
      <c r="A56" s="52" t="s">
        <v>318</v>
      </c>
      <c r="B56" s="178"/>
      <c r="C56" s="179"/>
      <c r="D56" s="6" t="s">
        <v>310</v>
      </c>
      <c r="E56" s="30" t="s">
        <v>78</v>
      </c>
      <c r="F56" s="30" t="s">
        <v>78</v>
      </c>
      <c r="G56" s="30" t="s">
        <v>78</v>
      </c>
      <c r="H56" s="30"/>
      <c r="I56" s="52" t="s">
        <v>5</v>
      </c>
      <c r="J56" s="32"/>
      <c r="K56" s="30"/>
      <c r="L56" s="30"/>
      <c r="M56" s="30"/>
      <c r="N56" s="55" t="s">
        <v>48</v>
      </c>
    </row>
    <row r="57" spans="1:14" s="55" customFormat="1">
      <c r="A57" s="52" t="s">
        <v>319</v>
      </c>
      <c r="B57" s="178"/>
      <c r="C57" s="179"/>
      <c r="D57" s="6" t="s">
        <v>1739</v>
      </c>
      <c r="E57" s="30" t="s">
        <v>78</v>
      </c>
      <c r="F57" s="30" t="s">
        <v>78</v>
      </c>
      <c r="G57" s="30" t="s">
        <v>78</v>
      </c>
      <c r="H57" s="30"/>
      <c r="I57" s="52" t="s">
        <v>5</v>
      </c>
      <c r="J57" s="32"/>
      <c r="K57" s="30"/>
      <c r="L57" s="30"/>
      <c r="M57" s="30"/>
      <c r="N57" s="55" t="s">
        <v>48</v>
      </c>
    </row>
    <row r="58" spans="1:14" s="55" customFormat="1" ht="54">
      <c r="A58" s="52" t="s">
        <v>320</v>
      </c>
      <c r="B58" s="178"/>
      <c r="C58" s="179" t="s">
        <v>561</v>
      </c>
      <c r="D58" s="6" t="s">
        <v>1738</v>
      </c>
      <c r="E58" s="54" t="s">
        <v>536</v>
      </c>
      <c r="F58" s="30" t="s">
        <v>308</v>
      </c>
      <c r="G58" s="54" t="s">
        <v>161</v>
      </c>
      <c r="H58" s="30"/>
      <c r="I58" s="52" t="s">
        <v>5</v>
      </c>
      <c r="J58" s="32"/>
      <c r="K58" s="30"/>
      <c r="L58" s="30"/>
      <c r="M58" s="30"/>
      <c r="N58" s="55" t="s">
        <v>48</v>
      </c>
    </row>
    <row r="59" spans="1:14" s="55" customFormat="1">
      <c r="A59" s="52" t="s">
        <v>322</v>
      </c>
      <c r="B59" s="178"/>
      <c r="C59" s="179"/>
      <c r="D59" s="6" t="s">
        <v>310</v>
      </c>
      <c r="E59" s="30" t="s">
        <v>78</v>
      </c>
      <c r="F59" s="30" t="s">
        <v>78</v>
      </c>
      <c r="G59" s="30" t="s">
        <v>78</v>
      </c>
      <c r="H59" s="30"/>
      <c r="I59" s="52" t="s">
        <v>5</v>
      </c>
      <c r="J59" s="32"/>
      <c r="K59" s="30"/>
      <c r="L59" s="30"/>
      <c r="M59" s="30"/>
      <c r="N59" s="55" t="s">
        <v>48</v>
      </c>
    </row>
    <row r="60" spans="1:14" s="55" customFormat="1">
      <c r="A60" s="52" t="s">
        <v>323</v>
      </c>
      <c r="B60" s="178"/>
      <c r="C60" s="179"/>
      <c r="D60" s="6" t="s">
        <v>1739</v>
      </c>
      <c r="E60" s="30" t="s">
        <v>78</v>
      </c>
      <c r="F60" s="30" t="s">
        <v>78</v>
      </c>
      <c r="G60" s="30" t="s">
        <v>78</v>
      </c>
      <c r="H60" s="30"/>
      <c r="I60" s="52" t="s">
        <v>5</v>
      </c>
      <c r="J60" s="32"/>
      <c r="K60" s="30"/>
      <c r="L60" s="30"/>
      <c r="M60" s="30"/>
      <c r="N60" s="55" t="s">
        <v>48</v>
      </c>
    </row>
    <row r="61" spans="1:14" s="55" customFormat="1" ht="54">
      <c r="A61" s="52" t="s">
        <v>324</v>
      </c>
      <c r="B61" s="178"/>
      <c r="C61" s="179" t="s">
        <v>562</v>
      </c>
      <c r="D61" s="6" t="s">
        <v>1738</v>
      </c>
      <c r="E61" s="54" t="s">
        <v>536</v>
      </c>
      <c r="F61" s="30" t="s">
        <v>308</v>
      </c>
      <c r="G61" s="54" t="s">
        <v>161</v>
      </c>
      <c r="H61" s="30"/>
      <c r="I61" s="52" t="s">
        <v>5</v>
      </c>
      <c r="J61" s="32"/>
      <c r="K61" s="30"/>
      <c r="L61" s="30"/>
      <c r="M61" s="30"/>
      <c r="N61" s="55" t="s">
        <v>48</v>
      </c>
    </row>
    <row r="62" spans="1:14" s="55" customFormat="1">
      <c r="A62" s="52" t="s">
        <v>326</v>
      </c>
      <c r="B62" s="178"/>
      <c r="C62" s="179"/>
      <c r="D62" s="6" t="s">
        <v>310</v>
      </c>
      <c r="E62" s="30" t="s">
        <v>78</v>
      </c>
      <c r="F62" s="30" t="s">
        <v>78</v>
      </c>
      <c r="G62" s="30" t="s">
        <v>78</v>
      </c>
      <c r="H62" s="30"/>
      <c r="I62" s="52" t="s">
        <v>5</v>
      </c>
      <c r="J62" s="32"/>
      <c r="K62" s="30"/>
      <c r="L62" s="30"/>
      <c r="M62" s="30"/>
      <c r="N62" s="55" t="s">
        <v>48</v>
      </c>
    </row>
    <row r="63" spans="1:14" s="55" customFormat="1">
      <c r="A63" s="52" t="s">
        <v>327</v>
      </c>
      <c r="B63" s="178"/>
      <c r="C63" s="179"/>
      <c r="D63" s="6" t="s">
        <v>1739</v>
      </c>
      <c r="E63" s="30" t="s">
        <v>78</v>
      </c>
      <c r="F63" s="30" t="s">
        <v>78</v>
      </c>
      <c r="G63" s="30" t="s">
        <v>78</v>
      </c>
      <c r="H63" s="30"/>
      <c r="I63" s="52" t="s">
        <v>5</v>
      </c>
      <c r="J63" s="32"/>
      <c r="K63" s="30"/>
      <c r="L63" s="30"/>
      <c r="M63" s="30"/>
      <c r="N63" s="55" t="s">
        <v>48</v>
      </c>
    </row>
    <row r="64" spans="1:14" s="55" customFormat="1" ht="54">
      <c r="A64" s="52" t="s">
        <v>328</v>
      </c>
      <c r="B64" s="178"/>
      <c r="C64" s="179" t="s">
        <v>563</v>
      </c>
      <c r="D64" s="6" t="s">
        <v>1738</v>
      </c>
      <c r="E64" s="54" t="s">
        <v>536</v>
      </c>
      <c r="F64" s="30" t="s">
        <v>308</v>
      </c>
      <c r="G64" s="54" t="s">
        <v>161</v>
      </c>
      <c r="H64" s="30"/>
      <c r="I64" s="52" t="s">
        <v>5</v>
      </c>
      <c r="J64" s="32"/>
      <c r="K64" s="30"/>
      <c r="L64" s="30"/>
      <c r="M64" s="30"/>
      <c r="N64" s="55" t="s">
        <v>48</v>
      </c>
    </row>
    <row r="65" spans="1:14" s="55" customFormat="1">
      <c r="A65" s="52" t="s">
        <v>330</v>
      </c>
      <c r="B65" s="178"/>
      <c r="C65" s="179"/>
      <c r="D65" s="6" t="s">
        <v>310</v>
      </c>
      <c r="E65" s="30" t="s">
        <v>78</v>
      </c>
      <c r="F65" s="30" t="s">
        <v>78</v>
      </c>
      <c r="G65" s="30" t="s">
        <v>78</v>
      </c>
      <c r="H65" s="30"/>
      <c r="I65" s="52" t="s">
        <v>5</v>
      </c>
      <c r="J65" s="32"/>
      <c r="K65" s="30"/>
      <c r="L65" s="30"/>
      <c r="M65" s="30"/>
      <c r="N65" s="55" t="s">
        <v>48</v>
      </c>
    </row>
    <row r="66" spans="1:14" s="55" customFormat="1">
      <c r="A66" s="52" t="s">
        <v>331</v>
      </c>
      <c r="B66" s="178"/>
      <c r="C66" s="179"/>
      <c r="D66" s="6" t="s">
        <v>1739</v>
      </c>
      <c r="E66" s="30" t="s">
        <v>78</v>
      </c>
      <c r="F66" s="30" t="s">
        <v>78</v>
      </c>
      <c r="G66" s="30" t="s">
        <v>78</v>
      </c>
      <c r="H66" s="30"/>
      <c r="I66" s="52" t="s">
        <v>5</v>
      </c>
      <c r="J66" s="32"/>
      <c r="K66" s="30"/>
      <c r="L66" s="30"/>
      <c r="M66" s="30"/>
      <c r="N66" s="55" t="s">
        <v>48</v>
      </c>
    </row>
    <row r="67" spans="1:14" s="55" customFormat="1" ht="54">
      <c r="A67" s="52" t="s">
        <v>332</v>
      </c>
      <c r="B67" s="178"/>
      <c r="C67" s="179" t="s">
        <v>564</v>
      </c>
      <c r="D67" s="6" t="s">
        <v>1738</v>
      </c>
      <c r="E67" s="54" t="s">
        <v>536</v>
      </c>
      <c r="F67" s="30" t="s">
        <v>308</v>
      </c>
      <c r="G67" s="54" t="s">
        <v>161</v>
      </c>
      <c r="H67" s="30"/>
      <c r="I67" s="52" t="s">
        <v>5</v>
      </c>
      <c r="J67" s="32"/>
      <c r="K67" s="30"/>
      <c r="L67" s="30"/>
      <c r="M67" s="30"/>
      <c r="N67" s="55" t="s">
        <v>48</v>
      </c>
    </row>
    <row r="68" spans="1:14" s="55" customFormat="1">
      <c r="A68" s="52" t="s">
        <v>334</v>
      </c>
      <c r="B68" s="178"/>
      <c r="C68" s="179"/>
      <c r="D68" s="6" t="s">
        <v>310</v>
      </c>
      <c r="E68" s="30" t="s">
        <v>78</v>
      </c>
      <c r="F68" s="30" t="s">
        <v>78</v>
      </c>
      <c r="G68" s="30" t="s">
        <v>78</v>
      </c>
      <c r="H68" s="30"/>
      <c r="I68" s="52" t="s">
        <v>5</v>
      </c>
      <c r="J68" s="32"/>
      <c r="K68" s="30"/>
      <c r="L68" s="30"/>
      <c r="M68" s="30"/>
      <c r="N68" s="55" t="s">
        <v>48</v>
      </c>
    </row>
    <row r="69" spans="1:14" s="55" customFormat="1">
      <c r="A69" s="52" t="s">
        <v>335</v>
      </c>
      <c r="B69" s="178"/>
      <c r="C69" s="179"/>
      <c r="D69" s="6" t="s">
        <v>1739</v>
      </c>
      <c r="E69" s="30" t="s">
        <v>78</v>
      </c>
      <c r="F69" s="30" t="s">
        <v>78</v>
      </c>
      <c r="G69" s="30" t="s">
        <v>78</v>
      </c>
      <c r="H69" s="30"/>
      <c r="I69" s="52" t="s">
        <v>5</v>
      </c>
      <c r="J69" s="32"/>
      <c r="K69" s="30"/>
      <c r="L69" s="30"/>
      <c r="M69" s="30"/>
      <c r="N69" s="55" t="s">
        <v>48</v>
      </c>
    </row>
    <row r="70" spans="1:14" s="55" customFormat="1" ht="54">
      <c r="A70" s="52" t="s">
        <v>336</v>
      </c>
      <c r="B70" s="178"/>
      <c r="C70" s="179" t="s">
        <v>565</v>
      </c>
      <c r="D70" s="6" t="s">
        <v>1738</v>
      </c>
      <c r="E70" s="54" t="s">
        <v>536</v>
      </c>
      <c r="F70" s="30" t="s">
        <v>308</v>
      </c>
      <c r="G70" s="54" t="s">
        <v>161</v>
      </c>
      <c r="H70" s="30"/>
      <c r="I70" s="52" t="s">
        <v>5</v>
      </c>
      <c r="J70" s="32"/>
      <c r="K70" s="30"/>
      <c r="L70" s="30"/>
      <c r="M70" s="30"/>
      <c r="N70" s="55" t="s">
        <v>48</v>
      </c>
    </row>
    <row r="71" spans="1:14" s="55" customFormat="1">
      <c r="A71" s="52" t="s">
        <v>338</v>
      </c>
      <c r="B71" s="178"/>
      <c r="C71" s="179"/>
      <c r="D71" s="6" t="s">
        <v>310</v>
      </c>
      <c r="E71" s="30" t="s">
        <v>78</v>
      </c>
      <c r="F71" s="30" t="s">
        <v>78</v>
      </c>
      <c r="G71" s="30" t="s">
        <v>78</v>
      </c>
      <c r="H71" s="30"/>
      <c r="I71" s="52" t="s">
        <v>5</v>
      </c>
      <c r="J71" s="32"/>
      <c r="K71" s="30"/>
      <c r="L71" s="30"/>
      <c r="M71" s="30"/>
      <c r="N71" s="55" t="s">
        <v>48</v>
      </c>
    </row>
    <row r="72" spans="1:14" s="55" customFormat="1">
      <c r="A72" s="52" t="s">
        <v>339</v>
      </c>
      <c r="B72" s="178"/>
      <c r="C72" s="179"/>
      <c r="D72" s="6" t="s">
        <v>1739</v>
      </c>
      <c r="E72" s="30" t="s">
        <v>78</v>
      </c>
      <c r="F72" s="30" t="s">
        <v>78</v>
      </c>
      <c r="G72" s="30" t="s">
        <v>78</v>
      </c>
      <c r="H72" s="30"/>
      <c r="I72" s="52" t="s">
        <v>5</v>
      </c>
      <c r="J72" s="32"/>
      <c r="K72" s="30"/>
      <c r="L72" s="30"/>
      <c r="M72" s="30"/>
      <c r="N72" s="55" t="s">
        <v>48</v>
      </c>
    </row>
    <row r="73" spans="1:14" s="55" customFormat="1" ht="54">
      <c r="A73" s="52" t="s">
        <v>340</v>
      </c>
      <c r="B73" s="178"/>
      <c r="C73" s="179" t="s">
        <v>566</v>
      </c>
      <c r="D73" s="6" t="s">
        <v>1738</v>
      </c>
      <c r="E73" s="54" t="s">
        <v>536</v>
      </c>
      <c r="F73" s="30" t="s">
        <v>308</v>
      </c>
      <c r="G73" s="54" t="s">
        <v>161</v>
      </c>
      <c r="H73" s="30"/>
      <c r="I73" s="52" t="s">
        <v>5</v>
      </c>
      <c r="J73" s="32"/>
      <c r="K73" s="30"/>
      <c r="L73" s="30"/>
      <c r="M73" s="30"/>
      <c r="N73" s="55" t="s">
        <v>48</v>
      </c>
    </row>
    <row r="74" spans="1:14" s="55" customFormat="1">
      <c r="A74" s="52" t="s">
        <v>342</v>
      </c>
      <c r="B74" s="178"/>
      <c r="C74" s="179"/>
      <c r="D74" s="6" t="s">
        <v>310</v>
      </c>
      <c r="E74" s="30" t="s">
        <v>78</v>
      </c>
      <c r="F74" s="30" t="s">
        <v>78</v>
      </c>
      <c r="G74" s="30" t="s">
        <v>78</v>
      </c>
      <c r="H74" s="30"/>
      <c r="I74" s="52" t="s">
        <v>5</v>
      </c>
      <c r="J74" s="32"/>
      <c r="K74" s="30"/>
      <c r="L74" s="30"/>
      <c r="M74" s="30"/>
      <c r="N74" s="55" t="s">
        <v>48</v>
      </c>
    </row>
    <row r="75" spans="1:14" s="55" customFormat="1">
      <c r="A75" s="52" t="s">
        <v>343</v>
      </c>
      <c r="B75" s="178"/>
      <c r="C75" s="179"/>
      <c r="D75" s="6" t="s">
        <v>1739</v>
      </c>
      <c r="E75" s="30" t="s">
        <v>78</v>
      </c>
      <c r="F75" s="30" t="s">
        <v>78</v>
      </c>
      <c r="G75" s="30" t="s">
        <v>78</v>
      </c>
      <c r="H75" s="30"/>
      <c r="I75" s="52" t="s">
        <v>5</v>
      </c>
      <c r="J75" s="32"/>
      <c r="K75" s="30"/>
      <c r="L75" s="30"/>
      <c r="M75" s="30"/>
      <c r="N75" s="55" t="s">
        <v>48</v>
      </c>
    </row>
    <row r="76" spans="1:14" s="55" customFormat="1" ht="54">
      <c r="A76" s="52" t="s">
        <v>567</v>
      </c>
      <c r="B76" s="178"/>
      <c r="C76" s="179" t="s">
        <v>568</v>
      </c>
      <c r="D76" s="6" t="s">
        <v>1738</v>
      </c>
      <c r="E76" s="54" t="s">
        <v>536</v>
      </c>
      <c r="F76" s="30" t="s">
        <v>308</v>
      </c>
      <c r="G76" s="54" t="s">
        <v>161</v>
      </c>
      <c r="H76" s="30"/>
      <c r="I76" s="52" t="s">
        <v>5</v>
      </c>
      <c r="J76" s="32"/>
      <c r="K76" s="30"/>
      <c r="L76" s="30"/>
      <c r="M76" s="30"/>
      <c r="N76" s="55" t="s">
        <v>48</v>
      </c>
    </row>
    <row r="77" spans="1:14" s="55" customFormat="1">
      <c r="A77" s="52" t="s">
        <v>569</v>
      </c>
      <c r="B77" s="178"/>
      <c r="C77" s="179"/>
      <c r="D77" s="6" t="s">
        <v>310</v>
      </c>
      <c r="E77" s="30" t="s">
        <v>78</v>
      </c>
      <c r="F77" s="30" t="s">
        <v>78</v>
      </c>
      <c r="G77" s="30" t="s">
        <v>78</v>
      </c>
      <c r="H77" s="30"/>
      <c r="I77" s="52" t="s">
        <v>5</v>
      </c>
      <c r="J77" s="32"/>
      <c r="K77" s="30"/>
      <c r="L77" s="30"/>
      <c r="M77" s="30"/>
      <c r="N77" s="55" t="s">
        <v>48</v>
      </c>
    </row>
    <row r="78" spans="1:14" s="55" customFormat="1">
      <c r="A78" s="52" t="s">
        <v>570</v>
      </c>
      <c r="B78" s="178"/>
      <c r="C78" s="179"/>
      <c r="D78" s="6" t="s">
        <v>1739</v>
      </c>
      <c r="E78" s="30" t="s">
        <v>78</v>
      </c>
      <c r="F78" s="30" t="s">
        <v>78</v>
      </c>
      <c r="G78" s="30" t="s">
        <v>78</v>
      </c>
      <c r="H78" s="30"/>
      <c r="I78" s="52" t="s">
        <v>5</v>
      </c>
      <c r="J78" s="32"/>
      <c r="K78" s="30"/>
      <c r="L78" s="30"/>
      <c r="M78" s="30"/>
      <c r="N78" s="55" t="s">
        <v>48</v>
      </c>
    </row>
    <row r="79" spans="1:14" s="55" customFormat="1" ht="54">
      <c r="A79" s="52" t="s">
        <v>571</v>
      </c>
      <c r="B79" s="165" t="s">
        <v>226</v>
      </c>
      <c r="C79" s="165" t="s">
        <v>572</v>
      </c>
      <c r="D79" s="53" t="s">
        <v>347</v>
      </c>
      <c r="E79" s="54" t="s">
        <v>540</v>
      </c>
      <c r="F79" s="54" t="s">
        <v>348</v>
      </c>
      <c r="G79" s="54" t="s">
        <v>161</v>
      </c>
      <c r="H79" s="30"/>
      <c r="I79" s="52" t="s">
        <v>5</v>
      </c>
      <c r="J79" s="32"/>
      <c r="K79" s="30"/>
      <c r="L79" s="30"/>
      <c r="M79" s="30"/>
      <c r="N79" s="55" t="s">
        <v>48</v>
      </c>
    </row>
    <row r="80" spans="1:14" s="55" customFormat="1" ht="36">
      <c r="A80" s="52" t="s">
        <v>349</v>
      </c>
      <c r="B80" s="166"/>
      <c r="C80" s="167"/>
      <c r="D80" s="53" t="s">
        <v>350</v>
      </c>
      <c r="E80" s="30" t="s">
        <v>78</v>
      </c>
      <c r="F80" s="54" t="s">
        <v>351</v>
      </c>
      <c r="G80" s="30" t="s">
        <v>78</v>
      </c>
      <c r="H80" s="30"/>
      <c r="I80" s="52" t="s">
        <v>5</v>
      </c>
      <c r="J80" s="32"/>
      <c r="K80" s="30"/>
      <c r="L80" s="30"/>
      <c r="M80" s="30"/>
      <c r="N80" s="55" t="s">
        <v>48</v>
      </c>
    </row>
    <row r="81" spans="1:14" s="55" customFormat="1" ht="54">
      <c r="A81" s="52" t="s">
        <v>573</v>
      </c>
      <c r="B81" s="166"/>
      <c r="C81" s="176" t="s">
        <v>574</v>
      </c>
      <c r="D81" s="30" t="s">
        <v>347</v>
      </c>
      <c r="E81" s="54" t="s">
        <v>540</v>
      </c>
      <c r="F81" s="54" t="s">
        <v>348</v>
      </c>
      <c r="G81" s="54" t="s">
        <v>161</v>
      </c>
      <c r="H81" s="30"/>
      <c r="I81" s="52" t="s">
        <v>5</v>
      </c>
      <c r="J81" s="32"/>
      <c r="K81" s="30"/>
      <c r="L81" s="30"/>
      <c r="M81" s="30"/>
      <c r="N81" s="55" t="s">
        <v>48</v>
      </c>
    </row>
    <row r="82" spans="1:14" s="55" customFormat="1" ht="36">
      <c r="A82" s="52" t="s">
        <v>354</v>
      </c>
      <c r="B82" s="166"/>
      <c r="C82" s="177"/>
      <c r="D82" s="30" t="s">
        <v>350</v>
      </c>
      <c r="E82" s="30" t="s">
        <v>78</v>
      </c>
      <c r="F82" s="54" t="s">
        <v>351</v>
      </c>
      <c r="G82" s="30" t="s">
        <v>78</v>
      </c>
      <c r="H82" s="30"/>
      <c r="I82" s="52" t="s">
        <v>5</v>
      </c>
      <c r="J82" s="32"/>
      <c r="K82" s="30"/>
      <c r="L82" s="30"/>
      <c r="M82" s="30"/>
      <c r="N82" s="55" t="s">
        <v>48</v>
      </c>
    </row>
    <row r="83" spans="1:14" s="55" customFormat="1" ht="54">
      <c r="A83" s="52" t="s">
        <v>575</v>
      </c>
      <c r="B83" s="166"/>
      <c r="C83" s="176" t="s">
        <v>576</v>
      </c>
      <c r="D83" s="30" t="s">
        <v>347</v>
      </c>
      <c r="E83" s="54" t="s">
        <v>540</v>
      </c>
      <c r="F83" s="54" t="s">
        <v>348</v>
      </c>
      <c r="G83" s="54" t="s">
        <v>161</v>
      </c>
      <c r="H83" s="30"/>
      <c r="I83" s="52" t="s">
        <v>5</v>
      </c>
      <c r="J83" s="32"/>
      <c r="K83" s="30"/>
      <c r="L83" s="30"/>
      <c r="M83" s="30"/>
      <c r="N83" s="55" t="s">
        <v>48</v>
      </c>
    </row>
    <row r="84" spans="1:14" s="55" customFormat="1" ht="36">
      <c r="A84" s="52" t="s">
        <v>357</v>
      </c>
      <c r="B84" s="166"/>
      <c r="C84" s="177"/>
      <c r="D84" s="30" t="s">
        <v>350</v>
      </c>
      <c r="E84" s="30" t="s">
        <v>78</v>
      </c>
      <c r="F84" s="54" t="s">
        <v>351</v>
      </c>
      <c r="G84" s="30" t="s">
        <v>78</v>
      </c>
      <c r="H84" s="30"/>
      <c r="I84" s="52" t="s">
        <v>5</v>
      </c>
      <c r="J84" s="32"/>
      <c r="K84" s="30"/>
      <c r="L84" s="30"/>
      <c r="M84" s="30"/>
      <c r="N84" s="55" t="s">
        <v>48</v>
      </c>
    </row>
    <row r="85" spans="1:14" s="55" customFormat="1" ht="54">
      <c r="A85" s="52" t="s">
        <v>577</v>
      </c>
      <c r="B85" s="166"/>
      <c r="C85" s="176" t="s">
        <v>578</v>
      </c>
      <c r="D85" s="30" t="s">
        <v>347</v>
      </c>
      <c r="E85" s="54" t="s">
        <v>540</v>
      </c>
      <c r="F85" s="54" t="s">
        <v>348</v>
      </c>
      <c r="G85" s="54" t="s">
        <v>161</v>
      </c>
      <c r="H85" s="30"/>
      <c r="I85" s="52" t="s">
        <v>5</v>
      </c>
      <c r="J85" s="32"/>
      <c r="K85" s="30"/>
      <c r="L85" s="30"/>
      <c r="M85" s="30"/>
      <c r="N85" s="55" t="s">
        <v>48</v>
      </c>
    </row>
    <row r="86" spans="1:14" s="55" customFormat="1" ht="36">
      <c r="A86" s="52" t="s">
        <v>360</v>
      </c>
      <c r="B86" s="166"/>
      <c r="C86" s="177"/>
      <c r="D86" s="30" t="s">
        <v>350</v>
      </c>
      <c r="E86" s="30" t="s">
        <v>78</v>
      </c>
      <c r="F86" s="54" t="s">
        <v>351</v>
      </c>
      <c r="G86" s="30" t="s">
        <v>78</v>
      </c>
      <c r="H86" s="30"/>
      <c r="I86" s="52" t="s">
        <v>5</v>
      </c>
      <c r="J86" s="32"/>
      <c r="K86" s="30"/>
      <c r="L86" s="30"/>
      <c r="M86" s="30"/>
      <c r="N86" s="55" t="s">
        <v>48</v>
      </c>
    </row>
    <row r="87" spans="1:14" s="55" customFormat="1" ht="54">
      <c r="A87" s="52" t="s">
        <v>579</v>
      </c>
      <c r="B87" s="166"/>
      <c r="C87" s="176" t="s">
        <v>580</v>
      </c>
      <c r="D87" s="30" t="s">
        <v>347</v>
      </c>
      <c r="E87" s="54" t="s">
        <v>540</v>
      </c>
      <c r="F87" s="54" t="s">
        <v>348</v>
      </c>
      <c r="G87" s="54" t="s">
        <v>161</v>
      </c>
      <c r="H87" s="30"/>
      <c r="I87" s="52" t="s">
        <v>5</v>
      </c>
      <c r="J87" s="32"/>
      <c r="K87" s="30"/>
      <c r="L87" s="30"/>
      <c r="M87" s="30"/>
      <c r="N87" s="55" t="s">
        <v>48</v>
      </c>
    </row>
    <row r="88" spans="1:14" s="55" customFormat="1" ht="36">
      <c r="A88" s="52" t="s">
        <v>363</v>
      </c>
      <c r="B88" s="166"/>
      <c r="C88" s="177"/>
      <c r="D88" s="30" t="s">
        <v>350</v>
      </c>
      <c r="E88" s="30" t="s">
        <v>78</v>
      </c>
      <c r="F88" s="54" t="s">
        <v>351</v>
      </c>
      <c r="G88" s="30" t="s">
        <v>78</v>
      </c>
      <c r="H88" s="30"/>
      <c r="I88" s="52" t="s">
        <v>5</v>
      </c>
      <c r="J88" s="32"/>
      <c r="K88" s="30"/>
      <c r="L88" s="30"/>
      <c r="M88" s="30"/>
      <c r="N88" s="55" t="s">
        <v>48</v>
      </c>
    </row>
    <row r="89" spans="1:14" s="55" customFormat="1" ht="54">
      <c r="A89" s="52" t="s">
        <v>581</v>
      </c>
      <c r="B89" s="166"/>
      <c r="C89" s="176" t="s">
        <v>582</v>
      </c>
      <c r="D89" s="30" t="s">
        <v>347</v>
      </c>
      <c r="E89" s="54" t="s">
        <v>540</v>
      </c>
      <c r="F89" s="54" t="s">
        <v>348</v>
      </c>
      <c r="G89" s="54" t="s">
        <v>161</v>
      </c>
      <c r="H89" s="30"/>
      <c r="I89" s="52" t="s">
        <v>5</v>
      </c>
      <c r="J89" s="32"/>
      <c r="K89" s="30"/>
      <c r="L89" s="30"/>
      <c r="M89" s="30"/>
      <c r="N89" s="55" t="s">
        <v>48</v>
      </c>
    </row>
    <row r="90" spans="1:14" s="55" customFormat="1" ht="36">
      <c r="A90" s="52" t="s">
        <v>366</v>
      </c>
      <c r="B90" s="166"/>
      <c r="C90" s="177"/>
      <c r="D90" s="30" t="s">
        <v>350</v>
      </c>
      <c r="E90" s="30" t="s">
        <v>78</v>
      </c>
      <c r="F90" s="54" t="s">
        <v>351</v>
      </c>
      <c r="G90" s="30" t="s">
        <v>78</v>
      </c>
      <c r="H90" s="30"/>
      <c r="I90" s="52" t="s">
        <v>5</v>
      </c>
      <c r="J90" s="32"/>
      <c r="K90" s="30"/>
      <c r="L90" s="30"/>
      <c r="M90" s="30"/>
      <c r="N90" s="55" t="s">
        <v>48</v>
      </c>
    </row>
    <row r="91" spans="1:14" s="55" customFormat="1" ht="54">
      <c r="A91" s="52" t="s">
        <v>583</v>
      </c>
      <c r="B91" s="166"/>
      <c r="C91" s="176" t="s">
        <v>584</v>
      </c>
      <c r="D91" s="30" t="s">
        <v>347</v>
      </c>
      <c r="E91" s="54" t="s">
        <v>540</v>
      </c>
      <c r="F91" s="54" t="s">
        <v>348</v>
      </c>
      <c r="G91" s="54" t="s">
        <v>161</v>
      </c>
      <c r="H91" s="30"/>
      <c r="I91" s="52" t="s">
        <v>5</v>
      </c>
      <c r="J91" s="32"/>
      <c r="K91" s="30"/>
      <c r="L91" s="30"/>
      <c r="M91" s="30"/>
      <c r="N91" s="55" t="s">
        <v>48</v>
      </c>
    </row>
    <row r="92" spans="1:14" s="55" customFormat="1" ht="36">
      <c r="A92" s="52" t="s">
        <v>369</v>
      </c>
      <c r="B92" s="166"/>
      <c r="C92" s="177"/>
      <c r="D92" s="30" t="s">
        <v>350</v>
      </c>
      <c r="E92" s="30" t="s">
        <v>78</v>
      </c>
      <c r="F92" s="54" t="s">
        <v>351</v>
      </c>
      <c r="G92" s="30" t="s">
        <v>78</v>
      </c>
      <c r="H92" s="30"/>
      <c r="I92" s="52" t="s">
        <v>5</v>
      </c>
      <c r="J92" s="32"/>
      <c r="K92" s="30"/>
      <c r="L92" s="30"/>
      <c r="M92" s="30"/>
      <c r="N92" s="55" t="s">
        <v>48</v>
      </c>
    </row>
    <row r="93" spans="1:14" s="55" customFormat="1" ht="54">
      <c r="A93" s="52" t="s">
        <v>585</v>
      </c>
      <c r="B93" s="166"/>
      <c r="C93" s="176" t="s">
        <v>586</v>
      </c>
      <c r="D93" s="30" t="s">
        <v>347</v>
      </c>
      <c r="E93" s="54" t="s">
        <v>540</v>
      </c>
      <c r="F93" s="54" t="s">
        <v>348</v>
      </c>
      <c r="G93" s="54" t="s">
        <v>161</v>
      </c>
      <c r="H93" s="30"/>
      <c r="I93" s="52" t="s">
        <v>5</v>
      </c>
      <c r="J93" s="32"/>
      <c r="K93" s="30"/>
      <c r="L93" s="30"/>
      <c r="M93" s="30"/>
      <c r="N93" s="55" t="s">
        <v>48</v>
      </c>
    </row>
    <row r="94" spans="1:14" s="55" customFormat="1" ht="36">
      <c r="A94" s="52" t="s">
        <v>372</v>
      </c>
      <c r="B94" s="166"/>
      <c r="C94" s="177"/>
      <c r="D94" s="30" t="s">
        <v>350</v>
      </c>
      <c r="E94" s="30" t="s">
        <v>78</v>
      </c>
      <c r="F94" s="54" t="s">
        <v>351</v>
      </c>
      <c r="G94" s="30" t="s">
        <v>78</v>
      </c>
      <c r="H94" s="30"/>
      <c r="I94" s="52" t="s">
        <v>5</v>
      </c>
      <c r="J94" s="32"/>
      <c r="K94" s="30"/>
      <c r="L94" s="30"/>
      <c r="M94" s="30"/>
      <c r="N94" s="55" t="s">
        <v>48</v>
      </c>
    </row>
    <row r="95" spans="1:14" s="55" customFormat="1" ht="54">
      <c r="A95" s="52" t="s">
        <v>213</v>
      </c>
      <c r="B95" s="166"/>
      <c r="C95" s="176" t="s">
        <v>587</v>
      </c>
      <c r="D95" s="30" t="s">
        <v>347</v>
      </c>
      <c r="E95" s="54" t="s">
        <v>540</v>
      </c>
      <c r="F95" s="54" t="s">
        <v>348</v>
      </c>
      <c r="G95" s="54" t="s">
        <v>161</v>
      </c>
      <c r="H95" s="30"/>
      <c r="I95" s="52" t="s">
        <v>5</v>
      </c>
      <c r="J95" s="32"/>
      <c r="K95" s="30"/>
      <c r="L95" s="30"/>
      <c r="M95" s="30"/>
      <c r="N95" s="55" t="s">
        <v>48</v>
      </c>
    </row>
    <row r="96" spans="1:14" s="55" customFormat="1" ht="36">
      <c r="A96" s="52" t="s">
        <v>214</v>
      </c>
      <c r="B96" s="166"/>
      <c r="C96" s="177"/>
      <c r="D96" s="30" t="s">
        <v>350</v>
      </c>
      <c r="E96" s="30" t="s">
        <v>78</v>
      </c>
      <c r="F96" s="54" t="s">
        <v>351</v>
      </c>
      <c r="G96" s="30" t="s">
        <v>78</v>
      </c>
      <c r="H96" s="30"/>
      <c r="I96" s="52" t="s">
        <v>5</v>
      </c>
      <c r="J96" s="32"/>
      <c r="K96" s="30"/>
      <c r="L96" s="30"/>
      <c r="M96" s="30"/>
      <c r="N96" s="55" t="s">
        <v>48</v>
      </c>
    </row>
    <row r="97" spans="1:14" s="55" customFormat="1" ht="54">
      <c r="A97" s="52" t="s">
        <v>588</v>
      </c>
      <c r="B97" s="166"/>
      <c r="C97" s="176" t="s">
        <v>589</v>
      </c>
      <c r="D97" s="30" t="s">
        <v>347</v>
      </c>
      <c r="E97" s="54" t="s">
        <v>540</v>
      </c>
      <c r="F97" s="54" t="s">
        <v>348</v>
      </c>
      <c r="G97" s="54" t="s">
        <v>161</v>
      </c>
      <c r="H97" s="30"/>
      <c r="I97" s="52" t="s">
        <v>5</v>
      </c>
      <c r="J97" s="32"/>
      <c r="K97" s="30"/>
      <c r="L97" s="30"/>
      <c r="M97" s="30"/>
      <c r="N97" s="55" t="s">
        <v>48</v>
      </c>
    </row>
    <row r="98" spans="1:14" s="55" customFormat="1" ht="36">
      <c r="A98" s="52" t="s">
        <v>377</v>
      </c>
      <c r="B98" s="166"/>
      <c r="C98" s="177"/>
      <c r="D98" s="30" t="s">
        <v>350</v>
      </c>
      <c r="E98" s="30" t="s">
        <v>78</v>
      </c>
      <c r="F98" s="54" t="s">
        <v>351</v>
      </c>
      <c r="G98" s="30" t="s">
        <v>78</v>
      </c>
      <c r="H98" s="30"/>
      <c r="I98" s="52" t="s">
        <v>5</v>
      </c>
      <c r="J98" s="32"/>
      <c r="K98" s="30"/>
      <c r="L98" s="30"/>
      <c r="M98" s="30"/>
      <c r="N98" s="55" t="s">
        <v>48</v>
      </c>
    </row>
    <row r="99" spans="1:14" s="55" customFormat="1" ht="54">
      <c r="A99" s="52" t="s">
        <v>590</v>
      </c>
      <c r="B99" s="166"/>
      <c r="C99" s="176" t="s">
        <v>591</v>
      </c>
      <c r="D99" s="30" t="s">
        <v>347</v>
      </c>
      <c r="E99" s="54" t="s">
        <v>536</v>
      </c>
      <c r="F99" s="54" t="s">
        <v>348</v>
      </c>
      <c r="G99" s="54" t="s">
        <v>161</v>
      </c>
      <c r="H99" s="30"/>
      <c r="I99" s="52" t="s">
        <v>5</v>
      </c>
      <c r="J99" s="32"/>
      <c r="K99" s="30"/>
      <c r="L99" s="30"/>
      <c r="M99" s="30"/>
      <c r="N99" s="55" t="s">
        <v>48</v>
      </c>
    </row>
    <row r="100" spans="1:14" s="55" customFormat="1" ht="36">
      <c r="A100" s="52" t="s">
        <v>380</v>
      </c>
      <c r="B100" s="166"/>
      <c r="C100" s="177"/>
      <c r="D100" s="30" t="s">
        <v>350</v>
      </c>
      <c r="E100" s="30" t="s">
        <v>78</v>
      </c>
      <c r="F100" s="54" t="s">
        <v>351</v>
      </c>
      <c r="G100" s="30" t="s">
        <v>78</v>
      </c>
      <c r="H100" s="30"/>
      <c r="I100" s="52" t="s">
        <v>5</v>
      </c>
      <c r="J100" s="32"/>
      <c r="K100" s="30"/>
      <c r="L100" s="30"/>
      <c r="M100" s="30"/>
      <c r="N100" s="55" t="s">
        <v>48</v>
      </c>
    </row>
    <row r="101" spans="1:14" s="55" customFormat="1" ht="54">
      <c r="A101" s="52" t="s">
        <v>592</v>
      </c>
      <c r="B101" s="166"/>
      <c r="C101" s="176" t="s">
        <v>517</v>
      </c>
      <c r="D101" s="53" t="s">
        <v>593</v>
      </c>
      <c r="E101" s="54" t="s">
        <v>519</v>
      </c>
      <c r="F101" s="54" t="s">
        <v>520</v>
      </c>
      <c r="G101" s="54" t="s">
        <v>161</v>
      </c>
      <c r="H101" s="30"/>
      <c r="I101" s="52" t="s">
        <v>5</v>
      </c>
      <c r="J101" s="32"/>
      <c r="K101" s="30"/>
      <c r="L101" s="30"/>
      <c r="M101" s="30"/>
      <c r="N101" s="55" t="s">
        <v>48</v>
      </c>
    </row>
    <row r="102" spans="1:14" s="55" customFormat="1" ht="72">
      <c r="A102" s="52" t="s">
        <v>383</v>
      </c>
      <c r="B102" s="167"/>
      <c r="C102" s="177"/>
      <c r="D102" s="53" t="s">
        <v>594</v>
      </c>
      <c r="E102" s="54" t="s">
        <v>78</v>
      </c>
      <c r="F102" s="54" t="s">
        <v>523</v>
      </c>
      <c r="G102" s="30" t="s">
        <v>78</v>
      </c>
      <c r="H102" s="30"/>
      <c r="I102" s="52" t="s">
        <v>5</v>
      </c>
      <c r="J102" s="32"/>
      <c r="K102" s="30"/>
      <c r="L102" s="30"/>
      <c r="M102" s="30"/>
      <c r="N102" s="55" t="s">
        <v>48</v>
      </c>
    </row>
    <row r="103" spans="1:14" s="55" customFormat="1">
      <c r="A103" s="52"/>
      <c r="B103" s="58"/>
      <c r="C103" s="57"/>
      <c r="D103" s="30"/>
      <c r="E103" s="30"/>
      <c r="F103" s="54"/>
      <c r="G103" s="54"/>
      <c r="H103" s="30"/>
      <c r="I103" s="52"/>
      <c r="J103" s="32"/>
      <c r="K103" s="30"/>
      <c r="L103" s="30"/>
      <c r="M103" s="30"/>
      <c r="N103" s="55" t="s">
        <v>48</v>
      </c>
    </row>
    <row r="104" spans="1:14" s="55" customFormat="1">
      <c r="A104" s="52"/>
      <c r="B104" s="58"/>
      <c r="C104" s="57"/>
      <c r="D104" s="30"/>
      <c r="E104" s="30"/>
      <c r="F104" s="54"/>
      <c r="G104" s="54"/>
      <c r="H104" s="30"/>
      <c r="I104" s="52"/>
      <c r="J104" s="32"/>
      <c r="K104" s="30"/>
      <c r="L104" s="30"/>
      <c r="M104" s="30"/>
      <c r="N104" s="55" t="s">
        <v>48</v>
      </c>
    </row>
    <row r="105" spans="1:14" s="55" customFormat="1">
      <c r="A105" s="52"/>
      <c r="B105" s="58"/>
      <c r="C105" s="57"/>
      <c r="D105" s="30"/>
      <c r="E105" s="30"/>
      <c r="F105" s="54"/>
      <c r="G105" s="54"/>
      <c r="H105" s="30"/>
      <c r="I105" s="52"/>
      <c r="J105" s="32"/>
      <c r="K105" s="30"/>
      <c r="L105" s="30"/>
      <c r="M105" s="30"/>
      <c r="N105" s="55" t="s">
        <v>48</v>
      </c>
    </row>
    <row r="106" spans="1:14" s="55" customFormat="1">
      <c r="A106" s="52"/>
      <c r="B106" s="58"/>
      <c r="C106" s="57"/>
      <c r="D106" s="30"/>
      <c r="E106" s="30"/>
      <c r="F106" s="54"/>
      <c r="G106" s="54"/>
      <c r="H106" s="30"/>
      <c r="I106" s="52"/>
      <c r="J106" s="32"/>
      <c r="K106" s="30"/>
      <c r="L106" s="30"/>
      <c r="M106" s="30"/>
      <c r="N106" s="55" t="s">
        <v>48</v>
      </c>
    </row>
    <row r="107" spans="1:14" s="55" customFormat="1">
      <c r="A107" s="52"/>
      <c r="B107" s="58"/>
      <c r="C107" s="57"/>
      <c r="D107" s="30"/>
      <c r="E107" s="30"/>
      <c r="F107" s="54"/>
      <c r="G107" s="54"/>
      <c r="H107" s="30"/>
      <c r="I107" s="52"/>
      <c r="J107" s="32"/>
      <c r="K107" s="30"/>
      <c r="L107" s="30"/>
      <c r="M107" s="30"/>
      <c r="N107" s="55" t="s">
        <v>48</v>
      </c>
    </row>
    <row r="108" spans="1:14" s="55" customFormat="1">
      <c r="A108" s="52"/>
      <c r="B108" s="58"/>
      <c r="C108" s="57"/>
      <c r="D108" s="30"/>
      <c r="E108" s="30"/>
      <c r="F108" s="54"/>
      <c r="G108" s="54"/>
      <c r="H108" s="30"/>
      <c r="I108" s="52"/>
      <c r="J108" s="32"/>
      <c r="K108" s="30"/>
      <c r="L108" s="30"/>
      <c r="M108" s="30"/>
      <c r="N108" s="55" t="s">
        <v>48</v>
      </c>
    </row>
    <row r="109" spans="1:14" s="55" customFormat="1">
      <c r="A109" s="52"/>
      <c r="B109" s="58"/>
      <c r="C109" s="57"/>
      <c r="D109" s="30"/>
      <c r="E109" s="30"/>
      <c r="F109" s="54"/>
      <c r="G109" s="54"/>
      <c r="H109" s="30"/>
      <c r="I109" s="52"/>
      <c r="J109" s="32"/>
      <c r="K109" s="30"/>
      <c r="L109" s="30"/>
      <c r="M109" s="30"/>
      <c r="N109" s="55" t="s">
        <v>48</v>
      </c>
    </row>
    <row r="110" spans="1:14" s="55" customFormat="1">
      <c r="A110" s="52"/>
      <c r="B110" s="58"/>
      <c r="C110" s="57"/>
      <c r="D110" s="30"/>
      <c r="E110" s="30"/>
      <c r="F110" s="54"/>
      <c r="G110" s="54"/>
      <c r="H110" s="30"/>
      <c r="I110" s="52"/>
      <c r="J110" s="32"/>
      <c r="K110" s="30"/>
      <c r="L110" s="30"/>
      <c r="M110" s="30"/>
      <c r="N110" s="55" t="s">
        <v>48</v>
      </c>
    </row>
    <row r="111" spans="1:14" s="55" customFormat="1">
      <c r="A111" s="52"/>
      <c r="B111" s="58"/>
      <c r="C111" s="57"/>
      <c r="D111" s="30"/>
      <c r="E111" s="30"/>
      <c r="F111" s="54"/>
      <c r="G111" s="54"/>
      <c r="H111" s="30"/>
      <c r="I111" s="52"/>
      <c r="J111" s="32"/>
      <c r="K111" s="30"/>
      <c r="L111" s="30"/>
      <c r="M111" s="30"/>
      <c r="N111" s="55" t="s">
        <v>48</v>
      </c>
    </row>
    <row r="112" spans="1:14" s="55" customFormat="1">
      <c r="A112" s="52"/>
      <c r="B112" s="58"/>
      <c r="C112" s="57"/>
      <c r="D112" s="30"/>
      <c r="E112" s="30"/>
      <c r="F112" s="54"/>
      <c r="G112" s="54"/>
      <c r="H112" s="30"/>
      <c r="I112" s="52"/>
      <c r="J112" s="32"/>
      <c r="K112" s="30"/>
      <c r="L112" s="30"/>
      <c r="M112" s="30"/>
      <c r="N112" s="55" t="s">
        <v>48</v>
      </c>
    </row>
    <row r="113" spans="1:14" s="55" customFormat="1">
      <c r="A113" s="52"/>
      <c r="B113" s="58"/>
      <c r="C113" s="57"/>
      <c r="D113" s="30"/>
      <c r="E113" s="30"/>
      <c r="F113" s="54"/>
      <c r="G113" s="54"/>
      <c r="H113" s="30"/>
      <c r="I113" s="52"/>
      <c r="J113" s="32"/>
      <c r="K113" s="30"/>
      <c r="L113" s="30"/>
      <c r="M113" s="30"/>
      <c r="N113" s="55" t="s">
        <v>48</v>
      </c>
    </row>
    <row r="114" spans="1:14" s="55" customFormat="1">
      <c r="A114" s="52"/>
      <c r="B114" s="58"/>
      <c r="C114" s="57"/>
      <c r="D114" s="30"/>
      <c r="E114" s="30"/>
      <c r="F114" s="54"/>
      <c r="G114" s="54"/>
      <c r="H114" s="30"/>
      <c r="I114" s="52"/>
      <c r="J114" s="32"/>
      <c r="K114" s="30"/>
      <c r="L114" s="30"/>
      <c r="M114" s="30"/>
      <c r="N114" s="55" t="s">
        <v>48</v>
      </c>
    </row>
    <row r="115" spans="1:14" s="55" customFormat="1">
      <c r="A115" s="52"/>
      <c r="B115" s="58"/>
      <c r="C115" s="57"/>
      <c r="D115" s="30"/>
      <c r="E115" s="30"/>
      <c r="F115" s="54"/>
      <c r="G115" s="54"/>
      <c r="H115" s="30"/>
      <c r="I115" s="52"/>
      <c r="J115" s="32"/>
      <c r="K115" s="30"/>
      <c r="L115" s="30"/>
      <c r="M115" s="30"/>
      <c r="N115" s="55" t="s">
        <v>48</v>
      </c>
    </row>
    <row r="116" spans="1:14" s="55" customFormat="1">
      <c r="A116" s="52"/>
      <c r="B116" s="58"/>
      <c r="C116" s="57"/>
      <c r="D116" s="30"/>
      <c r="E116" s="30"/>
      <c r="F116" s="54"/>
      <c r="G116" s="54"/>
      <c r="H116" s="30"/>
      <c r="I116" s="52"/>
      <c r="J116" s="32"/>
      <c r="K116" s="30"/>
      <c r="L116" s="30"/>
      <c r="M116" s="30"/>
      <c r="N116" s="55" t="s">
        <v>48</v>
      </c>
    </row>
    <row r="117" spans="1:14" s="55" customFormat="1">
      <c r="A117" s="52"/>
      <c r="B117" s="58"/>
      <c r="C117" s="57"/>
      <c r="D117" s="30"/>
      <c r="E117" s="30"/>
      <c r="F117" s="54"/>
      <c r="G117" s="54"/>
      <c r="H117" s="30"/>
      <c r="I117" s="52"/>
      <c r="J117" s="32"/>
      <c r="K117" s="30"/>
      <c r="L117" s="30"/>
      <c r="M117" s="30"/>
      <c r="N117" s="55" t="s">
        <v>48</v>
      </c>
    </row>
    <row r="118" spans="1:14" s="55" customFormat="1">
      <c r="A118" s="52"/>
      <c r="B118" s="58"/>
      <c r="C118" s="57"/>
      <c r="D118" s="30"/>
      <c r="E118" s="30"/>
      <c r="F118" s="54"/>
      <c r="G118" s="54"/>
      <c r="H118" s="30"/>
      <c r="I118" s="52"/>
      <c r="J118" s="32"/>
      <c r="K118" s="30"/>
      <c r="L118" s="30"/>
      <c r="M118" s="30"/>
      <c r="N118" s="55" t="s">
        <v>48</v>
      </c>
    </row>
    <row r="119" spans="1:14" s="55" customFormat="1">
      <c r="A119" s="52"/>
      <c r="B119" s="58"/>
      <c r="C119" s="57"/>
      <c r="D119" s="30"/>
      <c r="E119" s="30"/>
      <c r="F119" s="54"/>
      <c r="G119" s="54"/>
      <c r="H119" s="30"/>
      <c r="I119" s="52"/>
      <c r="J119" s="32"/>
      <c r="K119" s="30"/>
      <c r="L119" s="30"/>
      <c r="M119" s="30"/>
      <c r="N119" s="55" t="s">
        <v>48</v>
      </c>
    </row>
    <row r="120" spans="1:14" s="55" customFormat="1">
      <c r="A120" s="52"/>
      <c r="B120" s="58"/>
      <c r="C120" s="57"/>
      <c r="D120" s="30"/>
      <c r="E120" s="30"/>
      <c r="F120" s="54"/>
      <c r="G120" s="54"/>
      <c r="H120" s="30"/>
      <c r="I120" s="52"/>
      <c r="J120" s="32"/>
      <c r="K120" s="30"/>
      <c r="L120" s="30"/>
      <c r="M120" s="30"/>
      <c r="N120" s="55" t="s">
        <v>48</v>
      </c>
    </row>
    <row r="121" spans="1:14" s="55" customFormat="1">
      <c r="A121" s="52"/>
      <c r="B121" s="58"/>
      <c r="C121" s="57"/>
      <c r="D121" s="30"/>
      <c r="E121" s="30"/>
      <c r="F121" s="54"/>
      <c r="G121" s="54"/>
      <c r="H121" s="30"/>
      <c r="I121" s="52"/>
      <c r="J121" s="32"/>
      <c r="K121" s="30"/>
      <c r="L121" s="30"/>
      <c r="M121" s="30"/>
      <c r="N121" s="55" t="s">
        <v>48</v>
      </c>
    </row>
    <row r="122" spans="1:14" s="55" customFormat="1">
      <c r="A122" s="52"/>
      <c r="B122" s="58"/>
      <c r="C122" s="57"/>
      <c r="D122" s="30"/>
      <c r="E122" s="30"/>
      <c r="F122" s="54"/>
      <c r="G122" s="54"/>
      <c r="H122" s="30"/>
      <c r="I122" s="52"/>
      <c r="J122" s="32"/>
      <c r="K122" s="30"/>
      <c r="L122" s="30"/>
      <c r="M122" s="30"/>
      <c r="N122" s="55" t="s">
        <v>48</v>
      </c>
    </row>
    <row r="123" spans="1:14" s="55" customFormat="1">
      <c r="A123" s="52"/>
      <c r="B123" s="58"/>
      <c r="C123" s="57"/>
      <c r="D123" s="30"/>
      <c r="E123" s="30"/>
      <c r="F123" s="54"/>
      <c r="G123" s="54"/>
      <c r="H123" s="30"/>
      <c r="I123" s="52"/>
      <c r="J123" s="32"/>
      <c r="K123" s="30"/>
      <c r="L123" s="30"/>
      <c r="M123" s="30"/>
      <c r="N123" s="55" t="s">
        <v>48</v>
      </c>
    </row>
    <row r="124" spans="1:14" s="55" customFormat="1">
      <c r="A124" s="52"/>
      <c r="B124" s="58"/>
      <c r="C124" s="57"/>
      <c r="D124" s="30"/>
      <c r="E124" s="30"/>
      <c r="F124" s="54"/>
      <c r="G124" s="54"/>
      <c r="H124" s="30"/>
      <c r="I124" s="52"/>
      <c r="J124" s="32"/>
      <c r="K124" s="30"/>
      <c r="L124" s="30"/>
      <c r="M124" s="30"/>
      <c r="N124" s="55" t="s">
        <v>48</v>
      </c>
    </row>
    <row r="125" spans="1:14" s="55" customFormat="1">
      <c r="A125" s="52"/>
      <c r="B125" s="58"/>
      <c r="C125" s="57"/>
      <c r="D125" s="30"/>
      <c r="E125" s="30"/>
      <c r="F125" s="54"/>
      <c r="G125" s="54"/>
      <c r="H125" s="30"/>
      <c r="I125" s="52"/>
      <c r="J125" s="32"/>
      <c r="K125" s="30"/>
      <c r="L125" s="30"/>
      <c r="M125" s="30"/>
      <c r="N125" s="55" t="s">
        <v>48</v>
      </c>
    </row>
    <row r="126" spans="1:14" s="55" customFormat="1">
      <c r="A126" s="52"/>
      <c r="B126" s="58"/>
      <c r="C126" s="57"/>
      <c r="D126" s="30"/>
      <c r="E126" s="30"/>
      <c r="F126" s="54"/>
      <c r="G126" s="54"/>
      <c r="H126" s="30"/>
      <c r="I126" s="52"/>
      <c r="J126" s="32"/>
      <c r="K126" s="30"/>
      <c r="L126" s="30"/>
      <c r="M126" s="30"/>
      <c r="N126" s="55" t="s">
        <v>48</v>
      </c>
    </row>
    <row r="127" spans="1:14" s="55" customFormat="1">
      <c r="A127" s="52"/>
      <c r="B127" s="58"/>
      <c r="C127" s="57"/>
      <c r="D127" s="30"/>
      <c r="E127" s="30"/>
      <c r="F127" s="54"/>
      <c r="G127" s="54"/>
      <c r="H127" s="30"/>
      <c r="I127" s="52"/>
      <c r="J127" s="32"/>
      <c r="K127" s="30"/>
      <c r="L127" s="30"/>
      <c r="M127" s="30"/>
      <c r="N127" s="55" t="s">
        <v>48</v>
      </c>
    </row>
    <row r="128" spans="1:14" s="55" customFormat="1">
      <c r="A128" s="52"/>
      <c r="B128" s="58"/>
      <c r="C128" s="57"/>
      <c r="D128" s="30"/>
      <c r="E128" s="30"/>
      <c r="F128" s="54"/>
      <c r="G128" s="54"/>
      <c r="H128" s="30"/>
      <c r="I128" s="52"/>
      <c r="J128" s="32"/>
      <c r="K128" s="30"/>
      <c r="L128" s="30"/>
      <c r="M128" s="30"/>
      <c r="N128" s="55" t="s">
        <v>48</v>
      </c>
    </row>
    <row r="129" spans="1:14" s="55" customFormat="1">
      <c r="A129" s="52"/>
      <c r="B129" s="58"/>
      <c r="C129" s="57"/>
      <c r="D129" s="30"/>
      <c r="E129" s="30"/>
      <c r="F129" s="54"/>
      <c r="G129" s="54"/>
      <c r="H129" s="30"/>
      <c r="I129" s="52"/>
      <c r="J129" s="32"/>
      <c r="K129" s="30"/>
      <c r="L129" s="30"/>
      <c r="M129" s="30"/>
      <c r="N129" s="55" t="s">
        <v>48</v>
      </c>
    </row>
    <row r="130" spans="1:14" s="55" customFormat="1">
      <c r="A130" s="52"/>
      <c r="B130" s="58"/>
      <c r="C130" s="57"/>
      <c r="D130" s="30"/>
      <c r="E130" s="30"/>
      <c r="F130" s="54"/>
      <c r="G130" s="54"/>
      <c r="H130" s="30"/>
      <c r="I130" s="52"/>
      <c r="J130" s="32"/>
      <c r="K130" s="30"/>
      <c r="L130" s="30"/>
      <c r="M130" s="30"/>
      <c r="N130" s="55" t="s">
        <v>48</v>
      </c>
    </row>
    <row r="131" spans="1:14" s="55" customFormat="1">
      <c r="A131" s="52"/>
      <c r="B131" s="58"/>
      <c r="C131" s="57"/>
      <c r="D131" s="30"/>
      <c r="E131" s="30"/>
      <c r="F131" s="54"/>
      <c r="G131" s="54"/>
      <c r="H131" s="30"/>
      <c r="I131" s="52"/>
      <c r="J131" s="32"/>
      <c r="K131" s="30"/>
      <c r="L131" s="30"/>
      <c r="M131" s="30"/>
      <c r="N131" s="55" t="s">
        <v>48</v>
      </c>
    </row>
    <row r="132" spans="1:14" s="55" customFormat="1">
      <c r="A132" s="52"/>
      <c r="B132" s="58"/>
      <c r="C132" s="57"/>
      <c r="D132" s="30"/>
      <c r="E132" s="30"/>
      <c r="F132" s="54"/>
      <c r="G132" s="54"/>
      <c r="H132" s="30"/>
      <c r="I132" s="52"/>
      <c r="J132" s="32"/>
      <c r="K132" s="30"/>
      <c r="L132" s="30"/>
      <c r="M132" s="30"/>
      <c r="N132" s="55" t="s">
        <v>48</v>
      </c>
    </row>
    <row r="133" spans="1:14" s="55" customFormat="1">
      <c r="A133" s="52"/>
      <c r="B133" s="58"/>
      <c r="C133" s="57"/>
      <c r="D133" s="30"/>
      <c r="E133" s="30"/>
      <c r="F133" s="54"/>
      <c r="G133" s="54"/>
      <c r="H133" s="30"/>
      <c r="I133" s="52"/>
      <c r="J133" s="32"/>
      <c r="K133" s="30"/>
      <c r="L133" s="30"/>
      <c r="M133" s="30"/>
      <c r="N133" s="55" t="s">
        <v>48</v>
      </c>
    </row>
    <row r="134" spans="1:14" s="55" customFormat="1">
      <c r="A134" s="52"/>
      <c r="B134" s="58"/>
      <c r="C134" s="57"/>
      <c r="D134" s="30"/>
      <c r="E134" s="30"/>
      <c r="F134" s="54"/>
      <c r="G134" s="54"/>
      <c r="H134" s="30"/>
      <c r="I134" s="52"/>
      <c r="J134" s="32"/>
      <c r="K134" s="30"/>
      <c r="L134" s="30"/>
      <c r="M134" s="30"/>
      <c r="N134" s="55" t="s">
        <v>48</v>
      </c>
    </row>
    <row r="135" spans="1:14" s="55" customFormat="1">
      <c r="A135" s="52"/>
      <c r="B135" s="58"/>
      <c r="C135" s="57"/>
      <c r="D135" s="30"/>
      <c r="E135" s="30"/>
      <c r="F135" s="54"/>
      <c r="G135" s="54"/>
      <c r="H135" s="30"/>
      <c r="I135" s="52"/>
      <c r="J135" s="32"/>
      <c r="K135" s="30"/>
      <c r="L135" s="30"/>
      <c r="M135" s="30"/>
      <c r="N135" s="55" t="s">
        <v>48</v>
      </c>
    </row>
    <row r="136" spans="1:14" s="55" customFormat="1">
      <c r="A136" s="52"/>
      <c r="B136" s="58"/>
      <c r="C136" s="57"/>
      <c r="D136" s="30"/>
      <c r="E136" s="30"/>
      <c r="F136" s="54"/>
      <c r="G136" s="54"/>
      <c r="H136" s="30"/>
      <c r="I136" s="52"/>
      <c r="J136" s="32"/>
      <c r="K136" s="30"/>
      <c r="L136" s="30"/>
      <c r="M136" s="30"/>
      <c r="N136" s="55" t="s">
        <v>48</v>
      </c>
    </row>
    <row r="137" spans="1:14" s="55" customFormat="1">
      <c r="A137" s="52"/>
      <c r="B137" s="58"/>
      <c r="C137" s="57"/>
      <c r="D137" s="30"/>
      <c r="E137" s="30"/>
      <c r="F137" s="54"/>
      <c r="G137" s="54"/>
      <c r="H137" s="30"/>
      <c r="I137" s="52"/>
      <c r="J137" s="32"/>
      <c r="K137" s="30"/>
      <c r="L137" s="30"/>
      <c r="M137" s="30"/>
      <c r="N137" s="55" t="s">
        <v>48</v>
      </c>
    </row>
    <row r="138" spans="1:14" s="55" customFormat="1">
      <c r="A138" s="52"/>
      <c r="B138" s="58"/>
      <c r="C138" s="57"/>
      <c r="D138" s="30"/>
      <c r="E138" s="30"/>
      <c r="F138" s="54"/>
      <c r="G138" s="54"/>
      <c r="H138" s="30"/>
      <c r="I138" s="52"/>
      <c r="J138" s="32"/>
      <c r="K138" s="30"/>
      <c r="L138" s="30"/>
      <c r="M138" s="30"/>
      <c r="N138" s="55" t="s">
        <v>48</v>
      </c>
    </row>
    <row r="139" spans="1:14" s="55" customFormat="1">
      <c r="A139" s="52"/>
      <c r="B139" s="58"/>
      <c r="C139" s="57"/>
      <c r="D139" s="30"/>
      <c r="E139" s="30"/>
      <c r="F139" s="54"/>
      <c r="G139" s="54"/>
      <c r="H139" s="30"/>
      <c r="I139" s="52"/>
      <c r="J139" s="32"/>
      <c r="K139" s="30"/>
      <c r="L139" s="30"/>
      <c r="M139" s="30"/>
      <c r="N139" s="55" t="s">
        <v>48</v>
      </c>
    </row>
    <row r="140" spans="1:14" s="55" customFormat="1">
      <c r="A140" s="52"/>
      <c r="B140" s="58"/>
      <c r="C140" s="57"/>
      <c r="D140" s="30"/>
      <c r="E140" s="30"/>
      <c r="F140" s="54"/>
      <c r="G140" s="54"/>
      <c r="H140" s="30"/>
      <c r="I140" s="52"/>
      <c r="J140" s="32"/>
      <c r="K140" s="30"/>
      <c r="L140" s="30"/>
      <c r="M140" s="30"/>
      <c r="N140" s="55" t="s">
        <v>48</v>
      </c>
    </row>
    <row r="141" spans="1:14" s="55" customFormat="1">
      <c r="A141" s="52"/>
      <c r="B141" s="58"/>
      <c r="C141" s="57"/>
      <c r="D141" s="30"/>
      <c r="E141" s="30"/>
      <c r="F141" s="54"/>
      <c r="G141" s="54"/>
      <c r="H141" s="30"/>
      <c r="I141" s="52"/>
      <c r="J141" s="32"/>
      <c r="K141" s="30"/>
      <c r="L141" s="30"/>
      <c r="M141" s="30"/>
      <c r="N141" s="55" t="s">
        <v>48</v>
      </c>
    </row>
    <row r="142" spans="1:14" s="55" customFormat="1">
      <c r="A142" s="52"/>
      <c r="B142" s="58"/>
      <c r="C142" s="57"/>
      <c r="D142" s="30"/>
      <c r="E142" s="30"/>
      <c r="F142" s="54"/>
      <c r="G142" s="54"/>
      <c r="H142" s="30"/>
      <c r="I142" s="52"/>
      <c r="J142" s="32"/>
      <c r="K142" s="30"/>
      <c r="L142" s="30"/>
      <c r="M142" s="30"/>
      <c r="N142" s="55" t="s">
        <v>48</v>
      </c>
    </row>
    <row r="143" spans="1:14" s="55" customFormat="1">
      <c r="A143" s="52"/>
      <c r="B143" s="58"/>
      <c r="C143" s="57"/>
      <c r="D143" s="30"/>
      <c r="E143" s="30"/>
      <c r="F143" s="54"/>
      <c r="G143" s="54"/>
      <c r="H143" s="30"/>
      <c r="I143" s="52"/>
      <c r="J143" s="32"/>
      <c r="K143" s="30"/>
      <c r="L143" s="30"/>
      <c r="M143" s="30"/>
      <c r="N143" s="55" t="s">
        <v>48</v>
      </c>
    </row>
    <row r="144" spans="1:14" s="55" customFormat="1">
      <c r="A144" s="52"/>
      <c r="B144" s="58"/>
      <c r="C144" s="57"/>
      <c r="D144" s="30"/>
      <c r="E144" s="30"/>
      <c r="F144" s="54"/>
      <c r="G144" s="54"/>
      <c r="H144" s="30"/>
      <c r="I144" s="52"/>
      <c r="J144" s="32"/>
      <c r="K144" s="30"/>
      <c r="L144" s="30"/>
      <c r="M144" s="30"/>
      <c r="N144" s="55" t="s">
        <v>48</v>
      </c>
    </row>
    <row r="145" spans="1:14" s="55" customFormat="1">
      <c r="A145" s="52"/>
      <c r="B145" s="58"/>
      <c r="C145" s="57"/>
      <c r="D145" s="30"/>
      <c r="E145" s="30"/>
      <c r="F145" s="54"/>
      <c r="G145" s="54"/>
      <c r="H145" s="30"/>
      <c r="I145" s="52"/>
      <c r="J145" s="32"/>
      <c r="K145" s="30"/>
      <c r="L145" s="30"/>
      <c r="M145" s="30"/>
      <c r="N145" s="55" t="s">
        <v>48</v>
      </c>
    </row>
    <row r="146" spans="1:14" s="55" customFormat="1">
      <c r="A146" s="52"/>
      <c r="B146" s="58"/>
      <c r="C146" s="57"/>
      <c r="D146" s="30"/>
      <c r="E146" s="30"/>
      <c r="F146" s="54"/>
      <c r="G146" s="54"/>
      <c r="H146" s="30"/>
      <c r="I146" s="52"/>
      <c r="J146" s="32"/>
      <c r="K146" s="30"/>
      <c r="L146" s="30"/>
      <c r="M146" s="30"/>
      <c r="N146" s="55" t="s">
        <v>48</v>
      </c>
    </row>
    <row r="147" spans="1:14" s="55" customFormat="1">
      <c r="A147" s="52"/>
      <c r="B147" s="58"/>
      <c r="C147" s="57"/>
      <c r="D147" s="30"/>
      <c r="E147" s="30"/>
      <c r="F147" s="54"/>
      <c r="G147" s="54"/>
      <c r="H147" s="30"/>
      <c r="I147" s="52"/>
      <c r="J147" s="32"/>
      <c r="K147" s="30"/>
      <c r="L147" s="30"/>
      <c r="M147" s="30"/>
      <c r="N147" s="55" t="s">
        <v>48</v>
      </c>
    </row>
    <row r="148" spans="1:14" s="55" customFormat="1">
      <c r="A148" s="52"/>
      <c r="B148" s="58"/>
      <c r="C148" s="57"/>
      <c r="D148" s="30"/>
      <c r="E148" s="30"/>
      <c r="F148" s="54"/>
      <c r="G148" s="54"/>
      <c r="H148" s="30"/>
      <c r="I148" s="52"/>
      <c r="J148" s="32"/>
      <c r="K148" s="30"/>
      <c r="L148" s="30"/>
      <c r="M148" s="30"/>
      <c r="N148" s="55" t="s">
        <v>48</v>
      </c>
    </row>
    <row r="149" spans="1:14" s="55" customFormat="1">
      <c r="A149" s="52"/>
      <c r="B149" s="58"/>
      <c r="C149" s="57"/>
      <c r="D149" s="30"/>
      <c r="E149" s="30"/>
      <c r="F149" s="54"/>
      <c r="G149" s="54"/>
      <c r="H149" s="30"/>
      <c r="I149" s="52"/>
      <c r="J149" s="32"/>
      <c r="K149" s="30"/>
      <c r="L149" s="30"/>
      <c r="M149" s="30"/>
      <c r="N149" s="55" t="s">
        <v>48</v>
      </c>
    </row>
    <row r="150" spans="1:14" s="55" customFormat="1">
      <c r="A150" s="52"/>
      <c r="B150" s="58"/>
      <c r="C150" s="57"/>
      <c r="D150" s="30"/>
      <c r="E150" s="30"/>
      <c r="F150" s="54"/>
      <c r="G150" s="54"/>
      <c r="H150" s="30"/>
      <c r="I150" s="52"/>
      <c r="J150" s="32"/>
      <c r="K150" s="30"/>
      <c r="L150" s="30"/>
      <c r="M150" s="30"/>
      <c r="N150" s="55" t="s">
        <v>48</v>
      </c>
    </row>
    <row r="151" spans="1:14" s="55" customFormat="1">
      <c r="A151" s="52"/>
      <c r="B151" s="58"/>
      <c r="C151" s="57"/>
      <c r="D151" s="30"/>
      <c r="E151" s="30"/>
      <c r="F151" s="54"/>
      <c r="G151" s="54"/>
      <c r="H151" s="30"/>
      <c r="I151" s="52"/>
      <c r="J151" s="32"/>
      <c r="K151" s="30"/>
      <c r="L151" s="30"/>
      <c r="M151" s="30"/>
      <c r="N151" s="55" t="s">
        <v>48</v>
      </c>
    </row>
    <row r="152" spans="1:14" s="55" customFormat="1">
      <c r="A152" s="52"/>
      <c r="B152" s="58"/>
      <c r="C152" s="57"/>
      <c r="D152" s="30"/>
      <c r="E152" s="30"/>
      <c r="F152" s="54"/>
      <c r="G152" s="54"/>
      <c r="H152" s="30"/>
      <c r="I152" s="52"/>
      <c r="J152" s="32"/>
      <c r="K152" s="30"/>
      <c r="L152" s="30"/>
      <c r="M152" s="30"/>
      <c r="N152" s="55" t="s">
        <v>48</v>
      </c>
    </row>
    <row r="153" spans="1:14" s="55" customFormat="1">
      <c r="A153" s="52"/>
      <c r="B153" s="58"/>
      <c r="C153" s="57"/>
      <c r="D153" s="30"/>
      <c r="E153" s="30"/>
      <c r="F153" s="54"/>
      <c r="G153" s="54"/>
      <c r="H153" s="30"/>
      <c r="I153" s="52"/>
      <c r="J153" s="32"/>
      <c r="K153" s="30"/>
      <c r="L153" s="30"/>
      <c r="M153" s="30"/>
      <c r="N153" s="55" t="s">
        <v>48</v>
      </c>
    </row>
    <row r="154" spans="1:14" s="55" customFormat="1">
      <c r="A154" s="52"/>
      <c r="B154" s="58"/>
      <c r="C154" s="57"/>
      <c r="D154" s="30"/>
      <c r="E154" s="30"/>
      <c r="F154" s="54"/>
      <c r="G154" s="54"/>
      <c r="H154" s="30"/>
      <c r="I154" s="52"/>
      <c r="J154" s="32"/>
      <c r="K154" s="30"/>
      <c r="L154" s="30"/>
      <c r="M154" s="30"/>
      <c r="N154" s="55" t="s">
        <v>48</v>
      </c>
    </row>
    <row r="155" spans="1:14" s="55" customFormat="1">
      <c r="A155" s="52"/>
      <c r="B155" s="58"/>
      <c r="C155" s="57"/>
      <c r="D155" s="30"/>
      <c r="E155" s="30"/>
      <c r="F155" s="54"/>
      <c r="G155" s="54"/>
      <c r="H155" s="30"/>
      <c r="I155" s="52"/>
      <c r="J155" s="32"/>
      <c r="K155" s="30"/>
      <c r="L155" s="30"/>
      <c r="M155" s="30"/>
      <c r="N155" s="55" t="s">
        <v>48</v>
      </c>
    </row>
    <row r="156" spans="1:14" s="55" customFormat="1">
      <c r="A156" s="52"/>
      <c r="B156" s="58"/>
      <c r="C156" s="57"/>
      <c r="D156" s="30"/>
      <c r="E156" s="30"/>
      <c r="F156" s="54"/>
      <c r="G156" s="54"/>
      <c r="H156" s="30"/>
      <c r="I156" s="52"/>
      <c r="J156" s="32"/>
      <c r="K156" s="30"/>
      <c r="L156" s="30"/>
      <c r="M156" s="30"/>
      <c r="N156" s="55" t="s">
        <v>48</v>
      </c>
    </row>
    <row r="157" spans="1:14" s="55" customFormat="1">
      <c r="A157" s="52"/>
      <c r="B157" s="58"/>
      <c r="C157" s="57"/>
      <c r="D157" s="30"/>
      <c r="E157" s="30"/>
      <c r="F157" s="54"/>
      <c r="G157" s="54"/>
      <c r="H157" s="30"/>
      <c r="I157" s="52"/>
      <c r="J157" s="32"/>
      <c r="K157" s="30"/>
      <c r="L157" s="30"/>
      <c r="M157" s="30"/>
      <c r="N157" s="55" t="s">
        <v>48</v>
      </c>
    </row>
    <row r="158" spans="1:14" s="55" customFormat="1">
      <c r="A158" s="52"/>
      <c r="B158" s="58"/>
      <c r="C158" s="57"/>
      <c r="D158" s="30"/>
      <c r="E158" s="30"/>
      <c r="F158" s="54"/>
      <c r="G158" s="54"/>
      <c r="H158" s="30"/>
      <c r="I158" s="52"/>
      <c r="J158" s="32"/>
      <c r="K158" s="30"/>
      <c r="L158" s="30"/>
      <c r="M158" s="30"/>
      <c r="N158" s="55" t="s">
        <v>48</v>
      </c>
    </row>
    <row r="159" spans="1:14" s="55" customFormat="1">
      <c r="A159" s="52"/>
      <c r="B159" s="58"/>
      <c r="C159" s="57"/>
      <c r="D159" s="30"/>
      <c r="E159" s="30"/>
      <c r="F159" s="54"/>
      <c r="G159" s="54"/>
      <c r="H159" s="30"/>
      <c r="I159" s="52"/>
      <c r="J159" s="32"/>
      <c r="K159" s="30"/>
      <c r="L159" s="30"/>
      <c r="M159" s="30"/>
      <c r="N159" s="55" t="s">
        <v>48</v>
      </c>
    </row>
    <row r="160" spans="1:14" s="55" customFormat="1">
      <c r="A160" s="52"/>
      <c r="B160" s="58"/>
      <c r="C160" s="57"/>
      <c r="D160" s="30"/>
      <c r="E160" s="30"/>
      <c r="F160" s="54"/>
      <c r="G160" s="54"/>
      <c r="H160" s="30"/>
      <c r="I160" s="52"/>
      <c r="J160" s="32"/>
      <c r="K160" s="30"/>
      <c r="L160" s="30"/>
      <c r="M160" s="30"/>
      <c r="N160" s="55" t="s">
        <v>48</v>
      </c>
    </row>
    <row r="161" spans="1:14" s="55" customFormat="1">
      <c r="A161" s="52"/>
      <c r="B161" s="58"/>
      <c r="C161" s="57"/>
      <c r="D161" s="30"/>
      <c r="E161" s="30"/>
      <c r="F161" s="54"/>
      <c r="G161" s="54"/>
      <c r="H161" s="30"/>
      <c r="I161" s="52"/>
      <c r="J161" s="32"/>
      <c r="K161" s="30"/>
      <c r="L161" s="30"/>
      <c r="M161" s="30"/>
      <c r="N161" s="55" t="s">
        <v>48</v>
      </c>
    </row>
    <row r="162" spans="1:14" s="55" customFormat="1">
      <c r="A162" s="52"/>
      <c r="B162" s="58"/>
      <c r="C162" s="57"/>
      <c r="D162" s="30"/>
      <c r="E162" s="30"/>
      <c r="F162" s="54"/>
      <c r="G162" s="54"/>
      <c r="H162" s="30"/>
      <c r="I162" s="52"/>
      <c r="J162" s="32"/>
      <c r="K162" s="30"/>
      <c r="L162" s="30"/>
      <c r="M162" s="30"/>
      <c r="N162" s="55" t="s">
        <v>48</v>
      </c>
    </row>
    <row r="163" spans="1:14" s="55" customFormat="1">
      <c r="A163" s="52"/>
      <c r="B163" s="58"/>
      <c r="C163" s="57"/>
      <c r="D163" s="30"/>
      <c r="E163" s="30"/>
      <c r="F163" s="54"/>
      <c r="G163" s="54"/>
      <c r="H163" s="30"/>
      <c r="I163" s="52"/>
      <c r="J163" s="32"/>
      <c r="K163" s="30"/>
      <c r="L163" s="30"/>
      <c r="M163" s="30"/>
      <c r="N163" s="55" t="s">
        <v>48</v>
      </c>
    </row>
    <row r="164" spans="1:14" s="55" customFormat="1">
      <c r="A164" s="52"/>
      <c r="B164" s="58"/>
      <c r="C164" s="57"/>
      <c r="D164" s="30"/>
      <c r="E164" s="30"/>
      <c r="F164" s="54"/>
      <c r="G164" s="54"/>
      <c r="H164" s="30"/>
      <c r="I164" s="52"/>
      <c r="J164" s="32"/>
      <c r="K164" s="30"/>
      <c r="L164" s="30"/>
      <c r="M164" s="30"/>
      <c r="N164" s="55" t="s">
        <v>48</v>
      </c>
    </row>
    <row r="165" spans="1:14">
      <c r="A165" s="52"/>
      <c r="B165" s="58"/>
      <c r="C165" s="57"/>
      <c r="D165" s="30"/>
      <c r="E165" s="30"/>
      <c r="F165" s="54"/>
      <c r="G165" s="54"/>
      <c r="H165" s="30"/>
      <c r="I165" s="52"/>
      <c r="J165" s="32"/>
      <c r="K165" s="30"/>
      <c r="L165" s="30"/>
      <c r="M165" s="30"/>
      <c r="N165" s="55" t="s">
        <v>48</v>
      </c>
    </row>
    <row r="166" spans="1:14">
      <c r="A166" s="52"/>
      <c r="B166" s="58"/>
      <c r="C166" s="57"/>
      <c r="D166" s="30"/>
      <c r="E166" s="30"/>
      <c r="F166" s="54"/>
      <c r="G166" s="54"/>
      <c r="H166" s="30"/>
      <c r="I166" s="52"/>
      <c r="J166" s="32"/>
      <c r="K166" s="30"/>
      <c r="L166" s="30"/>
      <c r="M166" s="30"/>
      <c r="N166" s="55" t="s">
        <v>48</v>
      </c>
    </row>
    <row r="167" spans="1:14">
      <c r="A167" s="52"/>
      <c r="B167" s="58"/>
      <c r="C167" s="57"/>
      <c r="D167" s="30"/>
      <c r="E167" s="30"/>
      <c r="F167" s="54"/>
      <c r="G167" s="54"/>
      <c r="H167" s="30"/>
      <c r="I167" s="52"/>
      <c r="J167" s="32"/>
      <c r="K167" s="30"/>
      <c r="L167" s="30"/>
      <c r="M167" s="30"/>
      <c r="N167" s="55" t="s">
        <v>48</v>
      </c>
    </row>
    <row r="168" spans="1:14">
      <c r="A168" s="55" t="s">
        <v>48</v>
      </c>
      <c r="B168" s="55" t="s">
        <v>48</v>
      </c>
      <c r="C168" s="55" t="s">
        <v>48</v>
      </c>
      <c r="D168" s="55" t="s">
        <v>48</v>
      </c>
      <c r="E168" s="55" t="s">
        <v>48</v>
      </c>
      <c r="F168" s="55" t="s">
        <v>48</v>
      </c>
      <c r="G168" s="55" t="s">
        <v>48</v>
      </c>
      <c r="H168" s="55" t="s">
        <v>48</v>
      </c>
      <c r="I168" s="55" t="s">
        <v>48</v>
      </c>
      <c r="J168" s="55" t="s">
        <v>48</v>
      </c>
      <c r="K168" s="55" t="s">
        <v>48</v>
      </c>
      <c r="L168" s="55" t="s">
        <v>48</v>
      </c>
      <c r="M168" s="55" t="s">
        <v>48</v>
      </c>
    </row>
  </sheetData>
  <autoFilter ref="A6:M112" xr:uid="{F4A8E15E-8A0E-4C83-BD56-40C2AE7213FA}"/>
  <mergeCells count="37">
    <mergeCell ref="C76:C78"/>
    <mergeCell ref="C61:C63"/>
    <mergeCell ref="C64:C66"/>
    <mergeCell ref="C67:C69"/>
    <mergeCell ref="C70:C72"/>
    <mergeCell ref="C73:C75"/>
    <mergeCell ref="C46:C48"/>
    <mergeCell ref="C49:C51"/>
    <mergeCell ref="C52:C54"/>
    <mergeCell ref="C55:C57"/>
    <mergeCell ref="C58:C60"/>
    <mergeCell ref="B79:B102"/>
    <mergeCell ref="B7:B10"/>
    <mergeCell ref="C9:C10"/>
    <mergeCell ref="B11:B78"/>
    <mergeCell ref="C28:C30"/>
    <mergeCell ref="C22:C27"/>
    <mergeCell ref="C13:C18"/>
    <mergeCell ref="C11:C12"/>
    <mergeCell ref="C19:C21"/>
    <mergeCell ref="C31:C33"/>
    <mergeCell ref="C34:C36"/>
    <mergeCell ref="C37:C39"/>
    <mergeCell ref="C40:C42"/>
    <mergeCell ref="C43:C45"/>
    <mergeCell ref="C91:C92"/>
    <mergeCell ref="C89:C90"/>
    <mergeCell ref="C79:C80"/>
    <mergeCell ref="C87:C88"/>
    <mergeCell ref="C85:C86"/>
    <mergeCell ref="C83:C84"/>
    <mergeCell ref="C81:C82"/>
    <mergeCell ref="C101:C102"/>
    <mergeCell ref="C99:C100"/>
    <mergeCell ref="C97:C98"/>
    <mergeCell ref="C95:C96"/>
    <mergeCell ref="C93:C94"/>
  </mergeCells>
  <phoneticPr fontId="4"/>
  <conditionalFormatting sqref="A7:A167 J7:M167 H9:H33 G11:G33 D32:F33 B79:C79">
    <cfRule type="expression" dxfId="345" priority="125">
      <formula>$I7="NT"</formula>
    </cfRule>
    <cfRule type="expression" dxfId="344" priority="126">
      <formula>$I7="N/A"</formula>
    </cfRule>
  </conditionalFormatting>
  <conditionalFormatting sqref="C7:D7">
    <cfRule type="expression" dxfId="343" priority="145">
      <formula>$I7="NT"</formula>
    </cfRule>
    <cfRule type="expression" dxfId="342" priority="146">
      <formula>$I7="N/A"</formula>
    </cfRule>
  </conditionalFormatting>
  <conditionalFormatting sqref="C11:F11">
    <cfRule type="expression" dxfId="341" priority="121">
      <formula>$I11="NT"</formula>
    </cfRule>
    <cfRule type="expression" dxfId="340" priority="122">
      <formula>$I11="N/A"</formula>
    </cfRule>
  </conditionalFormatting>
  <conditionalFormatting sqref="C13:F13">
    <cfRule type="expression" dxfId="339" priority="119">
      <formula>$I13="NT"</formula>
    </cfRule>
    <cfRule type="expression" dxfId="338" priority="120">
      <formula>$I13="N/A"</formula>
    </cfRule>
  </conditionalFormatting>
  <conditionalFormatting sqref="C19:F19">
    <cfRule type="expression" dxfId="337" priority="117">
      <formula>$I19="NT"</formula>
    </cfRule>
    <cfRule type="expression" dxfId="336" priority="118">
      <formula>$I19="N/A"</formula>
    </cfRule>
  </conditionalFormatting>
  <conditionalFormatting sqref="C22:F22">
    <cfRule type="expression" dxfId="335" priority="115">
      <formula>$I22="NT"</formula>
    </cfRule>
    <cfRule type="expression" dxfId="334" priority="116">
      <formula>$I22="N/A"</formula>
    </cfRule>
  </conditionalFormatting>
  <conditionalFormatting sqref="C28:F28">
    <cfRule type="expression" dxfId="333" priority="113">
      <formula>$I28="NT"</formula>
    </cfRule>
    <cfRule type="expression" dxfId="332" priority="114">
      <formula>$I28="N/A"</formula>
    </cfRule>
  </conditionalFormatting>
  <conditionalFormatting sqref="C31:F31">
    <cfRule type="expression" dxfId="331" priority="111">
      <formula>$I31="NT"</formula>
    </cfRule>
    <cfRule type="expression" dxfId="330" priority="112">
      <formula>$I31="N/A"</formula>
    </cfRule>
  </conditionalFormatting>
  <conditionalFormatting sqref="D8:D10">
    <cfRule type="expression" dxfId="329" priority="31">
      <formula>$I8="NT"</formula>
    </cfRule>
    <cfRule type="expression" dxfId="328" priority="32">
      <formula>$I8="N/A"</formula>
    </cfRule>
  </conditionalFormatting>
  <conditionalFormatting sqref="D34:H167">
    <cfRule type="expression" dxfId="327" priority="1">
      <formula>$I34="NT"</formula>
    </cfRule>
    <cfRule type="expression" dxfId="326" priority="2">
      <formula>$I34="N/A"</formula>
    </cfRule>
  </conditionalFormatting>
  <conditionalFormatting sqref="E9:G10">
    <cfRule type="expression" dxfId="325" priority="29">
      <formula>$I9="NT"</formula>
    </cfRule>
    <cfRule type="expression" dxfId="324" priority="30">
      <formula>$I9="N/A"</formula>
    </cfRule>
  </conditionalFormatting>
  <conditionalFormatting sqref="E7:H8 C8:C9 D12:F12 D14:F18 D20:F21 D23:F27 D29:F30">
    <cfRule type="expression" dxfId="323" priority="223">
      <formula>$I7="NT"</formula>
    </cfRule>
    <cfRule type="expression" dxfId="322" priority="224">
      <formula>$I7="N/A"</formula>
    </cfRule>
  </conditionalFormatting>
  <conditionalFormatting sqref="I7:I167">
    <cfRule type="cellIs" dxfId="321" priority="147" operator="equal">
      <formula>"N/A"</formula>
    </cfRule>
    <cfRule type="cellIs" dxfId="320" priority="148" operator="equal">
      <formula>"NT"</formula>
    </cfRule>
    <cfRule type="cellIs" dxfId="319" priority="149" operator="equal">
      <formula>"QA"</formula>
    </cfRule>
    <cfRule type="cellIs" dxfId="318" priority="150" operator="equal">
      <formula>"保留"</formula>
    </cfRule>
    <cfRule type="cellIs" dxfId="317" priority="151" operator="equal">
      <formula>"NG"</formula>
    </cfRule>
    <cfRule type="cellIs" dxfId="316" priority="152" operator="equal">
      <formula>"OK"</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FD33AE3-C6EC-4CE7-8F96-42D418812F4A}">
          <x14:formula1>
            <xm:f>設定値!$A$2:$A$9</xm:f>
          </x14:formula1>
          <xm:sqref>I7:I167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99EB-5450-41CF-BF2F-A0BADC1FF8B8}">
  <sheetPr codeName="Sheet6"/>
  <dimension ref="A1:AB139"/>
  <sheetViews>
    <sheetView zoomScale="70" zoomScaleNormal="70" workbookViewId="0">
      <selection activeCell="J62" sqref="J62"/>
    </sheetView>
  </sheetViews>
  <sheetFormatPr defaultColWidth="8.69921875" defaultRowHeight="18"/>
  <cols>
    <col min="1" max="1" width="8.69921875" style="38" customWidth="1"/>
    <col min="2" max="2" width="29" style="38" customWidth="1"/>
    <col min="3" max="3" width="22.19921875" style="38" customWidth="1"/>
    <col min="4" max="4" width="41.69921875" style="38" bestFit="1" customWidth="1"/>
    <col min="5" max="5" width="64.5" style="38" customWidth="1"/>
    <col min="6" max="6" width="41.19921875" style="38" customWidth="1"/>
    <col min="7" max="7" width="35.3984375" style="38" customWidth="1"/>
    <col min="8" max="8" width="18.19921875" style="38" customWidth="1"/>
    <col min="9" max="9" width="13.19921875" style="47" customWidth="1"/>
    <col min="10" max="10" width="67" style="38" customWidth="1"/>
    <col min="11" max="12" width="18.09765625" style="38" customWidth="1"/>
    <col min="13" max="13" width="19.19921875" style="38" customWidth="1"/>
    <col min="14" max="16384" width="8.69921875" style="38"/>
  </cols>
  <sheetData>
    <row r="1" spans="1:28" ht="26.4">
      <c r="A1" s="13" t="s">
        <v>20</v>
      </c>
      <c r="T1" s="14" t="s">
        <v>21</v>
      </c>
    </row>
    <row r="2" spans="1:28" ht="22.2">
      <c r="A2" s="39" t="str" cm="1">
        <f t="array" aca="1" ref="A2" ca="1">"「" &amp; RIGHT(CELL("filename",A1),LEN(CELL("filename",A1))-FIND("]",CELL("filename",A1)))&amp;"」 シート"</f>
        <v>「除湿器状態表示」 シート</v>
      </c>
      <c r="C2" s="1"/>
      <c r="T2" s="27" t="s">
        <v>1</v>
      </c>
      <c r="U2" s="16" t="s">
        <v>2</v>
      </c>
      <c r="V2" s="17" t="s">
        <v>3</v>
      </c>
      <c r="W2" s="18" t="s">
        <v>4</v>
      </c>
      <c r="X2" s="15" t="s">
        <v>5</v>
      </c>
      <c r="Y2" s="19" t="s">
        <v>6</v>
      </c>
      <c r="Z2" s="19" t="s">
        <v>7</v>
      </c>
      <c r="AA2" s="17" t="s">
        <v>8</v>
      </c>
      <c r="AB2" s="17" t="s">
        <v>9</v>
      </c>
    </row>
    <row r="3" spans="1:28">
      <c r="T3" s="48">
        <f t="shared" ref="T3:Z3" si="0">COUNTIF($I$7:$I$134,T2)</f>
        <v>0</v>
      </c>
      <c r="U3" s="48">
        <f t="shared" si="0"/>
        <v>0</v>
      </c>
      <c r="V3" s="48">
        <f t="shared" si="0"/>
        <v>0</v>
      </c>
      <c r="W3" s="48">
        <f t="shared" si="0"/>
        <v>0</v>
      </c>
      <c r="X3" s="48">
        <f t="shared" si="0"/>
        <v>81</v>
      </c>
      <c r="Y3" s="48">
        <f t="shared" si="0"/>
        <v>0</v>
      </c>
      <c r="Z3" s="48">
        <f t="shared" si="0"/>
        <v>0</v>
      </c>
      <c r="AA3" s="48">
        <f>COUNTA(A7:A133)</f>
        <v>81</v>
      </c>
      <c r="AB3" s="48">
        <f>AA3-SUM(T3,Y3:Z3)</f>
        <v>81</v>
      </c>
    </row>
    <row r="4" spans="1:28">
      <c r="A4" s="49" t="s">
        <v>22</v>
      </c>
      <c r="B4" s="50"/>
      <c r="C4" s="38" t="s">
        <v>23</v>
      </c>
      <c r="D4" s="38" t="s">
        <v>24</v>
      </c>
      <c r="T4" s="51"/>
      <c r="U4" s="48"/>
      <c r="V4" s="48"/>
      <c r="W4" s="48"/>
      <c r="X4" s="48"/>
      <c r="Y4" s="48"/>
      <c r="Z4" s="48"/>
      <c r="AA4" s="48"/>
      <c r="AB4" s="48"/>
    </row>
    <row r="5" spans="1:28">
      <c r="A5" s="49" t="s">
        <v>25</v>
      </c>
      <c r="B5" s="50"/>
      <c r="C5" s="38" t="s">
        <v>217</v>
      </c>
      <c r="D5" s="38" t="s">
        <v>129</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55" customFormat="1" ht="90">
      <c r="A7" s="52" t="s">
        <v>595</v>
      </c>
      <c r="B7" s="67" t="s">
        <v>596</v>
      </c>
      <c r="C7" s="53" t="s">
        <v>218</v>
      </c>
      <c r="D7" s="53" t="s">
        <v>132</v>
      </c>
      <c r="E7" s="54" t="s">
        <v>597</v>
      </c>
      <c r="F7" s="30" t="s">
        <v>46</v>
      </c>
      <c r="G7" s="23" t="s">
        <v>598</v>
      </c>
      <c r="H7" s="30"/>
      <c r="I7" s="52" t="s">
        <v>5</v>
      </c>
      <c r="J7" s="32"/>
      <c r="K7" s="30"/>
      <c r="L7" s="30"/>
      <c r="M7" s="30"/>
      <c r="N7" s="55" t="s">
        <v>48</v>
      </c>
      <c r="O7" s="56"/>
    </row>
    <row r="8" spans="1:28" s="55" customFormat="1" ht="54">
      <c r="A8" s="52" t="s">
        <v>175</v>
      </c>
      <c r="B8" s="170" t="s">
        <v>599</v>
      </c>
      <c r="C8" s="53" t="s">
        <v>600</v>
      </c>
      <c r="D8" s="53" t="s">
        <v>132</v>
      </c>
      <c r="E8" s="54" t="s">
        <v>601</v>
      </c>
      <c r="F8" s="30" t="s">
        <v>602</v>
      </c>
      <c r="G8" s="30" t="s">
        <v>603</v>
      </c>
      <c r="H8" s="30"/>
      <c r="I8" s="52" t="s">
        <v>5</v>
      </c>
      <c r="J8" s="32"/>
      <c r="K8" s="30"/>
      <c r="L8" s="30"/>
      <c r="M8" s="30"/>
      <c r="N8" s="55" t="s">
        <v>48</v>
      </c>
      <c r="O8" s="56"/>
    </row>
    <row r="9" spans="1:28" s="55" customFormat="1" ht="216">
      <c r="A9" s="52" t="s">
        <v>180</v>
      </c>
      <c r="B9" s="170"/>
      <c r="C9" s="53" t="s">
        <v>221</v>
      </c>
      <c r="D9" s="53" t="s">
        <v>132</v>
      </c>
      <c r="E9" s="54" t="s">
        <v>604</v>
      </c>
      <c r="F9" s="30" t="s">
        <v>605</v>
      </c>
      <c r="G9" s="30" t="s">
        <v>606</v>
      </c>
      <c r="H9" s="30"/>
      <c r="I9" s="52" t="s">
        <v>5</v>
      </c>
      <c r="J9" s="46" t="s">
        <v>607</v>
      </c>
      <c r="K9" s="30"/>
      <c r="L9" s="30"/>
      <c r="M9" s="30"/>
      <c r="N9" s="55" t="s">
        <v>48</v>
      </c>
    </row>
    <row r="10" spans="1:28" s="55" customFormat="1" ht="54">
      <c r="A10" s="52" t="s">
        <v>247</v>
      </c>
      <c r="B10" s="170"/>
      <c r="C10" s="165" t="s">
        <v>608</v>
      </c>
      <c r="D10" s="53" t="s">
        <v>609</v>
      </c>
      <c r="E10" s="54" t="s">
        <v>610</v>
      </c>
      <c r="F10" s="30" t="s">
        <v>611</v>
      </c>
      <c r="G10" s="59" t="s">
        <v>612</v>
      </c>
      <c r="H10" s="30"/>
      <c r="I10" s="52" t="s">
        <v>5</v>
      </c>
      <c r="J10" s="46" t="s">
        <v>607</v>
      </c>
      <c r="K10" s="30"/>
      <c r="L10" s="30"/>
      <c r="M10" s="30"/>
      <c r="N10" s="55" t="s">
        <v>48</v>
      </c>
    </row>
    <row r="11" spans="1:28" s="55" customFormat="1">
      <c r="A11" s="52" t="s">
        <v>252</v>
      </c>
      <c r="B11" s="170"/>
      <c r="C11" s="166"/>
      <c r="D11" s="53" t="s">
        <v>613</v>
      </c>
      <c r="E11" s="54" t="s">
        <v>78</v>
      </c>
      <c r="F11" s="30" t="s">
        <v>78</v>
      </c>
      <c r="G11" s="30" t="s">
        <v>78</v>
      </c>
      <c r="H11" s="30"/>
      <c r="I11" s="52" t="s">
        <v>5</v>
      </c>
      <c r="J11" s="32"/>
      <c r="K11" s="30"/>
      <c r="L11" s="30"/>
      <c r="M11" s="30"/>
      <c r="N11" s="55" t="s">
        <v>48</v>
      </c>
    </row>
    <row r="12" spans="1:28" s="55" customFormat="1">
      <c r="A12" s="52" t="s">
        <v>548</v>
      </c>
      <c r="B12" s="170"/>
      <c r="C12" s="166"/>
      <c r="D12" s="53" t="s">
        <v>614</v>
      </c>
      <c r="E12" s="54" t="s">
        <v>78</v>
      </c>
      <c r="F12" s="30" t="s">
        <v>78</v>
      </c>
      <c r="G12" s="30" t="s">
        <v>78</v>
      </c>
      <c r="H12" s="30"/>
      <c r="I12" s="52" t="s">
        <v>5</v>
      </c>
      <c r="J12" s="32"/>
      <c r="K12" s="30"/>
      <c r="L12" s="30"/>
      <c r="M12" s="30"/>
      <c r="N12" s="55" t="s">
        <v>48</v>
      </c>
    </row>
    <row r="13" spans="1:28" s="55" customFormat="1">
      <c r="A13" s="52" t="s">
        <v>615</v>
      </c>
      <c r="B13" s="170"/>
      <c r="C13" s="166"/>
      <c r="D13" s="53" t="s">
        <v>616</v>
      </c>
      <c r="E13" s="54" t="s">
        <v>78</v>
      </c>
      <c r="F13" s="30" t="s">
        <v>78</v>
      </c>
      <c r="G13" s="30" t="s">
        <v>78</v>
      </c>
      <c r="H13" s="30"/>
      <c r="I13" s="52" t="s">
        <v>5</v>
      </c>
      <c r="J13" s="32"/>
      <c r="K13" s="30"/>
      <c r="L13" s="30"/>
      <c r="M13" s="30"/>
      <c r="N13" s="55" t="s">
        <v>48</v>
      </c>
    </row>
    <row r="14" spans="1:28" s="55" customFormat="1">
      <c r="A14" s="52" t="s">
        <v>617</v>
      </c>
      <c r="B14" s="170"/>
      <c r="C14" s="166"/>
      <c r="D14" s="53" t="s">
        <v>618</v>
      </c>
      <c r="E14" s="54" t="s">
        <v>78</v>
      </c>
      <c r="F14" s="30" t="s">
        <v>78</v>
      </c>
      <c r="G14" s="30" t="s">
        <v>78</v>
      </c>
      <c r="H14" s="30"/>
      <c r="I14" s="52" t="s">
        <v>5</v>
      </c>
      <c r="J14" s="32"/>
      <c r="K14" s="30"/>
      <c r="L14" s="30"/>
      <c r="M14" s="30"/>
      <c r="N14" s="55" t="s">
        <v>48</v>
      </c>
    </row>
    <row r="15" spans="1:28" s="55" customFormat="1">
      <c r="A15" s="52" t="s">
        <v>619</v>
      </c>
      <c r="B15" s="170"/>
      <c r="C15" s="166"/>
      <c r="D15" s="53" t="s">
        <v>620</v>
      </c>
      <c r="E15" s="54" t="s">
        <v>78</v>
      </c>
      <c r="F15" s="30" t="s">
        <v>78</v>
      </c>
      <c r="G15" s="30" t="s">
        <v>78</v>
      </c>
      <c r="H15" s="30"/>
      <c r="I15" s="52" t="s">
        <v>5</v>
      </c>
      <c r="J15" s="32"/>
      <c r="K15" s="30"/>
      <c r="L15" s="30"/>
      <c r="M15" s="30"/>
      <c r="N15" s="55" t="s">
        <v>48</v>
      </c>
    </row>
    <row r="16" spans="1:28" s="55" customFormat="1">
      <c r="A16" s="52" t="s">
        <v>621</v>
      </c>
      <c r="B16" s="170"/>
      <c r="C16" s="166"/>
      <c r="D16" s="53" t="s">
        <v>622</v>
      </c>
      <c r="E16" s="54" t="s">
        <v>78</v>
      </c>
      <c r="F16" s="30" t="s">
        <v>78</v>
      </c>
      <c r="G16" s="30" t="s">
        <v>78</v>
      </c>
      <c r="H16" s="30"/>
      <c r="I16" s="52" t="s">
        <v>5</v>
      </c>
      <c r="J16" s="32"/>
      <c r="K16" s="30"/>
      <c r="L16" s="30"/>
      <c r="M16" s="30"/>
      <c r="N16" s="55" t="s">
        <v>48</v>
      </c>
    </row>
    <row r="17" spans="1:14" s="55" customFormat="1">
      <c r="A17" s="52" t="s">
        <v>623</v>
      </c>
      <c r="B17" s="170"/>
      <c r="C17" s="166"/>
      <c r="D17" s="53" t="s">
        <v>624</v>
      </c>
      <c r="E17" s="54" t="s">
        <v>78</v>
      </c>
      <c r="F17" s="30" t="s">
        <v>78</v>
      </c>
      <c r="G17" s="30" t="s">
        <v>78</v>
      </c>
      <c r="H17" s="30"/>
      <c r="I17" s="52" t="s">
        <v>5</v>
      </c>
      <c r="J17" s="32"/>
      <c r="K17" s="30"/>
      <c r="L17" s="30"/>
      <c r="M17" s="30"/>
      <c r="N17" s="55" t="s">
        <v>48</v>
      </c>
    </row>
    <row r="18" spans="1:14" s="55" customFormat="1">
      <c r="A18" s="52" t="s">
        <v>625</v>
      </c>
      <c r="B18" s="170"/>
      <c r="C18" s="166"/>
      <c r="D18" s="53" t="s">
        <v>626</v>
      </c>
      <c r="E18" s="54" t="s">
        <v>78</v>
      </c>
      <c r="F18" s="30" t="s">
        <v>78</v>
      </c>
      <c r="G18" s="30" t="s">
        <v>78</v>
      </c>
      <c r="H18" s="30"/>
      <c r="I18" s="52" t="s">
        <v>5</v>
      </c>
      <c r="J18" s="32"/>
      <c r="K18" s="30"/>
      <c r="L18" s="30"/>
      <c r="M18" s="30"/>
      <c r="N18" s="55" t="s">
        <v>48</v>
      </c>
    </row>
    <row r="19" spans="1:14" s="55" customFormat="1">
      <c r="A19" s="52" t="s">
        <v>627</v>
      </c>
      <c r="B19" s="170"/>
      <c r="C19" s="166"/>
      <c r="D19" s="53" t="s">
        <v>628</v>
      </c>
      <c r="E19" s="54" t="s">
        <v>78</v>
      </c>
      <c r="F19" s="30" t="s">
        <v>78</v>
      </c>
      <c r="G19" s="30" t="s">
        <v>78</v>
      </c>
      <c r="H19" s="30"/>
      <c r="I19" s="52" t="s">
        <v>5</v>
      </c>
      <c r="J19" s="32"/>
      <c r="K19" s="30"/>
      <c r="L19" s="30"/>
      <c r="M19" s="30"/>
      <c r="N19" s="55" t="s">
        <v>48</v>
      </c>
    </row>
    <row r="20" spans="1:14" s="55" customFormat="1">
      <c r="A20" s="52" t="s">
        <v>629</v>
      </c>
      <c r="B20" s="170"/>
      <c r="C20" s="166"/>
      <c r="D20" s="53" t="s">
        <v>630</v>
      </c>
      <c r="E20" s="54" t="s">
        <v>78</v>
      </c>
      <c r="F20" s="30" t="s">
        <v>78</v>
      </c>
      <c r="G20" s="30" t="s">
        <v>78</v>
      </c>
      <c r="H20" s="30"/>
      <c r="I20" s="52" t="s">
        <v>5</v>
      </c>
      <c r="J20" s="32"/>
      <c r="K20" s="30"/>
      <c r="L20" s="30"/>
      <c r="M20" s="30"/>
      <c r="N20" s="55" t="s">
        <v>48</v>
      </c>
    </row>
    <row r="21" spans="1:14" s="55" customFormat="1">
      <c r="A21" s="52" t="s">
        <v>631</v>
      </c>
      <c r="B21" s="170"/>
      <c r="C21" s="166"/>
      <c r="D21" s="53" t="s">
        <v>632</v>
      </c>
      <c r="E21" s="54" t="s">
        <v>78</v>
      </c>
      <c r="F21" s="30" t="s">
        <v>78</v>
      </c>
      <c r="G21" s="30" t="s">
        <v>78</v>
      </c>
      <c r="H21" s="30"/>
      <c r="I21" s="52" t="s">
        <v>5</v>
      </c>
      <c r="J21" s="32"/>
      <c r="K21" s="30"/>
      <c r="L21" s="30"/>
      <c r="M21" s="30"/>
      <c r="N21" s="55" t="s">
        <v>48</v>
      </c>
    </row>
    <row r="22" spans="1:14" s="55" customFormat="1" ht="54">
      <c r="A22" s="52" t="s">
        <v>633</v>
      </c>
      <c r="B22" s="170"/>
      <c r="C22" s="166"/>
      <c r="D22" s="30" t="s">
        <v>1742</v>
      </c>
      <c r="E22" s="54" t="s">
        <v>610</v>
      </c>
      <c r="F22" s="30" t="s">
        <v>308</v>
      </c>
      <c r="G22" s="30" t="s">
        <v>161</v>
      </c>
      <c r="H22" s="30"/>
      <c r="I22" s="52" t="s">
        <v>5</v>
      </c>
      <c r="J22" s="32"/>
      <c r="K22" s="30"/>
      <c r="L22" s="30"/>
      <c r="M22" s="30"/>
      <c r="N22" s="55" t="s">
        <v>48</v>
      </c>
    </row>
    <row r="23" spans="1:14" s="55" customFormat="1">
      <c r="A23" s="52" t="s">
        <v>634</v>
      </c>
      <c r="B23" s="170"/>
      <c r="C23" s="166"/>
      <c r="D23" s="30" t="s">
        <v>635</v>
      </c>
      <c r="E23" s="54" t="s">
        <v>78</v>
      </c>
      <c r="F23" s="54" t="s">
        <v>78</v>
      </c>
      <c r="G23" s="54" t="s">
        <v>78</v>
      </c>
      <c r="H23" s="30"/>
      <c r="I23" s="52" t="s">
        <v>5</v>
      </c>
      <c r="J23" s="32"/>
      <c r="K23" s="30"/>
      <c r="L23" s="30"/>
      <c r="M23" s="30"/>
      <c r="N23" s="55" t="s">
        <v>48</v>
      </c>
    </row>
    <row r="24" spans="1:14" s="55" customFormat="1">
      <c r="A24" s="52" t="s">
        <v>636</v>
      </c>
      <c r="B24" s="170"/>
      <c r="C24" s="166"/>
      <c r="D24" s="30" t="s">
        <v>1743</v>
      </c>
      <c r="E24" s="54" t="s">
        <v>78</v>
      </c>
      <c r="F24" s="54" t="s">
        <v>78</v>
      </c>
      <c r="G24" s="54" t="s">
        <v>78</v>
      </c>
      <c r="H24" s="30"/>
      <c r="I24" s="52" t="s">
        <v>5</v>
      </c>
      <c r="J24" s="32"/>
      <c r="K24" s="30"/>
      <c r="L24" s="30"/>
      <c r="M24" s="30"/>
      <c r="N24" s="55" t="s">
        <v>48</v>
      </c>
    </row>
    <row r="25" spans="1:14" s="55" customFormat="1" ht="54">
      <c r="A25" s="52" t="s">
        <v>637</v>
      </c>
      <c r="B25" s="170"/>
      <c r="C25" s="166"/>
      <c r="D25" s="30" t="s">
        <v>1740</v>
      </c>
      <c r="E25" s="54" t="s">
        <v>610</v>
      </c>
      <c r="F25" s="30" t="s">
        <v>308</v>
      </c>
      <c r="G25" s="30" t="s">
        <v>161</v>
      </c>
      <c r="H25" s="30"/>
      <c r="I25" s="52" t="s">
        <v>5</v>
      </c>
      <c r="J25" s="32"/>
      <c r="K25" s="30"/>
      <c r="L25" s="30"/>
      <c r="M25" s="30"/>
      <c r="N25" s="55" t="s">
        <v>48</v>
      </c>
    </row>
    <row r="26" spans="1:14" s="55" customFormat="1">
      <c r="A26" s="52" t="s">
        <v>638</v>
      </c>
      <c r="B26" s="170"/>
      <c r="C26" s="166"/>
      <c r="D26" s="30" t="s">
        <v>639</v>
      </c>
      <c r="E26" s="54" t="s">
        <v>78</v>
      </c>
      <c r="F26" s="54" t="s">
        <v>78</v>
      </c>
      <c r="G26" s="54" t="s">
        <v>78</v>
      </c>
      <c r="H26" s="30"/>
      <c r="I26" s="52" t="s">
        <v>5</v>
      </c>
      <c r="J26" s="32"/>
      <c r="K26" s="30"/>
      <c r="L26" s="30"/>
      <c r="M26" s="30"/>
      <c r="N26" s="55" t="s">
        <v>48</v>
      </c>
    </row>
    <row r="27" spans="1:14" s="55" customFormat="1">
      <c r="A27" s="52" t="s">
        <v>640</v>
      </c>
      <c r="B27" s="170"/>
      <c r="C27" s="166"/>
      <c r="D27" s="30" t="s">
        <v>1741</v>
      </c>
      <c r="E27" s="54" t="s">
        <v>78</v>
      </c>
      <c r="F27" s="54" t="s">
        <v>78</v>
      </c>
      <c r="G27" s="54" t="s">
        <v>78</v>
      </c>
      <c r="H27" s="30"/>
      <c r="I27" s="52" t="s">
        <v>5</v>
      </c>
      <c r="J27" s="32"/>
      <c r="K27" s="30"/>
      <c r="L27" s="30"/>
      <c r="M27" s="30"/>
      <c r="N27" s="55" t="s">
        <v>48</v>
      </c>
    </row>
    <row r="28" spans="1:14" s="55" customFormat="1" ht="54">
      <c r="A28" s="52" t="s">
        <v>641</v>
      </c>
      <c r="B28" s="170"/>
      <c r="C28" s="166"/>
      <c r="D28" s="30" t="s">
        <v>1744</v>
      </c>
      <c r="E28" s="54" t="s">
        <v>610</v>
      </c>
      <c r="F28" s="30" t="s">
        <v>308</v>
      </c>
      <c r="G28" s="30" t="s">
        <v>161</v>
      </c>
      <c r="H28" s="30"/>
      <c r="I28" s="52" t="s">
        <v>5</v>
      </c>
      <c r="J28" s="32"/>
      <c r="K28" s="30"/>
      <c r="L28" s="30"/>
      <c r="M28" s="30"/>
      <c r="N28" s="55" t="s">
        <v>48</v>
      </c>
    </row>
    <row r="29" spans="1:14" s="55" customFormat="1">
      <c r="A29" s="52" t="s">
        <v>642</v>
      </c>
      <c r="B29" s="170"/>
      <c r="C29" s="166"/>
      <c r="D29" s="30" t="s">
        <v>643</v>
      </c>
      <c r="E29" s="54" t="s">
        <v>78</v>
      </c>
      <c r="F29" s="54" t="s">
        <v>78</v>
      </c>
      <c r="G29" s="54" t="s">
        <v>78</v>
      </c>
      <c r="H29" s="30"/>
      <c r="I29" s="52" t="s">
        <v>5</v>
      </c>
      <c r="J29" s="32"/>
      <c r="K29" s="30"/>
      <c r="L29" s="30"/>
      <c r="M29" s="30"/>
      <c r="N29" s="55" t="s">
        <v>48</v>
      </c>
    </row>
    <row r="30" spans="1:14" s="55" customFormat="1">
      <c r="A30" s="52" t="s">
        <v>644</v>
      </c>
      <c r="B30" s="170"/>
      <c r="C30" s="166"/>
      <c r="D30" s="30" t="s">
        <v>1745</v>
      </c>
      <c r="E30" s="54" t="s">
        <v>78</v>
      </c>
      <c r="F30" s="54" t="s">
        <v>78</v>
      </c>
      <c r="G30" s="54" t="s">
        <v>78</v>
      </c>
      <c r="H30" s="30"/>
      <c r="I30" s="52" t="s">
        <v>5</v>
      </c>
      <c r="J30" s="32"/>
      <c r="K30" s="30"/>
      <c r="L30" s="30"/>
      <c r="M30" s="30"/>
      <c r="N30" s="55" t="s">
        <v>48</v>
      </c>
    </row>
    <row r="31" spans="1:14" s="55" customFormat="1" ht="54">
      <c r="A31" s="52" t="s">
        <v>645</v>
      </c>
      <c r="B31" s="170"/>
      <c r="C31" s="166"/>
      <c r="D31" s="30" t="s">
        <v>1746</v>
      </c>
      <c r="E31" s="54" t="s">
        <v>610</v>
      </c>
      <c r="F31" s="30" t="s">
        <v>308</v>
      </c>
      <c r="G31" s="30" t="s">
        <v>161</v>
      </c>
      <c r="H31" s="30"/>
      <c r="I31" s="52" t="s">
        <v>5</v>
      </c>
      <c r="J31" s="32"/>
      <c r="K31" s="30"/>
      <c r="L31" s="30"/>
      <c r="M31" s="30"/>
      <c r="N31" s="55" t="s">
        <v>48</v>
      </c>
    </row>
    <row r="32" spans="1:14" s="55" customFormat="1">
      <c r="A32" s="52" t="s">
        <v>646</v>
      </c>
      <c r="B32" s="170"/>
      <c r="C32" s="166"/>
      <c r="D32" s="30" t="s">
        <v>647</v>
      </c>
      <c r="E32" s="54" t="s">
        <v>78</v>
      </c>
      <c r="F32" s="54" t="s">
        <v>78</v>
      </c>
      <c r="G32" s="54" t="s">
        <v>78</v>
      </c>
      <c r="H32" s="30"/>
      <c r="I32" s="52" t="s">
        <v>5</v>
      </c>
      <c r="J32" s="32"/>
      <c r="K32" s="30"/>
      <c r="L32" s="30"/>
      <c r="M32" s="30"/>
      <c r="N32" s="55" t="s">
        <v>48</v>
      </c>
    </row>
    <row r="33" spans="1:14" s="55" customFormat="1">
      <c r="A33" s="52" t="s">
        <v>648</v>
      </c>
      <c r="B33" s="170"/>
      <c r="C33" s="167"/>
      <c r="D33" s="30" t="s">
        <v>1747</v>
      </c>
      <c r="E33" s="54" t="s">
        <v>78</v>
      </c>
      <c r="F33" s="54" t="s">
        <v>78</v>
      </c>
      <c r="G33" s="54" t="s">
        <v>78</v>
      </c>
      <c r="H33" s="30"/>
      <c r="I33" s="52" t="s">
        <v>5</v>
      </c>
      <c r="J33" s="32"/>
      <c r="K33" s="30"/>
      <c r="L33" s="30"/>
      <c r="M33" s="30"/>
      <c r="N33" s="55" t="s">
        <v>48</v>
      </c>
    </row>
    <row r="34" spans="1:14" s="55" customFormat="1" ht="90">
      <c r="A34" s="52" t="s">
        <v>254</v>
      </c>
      <c r="B34" s="170"/>
      <c r="C34" s="165" t="s">
        <v>226</v>
      </c>
      <c r="D34" s="53" t="s">
        <v>227</v>
      </c>
      <c r="E34" s="54" t="s">
        <v>649</v>
      </c>
      <c r="F34" s="30" t="s">
        <v>229</v>
      </c>
      <c r="G34" s="30" t="s">
        <v>650</v>
      </c>
      <c r="H34" s="30"/>
      <c r="I34" s="52" t="s">
        <v>5</v>
      </c>
      <c r="J34" s="32"/>
      <c r="K34" s="30"/>
      <c r="L34" s="30"/>
      <c r="M34" s="30"/>
      <c r="N34" s="55" t="s">
        <v>48</v>
      </c>
    </row>
    <row r="35" spans="1:14" s="55" customFormat="1" ht="90">
      <c r="A35" s="52" t="s">
        <v>258</v>
      </c>
      <c r="B35" s="170"/>
      <c r="C35" s="167"/>
      <c r="D35" s="53" t="s">
        <v>232</v>
      </c>
      <c r="E35" s="54" t="s">
        <v>651</v>
      </c>
      <c r="F35" s="30" t="s">
        <v>234</v>
      </c>
      <c r="G35" s="30" t="s">
        <v>650</v>
      </c>
      <c r="H35" s="30"/>
      <c r="I35" s="52" t="s">
        <v>5</v>
      </c>
      <c r="J35" s="32"/>
      <c r="K35" s="30"/>
      <c r="L35" s="30"/>
      <c r="M35" s="30"/>
      <c r="N35" s="55" t="s">
        <v>48</v>
      </c>
    </row>
    <row r="36" spans="1:14" s="55" customFormat="1" ht="54">
      <c r="A36" s="52" t="s">
        <v>571</v>
      </c>
      <c r="B36" s="184" t="s">
        <v>652</v>
      </c>
      <c r="C36" s="176" t="s">
        <v>382</v>
      </c>
      <c r="D36" s="53" t="s">
        <v>347</v>
      </c>
      <c r="E36" s="54" t="s">
        <v>653</v>
      </c>
      <c r="F36" s="30" t="s">
        <v>348</v>
      </c>
      <c r="G36" s="30" t="s">
        <v>161</v>
      </c>
      <c r="H36" s="30"/>
      <c r="I36" s="52" t="s">
        <v>5</v>
      </c>
      <c r="J36" s="32" t="s">
        <v>654</v>
      </c>
      <c r="K36" s="30"/>
      <c r="L36" s="30"/>
      <c r="M36" s="30"/>
      <c r="N36" s="55" t="s">
        <v>48</v>
      </c>
    </row>
    <row r="37" spans="1:14" s="55" customFormat="1" ht="36">
      <c r="A37" s="52" t="s">
        <v>349</v>
      </c>
      <c r="B37" s="185"/>
      <c r="C37" s="177"/>
      <c r="D37" s="53" t="s">
        <v>350</v>
      </c>
      <c r="E37" s="54" t="s">
        <v>78</v>
      </c>
      <c r="F37" s="30" t="s">
        <v>351</v>
      </c>
      <c r="G37" s="30" t="s">
        <v>78</v>
      </c>
      <c r="H37" s="30"/>
      <c r="I37" s="52" t="s">
        <v>5</v>
      </c>
      <c r="J37" s="32"/>
      <c r="K37" s="30"/>
      <c r="L37" s="30"/>
      <c r="M37" s="30"/>
      <c r="N37" s="55" t="s">
        <v>48</v>
      </c>
    </row>
    <row r="38" spans="1:14" s="55" customFormat="1">
      <c r="A38" s="52" t="s">
        <v>573</v>
      </c>
      <c r="B38" s="185"/>
      <c r="C38" s="176" t="s">
        <v>580</v>
      </c>
      <c r="D38" s="53" t="s">
        <v>347</v>
      </c>
      <c r="E38" s="54" t="s">
        <v>78</v>
      </c>
      <c r="F38" s="30" t="s">
        <v>348</v>
      </c>
      <c r="G38" s="30" t="s">
        <v>161</v>
      </c>
      <c r="H38" s="30"/>
      <c r="I38" s="52" t="s">
        <v>5</v>
      </c>
      <c r="J38" s="32"/>
      <c r="K38" s="30"/>
      <c r="L38" s="30"/>
      <c r="M38" s="30"/>
      <c r="N38" s="55" t="s">
        <v>48</v>
      </c>
    </row>
    <row r="39" spans="1:14" s="55" customFormat="1" ht="36">
      <c r="A39" s="52" t="s">
        <v>354</v>
      </c>
      <c r="B39" s="185"/>
      <c r="C39" s="177"/>
      <c r="D39" s="53" t="s">
        <v>350</v>
      </c>
      <c r="E39" s="54" t="s">
        <v>78</v>
      </c>
      <c r="F39" s="30" t="s">
        <v>351</v>
      </c>
      <c r="G39" s="30" t="s">
        <v>78</v>
      </c>
      <c r="H39" s="30"/>
      <c r="I39" s="52" t="s">
        <v>5</v>
      </c>
      <c r="J39" s="32"/>
      <c r="K39" s="30"/>
      <c r="L39" s="30"/>
      <c r="M39" s="30"/>
      <c r="N39" s="55" t="s">
        <v>48</v>
      </c>
    </row>
    <row r="40" spans="1:14" s="55" customFormat="1">
      <c r="A40" s="52" t="s">
        <v>575</v>
      </c>
      <c r="B40" s="185"/>
      <c r="C40" s="176" t="s">
        <v>655</v>
      </c>
      <c r="D40" s="53" t="s">
        <v>347</v>
      </c>
      <c r="E40" s="54" t="s">
        <v>78</v>
      </c>
      <c r="F40" s="30" t="s">
        <v>348</v>
      </c>
      <c r="G40" s="30" t="s">
        <v>161</v>
      </c>
      <c r="H40" s="30"/>
      <c r="I40" s="52" t="s">
        <v>5</v>
      </c>
      <c r="J40" s="32"/>
      <c r="K40" s="30"/>
      <c r="L40" s="30"/>
      <c r="M40" s="30"/>
      <c r="N40" s="55" t="s">
        <v>48</v>
      </c>
    </row>
    <row r="41" spans="1:14" s="55" customFormat="1" ht="36">
      <c r="A41" s="52" t="s">
        <v>357</v>
      </c>
      <c r="B41" s="185"/>
      <c r="C41" s="177"/>
      <c r="D41" s="53" t="s">
        <v>350</v>
      </c>
      <c r="E41" s="54" t="s">
        <v>78</v>
      </c>
      <c r="F41" s="30" t="s">
        <v>351</v>
      </c>
      <c r="G41" s="30" t="s">
        <v>78</v>
      </c>
      <c r="H41" s="30"/>
      <c r="I41" s="52" t="s">
        <v>5</v>
      </c>
      <c r="J41" s="32"/>
      <c r="K41" s="30"/>
      <c r="L41" s="30"/>
      <c r="M41" s="30"/>
      <c r="N41" s="55" t="s">
        <v>48</v>
      </c>
    </row>
    <row r="42" spans="1:14" s="55" customFormat="1">
      <c r="A42" s="52" t="s">
        <v>577</v>
      </c>
      <c r="B42" s="185"/>
      <c r="C42" s="176" t="s">
        <v>656</v>
      </c>
      <c r="D42" s="53" t="s">
        <v>347</v>
      </c>
      <c r="E42" s="54" t="s">
        <v>78</v>
      </c>
      <c r="F42" s="30" t="s">
        <v>348</v>
      </c>
      <c r="G42" s="30" t="s">
        <v>161</v>
      </c>
      <c r="H42" s="30"/>
      <c r="I42" s="52" t="s">
        <v>5</v>
      </c>
      <c r="J42" s="32"/>
      <c r="K42" s="30"/>
      <c r="L42" s="30"/>
      <c r="M42" s="30"/>
      <c r="N42" s="55" t="s">
        <v>48</v>
      </c>
    </row>
    <row r="43" spans="1:14" s="55" customFormat="1" ht="36">
      <c r="A43" s="52" t="s">
        <v>360</v>
      </c>
      <c r="B43" s="185"/>
      <c r="C43" s="177"/>
      <c r="D43" s="53" t="s">
        <v>350</v>
      </c>
      <c r="E43" s="54" t="s">
        <v>78</v>
      </c>
      <c r="F43" s="30" t="s">
        <v>351</v>
      </c>
      <c r="G43" s="30" t="s">
        <v>78</v>
      </c>
      <c r="H43" s="30"/>
      <c r="I43" s="52" t="s">
        <v>5</v>
      </c>
      <c r="J43" s="32"/>
      <c r="K43" s="30"/>
      <c r="L43" s="30"/>
      <c r="M43" s="30"/>
      <c r="N43" s="55" t="s">
        <v>48</v>
      </c>
    </row>
    <row r="44" spans="1:14" s="55" customFormat="1">
      <c r="A44" s="52" t="s">
        <v>579</v>
      </c>
      <c r="B44" s="185"/>
      <c r="C44" s="176" t="s">
        <v>657</v>
      </c>
      <c r="D44" s="53" t="s">
        <v>347</v>
      </c>
      <c r="E44" s="54" t="s">
        <v>78</v>
      </c>
      <c r="F44" s="30" t="s">
        <v>348</v>
      </c>
      <c r="G44" s="30" t="s">
        <v>161</v>
      </c>
      <c r="H44" s="30"/>
      <c r="I44" s="52" t="s">
        <v>5</v>
      </c>
      <c r="J44" s="32"/>
      <c r="K44" s="30"/>
      <c r="L44" s="30"/>
      <c r="M44" s="30"/>
      <c r="N44" s="55" t="s">
        <v>48</v>
      </c>
    </row>
    <row r="45" spans="1:14" s="55" customFormat="1" ht="36">
      <c r="A45" s="52" t="s">
        <v>363</v>
      </c>
      <c r="B45" s="185"/>
      <c r="C45" s="177"/>
      <c r="D45" s="53" t="s">
        <v>350</v>
      </c>
      <c r="E45" s="54" t="s">
        <v>78</v>
      </c>
      <c r="F45" s="30" t="s">
        <v>351</v>
      </c>
      <c r="G45" s="30" t="s">
        <v>78</v>
      </c>
      <c r="H45" s="30"/>
      <c r="I45" s="52" t="s">
        <v>5</v>
      </c>
      <c r="J45" s="32"/>
      <c r="K45" s="30"/>
      <c r="L45" s="30"/>
      <c r="M45" s="30"/>
      <c r="N45" s="55" t="s">
        <v>48</v>
      </c>
    </row>
    <row r="46" spans="1:14" s="55" customFormat="1" ht="54">
      <c r="A46" s="52" t="s">
        <v>581</v>
      </c>
      <c r="B46" s="185"/>
      <c r="C46" s="170" t="s">
        <v>658</v>
      </c>
      <c r="D46" s="53" t="s">
        <v>659</v>
      </c>
      <c r="E46" s="54" t="s">
        <v>78</v>
      </c>
      <c r="F46" s="30" t="s">
        <v>348</v>
      </c>
      <c r="G46" s="30" t="s">
        <v>161</v>
      </c>
      <c r="H46" s="30"/>
      <c r="I46" s="52" t="s">
        <v>5</v>
      </c>
      <c r="J46" s="32"/>
      <c r="K46" s="30"/>
      <c r="L46" s="30"/>
      <c r="M46" s="30"/>
      <c r="N46" s="55" t="s">
        <v>48</v>
      </c>
    </row>
    <row r="47" spans="1:14" s="55" customFormat="1" ht="72">
      <c r="A47" s="52" t="s">
        <v>366</v>
      </c>
      <c r="B47" s="185"/>
      <c r="C47" s="170"/>
      <c r="D47" s="53" t="s">
        <v>660</v>
      </c>
      <c r="E47" s="54" t="s">
        <v>78</v>
      </c>
      <c r="F47" s="30" t="s">
        <v>351</v>
      </c>
      <c r="G47" s="30" t="s">
        <v>78</v>
      </c>
      <c r="H47" s="30"/>
      <c r="I47" s="52" t="s">
        <v>5</v>
      </c>
      <c r="J47" s="32"/>
      <c r="K47" s="30"/>
      <c r="L47" s="30"/>
      <c r="M47" s="30"/>
      <c r="N47" s="55" t="s">
        <v>48</v>
      </c>
    </row>
    <row r="48" spans="1:14" s="55" customFormat="1" ht="54">
      <c r="A48" s="52" t="s">
        <v>661</v>
      </c>
      <c r="B48" s="165" t="s">
        <v>662</v>
      </c>
      <c r="C48" s="53" t="s">
        <v>600</v>
      </c>
      <c r="D48" s="53" t="s">
        <v>132</v>
      </c>
      <c r="E48" s="54" t="s">
        <v>601</v>
      </c>
      <c r="F48" s="30" t="s">
        <v>663</v>
      </c>
      <c r="G48" s="30" t="s">
        <v>664</v>
      </c>
      <c r="H48" s="30"/>
      <c r="I48" s="52" t="s">
        <v>5</v>
      </c>
      <c r="J48" s="32"/>
      <c r="K48" s="30"/>
      <c r="L48" s="30"/>
      <c r="M48" s="30"/>
      <c r="N48" s="55" t="s">
        <v>48</v>
      </c>
    </row>
    <row r="49" spans="1:14" s="55" customFormat="1" ht="216">
      <c r="A49" s="52" t="s">
        <v>665</v>
      </c>
      <c r="B49" s="166"/>
      <c r="C49" s="53" t="s">
        <v>221</v>
      </c>
      <c r="D49" s="53" t="s">
        <v>132</v>
      </c>
      <c r="E49" s="54" t="s">
        <v>604</v>
      </c>
      <c r="F49" s="30" t="s">
        <v>605</v>
      </c>
      <c r="G49" s="30" t="s">
        <v>606</v>
      </c>
      <c r="H49" s="30"/>
      <c r="I49" s="52" t="s">
        <v>5</v>
      </c>
      <c r="J49" s="46" t="s">
        <v>607</v>
      </c>
      <c r="K49" s="30"/>
      <c r="L49" s="30"/>
      <c r="M49" s="30"/>
      <c r="N49" s="55" t="s">
        <v>48</v>
      </c>
    </row>
    <row r="50" spans="1:14" s="55" customFormat="1" ht="54">
      <c r="A50" s="52" t="s">
        <v>666</v>
      </c>
      <c r="B50" s="166"/>
      <c r="C50" s="165" t="s">
        <v>608</v>
      </c>
      <c r="D50" s="53" t="s">
        <v>609</v>
      </c>
      <c r="E50" s="54" t="s">
        <v>610</v>
      </c>
      <c r="F50" s="30" t="s">
        <v>611</v>
      </c>
      <c r="G50" s="59" t="s">
        <v>612</v>
      </c>
      <c r="H50" s="30"/>
      <c r="I50" s="52" t="s">
        <v>5</v>
      </c>
      <c r="J50" s="32"/>
      <c r="K50" s="30"/>
      <c r="L50" s="30"/>
      <c r="M50" s="30"/>
      <c r="N50" s="55" t="s">
        <v>48</v>
      </c>
    </row>
    <row r="51" spans="1:14" s="55" customFormat="1">
      <c r="A51" s="52" t="s">
        <v>667</v>
      </c>
      <c r="B51" s="166"/>
      <c r="C51" s="166"/>
      <c r="D51" s="53" t="s">
        <v>613</v>
      </c>
      <c r="E51" s="54" t="s">
        <v>78</v>
      </c>
      <c r="F51" s="30" t="s">
        <v>78</v>
      </c>
      <c r="G51" s="30" t="s">
        <v>78</v>
      </c>
      <c r="H51" s="30"/>
      <c r="I51" s="52" t="s">
        <v>5</v>
      </c>
      <c r="J51" s="32"/>
      <c r="K51" s="30"/>
      <c r="L51" s="30"/>
      <c r="M51" s="30"/>
      <c r="N51" s="55" t="s">
        <v>48</v>
      </c>
    </row>
    <row r="52" spans="1:14" s="55" customFormat="1">
      <c r="A52" s="52" t="s">
        <v>668</v>
      </c>
      <c r="B52" s="166"/>
      <c r="C52" s="166"/>
      <c r="D52" s="53" t="s">
        <v>614</v>
      </c>
      <c r="E52" s="54" t="s">
        <v>78</v>
      </c>
      <c r="F52" s="30" t="s">
        <v>78</v>
      </c>
      <c r="G52" s="30" t="s">
        <v>78</v>
      </c>
      <c r="H52" s="30"/>
      <c r="I52" s="52" t="s">
        <v>5</v>
      </c>
      <c r="J52" s="32"/>
      <c r="K52" s="30"/>
      <c r="L52" s="30"/>
      <c r="M52" s="30"/>
      <c r="N52" s="55" t="s">
        <v>48</v>
      </c>
    </row>
    <row r="53" spans="1:14" s="55" customFormat="1">
      <c r="A53" s="52" t="s">
        <v>669</v>
      </c>
      <c r="B53" s="166"/>
      <c r="C53" s="166"/>
      <c r="D53" s="53" t="s">
        <v>616</v>
      </c>
      <c r="E53" s="54" t="s">
        <v>78</v>
      </c>
      <c r="F53" s="30" t="s">
        <v>78</v>
      </c>
      <c r="G53" s="30" t="s">
        <v>78</v>
      </c>
      <c r="H53" s="30"/>
      <c r="I53" s="52" t="s">
        <v>5</v>
      </c>
      <c r="J53" s="32"/>
      <c r="K53" s="30"/>
      <c r="L53" s="30"/>
      <c r="M53" s="30"/>
      <c r="N53" s="55" t="s">
        <v>48</v>
      </c>
    </row>
    <row r="54" spans="1:14" s="55" customFormat="1">
      <c r="A54" s="52" t="s">
        <v>670</v>
      </c>
      <c r="B54" s="166"/>
      <c r="C54" s="166"/>
      <c r="D54" s="53" t="s">
        <v>618</v>
      </c>
      <c r="E54" s="54" t="s">
        <v>78</v>
      </c>
      <c r="F54" s="30" t="s">
        <v>78</v>
      </c>
      <c r="G54" s="30" t="s">
        <v>78</v>
      </c>
      <c r="H54" s="30"/>
      <c r="I54" s="52" t="s">
        <v>5</v>
      </c>
      <c r="J54" s="32"/>
      <c r="K54" s="30"/>
      <c r="L54" s="30"/>
      <c r="M54" s="30"/>
      <c r="N54" s="55" t="s">
        <v>48</v>
      </c>
    </row>
    <row r="55" spans="1:14" s="55" customFormat="1">
      <c r="A55" s="52" t="s">
        <v>671</v>
      </c>
      <c r="B55" s="166"/>
      <c r="C55" s="166"/>
      <c r="D55" s="53" t="s">
        <v>620</v>
      </c>
      <c r="E55" s="54" t="s">
        <v>78</v>
      </c>
      <c r="F55" s="30" t="s">
        <v>78</v>
      </c>
      <c r="G55" s="30" t="s">
        <v>78</v>
      </c>
      <c r="H55" s="30"/>
      <c r="I55" s="52" t="s">
        <v>5</v>
      </c>
      <c r="J55" s="32"/>
      <c r="K55" s="30"/>
      <c r="L55" s="30"/>
      <c r="M55" s="30"/>
      <c r="N55" s="55" t="s">
        <v>48</v>
      </c>
    </row>
    <row r="56" spans="1:14" s="55" customFormat="1">
      <c r="A56" s="52" t="s">
        <v>672</v>
      </c>
      <c r="B56" s="166"/>
      <c r="C56" s="166"/>
      <c r="D56" s="53" t="s">
        <v>622</v>
      </c>
      <c r="E56" s="54" t="s">
        <v>78</v>
      </c>
      <c r="F56" s="30" t="s">
        <v>78</v>
      </c>
      <c r="G56" s="30" t="s">
        <v>78</v>
      </c>
      <c r="H56" s="30"/>
      <c r="I56" s="52" t="s">
        <v>5</v>
      </c>
      <c r="J56" s="32"/>
      <c r="K56" s="30"/>
      <c r="L56" s="30"/>
      <c r="M56" s="30"/>
      <c r="N56" s="55" t="s">
        <v>48</v>
      </c>
    </row>
    <row r="57" spans="1:14" s="55" customFormat="1">
      <c r="A57" s="52" t="s">
        <v>673</v>
      </c>
      <c r="B57" s="166"/>
      <c r="C57" s="166"/>
      <c r="D57" s="53" t="s">
        <v>624</v>
      </c>
      <c r="E57" s="54" t="s">
        <v>78</v>
      </c>
      <c r="F57" s="30" t="s">
        <v>78</v>
      </c>
      <c r="G57" s="30" t="s">
        <v>78</v>
      </c>
      <c r="H57" s="30"/>
      <c r="I57" s="52" t="s">
        <v>5</v>
      </c>
      <c r="J57" s="32"/>
      <c r="K57" s="30"/>
      <c r="L57" s="30"/>
      <c r="M57" s="30"/>
      <c r="N57" s="55" t="s">
        <v>48</v>
      </c>
    </row>
    <row r="58" spans="1:14" s="55" customFormat="1">
      <c r="A58" s="52" t="s">
        <v>674</v>
      </c>
      <c r="B58" s="166"/>
      <c r="C58" s="166"/>
      <c r="D58" s="53" t="s">
        <v>626</v>
      </c>
      <c r="E58" s="54" t="s">
        <v>78</v>
      </c>
      <c r="F58" s="30" t="s">
        <v>78</v>
      </c>
      <c r="G58" s="30" t="s">
        <v>78</v>
      </c>
      <c r="H58" s="30"/>
      <c r="I58" s="52" t="s">
        <v>5</v>
      </c>
      <c r="J58" s="32"/>
      <c r="K58" s="30"/>
      <c r="L58" s="30"/>
      <c r="M58" s="30"/>
      <c r="N58" s="55" t="s">
        <v>48</v>
      </c>
    </row>
    <row r="59" spans="1:14" s="55" customFormat="1">
      <c r="A59" s="52" t="s">
        <v>675</v>
      </c>
      <c r="B59" s="166"/>
      <c r="C59" s="166"/>
      <c r="D59" s="53" t="s">
        <v>628</v>
      </c>
      <c r="E59" s="54" t="s">
        <v>78</v>
      </c>
      <c r="F59" s="30" t="s">
        <v>78</v>
      </c>
      <c r="G59" s="30" t="s">
        <v>78</v>
      </c>
      <c r="H59" s="30"/>
      <c r="I59" s="52" t="s">
        <v>5</v>
      </c>
      <c r="J59" s="32"/>
      <c r="K59" s="30"/>
      <c r="L59" s="30"/>
      <c r="M59" s="30"/>
      <c r="N59" s="55" t="s">
        <v>48</v>
      </c>
    </row>
    <row r="60" spans="1:14" s="55" customFormat="1">
      <c r="A60" s="52" t="s">
        <v>676</v>
      </c>
      <c r="B60" s="166"/>
      <c r="C60" s="166"/>
      <c r="D60" s="53" t="s">
        <v>630</v>
      </c>
      <c r="E60" s="54" t="s">
        <v>78</v>
      </c>
      <c r="F60" s="30" t="s">
        <v>78</v>
      </c>
      <c r="G60" s="30" t="s">
        <v>78</v>
      </c>
      <c r="H60" s="30"/>
      <c r="I60" s="52" t="s">
        <v>5</v>
      </c>
      <c r="J60" s="32"/>
      <c r="K60" s="30"/>
      <c r="L60" s="30"/>
      <c r="M60" s="30"/>
      <c r="N60" s="55" t="s">
        <v>48</v>
      </c>
    </row>
    <row r="61" spans="1:14" s="55" customFormat="1">
      <c r="A61" s="52" t="s">
        <v>677</v>
      </c>
      <c r="B61" s="166"/>
      <c r="C61" s="166"/>
      <c r="D61" s="53" t="s">
        <v>632</v>
      </c>
      <c r="E61" s="54" t="s">
        <v>78</v>
      </c>
      <c r="F61" s="30" t="s">
        <v>78</v>
      </c>
      <c r="G61" s="30" t="s">
        <v>78</v>
      </c>
      <c r="H61" s="30"/>
      <c r="I61" s="52" t="s">
        <v>5</v>
      </c>
      <c r="J61" s="32"/>
      <c r="K61" s="30"/>
      <c r="L61" s="30"/>
      <c r="M61" s="30"/>
      <c r="N61" s="55" t="s">
        <v>48</v>
      </c>
    </row>
    <row r="62" spans="1:14" s="55" customFormat="1" ht="54">
      <c r="A62" s="52" t="s">
        <v>678</v>
      </c>
      <c r="B62" s="166"/>
      <c r="C62" s="166"/>
      <c r="D62" s="30" t="s">
        <v>1742</v>
      </c>
      <c r="E62" s="54" t="s">
        <v>610</v>
      </c>
      <c r="F62" s="30" t="s">
        <v>308</v>
      </c>
      <c r="G62" s="30" t="s">
        <v>161</v>
      </c>
      <c r="H62" s="30"/>
      <c r="I62" s="52" t="s">
        <v>5</v>
      </c>
      <c r="J62" s="32"/>
      <c r="K62" s="30"/>
      <c r="L62" s="30"/>
      <c r="M62" s="30"/>
      <c r="N62" s="55" t="s">
        <v>48</v>
      </c>
    </row>
    <row r="63" spans="1:14" s="55" customFormat="1">
      <c r="A63" s="52" t="s">
        <v>679</v>
      </c>
      <c r="B63" s="166"/>
      <c r="C63" s="166"/>
      <c r="D63" s="30" t="s">
        <v>635</v>
      </c>
      <c r="E63" s="54" t="s">
        <v>78</v>
      </c>
      <c r="F63" s="54" t="s">
        <v>78</v>
      </c>
      <c r="G63" s="54" t="s">
        <v>78</v>
      </c>
      <c r="H63" s="30"/>
      <c r="I63" s="52" t="s">
        <v>5</v>
      </c>
      <c r="J63" s="32"/>
      <c r="K63" s="30"/>
      <c r="L63" s="30"/>
      <c r="M63" s="30"/>
      <c r="N63" s="55" t="s">
        <v>48</v>
      </c>
    </row>
    <row r="64" spans="1:14" s="55" customFormat="1">
      <c r="A64" s="52" t="s">
        <v>680</v>
      </c>
      <c r="B64" s="166"/>
      <c r="C64" s="166"/>
      <c r="D64" s="30" t="s">
        <v>1743</v>
      </c>
      <c r="E64" s="54" t="s">
        <v>78</v>
      </c>
      <c r="F64" s="54" t="s">
        <v>78</v>
      </c>
      <c r="G64" s="54" t="s">
        <v>78</v>
      </c>
      <c r="H64" s="30"/>
      <c r="I64" s="52" t="s">
        <v>5</v>
      </c>
      <c r="J64" s="32"/>
      <c r="K64" s="30"/>
      <c r="L64" s="30"/>
      <c r="M64" s="30"/>
      <c r="N64" s="55" t="s">
        <v>48</v>
      </c>
    </row>
    <row r="65" spans="1:14" s="55" customFormat="1" ht="54">
      <c r="A65" s="52" t="s">
        <v>681</v>
      </c>
      <c r="B65" s="166"/>
      <c r="C65" s="166"/>
      <c r="D65" s="30" t="s">
        <v>1740</v>
      </c>
      <c r="E65" s="54" t="s">
        <v>610</v>
      </c>
      <c r="F65" s="30" t="s">
        <v>308</v>
      </c>
      <c r="G65" s="30" t="s">
        <v>161</v>
      </c>
      <c r="H65" s="30"/>
      <c r="I65" s="52" t="s">
        <v>5</v>
      </c>
      <c r="J65" s="32"/>
      <c r="K65" s="30"/>
      <c r="L65" s="30"/>
      <c r="M65" s="30"/>
      <c r="N65" s="55" t="s">
        <v>48</v>
      </c>
    </row>
    <row r="66" spans="1:14" s="55" customFormat="1">
      <c r="A66" s="52" t="s">
        <v>682</v>
      </c>
      <c r="B66" s="166"/>
      <c r="C66" s="166"/>
      <c r="D66" s="30" t="s">
        <v>639</v>
      </c>
      <c r="E66" s="54" t="s">
        <v>78</v>
      </c>
      <c r="F66" s="54" t="s">
        <v>78</v>
      </c>
      <c r="G66" s="54" t="s">
        <v>78</v>
      </c>
      <c r="H66" s="30"/>
      <c r="I66" s="52" t="s">
        <v>5</v>
      </c>
      <c r="J66" s="32"/>
      <c r="K66" s="30"/>
      <c r="L66" s="30"/>
      <c r="M66" s="30"/>
      <c r="N66" s="55" t="s">
        <v>48</v>
      </c>
    </row>
    <row r="67" spans="1:14" s="55" customFormat="1">
      <c r="A67" s="52" t="s">
        <v>683</v>
      </c>
      <c r="B67" s="166"/>
      <c r="C67" s="166"/>
      <c r="D67" s="30" t="s">
        <v>1741</v>
      </c>
      <c r="E67" s="54" t="s">
        <v>78</v>
      </c>
      <c r="F67" s="54" t="s">
        <v>78</v>
      </c>
      <c r="G67" s="54" t="s">
        <v>78</v>
      </c>
      <c r="H67" s="30"/>
      <c r="I67" s="52" t="s">
        <v>5</v>
      </c>
      <c r="J67" s="32"/>
      <c r="K67" s="30"/>
      <c r="L67" s="30"/>
      <c r="M67" s="30"/>
      <c r="N67" s="55" t="s">
        <v>48</v>
      </c>
    </row>
    <row r="68" spans="1:14" s="55" customFormat="1" ht="54">
      <c r="A68" s="52" t="s">
        <v>684</v>
      </c>
      <c r="B68" s="166"/>
      <c r="C68" s="166"/>
      <c r="D68" s="30" t="s">
        <v>1744</v>
      </c>
      <c r="E68" s="54" t="s">
        <v>610</v>
      </c>
      <c r="F68" s="30" t="s">
        <v>308</v>
      </c>
      <c r="G68" s="30" t="s">
        <v>161</v>
      </c>
      <c r="H68" s="30"/>
      <c r="I68" s="52" t="s">
        <v>5</v>
      </c>
      <c r="J68" s="32"/>
      <c r="K68" s="30"/>
      <c r="L68" s="30"/>
      <c r="M68" s="30"/>
      <c r="N68" s="55" t="s">
        <v>48</v>
      </c>
    </row>
    <row r="69" spans="1:14" s="55" customFormat="1">
      <c r="A69" s="52" t="s">
        <v>685</v>
      </c>
      <c r="B69" s="166"/>
      <c r="C69" s="166"/>
      <c r="D69" s="30" t="s">
        <v>643</v>
      </c>
      <c r="E69" s="54" t="s">
        <v>78</v>
      </c>
      <c r="F69" s="54" t="s">
        <v>78</v>
      </c>
      <c r="G69" s="54" t="s">
        <v>78</v>
      </c>
      <c r="H69" s="30"/>
      <c r="I69" s="52" t="s">
        <v>5</v>
      </c>
      <c r="J69" s="32"/>
      <c r="K69" s="30"/>
      <c r="L69" s="30"/>
      <c r="M69" s="30"/>
      <c r="N69" s="55" t="s">
        <v>48</v>
      </c>
    </row>
    <row r="70" spans="1:14" s="55" customFormat="1">
      <c r="A70" s="52" t="s">
        <v>686</v>
      </c>
      <c r="B70" s="166"/>
      <c r="C70" s="166"/>
      <c r="D70" s="30" t="s">
        <v>1745</v>
      </c>
      <c r="E70" s="54" t="s">
        <v>78</v>
      </c>
      <c r="F70" s="54" t="s">
        <v>78</v>
      </c>
      <c r="G70" s="54" t="s">
        <v>78</v>
      </c>
      <c r="H70" s="30"/>
      <c r="I70" s="52" t="s">
        <v>5</v>
      </c>
      <c r="J70" s="32"/>
      <c r="K70" s="30"/>
      <c r="L70" s="30"/>
      <c r="M70" s="30"/>
      <c r="N70" s="55" t="s">
        <v>48</v>
      </c>
    </row>
    <row r="71" spans="1:14" s="55" customFormat="1" ht="54">
      <c r="A71" s="52" t="s">
        <v>687</v>
      </c>
      <c r="B71" s="166"/>
      <c r="C71" s="166"/>
      <c r="D71" s="30" t="s">
        <v>1746</v>
      </c>
      <c r="E71" s="54" t="s">
        <v>610</v>
      </c>
      <c r="F71" s="30" t="s">
        <v>308</v>
      </c>
      <c r="G71" s="30" t="s">
        <v>161</v>
      </c>
      <c r="H71" s="30"/>
      <c r="I71" s="52" t="s">
        <v>5</v>
      </c>
      <c r="J71" s="32"/>
      <c r="K71" s="30"/>
      <c r="L71" s="30"/>
      <c r="M71" s="30"/>
      <c r="N71" s="55" t="s">
        <v>48</v>
      </c>
    </row>
    <row r="72" spans="1:14" s="55" customFormat="1">
      <c r="A72" s="52" t="s">
        <v>688</v>
      </c>
      <c r="B72" s="166"/>
      <c r="C72" s="166"/>
      <c r="D72" s="30" t="s">
        <v>647</v>
      </c>
      <c r="E72" s="54" t="s">
        <v>78</v>
      </c>
      <c r="F72" s="54" t="s">
        <v>78</v>
      </c>
      <c r="G72" s="54" t="s">
        <v>78</v>
      </c>
      <c r="H72" s="30"/>
      <c r="I72" s="52" t="s">
        <v>5</v>
      </c>
      <c r="J72" s="32"/>
      <c r="K72" s="30"/>
      <c r="L72" s="30"/>
      <c r="M72" s="30"/>
      <c r="N72" s="55" t="s">
        <v>48</v>
      </c>
    </row>
    <row r="73" spans="1:14" s="55" customFormat="1">
      <c r="A73" s="52" t="s">
        <v>689</v>
      </c>
      <c r="B73" s="166"/>
      <c r="C73" s="166"/>
      <c r="D73" s="30" t="s">
        <v>1747</v>
      </c>
      <c r="E73" s="54" t="s">
        <v>78</v>
      </c>
      <c r="F73" s="54" t="s">
        <v>78</v>
      </c>
      <c r="G73" s="54" t="s">
        <v>78</v>
      </c>
      <c r="H73" s="30"/>
      <c r="I73" s="52" t="s">
        <v>5</v>
      </c>
      <c r="J73" s="32"/>
      <c r="K73" s="30"/>
      <c r="L73" s="30"/>
      <c r="M73" s="30"/>
      <c r="N73" s="55" t="s">
        <v>48</v>
      </c>
    </row>
    <row r="74" spans="1:14" s="55" customFormat="1" ht="90">
      <c r="A74" s="52" t="s">
        <v>690</v>
      </c>
      <c r="B74" s="166"/>
      <c r="C74" s="165" t="s">
        <v>226</v>
      </c>
      <c r="D74" s="53" t="s">
        <v>227</v>
      </c>
      <c r="E74" s="54" t="s">
        <v>649</v>
      </c>
      <c r="F74" s="30" t="s">
        <v>229</v>
      </c>
      <c r="G74" s="30" t="s">
        <v>650</v>
      </c>
      <c r="H74" s="30"/>
      <c r="I74" s="52" t="s">
        <v>5</v>
      </c>
      <c r="J74" s="32"/>
      <c r="K74" s="30"/>
      <c r="L74" s="30"/>
      <c r="M74" s="30"/>
      <c r="N74" s="55" t="s">
        <v>48</v>
      </c>
    </row>
    <row r="75" spans="1:14" s="55" customFormat="1" ht="90">
      <c r="A75" s="52" t="s">
        <v>691</v>
      </c>
      <c r="B75" s="167"/>
      <c r="C75" s="167"/>
      <c r="D75" s="53" t="s">
        <v>232</v>
      </c>
      <c r="E75" s="54" t="s">
        <v>651</v>
      </c>
      <c r="F75" s="30" t="s">
        <v>234</v>
      </c>
      <c r="G75" s="30" t="s">
        <v>650</v>
      </c>
      <c r="H75" s="30"/>
      <c r="I75" s="52" t="s">
        <v>5</v>
      </c>
      <c r="J75" s="32"/>
      <c r="K75" s="30"/>
      <c r="L75" s="30"/>
      <c r="M75" s="30"/>
      <c r="N75" s="55" t="s">
        <v>48</v>
      </c>
    </row>
    <row r="76" spans="1:14" s="55" customFormat="1" ht="54">
      <c r="A76" s="52" t="s">
        <v>692</v>
      </c>
      <c r="B76" s="184" t="s">
        <v>693</v>
      </c>
      <c r="C76" s="176" t="s">
        <v>382</v>
      </c>
      <c r="D76" s="53" t="s">
        <v>347</v>
      </c>
      <c r="E76" s="54" t="s">
        <v>653</v>
      </c>
      <c r="F76" s="30" t="s">
        <v>348</v>
      </c>
      <c r="G76" s="30" t="s">
        <v>161</v>
      </c>
      <c r="H76" s="30"/>
      <c r="I76" s="52" t="s">
        <v>5</v>
      </c>
      <c r="J76" s="32" t="s">
        <v>654</v>
      </c>
      <c r="K76" s="30"/>
      <c r="L76" s="30"/>
      <c r="M76" s="30"/>
      <c r="N76" s="55" t="s">
        <v>48</v>
      </c>
    </row>
    <row r="77" spans="1:14" s="55" customFormat="1" ht="36">
      <c r="A77" s="52" t="s">
        <v>694</v>
      </c>
      <c r="B77" s="185"/>
      <c r="C77" s="177"/>
      <c r="D77" s="53" t="s">
        <v>350</v>
      </c>
      <c r="E77" s="54" t="s">
        <v>78</v>
      </c>
      <c r="F77" s="30" t="s">
        <v>351</v>
      </c>
      <c r="G77" s="30" t="s">
        <v>78</v>
      </c>
      <c r="H77" s="30"/>
      <c r="I77" s="52" t="s">
        <v>5</v>
      </c>
      <c r="J77" s="32"/>
      <c r="K77" s="30"/>
      <c r="L77" s="30"/>
      <c r="M77" s="30"/>
      <c r="N77" s="55" t="s">
        <v>48</v>
      </c>
    </row>
    <row r="78" spans="1:14" s="55" customFormat="1" ht="54">
      <c r="A78" s="52" t="s">
        <v>695</v>
      </c>
      <c r="B78" s="185"/>
      <c r="C78" s="176" t="s">
        <v>580</v>
      </c>
      <c r="D78" s="53" t="s">
        <v>347</v>
      </c>
      <c r="E78" s="54" t="s">
        <v>653</v>
      </c>
      <c r="F78" s="30" t="s">
        <v>348</v>
      </c>
      <c r="G78" s="30" t="s">
        <v>161</v>
      </c>
      <c r="H78" s="30"/>
      <c r="I78" s="52" t="s">
        <v>5</v>
      </c>
      <c r="J78" s="32"/>
      <c r="K78" s="30"/>
      <c r="L78" s="30"/>
      <c r="M78" s="30"/>
      <c r="N78" s="55" t="s">
        <v>48</v>
      </c>
    </row>
    <row r="79" spans="1:14" s="55" customFormat="1" ht="36">
      <c r="A79" s="52" t="s">
        <v>696</v>
      </c>
      <c r="B79" s="185"/>
      <c r="C79" s="177"/>
      <c r="D79" s="53" t="s">
        <v>350</v>
      </c>
      <c r="E79" s="54" t="s">
        <v>78</v>
      </c>
      <c r="F79" s="30" t="s">
        <v>351</v>
      </c>
      <c r="G79" s="30" t="s">
        <v>78</v>
      </c>
      <c r="H79" s="30"/>
      <c r="I79" s="52" t="s">
        <v>5</v>
      </c>
      <c r="J79" s="32"/>
      <c r="K79" s="30"/>
      <c r="L79" s="30"/>
      <c r="M79" s="30"/>
      <c r="N79" s="55" t="s">
        <v>48</v>
      </c>
    </row>
    <row r="80" spans="1:14" s="55" customFormat="1" ht="54">
      <c r="A80" s="52" t="s">
        <v>697</v>
      </c>
      <c r="B80" s="185"/>
      <c r="C80" s="176" t="s">
        <v>655</v>
      </c>
      <c r="D80" s="53" t="s">
        <v>347</v>
      </c>
      <c r="E80" s="54" t="s">
        <v>653</v>
      </c>
      <c r="F80" s="30" t="s">
        <v>348</v>
      </c>
      <c r="G80" s="30" t="s">
        <v>161</v>
      </c>
      <c r="H80" s="30"/>
      <c r="I80" s="52" t="s">
        <v>5</v>
      </c>
      <c r="J80" s="32"/>
      <c r="K80" s="30"/>
      <c r="L80" s="30"/>
      <c r="M80" s="30"/>
      <c r="N80" s="55" t="s">
        <v>48</v>
      </c>
    </row>
    <row r="81" spans="1:14" s="55" customFormat="1" ht="36">
      <c r="A81" s="52" t="s">
        <v>698</v>
      </c>
      <c r="B81" s="185"/>
      <c r="C81" s="177"/>
      <c r="D81" s="53" t="s">
        <v>350</v>
      </c>
      <c r="E81" s="54" t="s">
        <v>78</v>
      </c>
      <c r="F81" s="30" t="s">
        <v>351</v>
      </c>
      <c r="G81" s="30" t="s">
        <v>78</v>
      </c>
      <c r="H81" s="30"/>
      <c r="I81" s="52" t="s">
        <v>5</v>
      </c>
      <c r="J81" s="32"/>
      <c r="K81" s="30"/>
      <c r="L81" s="30"/>
      <c r="M81" s="30"/>
      <c r="N81" s="55" t="s">
        <v>48</v>
      </c>
    </row>
    <row r="82" spans="1:14" s="55" customFormat="1" ht="54">
      <c r="A82" s="52" t="s">
        <v>699</v>
      </c>
      <c r="B82" s="185"/>
      <c r="C82" s="176" t="s">
        <v>656</v>
      </c>
      <c r="D82" s="53" t="s">
        <v>347</v>
      </c>
      <c r="E82" s="54" t="s">
        <v>653</v>
      </c>
      <c r="F82" s="30" t="s">
        <v>348</v>
      </c>
      <c r="G82" s="30" t="s">
        <v>161</v>
      </c>
      <c r="H82" s="30"/>
      <c r="I82" s="52" t="s">
        <v>5</v>
      </c>
      <c r="J82" s="32"/>
      <c r="K82" s="30"/>
      <c r="L82" s="30"/>
      <c r="M82" s="30"/>
      <c r="N82" s="55" t="s">
        <v>48</v>
      </c>
    </row>
    <row r="83" spans="1:14" s="55" customFormat="1" ht="36">
      <c r="A83" s="52" t="s">
        <v>700</v>
      </c>
      <c r="B83" s="185"/>
      <c r="C83" s="177"/>
      <c r="D83" s="53" t="s">
        <v>350</v>
      </c>
      <c r="E83" s="54" t="s">
        <v>78</v>
      </c>
      <c r="F83" s="30" t="s">
        <v>351</v>
      </c>
      <c r="G83" s="30" t="s">
        <v>78</v>
      </c>
      <c r="H83" s="30"/>
      <c r="I83" s="52" t="s">
        <v>5</v>
      </c>
      <c r="J83" s="32"/>
      <c r="K83" s="30"/>
      <c r="L83" s="30"/>
      <c r="M83" s="30"/>
      <c r="N83" s="55" t="s">
        <v>48</v>
      </c>
    </row>
    <row r="84" spans="1:14" s="55" customFormat="1" ht="54">
      <c r="A84" s="52" t="s">
        <v>701</v>
      </c>
      <c r="B84" s="185"/>
      <c r="C84" s="176" t="s">
        <v>657</v>
      </c>
      <c r="D84" s="53" t="s">
        <v>347</v>
      </c>
      <c r="E84" s="54" t="s">
        <v>653</v>
      </c>
      <c r="F84" s="30" t="s">
        <v>348</v>
      </c>
      <c r="G84" s="30" t="s">
        <v>161</v>
      </c>
      <c r="H84" s="30"/>
      <c r="I84" s="52" t="s">
        <v>5</v>
      </c>
      <c r="J84" s="32"/>
      <c r="K84" s="30"/>
      <c r="L84" s="30"/>
      <c r="M84" s="30"/>
      <c r="N84" s="55" t="s">
        <v>48</v>
      </c>
    </row>
    <row r="85" spans="1:14" s="55" customFormat="1" ht="36">
      <c r="A85" s="52" t="s">
        <v>702</v>
      </c>
      <c r="B85" s="185"/>
      <c r="C85" s="177"/>
      <c r="D85" s="53" t="s">
        <v>350</v>
      </c>
      <c r="E85" s="54" t="s">
        <v>78</v>
      </c>
      <c r="F85" s="30" t="s">
        <v>351</v>
      </c>
      <c r="G85" s="30" t="s">
        <v>78</v>
      </c>
      <c r="H85" s="30"/>
      <c r="I85" s="52" t="s">
        <v>5</v>
      </c>
      <c r="J85" s="32"/>
      <c r="K85" s="30"/>
      <c r="L85" s="30"/>
      <c r="M85" s="30"/>
      <c r="N85" s="55" t="s">
        <v>48</v>
      </c>
    </row>
    <row r="86" spans="1:14" s="55" customFormat="1" ht="54">
      <c r="A86" s="52" t="s">
        <v>703</v>
      </c>
      <c r="B86" s="185"/>
      <c r="C86" s="165" t="s">
        <v>658</v>
      </c>
      <c r="D86" s="53" t="s">
        <v>659</v>
      </c>
      <c r="E86" s="54" t="s">
        <v>653</v>
      </c>
      <c r="F86" s="30" t="s">
        <v>520</v>
      </c>
      <c r="G86" s="30" t="s">
        <v>161</v>
      </c>
      <c r="H86" s="30"/>
      <c r="I86" s="52" t="s">
        <v>5</v>
      </c>
      <c r="J86" s="32"/>
      <c r="K86" s="30"/>
      <c r="L86" s="30"/>
      <c r="M86" s="30"/>
      <c r="N86" s="55" t="s">
        <v>48</v>
      </c>
    </row>
    <row r="87" spans="1:14" s="55" customFormat="1" ht="72">
      <c r="A87" s="52" t="s">
        <v>704</v>
      </c>
      <c r="B87" s="186"/>
      <c r="C87" s="167"/>
      <c r="D87" s="53" t="s">
        <v>660</v>
      </c>
      <c r="E87" s="54" t="s">
        <v>78</v>
      </c>
      <c r="F87" s="30" t="s">
        <v>523</v>
      </c>
      <c r="G87" s="30" t="s">
        <v>78</v>
      </c>
      <c r="H87" s="30"/>
      <c r="I87" s="52" t="s">
        <v>5</v>
      </c>
      <c r="J87" s="32"/>
      <c r="K87" s="30"/>
      <c r="L87" s="30"/>
      <c r="M87" s="30"/>
      <c r="N87" s="55" t="s">
        <v>48</v>
      </c>
    </row>
    <row r="88" spans="1:14" s="55" customFormat="1">
      <c r="A88" s="52"/>
      <c r="B88" s="61"/>
      <c r="C88" s="61"/>
      <c r="D88" s="61"/>
      <c r="E88" s="59"/>
      <c r="F88" s="30"/>
      <c r="G88" s="30"/>
      <c r="H88" s="30"/>
      <c r="I88" s="52"/>
      <c r="J88" s="32"/>
      <c r="K88" s="30"/>
      <c r="L88" s="30"/>
      <c r="M88" s="30"/>
      <c r="N88" s="55" t="s">
        <v>48</v>
      </c>
    </row>
    <row r="89" spans="1:14" s="55" customFormat="1">
      <c r="A89" s="52"/>
      <c r="B89" s="61"/>
      <c r="C89" s="61"/>
      <c r="D89" s="61"/>
      <c r="E89" s="59"/>
      <c r="F89" s="30"/>
      <c r="G89" s="30"/>
      <c r="H89" s="30"/>
      <c r="I89" s="52"/>
      <c r="J89" s="32"/>
      <c r="K89" s="30"/>
      <c r="L89" s="30"/>
      <c r="M89" s="30"/>
      <c r="N89" s="55" t="s">
        <v>48</v>
      </c>
    </row>
    <row r="90" spans="1:14" s="55" customFormat="1">
      <c r="A90" s="52"/>
      <c r="B90" s="61"/>
      <c r="C90" s="61"/>
      <c r="D90" s="61"/>
      <c r="E90" s="59"/>
      <c r="F90" s="30"/>
      <c r="G90" s="30"/>
      <c r="H90" s="30"/>
      <c r="I90" s="52"/>
      <c r="J90" s="32"/>
      <c r="K90" s="30"/>
      <c r="L90" s="30"/>
      <c r="M90" s="30"/>
      <c r="N90" s="55" t="s">
        <v>48</v>
      </c>
    </row>
    <row r="91" spans="1:14" s="55" customFormat="1">
      <c r="A91" s="52"/>
      <c r="B91" s="61"/>
      <c r="C91" s="61"/>
      <c r="D91" s="61"/>
      <c r="E91" s="59"/>
      <c r="F91" s="30"/>
      <c r="G91" s="30"/>
      <c r="H91" s="30"/>
      <c r="I91" s="52"/>
      <c r="J91" s="32"/>
      <c r="K91" s="30"/>
      <c r="L91" s="30"/>
      <c r="M91" s="30"/>
      <c r="N91" s="55" t="s">
        <v>48</v>
      </c>
    </row>
    <row r="92" spans="1:14" s="55" customFormat="1">
      <c r="A92" s="52"/>
      <c r="B92" s="61"/>
      <c r="C92" s="61"/>
      <c r="D92" s="61"/>
      <c r="E92" s="59"/>
      <c r="F92" s="30"/>
      <c r="G92" s="30"/>
      <c r="H92" s="30"/>
      <c r="I92" s="52"/>
      <c r="J92" s="32"/>
      <c r="K92" s="30"/>
      <c r="L92" s="30"/>
      <c r="M92" s="30"/>
      <c r="N92" s="55" t="s">
        <v>48</v>
      </c>
    </row>
    <row r="93" spans="1:14" s="55" customFormat="1">
      <c r="A93" s="52"/>
      <c r="B93" s="61"/>
      <c r="C93" s="61"/>
      <c r="D93" s="61"/>
      <c r="E93" s="59"/>
      <c r="F93" s="30"/>
      <c r="G93" s="30"/>
      <c r="H93" s="30"/>
      <c r="I93" s="52"/>
      <c r="J93" s="32"/>
      <c r="K93" s="30"/>
      <c r="L93" s="30"/>
      <c r="M93" s="30"/>
      <c r="N93" s="55" t="s">
        <v>48</v>
      </c>
    </row>
    <row r="94" spans="1:14" s="55" customFormat="1">
      <c r="A94" s="52"/>
      <c r="B94" s="61"/>
      <c r="C94" s="61"/>
      <c r="D94" s="61"/>
      <c r="E94" s="59"/>
      <c r="F94" s="30"/>
      <c r="G94" s="30"/>
      <c r="H94" s="30"/>
      <c r="I94" s="52"/>
      <c r="J94" s="32"/>
      <c r="K94" s="30"/>
      <c r="L94" s="30"/>
      <c r="M94" s="30"/>
      <c r="N94" s="55" t="s">
        <v>48</v>
      </c>
    </row>
    <row r="95" spans="1:14" s="55" customFormat="1">
      <c r="A95" s="52"/>
      <c r="B95" s="61"/>
      <c r="C95" s="61"/>
      <c r="D95" s="61"/>
      <c r="E95" s="59"/>
      <c r="F95" s="30"/>
      <c r="G95" s="30"/>
      <c r="H95" s="30"/>
      <c r="I95" s="52"/>
      <c r="J95" s="32"/>
      <c r="K95" s="30"/>
      <c r="L95" s="30"/>
      <c r="M95" s="30"/>
      <c r="N95" s="55" t="s">
        <v>48</v>
      </c>
    </row>
    <row r="96" spans="1:14" s="55" customFormat="1">
      <c r="A96" s="52"/>
      <c r="B96" s="61"/>
      <c r="C96" s="61"/>
      <c r="D96" s="61"/>
      <c r="E96" s="59"/>
      <c r="F96" s="30"/>
      <c r="G96" s="30"/>
      <c r="H96" s="30"/>
      <c r="I96" s="52"/>
      <c r="J96" s="32"/>
      <c r="K96" s="30"/>
      <c r="L96" s="30"/>
      <c r="M96" s="30"/>
      <c r="N96" s="55" t="s">
        <v>48</v>
      </c>
    </row>
    <row r="97" spans="1:14" s="55" customFormat="1">
      <c r="A97" s="52"/>
      <c r="B97" s="61"/>
      <c r="C97" s="61"/>
      <c r="D97" s="61"/>
      <c r="E97" s="59"/>
      <c r="F97" s="30"/>
      <c r="G97" s="30"/>
      <c r="H97" s="30"/>
      <c r="I97" s="52"/>
      <c r="J97" s="32"/>
      <c r="K97" s="30"/>
      <c r="L97" s="30"/>
      <c r="M97" s="30"/>
      <c r="N97" s="55" t="s">
        <v>48</v>
      </c>
    </row>
    <row r="98" spans="1:14" s="55" customFormat="1">
      <c r="A98" s="52"/>
      <c r="B98" s="61"/>
      <c r="C98" s="61"/>
      <c r="D98" s="61"/>
      <c r="E98" s="59"/>
      <c r="F98" s="30"/>
      <c r="G98" s="30"/>
      <c r="H98" s="30"/>
      <c r="I98" s="52"/>
      <c r="J98" s="32"/>
      <c r="K98" s="30"/>
      <c r="L98" s="30"/>
      <c r="M98" s="30"/>
      <c r="N98" s="55" t="s">
        <v>48</v>
      </c>
    </row>
    <row r="99" spans="1:14" s="55" customFormat="1">
      <c r="A99" s="52"/>
      <c r="B99" s="61"/>
      <c r="C99" s="61"/>
      <c r="D99" s="61"/>
      <c r="E99" s="59"/>
      <c r="F99" s="30"/>
      <c r="G99" s="30"/>
      <c r="H99" s="30"/>
      <c r="I99" s="52"/>
      <c r="J99" s="32"/>
      <c r="K99" s="30"/>
      <c r="L99" s="30"/>
      <c r="M99" s="30"/>
      <c r="N99" s="55" t="s">
        <v>48</v>
      </c>
    </row>
    <row r="100" spans="1:14" s="55" customFormat="1">
      <c r="A100" s="52"/>
      <c r="B100" s="61"/>
      <c r="C100" s="61"/>
      <c r="D100" s="61"/>
      <c r="E100" s="59"/>
      <c r="F100" s="30"/>
      <c r="G100" s="30"/>
      <c r="H100" s="30"/>
      <c r="I100" s="52"/>
      <c r="J100" s="32"/>
      <c r="K100" s="30"/>
      <c r="L100" s="30"/>
      <c r="M100" s="30"/>
      <c r="N100" s="55" t="s">
        <v>48</v>
      </c>
    </row>
    <row r="101" spans="1:14" s="55" customFormat="1">
      <c r="A101" s="52"/>
      <c r="B101" s="61"/>
      <c r="C101" s="61"/>
      <c r="D101" s="61"/>
      <c r="E101" s="59"/>
      <c r="F101" s="30"/>
      <c r="G101" s="30"/>
      <c r="H101" s="30"/>
      <c r="I101" s="52"/>
      <c r="J101" s="32"/>
      <c r="K101" s="30"/>
      <c r="L101" s="30"/>
      <c r="M101" s="30"/>
      <c r="N101" s="55" t="s">
        <v>48</v>
      </c>
    </row>
    <row r="102" spans="1:14" s="55" customFormat="1">
      <c r="A102" s="52"/>
      <c r="B102" s="61"/>
      <c r="C102" s="61"/>
      <c r="D102" s="61"/>
      <c r="E102" s="59"/>
      <c r="F102" s="30"/>
      <c r="G102" s="30"/>
      <c r="H102" s="30"/>
      <c r="I102" s="52"/>
      <c r="J102" s="32"/>
      <c r="K102" s="30"/>
      <c r="L102" s="30"/>
      <c r="M102" s="30"/>
      <c r="N102" s="55" t="s">
        <v>48</v>
      </c>
    </row>
    <row r="103" spans="1:14" s="55" customFormat="1">
      <c r="A103" s="52"/>
      <c r="B103" s="61"/>
      <c r="C103" s="61"/>
      <c r="D103" s="61"/>
      <c r="E103" s="59"/>
      <c r="F103" s="30"/>
      <c r="G103" s="30"/>
      <c r="H103" s="30"/>
      <c r="I103" s="52"/>
      <c r="J103" s="32"/>
      <c r="K103" s="30"/>
      <c r="L103" s="30"/>
      <c r="M103" s="30"/>
      <c r="N103" s="55" t="s">
        <v>48</v>
      </c>
    </row>
    <row r="104" spans="1:14" s="55" customFormat="1">
      <c r="A104" s="52"/>
      <c r="B104" s="61"/>
      <c r="C104" s="61"/>
      <c r="D104" s="61"/>
      <c r="E104" s="59"/>
      <c r="F104" s="30"/>
      <c r="G104" s="30"/>
      <c r="H104" s="30"/>
      <c r="I104" s="52"/>
      <c r="J104" s="32"/>
      <c r="K104" s="30"/>
      <c r="L104" s="30"/>
      <c r="M104" s="30"/>
      <c r="N104" s="55" t="s">
        <v>48</v>
      </c>
    </row>
    <row r="105" spans="1:14" s="55" customFormat="1">
      <c r="A105" s="52"/>
      <c r="B105" s="61"/>
      <c r="C105" s="61"/>
      <c r="D105" s="61"/>
      <c r="E105" s="59"/>
      <c r="F105" s="30"/>
      <c r="G105" s="30"/>
      <c r="H105" s="30"/>
      <c r="I105" s="52"/>
      <c r="J105" s="32"/>
      <c r="K105" s="30"/>
      <c r="L105" s="30"/>
      <c r="M105" s="30"/>
      <c r="N105" s="55" t="s">
        <v>48</v>
      </c>
    </row>
    <row r="106" spans="1:14" s="55" customFormat="1">
      <c r="A106" s="52"/>
      <c r="B106" s="61"/>
      <c r="C106" s="61"/>
      <c r="D106" s="61"/>
      <c r="E106" s="59"/>
      <c r="F106" s="30"/>
      <c r="G106" s="30"/>
      <c r="H106" s="30"/>
      <c r="I106" s="52"/>
      <c r="J106" s="32"/>
      <c r="K106" s="30"/>
      <c r="L106" s="30"/>
      <c r="M106" s="30"/>
      <c r="N106" s="55" t="s">
        <v>48</v>
      </c>
    </row>
    <row r="107" spans="1:14" s="55" customFormat="1">
      <c r="A107" s="52"/>
      <c r="B107" s="61"/>
      <c r="C107" s="61"/>
      <c r="D107" s="61"/>
      <c r="E107" s="59"/>
      <c r="F107" s="30"/>
      <c r="G107" s="30"/>
      <c r="H107" s="30"/>
      <c r="I107" s="52"/>
      <c r="J107" s="32"/>
      <c r="K107" s="30"/>
      <c r="L107" s="30"/>
      <c r="M107" s="30"/>
      <c r="N107" s="55" t="s">
        <v>48</v>
      </c>
    </row>
    <row r="108" spans="1:14" s="55" customFormat="1">
      <c r="A108" s="52"/>
      <c r="B108" s="61"/>
      <c r="C108" s="61"/>
      <c r="D108" s="61"/>
      <c r="E108" s="59"/>
      <c r="F108" s="30"/>
      <c r="G108" s="30"/>
      <c r="H108" s="30"/>
      <c r="I108" s="52"/>
      <c r="J108" s="32"/>
      <c r="K108" s="30"/>
      <c r="L108" s="30"/>
      <c r="M108" s="30"/>
      <c r="N108" s="55" t="s">
        <v>48</v>
      </c>
    </row>
    <row r="109" spans="1:14" s="55" customFormat="1">
      <c r="A109" s="52"/>
      <c r="B109" s="61"/>
      <c r="C109" s="61"/>
      <c r="D109" s="61"/>
      <c r="E109" s="59"/>
      <c r="F109" s="30"/>
      <c r="G109" s="30"/>
      <c r="H109" s="30"/>
      <c r="I109" s="52"/>
      <c r="J109" s="32"/>
      <c r="K109" s="30"/>
      <c r="L109" s="30"/>
      <c r="M109" s="30"/>
      <c r="N109" s="55" t="s">
        <v>48</v>
      </c>
    </row>
    <row r="110" spans="1:14" s="55" customFormat="1">
      <c r="A110" s="52"/>
      <c r="B110" s="61"/>
      <c r="C110" s="61"/>
      <c r="D110" s="61"/>
      <c r="E110" s="59"/>
      <c r="F110" s="30"/>
      <c r="G110" s="30"/>
      <c r="H110" s="30"/>
      <c r="I110" s="52"/>
      <c r="J110" s="32"/>
      <c r="K110" s="30"/>
      <c r="L110" s="30"/>
      <c r="M110" s="30"/>
      <c r="N110" s="55" t="s">
        <v>48</v>
      </c>
    </row>
    <row r="111" spans="1:14" s="55" customFormat="1">
      <c r="A111" s="52"/>
      <c r="B111" s="61"/>
      <c r="C111" s="61"/>
      <c r="D111" s="61"/>
      <c r="E111" s="59"/>
      <c r="F111" s="30"/>
      <c r="G111" s="30"/>
      <c r="H111" s="30"/>
      <c r="I111" s="52"/>
      <c r="J111" s="32"/>
      <c r="K111" s="30"/>
      <c r="L111" s="30"/>
      <c r="M111" s="30"/>
      <c r="N111" s="55" t="s">
        <v>48</v>
      </c>
    </row>
    <row r="112" spans="1:14" s="55" customFormat="1">
      <c r="A112" s="52"/>
      <c r="B112" s="61"/>
      <c r="C112" s="61"/>
      <c r="D112" s="61"/>
      <c r="E112" s="59"/>
      <c r="F112" s="30"/>
      <c r="G112" s="30"/>
      <c r="H112" s="30"/>
      <c r="I112" s="52"/>
      <c r="J112" s="32"/>
      <c r="K112" s="30"/>
      <c r="L112" s="30"/>
      <c r="M112" s="30"/>
      <c r="N112" s="55" t="s">
        <v>48</v>
      </c>
    </row>
    <row r="113" spans="1:14" s="55" customFormat="1">
      <c r="A113" s="52"/>
      <c r="B113" s="61"/>
      <c r="C113" s="61"/>
      <c r="D113" s="61"/>
      <c r="E113" s="59"/>
      <c r="F113" s="30"/>
      <c r="G113" s="30"/>
      <c r="H113" s="30"/>
      <c r="I113" s="52"/>
      <c r="J113" s="32"/>
      <c r="K113" s="30"/>
      <c r="L113" s="30"/>
      <c r="M113" s="30"/>
      <c r="N113" s="55" t="s">
        <v>48</v>
      </c>
    </row>
    <row r="114" spans="1:14" s="55" customFormat="1">
      <c r="A114" s="52"/>
      <c r="B114" s="61"/>
      <c r="C114" s="61"/>
      <c r="D114" s="61"/>
      <c r="E114" s="59"/>
      <c r="F114" s="30"/>
      <c r="G114" s="30"/>
      <c r="H114" s="30"/>
      <c r="I114" s="52"/>
      <c r="J114" s="32"/>
      <c r="K114" s="30"/>
      <c r="L114" s="30"/>
      <c r="M114" s="30"/>
      <c r="N114" s="55" t="s">
        <v>48</v>
      </c>
    </row>
    <row r="115" spans="1:14" s="55" customFormat="1">
      <c r="A115" s="52"/>
      <c r="B115" s="61"/>
      <c r="C115" s="61"/>
      <c r="D115" s="61"/>
      <c r="E115" s="59"/>
      <c r="F115" s="30"/>
      <c r="G115" s="30"/>
      <c r="H115" s="30"/>
      <c r="I115" s="52"/>
      <c r="J115" s="32"/>
      <c r="K115" s="30"/>
      <c r="L115" s="30"/>
      <c r="M115" s="30"/>
      <c r="N115" s="55" t="s">
        <v>48</v>
      </c>
    </row>
    <row r="116" spans="1:14" s="55" customFormat="1">
      <c r="A116" s="52"/>
      <c r="B116" s="61"/>
      <c r="C116" s="61"/>
      <c r="D116" s="61"/>
      <c r="E116" s="59"/>
      <c r="F116" s="30"/>
      <c r="G116" s="30"/>
      <c r="H116" s="30"/>
      <c r="I116" s="52"/>
      <c r="J116" s="32"/>
      <c r="K116" s="30"/>
      <c r="L116" s="30"/>
      <c r="M116" s="30"/>
      <c r="N116" s="55" t="s">
        <v>48</v>
      </c>
    </row>
    <row r="117" spans="1:14" s="55" customFormat="1">
      <c r="A117" s="52"/>
      <c r="B117" s="61"/>
      <c r="C117" s="61"/>
      <c r="D117" s="61"/>
      <c r="E117" s="59"/>
      <c r="F117" s="30"/>
      <c r="G117" s="30"/>
      <c r="H117" s="30"/>
      <c r="I117" s="52"/>
      <c r="J117" s="32"/>
      <c r="K117" s="30"/>
      <c r="L117" s="30"/>
      <c r="M117" s="30"/>
      <c r="N117" s="55" t="s">
        <v>48</v>
      </c>
    </row>
    <row r="118" spans="1:14" s="55" customFormat="1">
      <c r="A118" s="52"/>
      <c r="B118" s="61"/>
      <c r="C118" s="61"/>
      <c r="D118" s="61"/>
      <c r="E118" s="59"/>
      <c r="F118" s="30"/>
      <c r="G118" s="30"/>
      <c r="H118" s="30"/>
      <c r="I118" s="52"/>
      <c r="J118" s="32"/>
      <c r="K118" s="30"/>
      <c r="L118" s="30"/>
      <c r="M118" s="30"/>
      <c r="N118" s="55" t="s">
        <v>48</v>
      </c>
    </row>
    <row r="119" spans="1:14" s="55" customFormat="1">
      <c r="A119" s="52"/>
      <c r="B119" s="61"/>
      <c r="C119" s="61"/>
      <c r="D119" s="61"/>
      <c r="E119" s="59"/>
      <c r="F119" s="30"/>
      <c r="G119" s="30"/>
      <c r="H119" s="30"/>
      <c r="I119" s="52"/>
      <c r="J119" s="32"/>
      <c r="K119" s="30"/>
      <c r="L119" s="30"/>
      <c r="M119" s="30"/>
      <c r="N119" s="55" t="s">
        <v>48</v>
      </c>
    </row>
    <row r="120" spans="1:14" s="55" customFormat="1">
      <c r="A120" s="52"/>
      <c r="B120" s="61"/>
      <c r="C120" s="61"/>
      <c r="D120" s="61"/>
      <c r="E120" s="59"/>
      <c r="F120" s="30"/>
      <c r="G120" s="30"/>
      <c r="H120" s="30"/>
      <c r="I120" s="52"/>
      <c r="J120" s="32"/>
      <c r="K120" s="30"/>
      <c r="L120" s="30"/>
      <c r="M120" s="30"/>
      <c r="N120" s="55" t="s">
        <v>48</v>
      </c>
    </row>
    <row r="121" spans="1:14" s="55" customFormat="1">
      <c r="A121" s="52"/>
      <c r="B121" s="61"/>
      <c r="C121" s="61"/>
      <c r="D121" s="61"/>
      <c r="E121" s="59"/>
      <c r="F121" s="30"/>
      <c r="G121" s="30"/>
      <c r="H121" s="30"/>
      <c r="I121" s="52"/>
      <c r="J121" s="32"/>
      <c r="K121" s="30"/>
      <c r="L121" s="30"/>
      <c r="M121" s="30"/>
      <c r="N121" s="55" t="s">
        <v>48</v>
      </c>
    </row>
    <row r="122" spans="1:14" s="55" customFormat="1">
      <c r="A122" s="52"/>
      <c r="B122" s="61"/>
      <c r="C122" s="61"/>
      <c r="D122" s="61"/>
      <c r="E122" s="59"/>
      <c r="F122" s="30"/>
      <c r="G122" s="30"/>
      <c r="H122" s="30"/>
      <c r="I122" s="52"/>
      <c r="J122" s="32"/>
      <c r="K122" s="30"/>
      <c r="L122" s="30"/>
      <c r="M122" s="30"/>
      <c r="N122" s="55" t="s">
        <v>48</v>
      </c>
    </row>
    <row r="123" spans="1:14" s="55" customFormat="1">
      <c r="A123" s="52"/>
      <c r="B123" s="61"/>
      <c r="C123" s="61"/>
      <c r="D123" s="61"/>
      <c r="E123" s="59"/>
      <c r="F123" s="30"/>
      <c r="G123" s="30"/>
      <c r="H123" s="30"/>
      <c r="I123" s="52"/>
      <c r="J123" s="32"/>
      <c r="K123" s="30"/>
      <c r="L123" s="30"/>
      <c r="M123" s="30"/>
      <c r="N123" s="55" t="s">
        <v>48</v>
      </c>
    </row>
    <row r="124" spans="1:14" s="55" customFormat="1">
      <c r="A124" s="52"/>
      <c r="B124" s="61"/>
      <c r="C124" s="61"/>
      <c r="D124" s="61"/>
      <c r="E124" s="59"/>
      <c r="F124" s="30"/>
      <c r="G124" s="30"/>
      <c r="H124" s="30"/>
      <c r="I124" s="52"/>
      <c r="J124" s="32"/>
      <c r="K124" s="30"/>
      <c r="L124" s="30"/>
      <c r="M124" s="30"/>
      <c r="N124" s="55" t="s">
        <v>48</v>
      </c>
    </row>
    <row r="125" spans="1:14" s="55" customFormat="1">
      <c r="A125" s="52"/>
      <c r="B125" s="61"/>
      <c r="C125" s="61"/>
      <c r="D125" s="61"/>
      <c r="E125" s="59"/>
      <c r="F125" s="30"/>
      <c r="G125" s="30"/>
      <c r="H125" s="30"/>
      <c r="I125" s="52"/>
      <c r="J125" s="32"/>
      <c r="K125" s="30"/>
      <c r="L125" s="30"/>
      <c r="M125" s="30"/>
      <c r="N125" s="55" t="s">
        <v>48</v>
      </c>
    </row>
    <row r="126" spans="1:14" s="55" customFormat="1">
      <c r="A126" s="52"/>
      <c r="B126" s="61"/>
      <c r="C126" s="61"/>
      <c r="D126" s="61"/>
      <c r="E126" s="59"/>
      <c r="F126" s="30"/>
      <c r="G126" s="30"/>
      <c r="H126" s="30"/>
      <c r="I126" s="52"/>
      <c r="J126" s="32"/>
      <c r="K126" s="30"/>
      <c r="L126" s="30"/>
      <c r="M126" s="30"/>
      <c r="N126" s="55" t="s">
        <v>48</v>
      </c>
    </row>
    <row r="127" spans="1:14" s="55" customFormat="1">
      <c r="A127" s="52"/>
      <c r="B127" s="61"/>
      <c r="C127" s="61"/>
      <c r="D127" s="61"/>
      <c r="E127" s="59"/>
      <c r="F127" s="30"/>
      <c r="G127" s="30"/>
      <c r="H127" s="30"/>
      <c r="I127" s="52"/>
      <c r="J127" s="32"/>
      <c r="K127" s="30"/>
      <c r="L127" s="30"/>
      <c r="M127" s="30"/>
      <c r="N127" s="55" t="s">
        <v>48</v>
      </c>
    </row>
    <row r="128" spans="1:14" s="55" customFormat="1">
      <c r="A128" s="52"/>
      <c r="B128" s="61"/>
      <c r="C128" s="61"/>
      <c r="D128" s="61"/>
      <c r="E128" s="59"/>
      <c r="F128" s="30"/>
      <c r="G128" s="30"/>
      <c r="H128" s="30"/>
      <c r="I128" s="52"/>
      <c r="J128" s="32"/>
      <c r="K128" s="30"/>
      <c r="L128" s="30"/>
      <c r="M128" s="30"/>
      <c r="N128" s="55" t="s">
        <v>48</v>
      </c>
    </row>
    <row r="129" spans="1:14" s="55" customFormat="1">
      <c r="A129" s="52"/>
      <c r="B129" s="61"/>
      <c r="C129" s="61"/>
      <c r="D129" s="61"/>
      <c r="E129" s="59"/>
      <c r="F129" s="30"/>
      <c r="G129" s="30"/>
      <c r="H129" s="30"/>
      <c r="I129" s="52"/>
      <c r="J129" s="32"/>
      <c r="K129" s="30"/>
      <c r="L129" s="30"/>
      <c r="M129" s="30"/>
      <c r="N129" s="55" t="s">
        <v>48</v>
      </c>
    </row>
    <row r="130" spans="1:14" s="55" customFormat="1">
      <c r="A130" s="52"/>
      <c r="B130" s="61"/>
      <c r="C130" s="61"/>
      <c r="D130" s="61"/>
      <c r="E130" s="59"/>
      <c r="F130" s="30"/>
      <c r="G130" s="30"/>
      <c r="H130" s="30"/>
      <c r="I130" s="52"/>
      <c r="J130" s="32"/>
      <c r="K130" s="30"/>
      <c r="L130" s="30"/>
      <c r="M130" s="30"/>
      <c r="N130" s="55" t="s">
        <v>48</v>
      </c>
    </row>
    <row r="131" spans="1:14" s="55" customFormat="1">
      <c r="A131" s="52"/>
      <c r="B131" s="61"/>
      <c r="C131" s="61"/>
      <c r="D131" s="61"/>
      <c r="E131" s="59"/>
      <c r="F131" s="30"/>
      <c r="G131" s="30"/>
      <c r="H131" s="30"/>
      <c r="I131" s="52"/>
      <c r="J131" s="32"/>
      <c r="K131" s="30"/>
      <c r="L131" s="30"/>
      <c r="M131" s="30"/>
      <c r="N131" s="55" t="s">
        <v>48</v>
      </c>
    </row>
    <row r="132" spans="1:14" s="55" customFormat="1">
      <c r="A132" s="52"/>
      <c r="B132" s="61"/>
      <c r="C132" s="61"/>
      <c r="D132" s="61"/>
      <c r="E132" s="59"/>
      <c r="F132" s="30"/>
      <c r="G132" s="30"/>
      <c r="H132" s="30"/>
      <c r="I132" s="52"/>
      <c r="J132" s="32"/>
      <c r="K132" s="30"/>
      <c r="L132" s="30"/>
      <c r="M132" s="30"/>
      <c r="N132" s="55" t="s">
        <v>48</v>
      </c>
    </row>
    <row r="133" spans="1:14" s="55" customFormat="1">
      <c r="A133" s="52"/>
      <c r="B133" s="61"/>
      <c r="C133" s="61"/>
      <c r="D133" s="61"/>
      <c r="E133" s="59"/>
      <c r="F133" s="30"/>
      <c r="G133" s="30"/>
      <c r="H133" s="30"/>
      <c r="I133" s="52"/>
      <c r="J133" s="32"/>
      <c r="K133" s="30"/>
      <c r="L133" s="30"/>
      <c r="M133" s="30"/>
      <c r="N133" s="55" t="s">
        <v>48</v>
      </c>
    </row>
    <row r="134" spans="1:14" s="55" customFormat="1">
      <c r="A134" s="55" t="s">
        <v>48</v>
      </c>
      <c r="B134" s="55" t="s">
        <v>48</v>
      </c>
      <c r="C134" s="55" t="s">
        <v>48</v>
      </c>
      <c r="D134" s="55" t="s">
        <v>48</v>
      </c>
      <c r="E134" s="55" t="s">
        <v>48</v>
      </c>
      <c r="F134" s="55" t="s">
        <v>48</v>
      </c>
      <c r="G134" s="55" t="s">
        <v>48</v>
      </c>
      <c r="H134" s="55" t="s">
        <v>48</v>
      </c>
      <c r="I134" s="55" t="s">
        <v>48</v>
      </c>
      <c r="J134" s="55" t="s">
        <v>48</v>
      </c>
      <c r="K134" s="55" t="s">
        <v>48</v>
      </c>
      <c r="L134" s="55" t="s">
        <v>48</v>
      </c>
      <c r="M134" s="55" t="s">
        <v>48</v>
      </c>
    </row>
    <row r="135" spans="1:14" s="55" customFormat="1">
      <c r="I135" s="62"/>
      <c r="M135" s="63"/>
    </row>
    <row r="136" spans="1:14" s="55" customFormat="1">
      <c r="I136" s="62"/>
      <c r="M136" s="63"/>
    </row>
    <row r="137" spans="1:14" s="55" customFormat="1">
      <c r="I137" s="62"/>
      <c r="M137" s="63"/>
    </row>
    <row r="138" spans="1:14" s="55" customFormat="1">
      <c r="I138" s="62"/>
      <c r="M138" s="63"/>
    </row>
    <row r="139" spans="1:14" s="55" customFormat="1">
      <c r="I139" s="62"/>
      <c r="M139" s="63"/>
    </row>
  </sheetData>
  <autoFilter ref="A6:M134" xr:uid="{E2DB99EB-5450-41CF-BF2F-A0BADC1FF8B8}"/>
  <mergeCells count="20">
    <mergeCell ref="B36:B47"/>
    <mergeCell ref="C34:C35"/>
    <mergeCell ref="C44:C45"/>
    <mergeCell ref="C42:C43"/>
    <mergeCell ref="C40:C41"/>
    <mergeCell ref="C38:C39"/>
    <mergeCell ref="C36:C37"/>
    <mergeCell ref="B8:B35"/>
    <mergeCell ref="C46:C47"/>
    <mergeCell ref="C10:C33"/>
    <mergeCell ref="C50:C73"/>
    <mergeCell ref="C74:C75"/>
    <mergeCell ref="B76:B87"/>
    <mergeCell ref="C76:C77"/>
    <mergeCell ref="C78:C79"/>
    <mergeCell ref="C80:C81"/>
    <mergeCell ref="C82:C83"/>
    <mergeCell ref="C84:C85"/>
    <mergeCell ref="C86:C87"/>
    <mergeCell ref="B48:B75"/>
  </mergeCells>
  <phoneticPr fontId="4"/>
  <conditionalFormatting sqref="A7:H7 D8:H73 A8:A133 D62:D87 E74:H133">
    <cfRule type="expression" dxfId="315" priority="141">
      <formula>$I7="NT"</formula>
    </cfRule>
    <cfRule type="expression" dxfId="314" priority="142">
      <formula>$I7="N/A"</formula>
    </cfRule>
  </conditionalFormatting>
  <conditionalFormatting sqref="B48">
    <cfRule type="expression" dxfId="313" priority="39">
      <formula>$I48="NT"</formula>
    </cfRule>
    <cfRule type="expression" dxfId="312" priority="40">
      <formula>$I48="N/A"</formula>
    </cfRule>
  </conditionalFormatting>
  <conditionalFormatting sqref="C8:C10">
    <cfRule type="expression" dxfId="311" priority="101">
      <formula>$I8="NT"</formula>
    </cfRule>
    <cfRule type="expression" dxfId="310" priority="102">
      <formula>$I8="N/A"</formula>
    </cfRule>
  </conditionalFormatting>
  <conditionalFormatting sqref="C34">
    <cfRule type="expression" dxfId="309" priority="127">
      <formula>$I34="NT"</formula>
    </cfRule>
    <cfRule type="expression" dxfId="308" priority="128">
      <formula>$I34="N/A"</formula>
    </cfRule>
  </conditionalFormatting>
  <conditionalFormatting sqref="C46">
    <cfRule type="expression" dxfId="307" priority="123">
      <formula>$I46="NT"</formula>
    </cfRule>
    <cfRule type="expression" dxfId="306" priority="124">
      <formula>$I46="N/A"</formula>
    </cfRule>
  </conditionalFormatting>
  <conditionalFormatting sqref="C48:C50">
    <cfRule type="expression" dxfId="305" priority="83">
      <formula>$I48="NT"</formula>
    </cfRule>
    <cfRule type="expression" dxfId="304" priority="84">
      <formula>$I48="N/A"</formula>
    </cfRule>
  </conditionalFormatting>
  <conditionalFormatting sqref="C74">
    <cfRule type="expression" dxfId="303" priority="95">
      <formula>$I74="NT"</formula>
    </cfRule>
    <cfRule type="expression" dxfId="302" priority="96">
      <formula>$I74="N/A"</formula>
    </cfRule>
  </conditionalFormatting>
  <conditionalFormatting sqref="C86">
    <cfRule type="expression" dxfId="301" priority="91">
      <formula>$I86="NT"</formula>
    </cfRule>
    <cfRule type="expression" dxfId="300" priority="92">
      <formula>$I86="N/A"</formula>
    </cfRule>
  </conditionalFormatting>
  <conditionalFormatting sqref="I7:I133">
    <cfRule type="cellIs" dxfId="299" priority="7" operator="equal">
      <formula>"N/A"</formula>
    </cfRule>
    <cfRule type="cellIs" dxfId="298" priority="8" operator="equal">
      <formula>"NT"</formula>
    </cfRule>
    <cfRule type="cellIs" dxfId="297" priority="9" operator="equal">
      <formula>"QA"</formula>
    </cfRule>
    <cfRule type="cellIs" dxfId="296" priority="10" operator="equal">
      <formula>"保留"</formula>
    </cfRule>
    <cfRule type="cellIs" dxfId="295" priority="11" operator="equal">
      <formula>"NG"</formula>
    </cfRule>
    <cfRule type="cellIs" dxfId="294" priority="12" operator="equal">
      <formula>"OK"</formula>
    </cfRule>
  </conditionalFormatting>
  <conditionalFormatting sqref="J7:M133">
    <cfRule type="expression" dxfId="293" priority="1">
      <formula>$I7="NT"</formula>
    </cfRule>
    <cfRule type="expression" dxfId="292" priority="2">
      <formula>$I7="N/A"</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16FB668-6776-4E19-B207-6CFEFAD52916}">
          <x14:formula1>
            <xm:f>設定値!$A$2:$A$9</xm:f>
          </x14:formula1>
          <xm:sqref>I7:I133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178B-D474-486D-9EAD-ED50FB45FC1D}">
  <sheetPr>
    <tabColor rgb="FFFFFF00"/>
  </sheetPr>
  <dimension ref="A1:AB376"/>
  <sheetViews>
    <sheetView zoomScale="55" zoomScaleNormal="55" workbookViewId="0">
      <selection activeCell="D33" sqref="D33"/>
    </sheetView>
  </sheetViews>
  <sheetFormatPr defaultColWidth="8.69921875" defaultRowHeight="18"/>
  <cols>
    <col min="1" max="1" width="8.69921875" style="38" customWidth="1"/>
    <col min="2" max="2" width="30.8984375" style="38" customWidth="1"/>
    <col min="3" max="3" width="25.69921875" style="38" customWidth="1"/>
    <col min="4" max="4" width="39.19921875" style="38" customWidth="1"/>
    <col min="5" max="5" width="64.5" style="38" customWidth="1"/>
    <col min="6" max="6" width="40.8984375" style="38" customWidth="1"/>
    <col min="7" max="7" width="34.59765625" style="38" customWidth="1"/>
    <col min="8" max="8" width="19.69921875" style="38" customWidth="1"/>
    <col min="9" max="9" width="19.69921875" style="47" customWidth="1"/>
    <col min="10" max="10" width="67" style="38" customWidth="1"/>
    <col min="11" max="12" width="18.09765625" style="38" customWidth="1"/>
    <col min="13" max="13" width="19.19921875" style="38" customWidth="1"/>
    <col min="14" max="16384" width="8.69921875" style="38"/>
  </cols>
  <sheetData>
    <row r="1" spans="1:28" ht="26.4">
      <c r="A1" s="13" t="s">
        <v>20</v>
      </c>
      <c r="C1" s="38" t="s">
        <v>1043</v>
      </c>
      <c r="T1" s="14" t="s">
        <v>21</v>
      </c>
    </row>
    <row r="2" spans="1:28" ht="22.2">
      <c r="A2" s="39" t="str" cm="1">
        <f t="array" aca="1" ref="A2" ca="1">"「" &amp; RIGHT(CELL("filename",A1),LEN(CELL("filename",A1))-FIND("]",CELL("filename",A1)))&amp;"」 シート"</f>
        <v>「状態表示_org」 シート</v>
      </c>
      <c r="C2" s="1"/>
      <c r="T2" s="27" t="s">
        <v>1</v>
      </c>
      <c r="U2" s="16" t="s">
        <v>2</v>
      </c>
      <c r="V2" s="17" t="s">
        <v>3</v>
      </c>
      <c r="W2" s="18" t="s">
        <v>4</v>
      </c>
      <c r="X2" s="15" t="s">
        <v>5</v>
      </c>
      <c r="Y2" s="19" t="s">
        <v>6</v>
      </c>
      <c r="Z2" s="19" t="s">
        <v>7</v>
      </c>
      <c r="AA2" s="17" t="s">
        <v>8</v>
      </c>
      <c r="AB2" s="17" t="s">
        <v>9</v>
      </c>
    </row>
    <row r="3" spans="1:28">
      <c r="T3" s="48">
        <f t="shared" ref="T3:Z3" si="0">COUNTIF($I$7:$I$371,T2)</f>
        <v>0</v>
      </c>
      <c r="U3" s="48">
        <f t="shared" si="0"/>
        <v>0</v>
      </c>
      <c r="V3" s="48">
        <f t="shared" si="0"/>
        <v>0</v>
      </c>
      <c r="W3" s="48">
        <f t="shared" si="0"/>
        <v>119</v>
      </c>
      <c r="X3" s="48">
        <f t="shared" si="0"/>
        <v>180</v>
      </c>
      <c r="Y3" s="48">
        <f t="shared" si="0"/>
        <v>0</v>
      </c>
      <c r="Z3" s="48">
        <f t="shared" si="0"/>
        <v>0</v>
      </c>
      <c r="AA3" s="48">
        <f>COUNTA(A7:A370)</f>
        <v>17</v>
      </c>
      <c r="AB3" s="48">
        <f>AA3-SUM(T3,Y3:Z3)</f>
        <v>17</v>
      </c>
    </row>
    <row r="4" spans="1:28">
      <c r="A4" s="49" t="s">
        <v>22</v>
      </c>
      <c r="B4" s="50"/>
      <c r="C4" s="38" t="s">
        <v>23</v>
      </c>
      <c r="D4" s="38" t="s">
        <v>24</v>
      </c>
      <c r="T4" s="51"/>
      <c r="U4" s="48"/>
      <c r="V4" s="48"/>
      <c r="W4" s="48"/>
      <c r="X4" s="48"/>
      <c r="Y4" s="48"/>
      <c r="Z4" s="48"/>
      <c r="AA4" s="48"/>
      <c r="AB4" s="48"/>
    </row>
    <row r="5" spans="1:28">
      <c r="A5" s="49" t="s">
        <v>25</v>
      </c>
      <c r="B5" s="50"/>
      <c r="C5" s="38" t="s">
        <v>705</v>
      </c>
      <c r="D5" s="38" t="s">
        <v>1751</v>
      </c>
    </row>
    <row r="6" spans="1:28">
      <c r="A6" s="40" t="s">
        <v>28</v>
      </c>
      <c r="B6" s="40" t="s">
        <v>29</v>
      </c>
      <c r="C6" s="40" t="s">
        <v>30</v>
      </c>
      <c r="D6" s="40" t="s">
        <v>31</v>
      </c>
      <c r="E6" s="40" t="s">
        <v>32</v>
      </c>
      <c r="F6" s="40" t="s">
        <v>33</v>
      </c>
      <c r="G6" s="40" t="s">
        <v>34</v>
      </c>
      <c r="H6" s="40" t="s">
        <v>35</v>
      </c>
      <c r="I6" s="40" t="s">
        <v>36</v>
      </c>
      <c r="J6" s="40" t="s">
        <v>37</v>
      </c>
      <c r="K6" s="40" t="s">
        <v>38</v>
      </c>
      <c r="L6" s="40" t="s">
        <v>39</v>
      </c>
      <c r="M6" s="40" t="s">
        <v>40</v>
      </c>
    </row>
    <row r="7" spans="1:28" s="55" customFormat="1" ht="54">
      <c r="A7" s="52" t="s">
        <v>130</v>
      </c>
      <c r="B7" s="165" t="s">
        <v>958</v>
      </c>
      <c r="C7" s="53" t="s">
        <v>748</v>
      </c>
      <c r="D7" s="53" t="s">
        <v>749</v>
      </c>
      <c r="E7" s="54" t="s">
        <v>764</v>
      </c>
      <c r="F7" s="30" t="s">
        <v>46</v>
      </c>
      <c r="G7" s="23" t="s">
        <v>1030</v>
      </c>
      <c r="H7" s="30" t="s">
        <v>959</v>
      </c>
      <c r="I7" s="52" t="s">
        <v>5</v>
      </c>
      <c r="J7" s="46"/>
      <c r="K7" s="30"/>
      <c r="L7" s="30"/>
      <c r="M7" s="30"/>
      <c r="N7" s="55" t="s">
        <v>48</v>
      </c>
      <c r="O7" s="56"/>
    </row>
    <row r="8" spans="1:28" s="55" customFormat="1" ht="320.39999999999998" customHeight="1">
      <c r="A8" s="52" t="s">
        <v>135</v>
      </c>
      <c r="B8" s="166"/>
      <c r="C8" s="53" t="s">
        <v>750</v>
      </c>
      <c r="D8" s="53" t="s">
        <v>132</v>
      </c>
      <c r="E8" s="54" t="s">
        <v>765</v>
      </c>
      <c r="F8" s="30" t="s">
        <v>1764</v>
      </c>
      <c r="G8" s="30" t="s">
        <v>1765</v>
      </c>
      <c r="H8" s="30" t="s">
        <v>960</v>
      </c>
      <c r="I8" s="52" t="s">
        <v>5</v>
      </c>
      <c r="J8" s="46"/>
      <c r="K8" s="30"/>
      <c r="L8" s="30"/>
      <c r="M8" s="30"/>
      <c r="N8" s="55" t="s">
        <v>48</v>
      </c>
      <c r="O8" s="56"/>
    </row>
    <row r="9" spans="1:28" s="55" customFormat="1" ht="36">
      <c r="A9" s="52" t="s">
        <v>225</v>
      </c>
      <c r="B9" s="166"/>
      <c r="C9" s="165" t="s">
        <v>751</v>
      </c>
      <c r="D9" s="53" t="s">
        <v>754</v>
      </c>
      <c r="E9" s="54" t="s">
        <v>767</v>
      </c>
      <c r="F9" s="30" t="s">
        <v>755</v>
      </c>
      <c r="G9" s="23" t="s">
        <v>612</v>
      </c>
      <c r="H9" s="30" t="s">
        <v>959</v>
      </c>
      <c r="I9" s="52" t="s">
        <v>5</v>
      </c>
      <c r="J9" s="46"/>
      <c r="K9" s="30"/>
      <c r="L9" s="30"/>
      <c r="M9" s="30"/>
      <c r="N9" s="55" t="s">
        <v>48</v>
      </c>
      <c r="O9" s="56"/>
    </row>
    <row r="10" spans="1:28" s="55" customFormat="1" ht="54">
      <c r="A10" s="52" t="s">
        <v>231</v>
      </c>
      <c r="B10" s="166"/>
      <c r="C10" s="167"/>
      <c r="D10" s="53" t="s">
        <v>768</v>
      </c>
      <c r="E10" s="54" t="s">
        <v>78</v>
      </c>
      <c r="F10" s="30" t="s">
        <v>753</v>
      </c>
      <c r="G10" s="23" t="s">
        <v>752</v>
      </c>
      <c r="H10" s="30" t="s">
        <v>959</v>
      </c>
      <c r="I10" s="52" t="s">
        <v>5</v>
      </c>
      <c r="J10" s="46"/>
      <c r="K10" s="30"/>
      <c r="L10" s="30"/>
      <c r="M10" s="30"/>
      <c r="N10" s="55" t="s">
        <v>48</v>
      </c>
      <c r="O10" s="56"/>
    </row>
    <row r="11" spans="1:28" s="55" customFormat="1" ht="36">
      <c r="A11" s="52" t="s">
        <v>772</v>
      </c>
      <c r="B11" s="166"/>
      <c r="C11" s="165" t="s">
        <v>756</v>
      </c>
      <c r="D11" s="53" t="s">
        <v>754</v>
      </c>
      <c r="E11" s="54" t="s">
        <v>767</v>
      </c>
      <c r="F11" s="30" t="s">
        <v>758</v>
      </c>
      <c r="G11" s="23" t="s">
        <v>612</v>
      </c>
      <c r="H11" s="30" t="s">
        <v>959</v>
      </c>
      <c r="I11" s="52" t="s">
        <v>5</v>
      </c>
      <c r="J11" s="46"/>
      <c r="K11" s="30"/>
      <c r="L11" s="30"/>
      <c r="M11" s="30"/>
      <c r="N11" s="55" t="s">
        <v>48</v>
      </c>
      <c r="O11" s="56"/>
    </row>
    <row r="12" spans="1:28" s="55" customFormat="1" ht="36">
      <c r="A12" s="52" t="s">
        <v>774</v>
      </c>
      <c r="B12" s="166"/>
      <c r="C12" s="167"/>
      <c r="D12" s="53" t="s">
        <v>769</v>
      </c>
      <c r="E12" s="54" t="s">
        <v>78</v>
      </c>
      <c r="F12" s="30" t="s">
        <v>760</v>
      </c>
      <c r="G12" s="23" t="s">
        <v>78</v>
      </c>
      <c r="H12" s="30" t="s">
        <v>959</v>
      </c>
      <c r="I12" s="52" t="s">
        <v>5</v>
      </c>
      <c r="J12" s="46"/>
      <c r="K12" s="30"/>
      <c r="L12" s="30"/>
      <c r="M12" s="30"/>
      <c r="N12" s="55" t="s">
        <v>48</v>
      </c>
      <c r="O12" s="56"/>
    </row>
    <row r="13" spans="1:28" s="55" customFormat="1" ht="36">
      <c r="A13" s="52" t="s">
        <v>773</v>
      </c>
      <c r="B13" s="166"/>
      <c r="C13" s="165" t="s">
        <v>757</v>
      </c>
      <c r="D13" s="53" t="s">
        <v>754</v>
      </c>
      <c r="E13" s="54" t="s">
        <v>767</v>
      </c>
      <c r="F13" s="30" t="s">
        <v>759</v>
      </c>
      <c r="G13" s="23" t="s">
        <v>612</v>
      </c>
      <c r="H13" s="30" t="s">
        <v>959</v>
      </c>
      <c r="I13" s="52" t="s">
        <v>5</v>
      </c>
      <c r="J13" s="46"/>
      <c r="K13" s="30"/>
      <c r="L13" s="30"/>
      <c r="M13" s="30"/>
      <c r="N13" s="55" t="s">
        <v>48</v>
      </c>
      <c r="O13" s="56"/>
    </row>
    <row r="14" spans="1:28" s="55" customFormat="1" ht="36">
      <c r="A14" s="52" t="s">
        <v>775</v>
      </c>
      <c r="B14" s="166"/>
      <c r="C14" s="167"/>
      <c r="D14" s="53" t="s">
        <v>769</v>
      </c>
      <c r="E14" s="54" t="s">
        <v>78</v>
      </c>
      <c r="F14" s="30" t="s">
        <v>761</v>
      </c>
      <c r="G14" s="23" t="s">
        <v>78</v>
      </c>
      <c r="H14" s="30" t="s">
        <v>959</v>
      </c>
      <c r="I14" s="52" t="s">
        <v>5</v>
      </c>
      <c r="J14" s="46"/>
      <c r="K14" s="30"/>
      <c r="L14" s="30"/>
      <c r="M14" s="30"/>
      <c r="N14" s="55" t="s">
        <v>48</v>
      </c>
      <c r="O14" s="56"/>
    </row>
    <row r="15" spans="1:28" s="55" customFormat="1" ht="36">
      <c r="A15" s="52"/>
      <c r="B15" s="166"/>
      <c r="C15" s="53" t="s">
        <v>762</v>
      </c>
      <c r="D15" s="53" t="s">
        <v>770</v>
      </c>
      <c r="E15" s="54" t="s">
        <v>767</v>
      </c>
      <c r="F15" s="53" t="s">
        <v>798</v>
      </c>
      <c r="G15" s="23" t="s">
        <v>763</v>
      </c>
      <c r="H15" s="30" t="s">
        <v>959</v>
      </c>
      <c r="I15" s="52" t="s">
        <v>5</v>
      </c>
      <c r="J15" s="46"/>
      <c r="K15" s="30"/>
      <c r="L15" s="30"/>
      <c r="M15" s="30"/>
      <c r="N15" s="55" t="s">
        <v>48</v>
      </c>
      <c r="O15" s="56"/>
    </row>
    <row r="16" spans="1:28" s="55" customFormat="1" ht="54">
      <c r="A16" s="52"/>
      <c r="B16" s="166"/>
      <c r="C16" s="165" t="s">
        <v>964</v>
      </c>
      <c r="D16" s="53" t="s">
        <v>989</v>
      </c>
      <c r="E16" s="54" t="s">
        <v>1018</v>
      </c>
      <c r="F16" s="30" t="s">
        <v>1029</v>
      </c>
      <c r="G16" s="23" t="s">
        <v>612</v>
      </c>
      <c r="H16" s="30" t="s">
        <v>959</v>
      </c>
      <c r="I16" s="52" t="s">
        <v>5</v>
      </c>
      <c r="J16" s="46" t="s">
        <v>991</v>
      </c>
      <c r="K16" s="30"/>
      <c r="L16" s="30"/>
      <c r="M16" s="30"/>
      <c r="O16" s="56"/>
    </row>
    <row r="17" spans="1:15" s="55" customFormat="1" ht="54">
      <c r="A17" s="52"/>
      <c r="B17" s="166"/>
      <c r="C17" s="166"/>
      <c r="D17" s="53" t="s">
        <v>990</v>
      </c>
      <c r="E17" s="54" t="s">
        <v>1019</v>
      </c>
      <c r="F17" s="59" t="s">
        <v>78</v>
      </c>
      <c r="G17" s="30" t="s">
        <v>78</v>
      </c>
      <c r="H17" s="30" t="s">
        <v>959</v>
      </c>
      <c r="I17" s="52" t="s">
        <v>5</v>
      </c>
      <c r="J17" s="46"/>
      <c r="K17" s="30"/>
      <c r="L17" s="30"/>
      <c r="M17" s="30"/>
      <c r="O17" s="56"/>
    </row>
    <row r="18" spans="1:15" s="55" customFormat="1" ht="54">
      <c r="A18" s="52"/>
      <c r="B18" s="166"/>
      <c r="C18" s="166"/>
      <c r="D18" s="53" t="s">
        <v>1014</v>
      </c>
      <c r="E18" s="54" t="s">
        <v>1020</v>
      </c>
      <c r="F18" s="59" t="s">
        <v>78</v>
      </c>
      <c r="G18" s="30" t="s">
        <v>78</v>
      </c>
      <c r="H18" s="30" t="s">
        <v>959</v>
      </c>
      <c r="I18" s="52" t="s">
        <v>5</v>
      </c>
      <c r="J18" s="46"/>
      <c r="K18" s="30"/>
      <c r="L18" s="30"/>
      <c r="M18" s="30"/>
      <c r="O18" s="56"/>
    </row>
    <row r="19" spans="1:15" s="55" customFormat="1" ht="54">
      <c r="A19" s="52"/>
      <c r="B19" s="166"/>
      <c r="C19" s="166"/>
      <c r="D19" s="53" t="s">
        <v>1015</v>
      </c>
      <c r="E19" s="54" t="s">
        <v>1021</v>
      </c>
      <c r="F19" s="59" t="s">
        <v>78</v>
      </c>
      <c r="G19" s="30" t="s">
        <v>78</v>
      </c>
      <c r="H19" s="30" t="s">
        <v>959</v>
      </c>
      <c r="I19" s="52" t="s">
        <v>5</v>
      </c>
      <c r="J19" s="46" t="s">
        <v>991</v>
      </c>
      <c r="K19" s="30"/>
      <c r="L19" s="30"/>
      <c r="M19" s="30"/>
      <c r="O19" s="56"/>
    </row>
    <row r="20" spans="1:15" s="55" customFormat="1" ht="54">
      <c r="A20" s="52"/>
      <c r="B20" s="166"/>
      <c r="C20" s="166"/>
      <c r="D20" s="53" t="s">
        <v>1016</v>
      </c>
      <c r="E20" s="54" t="s">
        <v>1022</v>
      </c>
      <c r="F20" s="59" t="s">
        <v>78</v>
      </c>
      <c r="G20" s="30" t="s">
        <v>78</v>
      </c>
      <c r="H20" s="30" t="s">
        <v>959</v>
      </c>
      <c r="I20" s="52" t="s">
        <v>5</v>
      </c>
      <c r="J20" s="46"/>
      <c r="K20" s="30"/>
      <c r="L20" s="30"/>
      <c r="M20" s="30"/>
      <c r="O20" s="56"/>
    </row>
    <row r="21" spans="1:15" s="55" customFormat="1" ht="54">
      <c r="A21" s="52"/>
      <c r="B21" s="166"/>
      <c r="C21" s="166"/>
      <c r="D21" s="53" t="s">
        <v>1017</v>
      </c>
      <c r="E21" s="54" t="s">
        <v>1023</v>
      </c>
      <c r="F21" s="59" t="s">
        <v>78</v>
      </c>
      <c r="G21" s="30" t="s">
        <v>78</v>
      </c>
      <c r="H21" s="30" t="s">
        <v>959</v>
      </c>
      <c r="I21" s="52" t="s">
        <v>5</v>
      </c>
      <c r="J21" s="46"/>
      <c r="K21" s="30"/>
      <c r="L21" s="30"/>
      <c r="M21" s="30"/>
      <c r="O21" s="56"/>
    </row>
    <row r="22" spans="1:15" s="55" customFormat="1" ht="54">
      <c r="A22" s="52"/>
      <c r="B22" s="166"/>
      <c r="C22" s="166"/>
      <c r="D22" s="53" t="s">
        <v>1111</v>
      </c>
      <c r="E22" s="54" t="s">
        <v>1024</v>
      </c>
      <c r="F22" s="59" t="s">
        <v>78</v>
      </c>
      <c r="G22" s="30" t="s">
        <v>78</v>
      </c>
      <c r="H22" s="30" t="s">
        <v>959</v>
      </c>
      <c r="I22" s="52" t="s">
        <v>5</v>
      </c>
      <c r="J22" s="46" t="s">
        <v>1767</v>
      </c>
      <c r="K22" s="30"/>
      <c r="L22" s="30"/>
      <c r="M22" s="30"/>
      <c r="O22" s="56"/>
    </row>
    <row r="23" spans="1:15" s="55" customFormat="1" ht="54">
      <c r="A23" s="163"/>
      <c r="B23" s="166"/>
      <c r="C23" s="166"/>
      <c r="D23" s="53" t="s">
        <v>1766</v>
      </c>
      <c r="E23" s="54" t="s">
        <v>1025</v>
      </c>
      <c r="F23" s="59" t="s">
        <v>78</v>
      </c>
      <c r="G23" s="30" t="s">
        <v>78</v>
      </c>
      <c r="H23" s="30" t="s">
        <v>959</v>
      </c>
      <c r="I23" s="52" t="s">
        <v>5</v>
      </c>
      <c r="J23" s="46"/>
      <c r="K23" s="30"/>
      <c r="L23" s="30"/>
      <c r="M23" s="30"/>
      <c r="O23" s="56"/>
    </row>
    <row r="24" spans="1:15" s="55" customFormat="1" ht="54">
      <c r="A24" s="163"/>
      <c r="B24" s="166"/>
      <c r="C24" s="166"/>
      <c r="D24" s="53" t="s">
        <v>1013</v>
      </c>
      <c r="E24" s="54" t="s">
        <v>1026</v>
      </c>
      <c r="F24" s="59" t="s">
        <v>78</v>
      </c>
      <c r="G24" s="30" t="s">
        <v>78</v>
      </c>
      <c r="H24" s="30" t="s">
        <v>959</v>
      </c>
      <c r="I24" s="52" t="s">
        <v>5</v>
      </c>
      <c r="J24" s="46"/>
      <c r="K24" s="30"/>
      <c r="L24" s="30"/>
      <c r="M24" s="30"/>
      <c r="O24" s="56"/>
    </row>
    <row r="25" spans="1:15" s="55" customFormat="1" ht="54">
      <c r="A25" s="52"/>
      <c r="B25" s="166"/>
      <c r="C25" s="166"/>
      <c r="D25" s="53" t="s">
        <v>1601</v>
      </c>
      <c r="E25" s="54" t="s">
        <v>1024</v>
      </c>
      <c r="F25" s="59" t="s">
        <v>78</v>
      </c>
      <c r="G25" s="30" t="s">
        <v>78</v>
      </c>
      <c r="H25" s="30" t="s">
        <v>959</v>
      </c>
      <c r="I25" s="52" t="s">
        <v>5</v>
      </c>
      <c r="J25" s="46"/>
      <c r="K25" s="30"/>
      <c r="L25" s="30"/>
      <c r="M25" s="30"/>
      <c r="O25" s="56"/>
    </row>
    <row r="26" spans="1:15" s="55" customFormat="1" ht="54">
      <c r="A26" s="163"/>
      <c r="B26" s="166"/>
      <c r="C26" s="166"/>
      <c r="D26" s="53" t="s">
        <v>1748</v>
      </c>
      <c r="E26" s="54" t="s">
        <v>1027</v>
      </c>
      <c r="F26" s="59" t="s">
        <v>78</v>
      </c>
      <c r="G26" s="30" t="s">
        <v>78</v>
      </c>
      <c r="H26" s="30" t="s">
        <v>959</v>
      </c>
      <c r="I26" s="52" t="s">
        <v>5</v>
      </c>
      <c r="J26" s="46"/>
      <c r="K26" s="30"/>
      <c r="L26" s="30"/>
      <c r="M26" s="30"/>
      <c r="O26" s="56"/>
    </row>
    <row r="27" spans="1:15" s="55" customFormat="1" ht="54">
      <c r="A27" s="163"/>
      <c r="B27" s="166"/>
      <c r="C27" s="166"/>
      <c r="D27" s="53" t="s">
        <v>1603</v>
      </c>
      <c r="E27" s="54" t="s">
        <v>1028</v>
      </c>
      <c r="F27" s="59" t="s">
        <v>78</v>
      </c>
      <c r="G27" s="30" t="s">
        <v>78</v>
      </c>
      <c r="H27" s="30" t="s">
        <v>959</v>
      </c>
      <c r="I27" s="52" t="s">
        <v>5</v>
      </c>
      <c r="J27" s="46"/>
      <c r="K27" s="30"/>
      <c r="L27" s="30"/>
      <c r="M27" s="30"/>
      <c r="O27" s="56"/>
    </row>
    <row r="28" spans="1:15" s="55" customFormat="1" ht="54">
      <c r="A28" s="52"/>
      <c r="B28" s="166"/>
      <c r="C28" s="166"/>
      <c r="D28" s="53" t="s">
        <v>1112</v>
      </c>
      <c r="E28" s="54" t="s">
        <v>1034</v>
      </c>
      <c r="F28" s="59" t="s">
        <v>78</v>
      </c>
      <c r="G28" s="30" t="s">
        <v>78</v>
      </c>
      <c r="H28" s="30" t="s">
        <v>959</v>
      </c>
      <c r="I28" s="52" t="s">
        <v>5</v>
      </c>
      <c r="J28" s="46"/>
      <c r="K28" s="30"/>
      <c r="L28" s="30"/>
      <c r="M28" s="30"/>
      <c r="O28" s="56"/>
    </row>
    <row r="29" spans="1:15" s="55" customFormat="1" ht="54">
      <c r="A29" s="163"/>
      <c r="B29" s="166"/>
      <c r="C29" s="166"/>
      <c r="D29" s="53" t="s">
        <v>1039</v>
      </c>
      <c r="E29" s="54" t="s">
        <v>1035</v>
      </c>
      <c r="F29" s="59" t="s">
        <v>78</v>
      </c>
      <c r="G29" s="30" t="s">
        <v>78</v>
      </c>
      <c r="H29" s="30" t="s">
        <v>959</v>
      </c>
      <c r="I29" s="52" t="s">
        <v>5</v>
      </c>
      <c r="J29" s="46"/>
      <c r="K29" s="30"/>
      <c r="L29" s="30"/>
      <c r="M29" s="30"/>
      <c r="O29" s="56"/>
    </row>
    <row r="30" spans="1:15" s="55" customFormat="1" ht="54">
      <c r="A30" s="163"/>
      <c r="B30" s="166"/>
      <c r="C30" s="166"/>
      <c r="D30" s="53" t="s">
        <v>1041</v>
      </c>
      <c r="E30" s="54" t="s">
        <v>1036</v>
      </c>
      <c r="F30" s="59" t="s">
        <v>78</v>
      </c>
      <c r="G30" s="30" t="s">
        <v>78</v>
      </c>
      <c r="H30" s="30" t="s">
        <v>959</v>
      </c>
      <c r="I30" s="52" t="s">
        <v>5</v>
      </c>
      <c r="J30" s="46"/>
      <c r="K30" s="30"/>
      <c r="L30" s="30"/>
      <c r="M30" s="30"/>
      <c r="O30" s="56"/>
    </row>
    <row r="31" spans="1:15" s="55" customFormat="1" ht="54">
      <c r="A31" s="52"/>
      <c r="B31" s="166"/>
      <c r="C31" s="166"/>
      <c r="D31" s="53" t="s">
        <v>1113</v>
      </c>
      <c r="E31" s="54" t="s">
        <v>1034</v>
      </c>
      <c r="F31" s="59" t="s">
        <v>78</v>
      </c>
      <c r="G31" s="30" t="s">
        <v>78</v>
      </c>
      <c r="H31" s="30" t="s">
        <v>959</v>
      </c>
      <c r="I31" s="52" t="s">
        <v>5</v>
      </c>
      <c r="J31" s="46"/>
      <c r="K31" s="30"/>
      <c r="L31" s="30"/>
      <c r="M31" s="30"/>
      <c r="O31" s="56"/>
    </row>
    <row r="32" spans="1:15" s="55" customFormat="1" ht="54">
      <c r="A32" s="163"/>
      <c r="B32" s="166"/>
      <c r="C32" s="166"/>
      <c r="D32" s="53" t="s">
        <v>1040</v>
      </c>
      <c r="E32" s="54" t="s">
        <v>1037</v>
      </c>
      <c r="F32" s="59" t="s">
        <v>78</v>
      </c>
      <c r="G32" s="30" t="s">
        <v>78</v>
      </c>
      <c r="H32" s="30" t="s">
        <v>959</v>
      </c>
      <c r="I32" s="52" t="s">
        <v>5</v>
      </c>
      <c r="J32" s="46"/>
      <c r="K32" s="30"/>
      <c r="L32" s="30"/>
      <c r="M32" s="30"/>
      <c r="O32" s="56"/>
    </row>
    <row r="33" spans="1:15" s="55" customFormat="1" ht="54">
      <c r="A33" s="163"/>
      <c r="B33" s="166"/>
      <c r="C33" s="166"/>
      <c r="D33" s="53" t="s">
        <v>1042</v>
      </c>
      <c r="E33" s="54" t="s">
        <v>1038</v>
      </c>
      <c r="F33" s="59" t="s">
        <v>78</v>
      </c>
      <c r="G33" s="30" t="s">
        <v>78</v>
      </c>
      <c r="H33" s="30" t="s">
        <v>959</v>
      </c>
      <c r="I33" s="52" t="s">
        <v>5</v>
      </c>
      <c r="J33" s="46"/>
      <c r="K33" s="30"/>
      <c r="L33" s="30"/>
      <c r="M33" s="30"/>
      <c r="O33" s="56"/>
    </row>
    <row r="34" spans="1:15" s="55" customFormat="1" ht="144">
      <c r="A34" s="163"/>
      <c r="B34" s="166"/>
      <c r="C34" s="166"/>
      <c r="D34" s="53" t="s">
        <v>1636</v>
      </c>
      <c r="E34" s="54" t="s">
        <v>1092</v>
      </c>
      <c r="F34" s="59" t="s">
        <v>1089</v>
      </c>
      <c r="G34" s="30" t="s">
        <v>78</v>
      </c>
      <c r="H34" s="30" t="s">
        <v>1032</v>
      </c>
      <c r="I34" s="52" t="s">
        <v>5</v>
      </c>
      <c r="J34" s="46" t="s">
        <v>1165</v>
      </c>
      <c r="K34" s="30"/>
      <c r="L34" s="30"/>
      <c r="M34" s="30"/>
      <c r="O34" s="56"/>
    </row>
    <row r="35" spans="1:15" s="55" customFormat="1" ht="144">
      <c r="A35" s="52"/>
      <c r="B35" s="166"/>
      <c r="C35" s="166"/>
      <c r="D35" s="53" t="s">
        <v>1637</v>
      </c>
      <c r="E35" s="54" t="s">
        <v>1093</v>
      </c>
      <c r="F35" s="59" t="s">
        <v>1067</v>
      </c>
      <c r="G35" s="30" t="s">
        <v>78</v>
      </c>
      <c r="H35" s="30" t="s">
        <v>1032</v>
      </c>
      <c r="I35" s="52" t="s">
        <v>5</v>
      </c>
      <c r="J35" s="46" t="s">
        <v>1162</v>
      </c>
      <c r="K35" s="30"/>
      <c r="L35" s="30"/>
      <c r="M35" s="30"/>
      <c r="O35" s="56"/>
    </row>
    <row r="36" spans="1:15" s="55" customFormat="1" ht="144">
      <c r="A36" s="163"/>
      <c r="B36" s="166"/>
      <c r="C36" s="166"/>
      <c r="D36" s="53" t="s">
        <v>1638</v>
      </c>
      <c r="E36" s="54" t="s">
        <v>1094</v>
      </c>
      <c r="F36" s="59" t="s">
        <v>1068</v>
      </c>
      <c r="G36" s="30" t="s">
        <v>78</v>
      </c>
      <c r="H36" s="30" t="s">
        <v>1032</v>
      </c>
      <c r="I36" s="52" t="s">
        <v>5</v>
      </c>
      <c r="J36" s="46" t="s">
        <v>1162</v>
      </c>
      <c r="K36" s="30"/>
      <c r="L36" s="30"/>
      <c r="M36" s="30"/>
      <c r="O36" s="56"/>
    </row>
    <row r="37" spans="1:15" s="55" customFormat="1" ht="126">
      <c r="A37" s="163"/>
      <c r="B37" s="166"/>
      <c r="C37" s="166"/>
      <c r="D37" s="53" t="s">
        <v>1639</v>
      </c>
      <c r="E37" s="54" t="s">
        <v>1095</v>
      </c>
      <c r="F37" s="59" t="s">
        <v>1091</v>
      </c>
      <c r="G37" s="30" t="s">
        <v>78</v>
      </c>
      <c r="H37" s="30" t="s">
        <v>1032</v>
      </c>
      <c r="I37" s="52" t="s">
        <v>5</v>
      </c>
      <c r="J37" s="46" t="s">
        <v>1069</v>
      </c>
      <c r="K37" s="30"/>
      <c r="L37" s="30"/>
      <c r="M37" s="30"/>
      <c r="O37" s="56"/>
    </row>
    <row r="38" spans="1:15" s="55" customFormat="1" ht="126">
      <c r="A38" s="163"/>
      <c r="B38" s="166"/>
      <c r="C38" s="166"/>
      <c r="D38" s="53" t="s">
        <v>1640</v>
      </c>
      <c r="E38" s="54" t="s">
        <v>1096</v>
      </c>
      <c r="F38" s="59" t="s">
        <v>1090</v>
      </c>
      <c r="G38" s="30" t="s">
        <v>78</v>
      </c>
      <c r="H38" s="30" t="s">
        <v>1032</v>
      </c>
      <c r="I38" s="52" t="s">
        <v>5</v>
      </c>
      <c r="J38" s="46" t="s">
        <v>1069</v>
      </c>
      <c r="K38" s="30"/>
      <c r="L38" s="30"/>
      <c r="M38" s="30"/>
      <c r="O38" s="56"/>
    </row>
    <row r="39" spans="1:15" s="55" customFormat="1" ht="54">
      <c r="A39" s="52"/>
      <c r="B39" s="166"/>
      <c r="C39" s="166"/>
      <c r="D39" s="53" t="s">
        <v>1082</v>
      </c>
      <c r="E39" s="54" t="s">
        <v>1085</v>
      </c>
      <c r="F39" s="59" t="s">
        <v>78</v>
      </c>
      <c r="G39" s="30" t="s">
        <v>78</v>
      </c>
      <c r="H39" s="30" t="s">
        <v>959</v>
      </c>
      <c r="I39" s="52" t="s">
        <v>178</v>
      </c>
      <c r="J39" s="46" t="s">
        <v>1166</v>
      </c>
      <c r="K39" s="30"/>
      <c r="L39" s="30"/>
      <c r="M39" s="30"/>
      <c r="O39" s="56"/>
    </row>
    <row r="40" spans="1:15" s="55" customFormat="1" ht="36">
      <c r="A40" s="52"/>
      <c r="B40" s="166"/>
      <c r="C40" s="166"/>
      <c r="D40" s="53" t="s">
        <v>983</v>
      </c>
      <c r="E40" s="54"/>
      <c r="F40" s="59" t="s">
        <v>78</v>
      </c>
      <c r="G40" s="30" t="s">
        <v>78</v>
      </c>
      <c r="H40" s="30" t="s">
        <v>959</v>
      </c>
      <c r="I40" s="52" t="s">
        <v>178</v>
      </c>
      <c r="J40" s="46" t="s">
        <v>1166</v>
      </c>
      <c r="K40" s="30"/>
      <c r="L40" s="30"/>
      <c r="M40" s="30"/>
      <c r="O40" s="56"/>
    </row>
    <row r="41" spans="1:15" s="55" customFormat="1" ht="36">
      <c r="A41" s="52"/>
      <c r="B41" s="166"/>
      <c r="C41" s="166"/>
      <c r="D41" s="53" t="s">
        <v>984</v>
      </c>
      <c r="E41" s="54"/>
      <c r="F41" s="59" t="s">
        <v>78</v>
      </c>
      <c r="G41" s="30" t="s">
        <v>78</v>
      </c>
      <c r="H41" s="30" t="s">
        <v>959</v>
      </c>
      <c r="I41" s="52" t="s">
        <v>178</v>
      </c>
      <c r="J41" s="46" t="s">
        <v>1166</v>
      </c>
      <c r="K41" s="30"/>
      <c r="L41" s="30"/>
      <c r="M41" s="30"/>
      <c r="O41" s="56"/>
    </row>
    <row r="42" spans="1:15" s="55" customFormat="1" ht="54">
      <c r="A42" s="52"/>
      <c r="B42" s="166"/>
      <c r="C42" s="166"/>
      <c r="D42" s="53" t="s">
        <v>1083</v>
      </c>
      <c r="E42" s="54" t="s">
        <v>1086</v>
      </c>
      <c r="F42" s="59" t="s">
        <v>78</v>
      </c>
      <c r="G42" s="30" t="s">
        <v>78</v>
      </c>
      <c r="H42" s="30" t="s">
        <v>959</v>
      </c>
      <c r="I42" s="52" t="s">
        <v>178</v>
      </c>
      <c r="J42" s="46" t="s">
        <v>1167</v>
      </c>
      <c r="K42" s="30"/>
      <c r="L42" s="30"/>
      <c r="M42" s="30"/>
      <c r="O42" s="56"/>
    </row>
    <row r="43" spans="1:15" s="55" customFormat="1" ht="36">
      <c r="A43" s="52"/>
      <c r="B43" s="166"/>
      <c r="C43" s="166"/>
      <c r="D43" s="53" t="s">
        <v>985</v>
      </c>
      <c r="E43" s="54"/>
      <c r="F43" s="59" t="s">
        <v>78</v>
      </c>
      <c r="G43" s="30" t="s">
        <v>78</v>
      </c>
      <c r="H43" s="30" t="s">
        <v>959</v>
      </c>
      <c r="I43" s="52" t="s">
        <v>178</v>
      </c>
      <c r="J43" s="46" t="s">
        <v>1167</v>
      </c>
      <c r="K43" s="30"/>
      <c r="L43" s="30"/>
      <c r="M43" s="30"/>
      <c r="O43" s="56"/>
    </row>
    <row r="44" spans="1:15" s="55" customFormat="1" ht="36">
      <c r="A44" s="52"/>
      <c r="B44" s="166"/>
      <c r="C44" s="166"/>
      <c r="D44" s="53" t="s">
        <v>986</v>
      </c>
      <c r="E44" s="54"/>
      <c r="F44" s="59" t="s">
        <v>78</v>
      </c>
      <c r="G44" s="30" t="s">
        <v>78</v>
      </c>
      <c r="H44" s="30" t="s">
        <v>959</v>
      </c>
      <c r="I44" s="52" t="s">
        <v>178</v>
      </c>
      <c r="J44" s="46" t="s">
        <v>1167</v>
      </c>
      <c r="K44" s="30"/>
      <c r="L44" s="30"/>
      <c r="M44" s="30"/>
      <c r="O44" s="56"/>
    </row>
    <row r="45" spans="1:15" s="55" customFormat="1" ht="90">
      <c r="A45" s="163"/>
      <c r="B45" s="166"/>
      <c r="C45" s="166"/>
      <c r="D45" s="53" t="s">
        <v>1097</v>
      </c>
      <c r="E45" s="54" t="s">
        <v>1665</v>
      </c>
      <c r="F45" s="59" t="s">
        <v>1100</v>
      </c>
      <c r="G45" s="30" t="s">
        <v>78</v>
      </c>
      <c r="H45" s="30" t="s">
        <v>959</v>
      </c>
      <c r="I45" s="52" t="s">
        <v>5</v>
      </c>
      <c r="J45" s="46" t="s">
        <v>1668</v>
      </c>
      <c r="K45" s="30"/>
      <c r="L45" s="30"/>
      <c r="M45" s="30"/>
      <c r="O45" s="56"/>
    </row>
    <row r="46" spans="1:15" s="55" customFormat="1" ht="90">
      <c r="A46" s="163"/>
      <c r="B46" s="166"/>
      <c r="C46" s="166"/>
      <c r="D46" s="53" t="s">
        <v>1088</v>
      </c>
      <c r="E46" s="54" t="s">
        <v>1666</v>
      </c>
      <c r="F46" s="59" t="s">
        <v>1101</v>
      </c>
      <c r="G46" s="30" t="s">
        <v>78</v>
      </c>
      <c r="H46" s="30" t="s">
        <v>959</v>
      </c>
      <c r="I46" s="52" t="s">
        <v>5</v>
      </c>
      <c r="J46" s="46"/>
      <c r="K46" s="30"/>
      <c r="L46" s="30"/>
      <c r="M46" s="30"/>
      <c r="O46" s="56"/>
    </row>
    <row r="47" spans="1:15" s="55" customFormat="1" ht="90">
      <c r="A47" s="163"/>
      <c r="B47" s="166"/>
      <c r="C47" s="166"/>
      <c r="D47" s="53" t="s">
        <v>1087</v>
      </c>
      <c r="E47" s="54" t="s">
        <v>1107</v>
      </c>
      <c r="F47" s="59" t="s">
        <v>1102</v>
      </c>
      <c r="G47" s="30" t="s">
        <v>78</v>
      </c>
      <c r="H47" s="30" t="s">
        <v>959</v>
      </c>
      <c r="I47" s="52" t="s">
        <v>5</v>
      </c>
      <c r="J47" s="46"/>
      <c r="K47" s="30"/>
      <c r="L47" s="30"/>
      <c r="M47" s="30"/>
      <c r="O47" s="56"/>
    </row>
    <row r="48" spans="1:15" s="55" customFormat="1" ht="90">
      <c r="A48" s="163"/>
      <c r="B48" s="166"/>
      <c r="C48" s="166"/>
      <c r="D48" s="53" t="s">
        <v>1099</v>
      </c>
      <c r="E48" s="54" t="s">
        <v>1108</v>
      </c>
      <c r="F48" s="59" t="s">
        <v>1103</v>
      </c>
      <c r="G48" s="30" t="s">
        <v>78</v>
      </c>
      <c r="H48" s="30" t="s">
        <v>959</v>
      </c>
      <c r="I48" s="52" t="s">
        <v>5</v>
      </c>
      <c r="J48" s="46"/>
      <c r="K48" s="30"/>
      <c r="L48" s="30"/>
      <c r="M48" s="30"/>
      <c r="O48" s="56"/>
    </row>
    <row r="49" spans="1:15" s="55" customFormat="1" ht="90">
      <c r="A49" s="163"/>
      <c r="B49" s="166"/>
      <c r="C49" s="166"/>
      <c r="D49" s="53" t="s">
        <v>1098</v>
      </c>
      <c r="E49" s="54" t="s">
        <v>1667</v>
      </c>
      <c r="F49" s="59" t="s">
        <v>1104</v>
      </c>
      <c r="G49" s="30" t="s">
        <v>78</v>
      </c>
      <c r="H49" s="30" t="s">
        <v>959</v>
      </c>
      <c r="I49" s="52" t="s">
        <v>5</v>
      </c>
      <c r="J49" s="46"/>
      <c r="K49" s="30"/>
      <c r="L49" s="30"/>
      <c r="M49" s="30"/>
      <c r="O49" s="56"/>
    </row>
    <row r="50" spans="1:15" s="55" customFormat="1" ht="54">
      <c r="A50" s="52"/>
      <c r="B50" s="166"/>
      <c r="C50" s="166"/>
      <c r="D50" s="53" t="s">
        <v>1084</v>
      </c>
      <c r="E50" s="54"/>
      <c r="F50" s="59" t="s">
        <v>78</v>
      </c>
      <c r="G50" s="30" t="s">
        <v>78</v>
      </c>
      <c r="H50" s="30" t="s">
        <v>959</v>
      </c>
      <c r="I50" s="52" t="s">
        <v>178</v>
      </c>
      <c r="J50" s="46" t="s">
        <v>1168</v>
      </c>
      <c r="K50" s="30"/>
      <c r="L50" s="30"/>
      <c r="M50" s="30"/>
      <c r="O50" s="56"/>
    </row>
    <row r="51" spans="1:15" s="55" customFormat="1" ht="36">
      <c r="A51" s="52"/>
      <c r="B51" s="166"/>
      <c r="C51" s="166"/>
      <c r="D51" s="53" t="s">
        <v>987</v>
      </c>
      <c r="E51" s="54"/>
      <c r="F51" s="59" t="s">
        <v>78</v>
      </c>
      <c r="G51" s="30" t="s">
        <v>78</v>
      </c>
      <c r="H51" s="30" t="s">
        <v>959</v>
      </c>
      <c r="I51" s="52" t="s">
        <v>178</v>
      </c>
      <c r="J51" s="46" t="s">
        <v>1168</v>
      </c>
      <c r="K51" s="30"/>
      <c r="L51" s="30"/>
      <c r="M51" s="30"/>
      <c r="O51" s="56"/>
    </row>
    <row r="52" spans="1:15" s="55" customFormat="1" ht="36">
      <c r="A52" s="52"/>
      <c r="B52" s="166"/>
      <c r="C52" s="166"/>
      <c r="D52" s="53" t="s">
        <v>988</v>
      </c>
      <c r="E52" s="54"/>
      <c r="F52" s="59" t="s">
        <v>78</v>
      </c>
      <c r="G52" s="30" t="s">
        <v>78</v>
      </c>
      <c r="H52" s="30" t="s">
        <v>959</v>
      </c>
      <c r="I52" s="52" t="s">
        <v>178</v>
      </c>
      <c r="J52" s="46" t="s">
        <v>1168</v>
      </c>
      <c r="K52" s="30"/>
      <c r="L52" s="30"/>
      <c r="M52" s="30"/>
      <c r="O52" s="56"/>
    </row>
    <row r="53" spans="1:15" s="55" customFormat="1" ht="54">
      <c r="A53" s="52"/>
      <c r="B53" s="165" t="s">
        <v>805</v>
      </c>
      <c r="C53" s="165" t="s">
        <v>787</v>
      </c>
      <c r="D53" s="53" t="s">
        <v>779</v>
      </c>
      <c r="E53" s="54" t="s">
        <v>1046</v>
      </c>
      <c r="F53" s="30" t="s">
        <v>776</v>
      </c>
      <c r="G53" s="23" t="s">
        <v>777</v>
      </c>
      <c r="H53" s="30"/>
      <c r="I53" s="52" t="s">
        <v>5</v>
      </c>
      <c r="J53" s="46"/>
      <c r="K53" s="30"/>
      <c r="L53" s="30"/>
      <c r="M53" s="30"/>
      <c r="N53" s="55" t="s">
        <v>48</v>
      </c>
      <c r="O53" s="56"/>
    </row>
    <row r="54" spans="1:15" s="55" customFormat="1" ht="54">
      <c r="A54" s="52"/>
      <c r="B54" s="166"/>
      <c r="C54" s="166"/>
      <c r="D54" s="53" t="s">
        <v>784</v>
      </c>
      <c r="E54" s="54" t="s">
        <v>1045</v>
      </c>
      <c r="F54" s="30" t="s">
        <v>78</v>
      </c>
      <c r="G54" s="23" t="s">
        <v>78</v>
      </c>
      <c r="H54" s="30"/>
      <c r="I54" s="52" t="s">
        <v>5</v>
      </c>
      <c r="J54" s="46"/>
      <c r="K54" s="30"/>
      <c r="L54" s="30"/>
      <c r="M54" s="30"/>
      <c r="N54" s="55" t="s">
        <v>48</v>
      </c>
      <c r="O54" s="56"/>
    </row>
    <row r="55" spans="1:15" s="55" customFormat="1" ht="72">
      <c r="A55" s="52"/>
      <c r="B55" s="166"/>
      <c r="C55" s="166"/>
      <c r="D55" s="53" t="s">
        <v>1050</v>
      </c>
      <c r="E55" s="54" t="s">
        <v>1053</v>
      </c>
      <c r="F55" s="30" t="s">
        <v>778</v>
      </c>
      <c r="G55" s="23" t="s">
        <v>78</v>
      </c>
      <c r="H55" s="30"/>
      <c r="I55" s="52" t="s">
        <v>5</v>
      </c>
      <c r="J55" s="46" t="s">
        <v>1057</v>
      </c>
      <c r="K55" s="30"/>
      <c r="L55" s="30"/>
      <c r="M55" s="30"/>
      <c r="N55" s="55" t="s">
        <v>48</v>
      </c>
      <c r="O55" s="56"/>
    </row>
    <row r="56" spans="1:15" s="55" customFormat="1" ht="72">
      <c r="A56" s="52"/>
      <c r="B56" s="166"/>
      <c r="C56" s="166"/>
      <c r="D56" s="53" t="s">
        <v>1051</v>
      </c>
      <c r="E56" s="54" t="s">
        <v>1054</v>
      </c>
      <c r="F56" s="30" t="s">
        <v>1048</v>
      </c>
      <c r="G56" s="23" t="s">
        <v>78</v>
      </c>
      <c r="H56" s="30"/>
      <c r="I56" s="52" t="s">
        <v>5</v>
      </c>
      <c r="J56" s="46"/>
      <c r="K56" s="30"/>
      <c r="L56" s="30"/>
      <c r="M56" s="30"/>
      <c r="N56" s="55" t="s">
        <v>48</v>
      </c>
      <c r="O56" s="56"/>
    </row>
    <row r="57" spans="1:15" s="55" customFormat="1" ht="72">
      <c r="A57" s="52"/>
      <c r="B57" s="166"/>
      <c r="C57" s="166"/>
      <c r="D57" s="53" t="s">
        <v>1049</v>
      </c>
      <c r="E57" s="54" t="s">
        <v>1055</v>
      </c>
      <c r="F57" s="30" t="s">
        <v>1048</v>
      </c>
      <c r="G57" s="23" t="s">
        <v>78</v>
      </c>
      <c r="H57" s="30"/>
      <c r="I57" s="52" t="s">
        <v>5</v>
      </c>
      <c r="J57" s="46"/>
      <c r="K57" s="30"/>
      <c r="L57" s="30"/>
      <c r="M57" s="30"/>
      <c r="O57" s="56"/>
    </row>
    <row r="58" spans="1:15" s="55" customFormat="1" ht="72">
      <c r="A58" s="52"/>
      <c r="B58" s="166"/>
      <c r="C58" s="166"/>
      <c r="D58" s="53" t="s">
        <v>1052</v>
      </c>
      <c r="E58" s="54" t="s">
        <v>1056</v>
      </c>
      <c r="F58" s="30" t="s">
        <v>1047</v>
      </c>
      <c r="G58" s="23" t="s">
        <v>78</v>
      </c>
      <c r="H58" s="30"/>
      <c r="I58" s="52" t="s">
        <v>5</v>
      </c>
      <c r="J58" s="46"/>
      <c r="K58" s="30"/>
      <c r="L58" s="30"/>
      <c r="M58" s="30"/>
      <c r="O58" s="56"/>
    </row>
    <row r="59" spans="1:15" s="55" customFormat="1" ht="54">
      <c r="A59" s="52"/>
      <c r="B59" s="166"/>
      <c r="C59" s="166"/>
      <c r="D59" s="53" t="s">
        <v>780</v>
      </c>
      <c r="E59" s="54" t="s">
        <v>1046</v>
      </c>
      <c r="F59" s="30" t="s">
        <v>776</v>
      </c>
      <c r="G59" s="23" t="s">
        <v>777</v>
      </c>
      <c r="H59" s="30"/>
      <c r="I59" s="52" t="s">
        <v>5</v>
      </c>
      <c r="J59" s="46"/>
      <c r="K59" s="30"/>
      <c r="L59" s="30"/>
      <c r="M59" s="30"/>
      <c r="N59" s="55" t="s">
        <v>48</v>
      </c>
      <c r="O59" s="56"/>
    </row>
    <row r="60" spans="1:15" s="55" customFormat="1" ht="54">
      <c r="A60" s="52"/>
      <c r="B60" s="166"/>
      <c r="C60" s="166"/>
      <c r="D60" s="53" t="s">
        <v>781</v>
      </c>
      <c r="E60" s="54" t="s">
        <v>1045</v>
      </c>
      <c r="F60" s="30" t="s">
        <v>78</v>
      </c>
      <c r="G60" s="23" t="s">
        <v>78</v>
      </c>
      <c r="H60" s="30"/>
      <c r="I60" s="52" t="s">
        <v>5</v>
      </c>
      <c r="J60" s="46"/>
      <c r="K60" s="30"/>
      <c r="L60" s="30"/>
      <c r="M60" s="30"/>
      <c r="N60" s="55" t="s">
        <v>48</v>
      </c>
      <c r="O60" s="56"/>
    </row>
    <row r="61" spans="1:15" s="55" customFormat="1" ht="72">
      <c r="A61" s="52"/>
      <c r="B61" s="166"/>
      <c r="C61" s="166"/>
      <c r="D61" s="53" t="s">
        <v>1058</v>
      </c>
      <c r="E61" s="54" t="s">
        <v>1053</v>
      </c>
      <c r="F61" s="30" t="s">
        <v>778</v>
      </c>
      <c r="G61" s="23" t="s">
        <v>78</v>
      </c>
      <c r="H61" s="30"/>
      <c r="I61" s="52" t="s">
        <v>5</v>
      </c>
      <c r="J61" s="46" t="s">
        <v>1057</v>
      </c>
      <c r="K61" s="30"/>
      <c r="L61" s="30"/>
      <c r="M61" s="30"/>
      <c r="N61" s="55" t="s">
        <v>48</v>
      </c>
      <c r="O61" s="56"/>
    </row>
    <row r="62" spans="1:15" s="55" customFormat="1" ht="72">
      <c r="A62" s="52"/>
      <c r="B62" s="166"/>
      <c r="C62" s="166"/>
      <c r="D62" s="53" t="s">
        <v>1059</v>
      </c>
      <c r="E62" s="54" t="s">
        <v>1054</v>
      </c>
      <c r="F62" s="30" t="s">
        <v>1048</v>
      </c>
      <c r="G62" s="23" t="s">
        <v>78</v>
      </c>
      <c r="H62" s="30"/>
      <c r="I62" s="52" t="s">
        <v>5</v>
      </c>
      <c r="J62" s="46"/>
      <c r="K62" s="30"/>
      <c r="L62" s="30"/>
      <c r="M62" s="30"/>
      <c r="O62" s="56"/>
    </row>
    <row r="63" spans="1:15" s="55" customFormat="1" ht="72">
      <c r="A63" s="52"/>
      <c r="B63" s="166"/>
      <c r="C63" s="166"/>
      <c r="D63" s="53" t="s">
        <v>1060</v>
      </c>
      <c r="E63" s="54" t="s">
        <v>1055</v>
      </c>
      <c r="F63" s="30" t="s">
        <v>1048</v>
      </c>
      <c r="G63" s="23" t="s">
        <v>78</v>
      </c>
      <c r="H63" s="30"/>
      <c r="I63" s="52" t="s">
        <v>5</v>
      </c>
      <c r="J63" s="46"/>
      <c r="K63" s="30"/>
      <c r="L63" s="30"/>
      <c r="M63" s="30"/>
      <c r="N63" s="55" t="s">
        <v>48</v>
      </c>
      <c r="O63" s="56"/>
    </row>
    <row r="64" spans="1:15" s="55" customFormat="1" ht="72">
      <c r="A64" s="52"/>
      <c r="B64" s="166"/>
      <c r="C64" s="166"/>
      <c r="D64" s="53" t="s">
        <v>1061</v>
      </c>
      <c r="E64" s="54" t="s">
        <v>1056</v>
      </c>
      <c r="F64" s="30" t="s">
        <v>1047</v>
      </c>
      <c r="G64" s="23" t="s">
        <v>78</v>
      </c>
      <c r="H64" s="30"/>
      <c r="I64" s="52" t="s">
        <v>5</v>
      </c>
      <c r="J64" s="46"/>
      <c r="K64" s="30"/>
      <c r="L64" s="30"/>
      <c r="M64" s="30"/>
      <c r="N64" s="55" t="s">
        <v>48</v>
      </c>
      <c r="O64" s="56"/>
    </row>
    <row r="65" spans="1:15" s="55" customFormat="1" ht="54">
      <c r="A65" s="52"/>
      <c r="B65" s="166"/>
      <c r="C65" s="166"/>
      <c r="D65" s="53" t="s">
        <v>782</v>
      </c>
      <c r="E65" s="54" t="s">
        <v>1046</v>
      </c>
      <c r="F65" s="30" t="s">
        <v>776</v>
      </c>
      <c r="G65" s="23" t="s">
        <v>777</v>
      </c>
      <c r="H65" s="30"/>
      <c r="I65" s="52" t="s">
        <v>5</v>
      </c>
      <c r="J65" s="46"/>
      <c r="K65" s="30"/>
      <c r="L65" s="30"/>
      <c r="M65" s="30"/>
      <c r="O65" s="56"/>
    </row>
    <row r="66" spans="1:15" s="55" customFormat="1" ht="54">
      <c r="A66" s="52"/>
      <c r="B66" s="166"/>
      <c r="C66" s="166"/>
      <c r="D66" s="53" t="s">
        <v>783</v>
      </c>
      <c r="E66" s="54" t="s">
        <v>1045</v>
      </c>
      <c r="F66" s="30" t="s">
        <v>78</v>
      </c>
      <c r="G66" s="23" t="s">
        <v>78</v>
      </c>
      <c r="H66" s="30"/>
      <c r="I66" s="52" t="s">
        <v>5</v>
      </c>
      <c r="J66" s="46"/>
      <c r="K66" s="30"/>
      <c r="L66" s="30"/>
      <c r="M66" s="30"/>
      <c r="N66" s="55" t="s">
        <v>48</v>
      </c>
      <c r="O66" s="56"/>
    </row>
    <row r="67" spans="1:15" s="55" customFormat="1" ht="72">
      <c r="A67" s="52"/>
      <c r="B67" s="166"/>
      <c r="C67" s="166"/>
      <c r="D67" s="53" t="s">
        <v>1062</v>
      </c>
      <c r="E67" s="54" t="s">
        <v>1053</v>
      </c>
      <c r="F67" s="30" t="s">
        <v>778</v>
      </c>
      <c r="G67" s="23" t="s">
        <v>78</v>
      </c>
      <c r="H67" s="30"/>
      <c r="I67" s="52" t="s">
        <v>5</v>
      </c>
      <c r="J67" s="46" t="s">
        <v>1057</v>
      </c>
      <c r="K67" s="30"/>
      <c r="L67" s="30"/>
      <c r="M67" s="30"/>
      <c r="N67" s="55" t="s">
        <v>48</v>
      </c>
      <c r="O67" s="56"/>
    </row>
    <row r="68" spans="1:15" s="55" customFormat="1" ht="72">
      <c r="A68" s="52"/>
      <c r="B68" s="166"/>
      <c r="C68" s="166"/>
      <c r="D68" s="53" t="s">
        <v>1063</v>
      </c>
      <c r="E68" s="54" t="s">
        <v>1054</v>
      </c>
      <c r="F68" s="30" t="s">
        <v>1048</v>
      </c>
      <c r="G68" s="23" t="s">
        <v>78</v>
      </c>
      <c r="H68" s="30"/>
      <c r="I68" s="52" t="s">
        <v>5</v>
      </c>
      <c r="J68" s="46"/>
      <c r="K68" s="30"/>
      <c r="L68" s="30"/>
      <c r="M68" s="30"/>
      <c r="O68" s="56"/>
    </row>
    <row r="69" spans="1:15" s="55" customFormat="1" ht="72">
      <c r="A69" s="52"/>
      <c r="B69" s="166"/>
      <c r="C69" s="166"/>
      <c r="D69" s="53" t="s">
        <v>1064</v>
      </c>
      <c r="E69" s="54" t="s">
        <v>1055</v>
      </c>
      <c r="F69" s="30" t="s">
        <v>1048</v>
      </c>
      <c r="G69" s="23" t="s">
        <v>78</v>
      </c>
      <c r="H69" s="30"/>
      <c r="I69" s="52" t="s">
        <v>5</v>
      </c>
      <c r="J69" s="46"/>
      <c r="K69" s="30"/>
      <c r="L69" s="30"/>
      <c r="M69" s="30"/>
      <c r="O69" s="56"/>
    </row>
    <row r="70" spans="1:15" s="55" customFormat="1" ht="72">
      <c r="A70" s="52"/>
      <c r="B70" s="166"/>
      <c r="C70" s="166"/>
      <c r="D70" s="53" t="s">
        <v>1065</v>
      </c>
      <c r="E70" s="54" t="s">
        <v>1056</v>
      </c>
      <c r="F70" s="30" t="s">
        <v>1047</v>
      </c>
      <c r="G70" s="23" t="s">
        <v>78</v>
      </c>
      <c r="H70" s="30"/>
      <c r="I70" s="52" t="s">
        <v>5</v>
      </c>
      <c r="J70" s="46"/>
      <c r="K70" s="30"/>
      <c r="L70" s="30"/>
      <c r="M70" s="30"/>
      <c r="N70" s="55" t="s">
        <v>48</v>
      </c>
      <c r="O70" s="56"/>
    </row>
    <row r="71" spans="1:15" s="55" customFormat="1" ht="54">
      <c r="A71" s="52"/>
      <c r="B71" s="166"/>
      <c r="C71" s="165" t="s">
        <v>788</v>
      </c>
      <c r="D71" s="53" t="s">
        <v>779</v>
      </c>
      <c r="E71" s="54" t="s">
        <v>1046</v>
      </c>
      <c r="F71" s="30" t="s">
        <v>785</v>
      </c>
      <c r="G71" s="23" t="s">
        <v>777</v>
      </c>
      <c r="H71" s="30"/>
      <c r="I71" s="52" t="s">
        <v>5</v>
      </c>
      <c r="J71" s="46"/>
      <c r="K71" s="30"/>
      <c r="L71" s="30"/>
      <c r="M71" s="30"/>
      <c r="N71" s="55" t="s">
        <v>48</v>
      </c>
      <c r="O71" s="56"/>
    </row>
    <row r="72" spans="1:15" s="55" customFormat="1" ht="54">
      <c r="A72" s="52"/>
      <c r="B72" s="166"/>
      <c r="C72" s="166"/>
      <c r="D72" s="53" t="s">
        <v>784</v>
      </c>
      <c r="E72" s="54" t="s">
        <v>1045</v>
      </c>
      <c r="F72" s="30" t="s">
        <v>78</v>
      </c>
      <c r="G72" s="23" t="s">
        <v>78</v>
      </c>
      <c r="H72" s="30"/>
      <c r="I72" s="52" t="s">
        <v>5</v>
      </c>
      <c r="J72" s="46"/>
      <c r="K72" s="30"/>
      <c r="L72" s="30"/>
      <c r="M72" s="30"/>
      <c r="N72" s="55" t="s">
        <v>48</v>
      </c>
      <c r="O72" s="56"/>
    </row>
    <row r="73" spans="1:15" s="55" customFormat="1" ht="54">
      <c r="A73" s="52"/>
      <c r="B73" s="166"/>
      <c r="C73" s="166"/>
      <c r="D73" s="53" t="s">
        <v>817</v>
      </c>
      <c r="E73" s="54" t="s">
        <v>1239</v>
      </c>
      <c r="F73" s="30" t="s">
        <v>78</v>
      </c>
      <c r="G73" s="23" t="s">
        <v>78</v>
      </c>
      <c r="H73" s="30"/>
      <c r="I73" s="52" t="s">
        <v>5</v>
      </c>
      <c r="J73" s="46" t="s">
        <v>1240</v>
      </c>
      <c r="K73" s="30"/>
      <c r="L73" s="30"/>
      <c r="M73" s="30"/>
      <c r="N73" s="55" t="s">
        <v>48</v>
      </c>
      <c r="O73" s="56"/>
    </row>
    <row r="74" spans="1:15" s="55" customFormat="1" ht="36">
      <c r="A74" s="52"/>
      <c r="B74" s="166"/>
      <c r="C74" s="166"/>
      <c r="D74" s="53" t="s">
        <v>823</v>
      </c>
      <c r="E74" s="54" t="s">
        <v>78</v>
      </c>
      <c r="F74" s="30" t="s">
        <v>786</v>
      </c>
      <c r="G74" s="23" t="s">
        <v>78</v>
      </c>
      <c r="H74" s="30"/>
      <c r="I74" s="52" t="s">
        <v>5</v>
      </c>
      <c r="J74" s="46" t="s">
        <v>1240</v>
      </c>
      <c r="K74" s="30"/>
      <c r="L74" s="30"/>
      <c r="M74" s="30"/>
      <c r="N74" s="55" t="s">
        <v>48</v>
      </c>
      <c r="O74" s="56"/>
    </row>
    <row r="75" spans="1:15" s="55" customFormat="1" ht="36">
      <c r="A75" s="52"/>
      <c r="B75" s="166"/>
      <c r="C75" s="166"/>
      <c r="D75" s="53" t="s">
        <v>820</v>
      </c>
      <c r="E75" s="54" t="s">
        <v>78</v>
      </c>
      <c r="F75" s="30" t="s">
        <v>786</v>
      </c>
      <c r="G75" s="23" t="s">
        <v>78</v>
      </c>
      <c r="H75" s="30"/>
      <c r="I75" s="52" t="s">
        <v>5</v>
      </c>
      <c r="J75" s="46"/>
      <c r="K75" s="30"/>
      <c r="L75" s="30"/>
      <c r="M75" s="30"/>
      <c r="N75" s="55" t="s">
        <v>48</v>
      </c>
      <c r="O75" s="56"/>
    </row>
    <row r="76" spans="1:15" s="55" customFormat="1" ht="54">
      <c r="A76" s="52"/>
      <c r="B76" s="166"/>
      <c r="C76" s="166"/>
      <c r="D76" s="53" t="s">
        <v>780</v>
      </c>
      <c r="E76" s="54" t="s">
        <v>1046</v>
      </c>
      <c r="F76" s="30" t="s">
        <v>785</v>
      </c>
      <c r="G76" s="23" t="s">
        <v>777</v>
      </c>
      <c r="H76" s="30"/>
      <c r="I76" s="52" t="s">
        <v>5</v>
      </c>
      <c r="J76" s="46"/>
      <c r="K76" s="30"/>
      <c r="L76" s="30"/>
      <c r="M76" s="30"/>
      <c r="N76" s="55" t="s">
        <v>48</v>
      </c>
      <c r="O76" s="56"/>
    </row>
    <row r="77" spans="1:15" s="55" customFormat="1" ht="54">
      <c r="A77" s="52"/>
      <c r="B77" s="166"/>
      <c r="C77" s="166"/>
      <c r="D77" s="53" t="s">
        <v>781</v>
      </c>
      <c r="E77" s="54" t="s">
        <v>1045</v>
      </c>
      <c r="F77" s="30" t="s">
        <v>78</v>
      </c>
      <c r="G77" s="23" t="s">
        <v>78</v>
      </c>
      <c r="H77" s="30"/>
      <c r="I77" s="52" t="s">
        <v>5</v>
      </c>
      <c r="J77" s="46"/>
      <c r="K77" s="30"/>
      <c r="L77" s="30"/>
      <c r="M77" s="30"/>
      <c r="N77" s="55" t="s">
        <v>48</v>
      </c>
      <c r="O77" s="56"/>
    </row>
    <row r="78" spans="1:15" s="55" customFormat="1" ht="54">
      <c r="A78" s="52"/>
      <c r="B78" s="166"/>
      <c r="C78" s="166"/>
      <c r="D78" s="53" t="s">
        <v>818</v>
      </c>
      <c r="E78" s="54" t="s">
        <v>1164</v>
      </c>
      <c r="F78" s="30" t="s">
        <v>78</v>
      </c>
      <c r="G78" s="23" t="s">
        <v>78</v>
      </c>
      <c r="H78" s="30"/>
      <c r="I78" s="52" t="s">
        <v>5</v>
      </c>
      <c r="J78" s="46" t="s">
        <v>1240</v>
      </c>
      <c r="K78" s="30"/>
      <c r="L78" s="30"/>
      <c r="M78" s="30"/>
      <c r="N78" s="55" t="s">
        <v>48</v>
      </c>
      <c r="O78" s="56"/>
    </row>
    <row r="79" spans="1:15" s="55" customFormat="1" ht="36">
      <c r="A79" s="52"/>
      <c r="B79" s="166"/>
      <c r="C79" s="166"/>
      <c r="D79" s="53" t="s">
        <v>824</v>
      </c>
      <c r="E79" s="54" t="s">
        <v>78</v>
      </c>
      <c r="F79" s="30" t="s">
        <v>786</v>
      </c>
      <c r="G79" s="23" t="s">
        <v>78</v>
      </c>
      <c r="H79" s="30"/>
      <c r="I79" s="52" t="s">
        <v>5</v>
      </c>
      <c r="J79" s="46" t="s">
        <v>1240</v>
      </c>
      <c r="K79" s="30"/>
      <c r="L79" s="30"/>
      <c r="M79" s="30"/>
      <c r="N79" s="55" t="s">
        <v>48</v>
      </c>
      <c r="O79" s="56"/>
    </row>
    <row r="80" spans="1:15" s="55" customFormat="1" ht="36">
      <c r="A80" s="52"/>
      <c r="B80" s="166"/>
      <c r="C80" s="166"/>
      <c r="D80" s="53" t="s">
        <v>822</v>
      </c>
      <c r="E80" s="54" t="s">
        <v>78</v>
      </c>
      <c r="F80" s="30"/>
      <c r="G80" s="23" t="s">
        <v>78</v>
      </c>
      <c r="H80" s="30"/>
      <c r="I80" s="52" t="s">
        <v>5</v>
      </c>
      <c r="J80" s="46"/>
      <c r="K80" s="30"/>
      <c r="L80" s="30"/>
      <c r="M80" s="30"/>
      <c r="N80" s="55" t="s">
        <v>48</v>
      </c>
      <c r="O80" s="56"/>
    </row>
    <row r="81" spans="1:15" s="55" customFormat="1" ht="54">
      <c r="A81" s="52"/>
      <c r="B81" s="166"/>
      <c r="C81" s="166"/>
      <c r="D81" s="53" t="s">
        <v>782</v>
      </c>
      <c r="E81" s="54" t="s">
        <v>1046</v>
      </c>
      <c r="F81" s="30" t="s">
        <v>785</v>
      </c>
      <c r="G81" s="23" t="s">
        <v>777</v>
      </c>
      <c r="H81" s="30"/>
      <c r="I81" s="52" t="s">
        <v>5</v>
      </c>
      <c r="J81" s="46"/>
      <c r="K81" s="30"/>
      <c r="L81" s="30"/>
      <c r="M81" s="30"/>
      <c r="N81" s="55" t="s">
        <v>48</v>
      </c>
      <c r="O81" s="56"/>
    </row>
    <row r="82" spans="1:15" s="55" customFormat="1" ht="54">
      <c r="A82" s="52"/>
      <c r="B82" s="166"/>
      <c r="C82" s="166"/>
      <c r="D82" s="53" t="s">
        <v>783</v>
      </c>
      <c r="E82" s="54" t="s">
        <v>1045</v>
      </c>
      <c r="F82" s="30" t="s">
        <v>78</v>
      </c>
      <c r="G82" s="23" t="s">
        <v>78</v>
      </c>
      <c r="H82" s="30"/>
      <c r="I82" s="52" t="s">
        <v>5</v>
      </c>
      <c r="J82" s="46"/>
      <c r="K82" s="30"/>
      <c r="L82" s="30"/>
      <c r="M82" s="30"/>
      <c r="N82" s="55" t="s">
        <v>48</v>
      </c>
      <c r="O82" s="56"/>
    </row>
    <row r="83" spans="1:15" s="55" customFormat="1" ht="54">
      <c r="A83" s="52"/>
      <c r="B83" s="166"/>
      <c r="C83" s="166"/>
      <c r="D83" s="53" t="s">
        <v>819</v>
      </c>
      <c r="E83" s="54" t="s">
        <v>1164</v>
      </c>
      <c r="F83" s="30" t="s">
        <v>78</v>
      </c>
      <c r="G83" s="23" t="s">
        <v>78</v>
      </c>
      <c r="H83" s="30"/>
      <c r="I83" s="52" t="s">
        <v>5</v>
      </c>
      <c r="J83" s="46" t="s">
        <v>1240</v>
      </c>
      <c r="K83" s="30"/>
      <c r="L83" s="30"/>
      <c r="M83" s="30"/>
      <c r="N83" s="55" t="s">
        <v>48</v>
      </c>
      <c r="O83" s="56"/>
    </row>
    <row r="84" spans="1:15" s="55" customFormat="1" ht="36">
      <c r="A84" s="52"/>
      <c r="B84" s="166"/>
      <c r="C84" s="166"/>
      <c r="D84" s="53" t="s">
        <v>825</v>
      </c>
      <c r="E84" s="54" t="s">
        <v>78</v>
      </c>
      <c r="F84" s="30" t="s">
        <v>786</v>
      </c>
      <c r="G84" s="23" t="s">
        <v>78</v>
      </c>
      <c r="H84" s="30"/>
      <c r="I84" s="52" t="s">
        <v>5</v>
      </c>
      <c r="J84" s="46" t="s">
        <v>1240</v>
      </c>
      <c r="K84" s="30"/>
      <c r="L84" s="30"/>
      <c r="M84" s="30"/>
      <c r="N84" s="55" t="s">
        <v>48</v>
      </c>
      <c r="O84" s="56"/>
    </row>
    <row r="85" spans="1:15" s="55" customFormat="1" ht="36">
      <c r="A85" s="52"/>
      <c r="B85" s="166"/>
      <c r="C85" s="166"/>
      <c r="D85" s="53" t="s">
        <v>821</v>
      </c>
      <c r="E85" s="54" t="s">
        <v>78</v>
      </c>
      <c r="F85" s="30"/>
      <c r="G85" s="23" t="s">
        <v>78</v>
      </c>
      <c r="H85" s="30"/>
      <c r="I85" s="52" t="s">
        <v>5</v>
      </c>
      <c r="J85" s="46"/>
      <c r="K85" s="30"/>
      <c r="L85" s="30"/>
      <c r="M85" s="30"/>
      <c r="N85" s="55" t="s">
        <v>48</v>
      </c>
      <c r="O85" s="87" t="s">
        <v>957</v>
      </c>
    </row>
    <row r="86" spans="1:15" s="55" customFormat="1" ht="108">
      <c r="A86" s="52"/>
      <c r="B86" s="165" t="s">
        <v>849</v>
      </c>
      <c r="C86" s="165" t="s">
        <v>850</v>
      </c>
      <c r="D86" s="53" t="s">
        <v>1066</v>
      </c>
      <c r="E86" s="54" t="s">
        <v>1485</v>
      </c>
      <c r="F86" s="30"/>
      <c r="G86" s="30"/>
      <c r="H86" s="30"/>
      <c r="I86" s="52" t="s">
        <v>178</v>
      </c>
      <c r="J86" s="46" t="s">
        <v>1574</v>
      </c>
      <c r="K86" s="30"/>
      <c r="L86" s="30"/>
      <c r="M86" s="30"/>
      <c r="N86" s="55" t="s">
        <v>48</v>
      </c>
      <c r="O86" s="56">
        <v>2</v>
      </c>
    </row>
    <row r="87" spans="1:15" s="55" customFormat="1">
      <c r="A87" s="52"/>
      <c r="B87" s="166"/>
      <c r="C87" s="166"/>
      <c r="D87" s="53" t="s">
        <v>865</v>
      </c>
      <c r="E87" s="54" t="s">
        <v>1486</v>
      </c>
      <c r="F87" s="30"/>
      <c r="G87" s="30"/>
      <c r="H87" s="30"/>
      <c r="I87" s="52" t="s">
        <v>178</v>
      </c>
      <c r="J87" s="46"/>
      <c r="K87" s="30"/>
      <c r="L87" s="30"/>
      <c r="M87" s="30"/>
      <c r="N87" s="55" t="s">
        <v>48</v>
      </c>
      <c r="O87" s="56">
        <v>3</v>
      </c>
    </row>
    <row r="88" spans="1:15" s="55" customFormat="1">
      <c r="A88" s="52"/>
      <c r="B88" s="166"/>
      <c r="C88" s="166"/>
      <c r="D88" s="53" t="s">
        <v>867</v>
      </c>
      <c r="E88" s="54" t="s">
        <v>1515</v>
      </c>
      <c r="F88" s="30"/>
      <c r="G88" s="30"/>
      <c r="H88" s="30"/>
      <c r="I88" s="52" t="s">
        <v>178</v>
      </c>
      <c r="J88" s="46"/>
      <c r="K88" s="59"/>
      <c r="L88" s="30"/>
      <c r="M88" s="30"/>
      <c r="N88" s="55" t="s">
        <v>48</v>
      </c>
      <c r="O88" s="56">
        <v>2</v>
      </c>
    </row>
    <row r="89" spans="1:15" s="55" customFormat="1">
      <c r="A89" s="52"/>
      <c r="B89" s="166"/>
      <c r="C89" s="166"/>
      <c r="D89" s="53" t="s">
        <v>868</v>
      </c>
      <c r="E89" s="54" t="s">
        <v>1487</v>
      </c>
      <c r="F89" s="30"/>
      <c r="G89" s="30"/>
      <c r="H89" s="30"/>
      <c r="I89" s="52" t="s">
        <v>178</v>
      </c>
      <c r="J89" s="46"/>
      <c r="K89" s="59"/>
      <c r="L89" s="30"/>
      <c r="M89" s="30"/>
      <c r="N89" s="55" t="s">
        <v>48</v>
      </c>
      <c r="O89" s="56">
        <v>3</v>
      </c>
    </row>
    <row r="90" spans="1:15" s="55" customFormat="1">
      <c r="A90" s="52"/>
      <c r="B90" s="166"/>
      <c r="C90" s="166"/>
      <c r="D90" s="53" t="s">
        <v>870</v>
      </c>
      <c r="E90" s="54" t="s">
        <v>1488</v>
      </c>
      <c r="F90" s="30"/>
      <c r="G90" s="30"/>
      <c r="H90" s="30"/>
      <c r="I90" s="52" t="s">
        <v>178</v>
      </c>
      <c r="J90" s="46"/>
      <c r="K90" s="59"/>
      <c r="L90" s="30"/>
      <c r="M90" s="30"/>
      <c r="N90" s="55" t="s">
        <v>48</v>
      </c>
      <c r="O90" s="56">
        <v>2</v>
      </c>
    </row>
    <row r="91" spans="1:15" s="55" customFormat="1">
      <c r="A91" s="52"/>
      <c r="B91" s="166"/>
      <c r="C91" s="166"/>
      <c r="D91" s="53" t="s">
        <v>871</v>
      </c>
      <c r="E91" s="54" t="s">
        <v>1489</v>
      </c>
      <c r="F91" s="30"/>
      <c r="G91" s="30"/>
      <c r="H91" s="30"/>
      <c r="I91" s="52" t="s">
        <v>178</v>
      </c>
      <c r="J91" s="46"/>
      <c r="K91" s="59"/>
      <c r="L91" s="30"/>
      <c r="M91" s="30"/>
      <c r="N91" s="55" t="s">
        <v>48</v>
      </c>
      <c r="O91" s="56">
        <v>3</v>
      </c>
    </row>
    <row r="92" spans="1:15" s="55" customFormat="1">
      <c r="A92" s="52"/>
      <c r="B92" s="166"/>
      <c r="C92" s="166"/>
      <c r="D92" s="53" t="s">
        <v>873</v>
      </c>
      <c r="E92" s="54" t="s">
        <v>1490</v>
      </c>
      <c r="F92" s="30"/>
      <c r="G92" s="30"/>
      <c r="H92" s="30"/>
      <c r="I92" s="52" t="s">
        <v>178</v>
      </c>
      <c r="J92" s="46"/>
      <c r="K92" s="59"/>
      <c r="L92" s="30"/>
      <c r="M92" s="30"/>
      <c r="N92" s="55" t="s">
        <v>48</v>
      </c>
      <c r="O92" s="56">
        <v>2</v>
      </c>
    </row>
    <row r="93" spans="1:15" s="55" customFormat="1">
      <c r="A93" s="52"/>
      <c r="B93" s="166"/>
      <c r="C93" s="166"/>
      <c r="D93" s="53" t="s">
        <v>874</v>
      </c>
      <c r="E93" s="54" t="s">
        <v>1491</v>
      </c>
      <c r="F93" s="30"/>
      <c r="G93" s="30"/>
      <c r="H93" s="30"/>
      <c r="I93" s="52" t="s">
        <v>178</v>
      </c>
      <c r="J93" s="46"/>
      <c r="K93" s="59"/>
      <c r="L93" s="30"/>
      <c r="M93" s="30"/>
      <c r="N93" s="55" t="s">
        <v>48</v>
      </c>
      <c r="O93" s="56">
        <v>3</v>
      </c>
    </row>
    <row r="94" spans="1:15" s="55" customFormat="1">
      <c r="A94" s="52"/>
      <c r="B94" s="166"/>
      <c r="C94" s="166"/>
      <c r="D94" s="53" t="s">
        <v>876</v>
      </c>
      <c r="E94" s="54" t="s">
        <v>1492</v>
      </c>
      <c r="F94" s="30"/>
      <c r="G94" s="30"/>
      <c r="H94" s="30"/>
      <c r="I94" s="52" t="s">
        <v>178</v>
      </c>
      <c r="J94" s="46"/>
      <c r="K94" s="59"/>
      <c r="L94" s="30"/>
      <c r="M94" s="30"/>
      <c r="N94" s="55" t="s">
        <v>48</v>
      </c>
      <c r="O94" s="56">
        <v>2</v>
      </c>
    </row>
    <row r="95" spans="1:15" s="55" customFormat="1">
      <c r="A95" s="52"/>
      <c r="B95" s="166"/>
      <c r="C95" s="166"/>
      <c r="D95" s="53" t="s">
        <v>877</v>
      </c>
      <c r="E95" s="54" t="s">
        <v>1493</v>
      </c>
      <c r="F95" s="30"/>
      <c r="G95" s="30"/>
      <c r="H95" s="30"/>
      <c r="I95" s="52" t="s">
        <v>178</v>
      </c>
      <c r="J95" s="46"/>
      <c r="K95" s="59"/>
      <c r="L95" s="30"/>
      <c r="M95" s="30"/>
      <c r="N95" s="55" t="s">
        <v>48</v>
      </c>
      <c r="O95" s="56">
        <v>3</v>
      </c>
    </row>
    <row r="96" spans="1:15" s="55" customFormat="1">
      <c r="A96" s="52"/>
      <c r="B96" s="166"/>
      <c r="C96" s="166"/>
      <c r="D96" s="53" t="s">
        <v>879</v>
      </c>
      <c r="E96" s="54" t="s">
        <v>1494</v>
      </c>
      <c r="F96" s="30"/>
      <c r="G96" s="30"/>
      <c r="H96" s="30"/>
      <c r="I96" s="52" t="s">
        <v>178</v>
      </c>
      <c r="J96" s="46"/>
      <c r="K96" s="59"/>
      <c r="L96" s="30"/>
      <c r="M96" s="30"/>
      <c r="N96" s="55" t="s">
        <v>48</v>
      </c>
      <c r="O96" s="56">
        <v>2</v>
      </c>
    </row>
    <row r="97" spans="1:15" s="55" customFormat="1">
      <c r="A97" s="52"/>
      <c r="B97" s="166"/>
      <c r="C97" s="166"/>
      <c r="D97" s="53" t="s">
        <v>880</v>
      </c>
      <c r="E97" s="54" t="s">
        <v>1495</v>
      </c>
      <c r="F97" s="30"/>
      <c r="G97" s="30"/>
      <c r="H97" s="30"/>
      <c r="I97" s="52" t="s">
        <v>178</v>
      </c>
      <c r="J97" s="46"/>
      <c r="K97" s="59"/>
      <c r="L97" s="30"/>
      <c r="M97" s="30"/>
      <c r="N97" s="55" t="s">
        <v>48</v>
      </c>
      <c r="O97" s="56">
        <v>3</v>
      </c>
    </row>
    <row r="98" spans="1:15" s="55" customFormat="1">
      <c r="A98" s="52"/>
      <c r="B98" s="166"/>
      <c r="C98" s="166"/>
      <c r="D98" s="53" t="s">
        <v>882</v>
      </c>
      <c r="E98" s="54" t="s">
        <v>1496</v>
      </c>
      <c r="F98" s="30"/>
      <c r="G98" s="30"/>
      <c r="H98" s="30"/>
      <c r="I98" s="52" t="s">
        <v>178</v>
      </c>
      <c r="J98" s="46"/>
      <c r="K98" s="59"/>
      <c r="L98" s="30"/>
      <c r="M98" s="30"/>
      <c r="N98" s="55" t="s">
        <v>48</v>
      </c>
      <c r="O98" s="56">
        <v>2</v>
      </c>
    </row>
    <row r="99" spans="1:15" s="55" customFormat="1">
      <c r="A99" s="52"/>
      <c r="B99" s="166"/>
      <c r="C99" s="166"/>
      <c r="D99" s="53" t="s">
        <v>883</v>
      </c>
      <c r="E99" s="54" t="s">
        <v>1497</v>
      </c>
      <c r="F99" s="30"/>
      <c r="G99" s="30"/>
      <c r="H99" s="30"/>
      <c r="I99" s="52" t="s">
        <v>178</v>
      </c>
      <c r="J99" s="46"/>
      <c r="K99" s="59"/>
      <c r="L99" s="30"/>
      <c r="M99" s="30"/>
      <c r="N99" s="55" t="s">
        <v>48</v>
      </c>
      <c r="O99" s="56">
        <v>3</v>
      </c>
    </row>
    <row r="100" spans="1:15" s="55" customFormat="1">
      <c r="A100" s="52"/>
      <c r="B100" s="166"/>
      <c r="C100" s="166"/>
      <c r="D100" s="53" t="s">
        <v>885</v>
      </c>
      <c r="E100" s="54" t="s">
        <v>1498</v>
      </c>
      <c r="F100" s="30"/>
      <c r="G100" s="30"/>
      <c r="H100" s="30"/>
      <c r="I100" s="52" t="s">
        <v>178</v>
      </c>
      <c r="J100" s="46"/>
      <c r="K100" s="59"/>
      <c r="L100" s="30"/>
      <c r="M100" s="30"/>
      <c r="N100" s="55" t="s">
        <v>48</v>
      </c>
      <c r="O100" s="56">
        <v>2</v>
      </c>
    </row>
    <row r="101" spans="1:15" s="55" customFormat="1">
      <c r="A101" s="52"/>
      <c r="B101" s="166"/>
      <c r="C101" s="166"/>
      <c r="D101" s="53" t="s">
        <v>886</v>
      </c>
      <c r="E101" s="54" t="s">
        <v>1499</v>
      </c>
      <c r="F101" s="30"/>
      <c r="G101" s="30"/>
      <c r="H101" s="30"/>
      <c r="I101" s="52" t="s">
        <v>178</v>
      </c>
      <c r="J101" s="46"/>
      <c r="K101" s="59"/>
      <c r="L101" s="30"/>
      <c r="M101" s="30"/>
      <c r="N101" s="55" t="s">
        <v>48</v>
      </c>
      <c r="O101" s="56">
        <v>3</v>
      </c>
    </row>
    <row r="102" spans="1:15" s="55" customFormat="1">
      <c r="A102" s="52"/>
      <c r="B102" s="166"/>
      <c r="C102" s="166"/>
      <c r="D102" s="53" t="s">
        <v>891</v>
      </c>
      <c r="E102" s="54" t="s">
        <v>1500</v>
      </c>
      <c r="F102" s="30"/>
      <c r="G102" s="30"/>
      <c r="H102" s="30"/>
      <c r="I102" s="52" t="s">
        <v>178</v>
      </c>
      <c r="J102" s="46"/>
      <c r="K102" s="59"/>
      <c r="L102" s="30"/>
      <c r="M102" s="30"/>
      <c r="N102" s="55" t="s">
        <v>48</v>
      </c>
      <c r="O102" s="56">
        <v>2</v>
      </c>
    </row>
    <row r="103" spans="1:15" s="55" customFormat="1">
      <c r="A103" s="52"/>
      <c r="B103" s="166"/>
      <c r="C103" s="166"/>
      <c r="D103" s="53" t="s">
        <v>892</v>
      </c>
      <c r="E103" s="54" t="s">
        <v>1501</v>
      </c>
      <c r="F103" s="30"/>
      <c r="G103" s="30"/>
      <c r="H103" s="30"/>
      <c r="I103" s="52" t="s">
        <v>178</v>
      </c>
      <c r="J103" s="46"/>
      <c r="K103" s="59"/>
      <c r="L103" s="30"/>
      <c r="M103" s="30"/>
      <c r="N103" s="55" t="s">
        <v>48</v>
      </c>
      <c r="O103" s="56">
        <v>3</v>
      </c>
    </row>
    <row r="104" spans="1:15" s="55" customFormat="1">
      <c r="A104" s="52"/>
      <c r="B104" s="166"/>
      <c r="C104" s="166"/>
      <c r="D104" s="53" t="s">
        <v>894</v>
      </c>
      <c r="E104" s="54" t="s">
        <v>1502</v>
      </c>
      <c r="F104" s="30"/>
      <c r="G104" s="30"/>
      <c r="H104" s="30"/>
      <c r="I104" s="52" t="s">
        <v>178</v>
      </c>
      <c r="J104" s="46"/>
      <c r="K104" s="59"/>
      <c r="L104" s="30"/>
      <c r="M104" s="30"/>
      <c r="N104" s="55" t="s">
        <v>48</v>
      </c>
      <c r="O104" s="56">
        <v>2</v>
      </c>
    </row>
    <row r="105" spans="1:15" s="55" customFormat="1">
      <c r="A105" s="52"/>
      <c r="B105" s="166"/>
      <c r="C105" s="166"/>
      <c r="D105" s="53" t="s">
        <v>895</v>
      </c>
      <c r="E105" s="54" t="s">
        <v>1503</v>
      </c>
      <c r="F105" s="30"/>
      <c r="G105" s="30"/>
      <c r="H105" s="30"/>
      <c r="I105" s="52" t="s">
        <v>178</v>
      </c>
      <c r="J105" s="46"/>
      <c r="K105" s="59"/>
      <c r="L105" s="30"/>
      <c r="M105" s="30"/>
      <c r="N105" s="55" t="s">
        <v>48</v>
      </c>
      <c r="O105" s="56">
        <v>3</v>
      </c>
    </row>
    <row r="106" spans="1:15" s="55" customFormat="1">
      <c r="A106" s="52"/>
      <c r="B106" s="166"/>
      <c r="C106" s="166"/>
      <c r="D106" s="53" t="s">
        <v>896</v>
      </c>
      <c r="E106" s="54" t="s">
        <v>1504</v>
      </c>
      <c r="F106" s="30"/>
      <c r="G106" s="30"/>
      <c r="H106" s="30"/>
      <c r="I106" s="52" t="s">
        <v>178</v>
      </c>
      <c r="J106" s="46"/>
      <c r="K106" s="59"/>
      <c r="L106" s="30"/>
      <c r="M106" s="30"/>
      <c r="N106" s="55" t="s">
        <v>48</v>
      </c>
      <c r="O106" s="56">
        <v>3</v>
      </c>
    </row>
    <row r="107" spans="1:15" s="55" customFormat="1">
      <c r="A107" s="52"/>
      <c r="B107" s="166"/>
      <c r="C107" s="166"/>
      <c r="D107" s="53" t="s">
        <v>899</v>
      </c>
      <c r="E107" s="54" t="s">
        <v>1505</v>
      </c>
      <c r="F107" s="30"/>
      <c r="G107" s="30"/>
      <c r="H107" s="30"/>
      <c r="I107" s="52" t="s">
        <v>178</v>
      </c>
      <c r="J107" s="46"/>
      <c r="K107" s="59"/>
      <c r="L107" s="30"/>
      <c r="M107" s="30"/>
      <c r="N107" s="55" t="s">
        <v>48</v>
      </c>
      <c r="O107" s="56">
        <v>2</v>
      </c>
    </row>
    <row r="108" spans="1:15" s="55" customFormat="1">
      <c r="A108" s="52"/>
      <c r="B108" s="166"/>
      <c r="C108" s="166"/>
      <c r="D108" s="53" t="s">
        <v>900</v>
      </c>
      <c r="E108" s="54" t="s">
        <v>1506</v>
      </c>
      <c r="F108" s="30"/>
      <c r="G108" s="30"/>
      <c r="H108" s="30"/>
      <c r="I108" s="52" t="s">
        <v>178</v>
      </c>
      <c r="J108" s="46"/>
      <c r="K108" s="59"/>
      <c r="L108" s="30"/>
      <c r="M108" s="30"/>
      <c r="N108" s="55" t="s">
        <v>48</v>
      </c>
      <c r="O108" s="56">
        <v>3</v>
      </c>
    </row>
    <row r="109" spans="1:15" s="55" customFormat="1">
      <c r="A109" s="52"/>
      <c r="B109" s="166"/>
      <c r="C109" s="166"/>
      <c r="D109" s="53" t="s">
        <v>904</v>
      </c>
      <c r="E109" s="54" t="s">
        <v>1507</v>
      </c>
      <c r="F109" s="30"/>
      <c r="G109" s="30"/>
      <c r="H109" s="30"/>
      <c r="I109" s="52" t="s">
        <v>178</v>
      </c>
      <c r="J109" s="46"/>
      <c r="K109" s="59"/>
      <c r="L109" s="30"/>
      <c r="M109" s="30"/>
      <c r="N109" s="55" t="s">
        <v>48</v>
      </c>
      <c r="O109" s="56">
        <v>3</v>
      </c>
    </row>
    <row r="110" spans="1:15" s="55" customFormat="1">
      <c r="A110" s="52"/>
      <c r="B110" s="166"/>
      <c r="C110" s="166"/>
      <c r="D110" s="53" t="s">
        <v>1573</v>
      </c>
      <c r="E110" s="54" t="s">
        <v>1508</v>
      </c>
      <c r="F110" s="30"/>
      <c r="G110" s="30"/>
      <c r="H110" s="30"/>
      <c r="I110" s="52" t="s">
        <v>178</v>
      </c>
      <c r="J110" s="46"/>
      <c r="K110" s="59"/>
      <c r="L110" s="30"/>
      <c r="M110" s="30"/>
      <c r="N110" s="55" t="s">
        <v>48</v>
      </c>
      <c r="O110" s="56">
        <v>3</v>
      </c>
    </row>
    <row r="111" spans="1:15" s="55" customFormat="1">
      <c r="A111" s="52"/>
      <c r="B111" s="166"/>
      <c r="C111" s="166"/>
      <c r="D111" s="53" t="s">
        <v>910</v>
      </c>
      <c r="E111" s="54" t="s">
        <v>1509</v>
      </c>
      <c r="F111" s="30"/>
      <c r="G111" s="30"/>
      <c r="H111" s="30"/>
      <c r="I111" s="52" t="s">
        <v>178</v>
      </c>
      <c r="J111" s="46"/>
      <c r="K111" s="59"/>
      <c r="L111" s="30"/>
      <c r="M111" s="30"/>
      <c r="N111" s="55" t="s">
        <v>48</v>
      </c>
      <c r="O111" s="56">
        <v>3</v>
      </c>
    </row>
    <row r="112" spans="1:15" s="55" customFormat="1">
      <c r="A112" s="52"/>
      <c r="B112" s="166"/>
      <c r="C112" s="166"/>
      <c r="D112" s="53" t="s">
        <v>911</v>
      </c>
      <c r="E112" s="54" t="s">
        <v>1510</v>
      </c>
      <c r="F112" s="30"/>
      <c r="G112" s="30"/>
      <c r="H112" s="30"/>
      <c r="I112" s="52" t="s">
        <v>178</v>
      </c>
      <c r="J112" s="46"/>
      <c r="K112" s="59"/>
      <c r="L112" s="30"/>
      <c r="M112" s="30"/>
      <c r="N112" s="55" t="s">
        <v>48</v>
      </c>
      <c r="O112" s="56">
        <v>3</v>
      </c>
    </row>
    <row r="113" spans="1:15" s="55" customFormat="1">
      <c r="A113" s="52"/>
      <c r="B113" s="166"/>
      <c r="C113" s="166"/>
      <c r="D113" s="53" t="s">
        <v>923</v>
      </c>
      <c r="E113" s="54" t="s">
        <v>1511</v>
      </c>
      <c r="F113" s="30"/>
      <c r="G113" s="30"/>
      <c r="H113" s="30"/>
      <c r="I113" s="52" t="s">
        <v>178</v>
      </c>
      <c r="J113" s="46"/>
      <c r="K113" s="59"/>
      <c r="L113" s="30"/>
      <c r="M113" s="30"/>
      <c r="N113" s="55" t="s">
        <v>48</v>
      </c>
      <c r="O113" s="56">
        <v>3</v>
      </c>
    </row>
    <row r="114" spans="1:15" s="55" customFormat="1">
      <c r="A114" s="52"/>
      <c r="B114" s="166"/>
      <c r="C114" s="166"/>
      <c r="D114" s="53" t="s">
        <v>935</v>
      </c>
      <c r="E114" s="54" t="s">
        <v>1512</v>
      </c>
      <c r="F114" s="30"/>
      <c r="G114" s="30"/>
      <c r="H114" s="30"/>
      <c r="I114" s="52" t="s">
        <v>178</v>
      </c>
      <c r="J114" s="46"/>
      <c r="K114" s="59"/>
      <c r="L114" s="30"/>
      <c r="M114" s="30"/>
      <c r="N114" s="55" t="s">
        <v>48</v>
      </c>
      <c r="O114" s="56">
        <v>3</v>
      </c>
    </row>
    <row r="115" spans="1:15" s="55" customFormat="1">
      <c r="A115" s="52"/>
      <c r="B115" s="166"/>
      <c r="C115" s="166"/>
      <c r="D115" s="53" t="s">
        <v>944</v>
      </c>
      <c r="E115" s="54" t="s">
        <v>1513</v>
      </c>
      <c r="F115" s="30"/>
      <c r="G115" s="30"/>
      <c r="H115" s="30"/>
      <c r="I115" s="52" t="s">
        <v>178</v>
      </c>
      <c r="J115" s="46"/>
      <c r="K115" s="59"/>
      <c r="L115" s="30"/>
      <c r="M115" s="30"/>
      <c r="N115" s="55" t="s">
        <v>48</v>
      </c>
      <c r="O115" s="56">
        <v>3</v>
      </c>
    </row>
    <row r="116" spans="1:15" s="55" customFormat="1">
      <c r="A116" s="52"/>
      <c r="B116" s="166"/>
      <c r="C116" s="166"/>
      <c r="D116" s="53" t="s">
        <v>950</v>
      </c>
      <c r="E116" s="54" t="s">
        <v>1514</v>
      </c>
      <c r="F116" s="30"/>
      <c r="G116" s="30"/>
      <c r="H116" s="30"/>
      <c r="I116" s="52" t="s">
        <v>178</v>
      </c>
      <c r="J116" s="46"/>
      <c r="K116" s="59"/>
      <c r="L116" s="30"/>
      <c r="M116" s="30"/>
      <c r="N116" s="55" t="s">
        <v>48</v>
      </c>
      <c r="O116" s="56">
        <v>3</v>
      </c>
    </row>
    <row r="117" spans="1:15" s="55" customFormat="1">
      <c r="A117" s="52"/>
      <c r="B117" s="166"/>
      <c r="C117" s="165" t="s">
        <v>851</v>
      </c>
      <c r="D117" s="53" t="s">
        <v>862</v>
      </c>
      <c r="E117" s="46" t="s">
        <v>1516</v>
      </c>
      <c r="F117" s="30"/>
      <c r="G117" s="30"/>
      <c r="H117" s="30"/>
      <c r="I117" s="52" t="s">
        <v>178</v>
      </c>
      <c r="J117" s="46"/>
      <c r="K117" s="59"/>
      <c r="L117" s="30"/>
      <c r="M117" s="30"/>
      <c r="N117" s="55" t="s">
        <v>48</v>
      </c>
      <c r="O117" s="56" t="s">
        <v>595</v>
      </c>
    </row>
    <row r="118" spans="1:15" s="55" customFormat="1">
      <c r="A118" s="52"/>
      <c r="B118" s="166"/>
      <c r="C118" s="166"/>
      <c r="D118" s="53" t="s">
        <v>866</v>
      </c>
      <c r="E118" s="46" t="s">
        <v>1517</v>
      </c>
      <c r="F118" s="30"/>
      <c r="G118" s="30"/>
      <c r="H118" s="30"/>
      <c r="I118" s="52" t="s">
        <v>178</v>
      </c>
      <c r="J118" s="46"/>
      <c r="K118" s="59"/>
      <c r="L118" s="30"/>
      <c r="M118" s="30"/>
      <c r="N118" s="55" t="s">
        <v>48</v>
      </c>
      <c r="O118" s="56" t="s">
        <v>595</v>
      </c>
    </row>
    <row r="119" spans="1:15" s="55" customFormat="1">
      <c r="A119" s="52"/>
      <c r="B119" s="166"/>
      <c r="C119" s="166"/>
      <c r="D119" s="53" t="s">
        <v>869</v>
      </c>
      <c r="E119" s="46" t="s">
        <v>1518</v>
      </c>
      <c r="F119" s="30"/>
      <c r="G119" s="30"/>
      <c r="H119" s="30"/>
      <c r="I119" s="52" t="s">
        <v>178</v>
      </c>
      <c r="J119" s="46"/>
      <c r="K119" s="59"/>
      <c r="L119" s="30"/>
      <c r="M119" s="30"/>
      <c r="N119" s="55" t="s">
        <v>48</v>
      </c>
      <c r="O119" s="56" t="s">
        <v>595</v>
      </c>
    </row>
    <row r="120" spans="1:15" s="55" customFormat="1">
      <c r="A120" s="52"/>
      <c r="B120" s="166"/>
      <c r="C120" s="166"/>
      <c r="D120" s="53" t="s">
        <v>872</v>
      </c>
      <c r="E120" s="46" t="s">
        <v>1519</v>
      </c>
      <c r="F120" s="30"/>
      <c r="G120" s="30"/>
      <c r="H120" s="30"/>
      <c r="I120" s="52" t="s">
        <v>178</v>
      </c>
      <c r="J120" s="46"/>
      <c r="K120" s="59"/>
      <c r="L120" s="30"/>
      <c r="M120" s="30"/>
      <c r="N120" s="55" t="s">
        <v>48</v>
      </c>
      <c r="O120" s="56" t="s">
        <v>595</v>
      </c>
    </row>
    <row r="121" spans="1:15" s="55" customFormat="1">
      <c r="A121" s="52"/>
      <c r="B121" s="166"/>
      <c r="C121" s="166"/>
      <c r="D121" s="53" t="s">
        <v>875</v>
      </c>
      <c r="E121" s="46" t="s">
        <v>1520</v>
      </c>
      <c r="F121" s="30"/>
      <c r="G121" s="30"/>
      <c r="H121" s="30"/>
      <c r="I121" s="52" t="s">
        <v>178</v>
      </c>
      <c r="J121" s="46"/>
      <c r="K121" s="59"/>
      <c r="L121" s="30"/>
      <c r="M121" s="30"/>
      <c r="N121" s="55" t="s">
        <v>48</v>
      </c>
      <c r="O121" s="56" t="s">
        <v>595</v>
      </c>
    </row>
    <row r="122" spans="1:15" s="55" customFormat="1">
      <c r="A122" s="52"/>
      <c r="B122" s="166"/>
      <c r="C122" s="166"/>
      <c r="D122" s="53" t="s">
        <v>878</v>
      </c>
      <c r="E122" s="46" t="s">
        <v>1521</v>
      </c>
      <c r="F122" s="30"/>
      <c r="G122" s="30"/>
      <c r="H122" s="30"/>
      <c r="I122" s="52" t="s">
        <v>178</v>
      </c>
      <c r="J122" s="46"/>
      <c r="K122" s="59"/>
      <c r="L122" s="30"/>
      <c r="M122" s="30"/>
      <c r="N122" s="55" t="s">
        <v>48</v>
      </c>
      <c r="O122" s="56" t="s">
        <v>595</v>
      </c>
    </row>
    <row r="123" spans="1:15" s="55" customFormat="1">
      <c r="A123" s="52"/>
      <c r="B123" s="166"/>
      <c r="C123" s="166"/>
      <c r="D123" s="53" t="s">
        <v>881</v>
      </c>
      <c r="E123" s="46" t="s">
        <v>1522</v>
      </c>
      <c r="F123" s="30"/>
      <c r="G123" s="30"/>
      <c r="H123" s="30"/>
      <c r="I123" s="52" t="s">
        <v>178</v>
      </c>
      <c r="J123" s="46"/>
      <c r="K123" s="59"/>
      <c r="L123" s="30"/>
      <c r="M123" s="30"/>
      <c r="N123" s="55" t="s">
        <v>48</v>
      </c>
      <c r="O123" s="56" t="s">
        <v>595</v>
      </c>
    </row>
    <row r="124" spans="1:15" s="55" customFormat="1">
      <c r="A124" s="52"/>
      <c r="B124" s="166"/>
      <c r="C124" s="166"/>
      <c r="D124" s="53" t="s">
        <v>884</v>
      </c>
      <c r="E124" s="46" t="s">
        <v>1523</v>
      </c>
      <c r="F124" s="30"/>
      <c r="G124" s="30"/>
      <c r="H124" s="30"/>
      <c r="I124" s="52" t="s">
        <v>178</v>
      </c>
      <c r="J124" s="46"/>
      <c r="K124" s="59"/>
      <c r="L124" s="30"/>
      <c r="M124" s="30"/>
      <c r="N124" s="55" t="s">
        <v>48</v>
      </c>
      <c r="O124" s="56" t="s">
        <v>595</v>
      </c>
    </row>
    <row r="125" spans="1:15" s="55" customFormat="1">
      <c r="A125" s="52"/>
      <c r="B125" s="166"/>
      <c r="C125" s="166"/>
      <c r="D125" s="53" t="s">
        <v>890</v>
      </c>
      <c r="E125" s="46" t="s">
        <v>1524</v>
      </c>
      <c r="F125" s="30"/>
      <c r="G125" s="30"/>
      <c r="H125" s="30"/>
      <c r="I125" s="52" t="s">
        <v>178</v>
      </c>
      <c r="J125" s="46"/>
      <c r="K125" s="59"/>
      <c r="L125" s="30"/>
      <c r="M125" s="30"/>
      <c r="N125" s="55" t="s">
        <v>48</v>
      </c>
      <c r="O125" s="56" t="s">
        <v>595</v>
      </c>
    </row>
    <row r="126" spans="1:15" s="55" customFormat="1">
      <c r="A126" s="52"/>
      <c r="B126" s="166"/>
      <c r="C126" s="166"/>
      <c r="D126" s="53" t="s">
        <v>893</v>
      </c>
      <c r="E126" s="46" t="s">
        <v>1525</v>
      </c>
      <c r="F126" s="30"/>
      <c r="G126" s="30"/>
      <c r="H126" s="30"/>
      <c r="I126" s="52" t="s">
        <v>178</v>
      </c>
      <c r="J126" s="46"/>
      <c r="K126" s="59"/>
      <c r="L126" s="30"/>
      <c r="M126" s="30"/>
      <c r="N126" s="55" t="s">
        <v>48</v>
      </c>
      <c r="O126" s="56" t="s">
        <v>595</v>
      </c>
    </row>
    <row r="127" spans="1:15" s="55" customFormat="1">
      <c r="A127" s="52"/>
      <c r="B127" s="166"/>
      <c r="C127" s="166"/>
      <c r="D127" s="53" t="s">
        <v>897</v>
      </c>
      <c r="E127" s="46" t="s">
        <v>1526</v>
      </c>
      <c r="F127" s="30"/>
      <c r="G127" s="30"/>
      <c r="H127" s="30"/>
      <c r="I127" s="52" t="s">
        <v>178</v>
      </c>
      <c r="J127" s="46"/>
      <c r="K127" s="59"/>
      <c r="L127" s="30"/>
      <c r="M127" s="30"/>
      <c r="N127" s="55" t="s">
        <v>48</v>
      </c>
      <c r="O127" s="56" t="s">
        <v>595</v>
      </c>
    </row>
    <row r="128" spans="1:15" s="55" customFormat="1">
      <c r="A128" s="52"/>
      <c r="B128" s="166"/>
      <c r="C128" s="166"/>
      <c r="D128" s="53" t="s">
        <v>898</v>
      </c>
      <c r="E128" s="46" t="s">
        <v>1527</v>
      </c>
      <c r="F128" s="30"/>
      <c r="G128" s="30"/>
      <c r="H128" s="30"/>
      <c r="I128" s="52" t="s">
        <v>178</v>
      </c>
      <c r="J128" s="46"/>
      <c r="K128" s="59"/>
      <c r="L128" s="30"/>
      <c r="M128" s="30"/>
      <c r="N128" s="55" t="s">
        <v>48</v>
      </c>
      <c r="O128" s="56" t="s">
        <v>595</v>
      </c>
    </row>
    <row r="129" spans="1:15" s="55" customFormat="1">
      <c r="A129" s="52"/>
      <c r="B129" s="166"/>
      <c r="C129" s="166"/>
      <c r="D129" s="53" t="s">
        <v>901</v>
      </c>
      <c r="E129" s="46" t="s">
        <v>1528</v>
      </c>
      <c r="F129" s="30"/>
      <c r="G129" s="30"/>
      <c r="H129" s="30"/>
      <c r="I129" s="52" t="s">
        <v>178</v>
      </c>
      <c r="J129" s="46"/>
      <c r="K129" s="59"/>
      <c r="L129" s="30"/>
      <c r="M129" s="30"/>
      <c r="N129" s="55" t="s">
        <v>48</v>
      </c>
      <c r="O129" s="56" t="s">
        <v>595</v>
      </c>
    </row>
    <row r="130" spans="1:15" s="55" customFormat="1">
      <c r="A130" s="52"/>
      <c r="B130" s="166"/>
      <c r="C130" s="166"/>
      <c r="D130" s="53" t="s">
        <v>902</v>
      </c>
      <c r="E130" s="46" t="s">
        <v>1529</v>
      </c>
      <c r="F130" s="30"/>
      <c r="G130" s="30"/>
      <c r="H130" s="30"/>
      <c r="I130" s="52" t="s">
        <v>178</v>
      </c>
      <c r="J130" s="46"/>
      <c r="K130" s="59"/>
      <c r="L130" s="30"/>
      <c r="M130" s="30"/>
      <c r="N130" s="55" t="s">
        <v>48</v>
      </c>
      <c r="O130" s="56" t="s">
        <v>595</v>
      </c>
    </row>
    <row r="131" spans="1:15" s="55" customFormat="1">
      <c r="A131" s="52"/>
      <c r="B131" s="166"/>
      <c r="C131" s="166"/>
      <c r="D131" s="53" t="s">
        <v>903</v>
      </c>
      <c r="E131" s="46" t="s">
        <v>1530</v>
      </c>
      <c r="F131" s="30"/>
      <c r="G131" s="30"/>
      <c r="H131" s="30"/>
      <c r="I131" s="52" t="s">
        <v>178</v>
      </c>
      <c r="J131" s="46"/>
      <c r="K131" s="59"/>
      <c r="L131" s="30"/>
      <c r="M131" s="30"/>
      <c r="N131" s="55" t="s">
        <v>48</v>
      </c>
      <c r="O131" s="56" t="s">
        <v>595</v>
      </c>
    </row>
    <row r="132" spans="1:15" s="55" customFormat="1">
      <c r="A132" s="52"/>
      <c r="B132" s="166"/>
      <c r="C132" s="166"/>
      <c r="D132" s="53" t="s">
        <v>905</v>
      </c>
      <c r="E132" s="46" t="s">
        <v>1531</v>
      </c>
      <c r="F132" s="30"/>
      <c r="G132" s="30"/>
      <c r="H132" s="30"/>
      <c r="I132" s="52" t="s">
        <v>178</v>
      </c>
      <c r="J132" s="46"/>
      <c r="K132" s="59"/>
      <c r="L132" s="30"/>
      <c r="M132" s="30"/>
      <c r="N132" s="55" t="s">
        <v>48</v>
      </c>
      <c r="O132" s="56" t="s">
        <v>595</v>
      </c>
    </row>
    <row r="133" spans="1:15" s="55" customFormat="1">
      <c r="A133" s="52"/>
      <c r="B133" s="166"/>
      <c r="C133" s="166"/>
      <c r="D133" s="53" t="s">
        <v>906</v>
      </c>
      <c r="E133" s="46" t="s">
        <v>1532</v>
      </c>
      <c r="F133" s="30"/>
      <c r="G133" s="30"/>
      <c r="H133" s="30"/>
      <c r="I133" s="52" t="s">
        <v>178</v>
      </c>
      <c r="J133" s="46"/>
      <c r="K133" s="59"/>
      <c r="L133" s="30"/>
      <c r="M133" s="30"/>
      <c r="N133" s="55" t="s">
        <v>48</v>
      </c>
      <c r="O133" s="56" t="s">
        <v>595</v>
      </c>
    </row>
    <row r="134" spans="1:15" s="55" customFormat="1">
      <c r="A134" s="52"/>
      <c r="B134" s="166"/>
      <c r="C134" s="166"/>
      <c r="D134" s="53" t="s">
        <v>1569</v>
      </c>
      <c r="E134" s="46" t="s">
        <v>1508</v>
      </c>
      <c r="F134" s="30"/>
      <c r="G134" s="30"/>
      <c r="H134" s="30"/>
      <c r="I134" s="52" t="s">
        <v>178</v>
      </c>
      <c r="J134" s="46"/>
      <c r="K134" s="59"/>
      <c r="L134" s="30"/>
      <c r="M134" s="30"/>
      <c r="N134" s="55" t="s">
        <v>48</v>
      </c>
      <c r="O134" s="56" t="s">
        <v>595</v>
      </c>
    </row>
    <row r="135" spans="1:15" s="55" customFormat="1">
      <c r="A135" s="52"/>
      <c r="B135" s="166"/>
      <c r="C135" s="166"/>
      <c r="D135" s="53" t="s">
        <v>909</v>
      </c>
      <c r="E135" s="46" t="s">
        <v>1533</v>
      </c>
      <c r="F135" s="30"/>
      <c r="G135" s="30"/>
      <c r="H135" s="30"/>
      <c r="I135" s="52" t="s">
        <v>178</v>
      </c>
      <c r="J135" s="46"/>
      <c r="K135" s="59"/>
      <c r="L135" s="30"/>
      <c r="M135" s="30"/>
      <c r="N135" s="55" t="s">
        <v>48</v>
      </c>
      <c r="O135" s="56" t="s">
        <v>595</v>
      </c>
    </row>
    <row r="136" spans="1:15" s="55" customFormat="1">
      <c r="A136" s="52"/>
      <c r="B136" s="166"/>
      <c r="C136" s="166"/>
      <c r="D136" s="53" t="s">
        <v>912</v>
      </c>
      <c r="E136" s="46" t="s">
        <v>1534</v>
      </c>
      <c r="F136" s="30"/>
      <c r="G136" s="30"/>
      <c r="H136" s="30"/>
      <c r="I136" s="52" t="s">
        <v>178</v>
      </c>
      <c r="J136" s="46"/>
      <c r="K136" s="59"/>
      <c r="L136" s="30"/>
      <c r="M136" s="30"/>
      <c r="N136" s="55" t="s">
        <v>48</v>
      </c>
      <c r="O136" s="56" t="s">
        <v>595</v>
      </c>
    </row>
    <row r="137" spans="1:15" s="55" customFormat="1">
      <c r="A137" s="52"/>
      <c r="B137" s="166"/>
      <c r="C137" s="166"/>
      <c r="D137" s="53" t="s">
        <v>913</v>
      </c>
      <c r="E137" s="46" t="s">
        <v>1535</v>
      </c>
      <c r="F137" s="30"/>
      <c r="G137" s="30"/>
      <c r="H137" s="30"/>
      <c r="I137" s="52" t="s">
        <v>178</v>
      </c>
      <c r="J137" s="46"/>
      <c r="K137" s="59"/>
      <c r="L137" s="30"/>
      <c r="M137" s="30"/>
      <c r="N137" s="55" t="s">
        <v>48</v>
      </c>
      <c r="O137" s="56" t="s">
        <v>595</v>
      </c>
    </row>
    <row r="138" spans="1:15" s="55" customFormat="1">
      <c r="A138" s="52"/>
      <c r="B138" s="166"/>
      <c r="C138" s="166"/>
      <c r="D138" s="53" t="s">
        <v>914</v>
      </c>
      <c r="E138" s="46" t="s">
        <v>1536</v>
      </c>
      <c r="F138" s="30"/>
      <c r="G138" s="30"/>
      <c r="H138" s="30"/>
      <c r="I138" s="52" t="s">
        <v>178</v>
      </c>
      <c r="J138" s="46"/>
      <c r="K138" s="59"/>
      <c r="L138" s="30"/>
      <c r="M138" s="30"/>
      <c r="N138" s="55" t="s">
        <v>48</v>
      </c>
      <c r="O138" s="56" t="s">
        <v>595</v>
      </c>
    </row>
    <row r="139" spans="1:15" s="55" customFormat="1">
      <c r="A139" s="52"/>
      <c r="B139" s="166"/>
      <c r="C139" s="166"/>
      <c r="D139" s="53" t="s">
        <v>1570</v>
      </c>
      <c r="E139" s="46" t="s">
        <v>1537</v>
      </c>
      <c r="F139" s="30"/>
      <c r="G139" s="30"/>
      <c r="H139" s="30"/>
      <c r="I139" s="52" t="s">
        <v>178</v>
      </c>
      <c r="J139" s="46"/>
      <c r="K139" s="59"/>
      <c r="L139" s="30"/>
      <c r="M139" s="30"/>
      <c r="N139" s="55" t="s">
        <v>48</v>
      </c>
      <c r="O139" s="56" t="s">
        <v>595</v>
      </c>
    </row>
    <row r="140" spans="1:15" s="55" customFormat="1">
      <c r="A140" s="52"/>
      <c r="B140" s="166"/>
      <c r="C140" s="166"/>
      <c r="D140" s="53" t="s">
        <v>916</v>
      </c>
      <c r="E140" s="46" t="s">
        <v>1538</v>
      </c>
      <c r="F140" s="30"/>
      <c r="G140" s="30"/>
      <c r="H140" s="30"/>
      <c r="I140" s="52" t="s">
        <v>178</v>
      </c>
      <c r="J140" s="46"/>
      <c r="K140" s="59"/>
      <c r="L140" s="30"/>
      <c r="M140" s="30"/>
      <c r="N140" s="55" t="s">
        <v>48</v>
      </c>
      <c r="O140" s="56" t="s">
        <v>595</v>
      </c>
    </row>
    <row r="141" spans="1:15" s="55" customFormat="1">
      <c r="A141" s="52"/>
      <c r="B141" s="166"/>
      <c r="C141" s="166"/>
      <c r="D141" s="53" t="s">
        <v>917</v>
      </c>
      <c r="E141" s="46" t="s">
        <v>1539</v>
      </c>
      <c r="F141" s="30"/>
      <c r="G141" s="30"/>
      <c r="H141" s="30"/>
      <c r="I141" s="52" t="s">
        <v>178</v>
      </c>
      <c r="J141" s="46"/>
      <c r="K141" s="59"/>
      <c r="L141" s="30"/>
      <c r="M141" s="30"/>
      <c r="N141" s="55" t="s">
        <v>48</v>
      </c>
      <c r="O141" s="56" t="s">
        <v>595</v>
      </c>
    </row>
    <row r="142" spans="1:15" s="55" customFormat="1">
      <c r="A142" s="52"/>
      <c r="B142" s="166"/>
      <c r="C142" s="166"/>
      <c r="D142" s="53" t="s">
        <v>1571</v>
      </c>
      <c r="E142" s="46" t="s">
        <v>1540</v>
      </c>
      <c r="F142" s="30"/>
      <c r="G142" s="30"/>
      <c r="H142" s="30"/>
      <c r="I142" s="52" t="s">
        <v>178</v>
      </c>
      <c r="J142" s="46"/>
      <c r="K142" s="59"/>
      <c r="L142" s="30"/>
      <c r="M142" s="30"/>
      <c r="N142" s="55" t="s">
        <v>48</v>
      </c>
      <c r="O142" s="56" t="s">
        <v>595</v>
      </c>
    </row>
    <row r="143" spans="1:15" s="55" customFormat="1">
      <c r="A143" s="52"/>
      <c r="B143" s="166"/>
      <c r="C143" s="166"/>
      <c r="D143" s="53" t="s">
        <v>919</v>
      </c>
      <c r="E143" s="46" t="s">
        <v>1541</v>
      </c>
      <c r="F143" s="30"/>
      <c r="G143" s="30"/>
      <c r="H143" s="30"/>
      <c r="I143" s="52" t="s">
        <v>178</v>
      </c>
      <c r="J143" s="46"/>
      <c r="K143" s="59"/>
      <c r="L143" s="30"/>
      <c r="M143" s="30"/>
      <c r="N143" s="55" t="s">
        <v>48</v>
      </c>
      <c r="O143" s="56" t="s">
        <v>595</v>
      </c>
    </row>
    <row r="144" spans="1:15" s="55" customFormat="1">
      <c r="A144" s="52"/>
      <c r="B144" s="166"/>
      <c r="C144" s="166"/>
      <c r="D144" s="53" t="s">
        <v>920</v>
      </c>
      <c r="E144" s="46" t="s">
        <v>1542</v>
      </c>
      <c r="F144" s="30"/>
      <c r="G144" s="30"/>
      <c r="H144" s="30"/>
      <c r="I144" s="52" t="s">
        <v>178</v>
      </c>
      <c r="J144" s="46"/>
      <c r="K144" s="59"/>
      <c r="L144" s="30"/>
      <c r="M144" s="30"/>
      <c r="N144" s="55" t="s">
        <v>48</v>
      </c>
      <c r="O144" s="56" t="s">
        <v>595</v>
      </c>
    </row>
    <row r="145" spans="1:15" s="55" customFormat="1">
      <c r="A145" s="52"/>
      <c r="B145" s="166"/>
      <c r="C145" s="166"/>
      <c r="D145" s="53" t="s">
        <v>921</v>
      </c>
      <c r="E145" s="46" t="s">
        <v>1543</v>
      </c>
      <c r="F145" s="30"/>
      <c r="G145" s="30"/>
      <c r="H145" s="30"/>
      <c r="I145" s="52" t="s">
        <v>178</v>
      </c>
      <c r="J145" s="46"/>
      <c r="K145" s="59"/>
      <c r="L145" s="30"/>
      <c r="M145" s="30"/>
      <c r="N145" s="55" t="s">
        <v>48</v>
      </c>
      <c r="O145" s="56" t="s">
        <v>595</v>
      </c>
    </row>
    <row r="146" spans="1:15" s="55" customFormat="1">
      <c r="A146" s="52"/>
      <c r="B146" s="166"/>
      <c r="C146" s="166"/>
      <c r="D146" s="53" t="s">
        <v>922</v>
      </c>
      <c r="E146" s="46" t="s">
        <v>1544</v>
      </c>
      <c r="F146" s="30"/>
      <c r="G146" s="30"/>
      <c r="H146" s="30"/>
      <c r="I146" s="52" t="s">
        <v>178</v>
      </c>
      <c r="J146" s="46"/>
      <c r="K146" s="59"/>
      <c r="L146" s="30"/>
      <c r="M146" s="30"/>
      <c r="N146" s="55" t="s">
        <v>48</v>
      </c>
      <c r="O146" s="56" t="s">
        <v>595</v>
      </c>
    </row>
    <row r="147" spans="1:15" s="55" customFormat="1">
      <c r="A147" s="52"/>
      <c r="B147" s="166"/>
      <c r="C147" s="166"/>
      <c r="D147" s="53" t="s">
        <v>924</v>
      </c>
      <c r="E147" s="46" t="s">
        <v>1545</v>
      </c>
      <c r="F147" s="30"/>
      <c r="G147" s="30"/>
      <c r="H147" s="30"/>
      <c r="I147" s="52" t="s">
        <v>178</v>
      </c>
      <c r="J147" s="46"/>
      <c r="K147" s="59"/>
      <c r="L147" s="30"/>
      <c r="M147" s="30"/>
      <c r="N147" s="55" t="s">
        <v>48</v>
      </c>
      <c r="O147" s="56" t="s">
        <v>595</v>
      </c>
    </row>
    <row r="148" spans="1:15" s="55" customFormat="1">
      <c r="A148" s="52"/>
      <c r="B148" s="166"/>
      <c r="C148" s="166"/>
      <c r="D148" s="53" t="s">
        <v>925</v>
      </c>
      <c r="E148" s="46" t="s">
        <v>1546</v>
      </c>
      <c r="F148" s="30"/>
      <c r="G148" s="30"/>
      <c r="H148" s="30"/>
      <c r="I148" s="52" t="s">
        <v>178</v>
      </c>
      <c r="J148" s="46"/>
      <c r="K148" s="59"/>
      <c r="L148" s="30"/>
      <c r="M148" s="30"/>
      <c r="N148" s="55" t="s">
        <v>48</v>
      </c>
      <c r="O148" s="56" t="s">
        <v>595</v>
      </c>
    </row>
    <row r="149" spans="1:15" s="55" customFormat="1">
      <c r="A149" s="52"/>
      <c r="B149" s="166"/>
      <c r="C149" s="166"/>
      <c r="D149" s="53" t="s">
        <v>926</v>
      </c>
      <c r="E149" s="46" t="s">
        <v>1547</v>
      </c>
      <c r="F149" s="30"/>
      <c r="G149" s="30"/>
      <c r="H149" s="30"/>
      <c r="I149" s="52" t="s">
        <v>178</v>
      </c>
      <c r="J149" s="46"/>
      <c r="K149" s="59"/>
      <c r="L149" s="30"/>
      <c r="M149" s="30"/>
      <c r="N149" s="55" t="s">
        <v>48</v>
      </c>
      <c r="O149" s="56" t="s">
        <v>595</v>
      </c>
    </row>
    <row r="150" spans="1:15" s="55" customFormat="1">
      <c r="A150" s="52"/>
      <c r="B150" s="166"/>
      <c r="C150" s="166"/>
      <c r="D150" s="53" t="s">
        <v>927</v>
      </c>
      <c r="E150" s="46" t="s">
        <v>1548</v>
      </c>
      <c r="F150" s="30"/>
      <c r="G150" s="30"/>
      <c r="H150" s="30"/>
      <c r="I150" s="52" t="s">
        <v>178</v>
      </c>
      <c r="J150" s="46"/>
      <c r="K150" s="59"/>
      <c r="L150" s="30"/>
      <c r="M150" s="30"/>
      <c r="N150" s="55" t="s">
        <v>48</v>
      </c>
      <c r="O150" s="56" t="s">
        <v>595</v>
      </c>
    </row>
    <row r="151" spans="1:15" s="55" customFormat="1">
      <c r="A151" s="52"/>
      <c r="B151" s="166"/>
      <c r="C151" s="166"/>
      <c r="D151" s="53" t="s">
        <v>928</v>
      </c>
      <c r="E151" s="46" t="s">
        <v>1549</v>
      </c>
      <c r="F151" s="30"/>
      <c r="G151" s="30"/>
      <c r="H151" s="30"/>
      <c r="I151" s="52" t="s">
        <v>178</v>
      </c>
      <c r="J151" s="46"/>
      <c r="K151" s="59"/>
      <c r="L151" s="30"/>
      <c r="M151" s="30"/>
      <c r="N151" s="55" t="s">
        <v>48</v>
      </c>
      <c r="O151" s="56" t="s">
        <v>595</v>
      </c>
    </row>
    <row r="152" spans="1:15" s="55" customFormat="1">
      <c r="A152" s="52"/>
      <c r="B152" s="166"/>
      <c r="C152" s="166"/>
      <c r="D152" s="53" t="s">
        <v>929</v>
      </c>
      <c r="E152" s="46" t="s">
        <v>1550</v>
      </c>
      <c r="F152" s="30"/>
      <c r="G152" s="30"/>
      <c r="H152" s="30"/>
      <c r="I152" s="52" t="s">
        <v>178</v>
      </c>
      <c r="J152" s="46"/>
      <c r="K152" s="59"/>
      <c r="L152" s="30"/>
      <c r="M152" s="30"/>
      <c r="N152" s="55" t="s">
        <v>48</v>
      </c>
      <c r="O152" s="56" t="s">
        <v>595</v>
      </c>
    </row>
    <row r="153" spans="1:15" s="55" customFormat="1">
      <c r="A153" s="52"/>
      <c r="B153" s="166"/>
      <c r="C153" s="166"/>
      <c r="D153" s="53" t="s">
        <v>930</v>
      </c>
      <c r="E153" s="46" t="s">
        <v>1551</v>
      </c>
      <c r="F153" s="30"/>
      <c r="G153" s="30"/>
      <c r="H153" s="30"/>
      <c r="I153" s="52" t="s">
        <v>178</v>
      </c>
      <c r="J153" s="46"/>
      <c r="K153" s="59"/>
      <c r="L153" s="30"/>
      <c r="M153" s="30"/>
      <c r="N153" s="55" t="s">
        <v>48</v>
      </c>
      <c r="O153" s="56" t="s">
        <v>595</v>
      </c>
    </row>
    <row r="154" spans="1:15" s="55" customFormat="1">
      <c r="A154" s="52"/>
      <c r="B154" s="166"/>
      <c r="C154" s="166"/>
      <c r="D154" s="53" t="s">
        <v>931</v>
      </c>
      <c r="E154" s="46" t="s">
        <v>1552</v>
      </c>
      <c r="F154" s="30"/>
      <c r="G154" s="30"/>
      <c r="H154" s="30"/>
      <c r="I154" s="52" t="s">
        <v>178</v>
      </c>
      <c r="J154" s="46"/>
      <c r="K154" s="59"/>
      <c r="L154" s="30"/>
      <c r="M154" s="30"/>
      <c r="N154" s="55" t="s">
        <v>48</v>
      </c>
      <c r="O154" s="56" t="s">
        <v>595</v>
      </c>
    </row>
    <row r="155" spans="1:15" s="55" customFormat="1">
      <c r="A155" s="52"/>
      <c r="B155" s="166"/>
      <c r="C155" s="166"/>
      <c r="D155" s="53" t="s">
        <v>932</v>
      </c>
      <c r="E155" s="46" t="s">
        <v>1553</v>
      </c>
      <c r="F155" s="30"/>
      <c r="G155" s="30"/>
      <c r="H155" s="30"/>
      <c r="I155" s="52" t="s">
        <v>178</v>
      </c>
      <c r="J155" s="46"/>
      <c r="K155" s="59"/>
      <c r="L155" s="30"/>
      <c r="M155" s="30"/>
      <c r="N155" s="55" t="s">
        <v>48</v>
      </c>
      <c r="O155" s="56" t="s">
        <v>595</v>
      </c>
    </row>
    <row r="156" spans="1:15" s="55" customFormat="1">
      <c r="A156" s="52"/>
      <c r="B156" s="166"/>
      <c r="C156" s="166"/>
      <c r="D156" s="53" t="s">
        <v>1572</v>
      </c>
      <c r="E156" s="46" t="s">
        <v>1554</v>
      </c>
      <c r="F156" s="30"/>
      <c r="G156" s="30"/>
      <c r="H156" s="30"/>
      <c r="I156" s="52" t="s">
        <v>178</v>
      </c>
      <c r="J156" s="46"/>
      <c r="K156" s="59"/>
      <c r="L156" s="30"/>
      <c r="M156" s="30"/>
      <c r="N156" s="55" t="s">
        <v>48</v>
      </c>
      <c r="O156" s="56" t="s">
        <v>595</v>
      </c>
    </row>
    <row r="157" spans="1:15" s="55" customFormat="1">
      <c r="A157" s="52"/>
      <c r="B157" s="166"/>
      <c r="C157" s="166"/>
      <c r="D157" s="53" t="s">
        <v>934</v>
      </c>
      <c r="E157" s="46" t="s">
        <v>1555</v>
      </c>
      <c r="F157" s="30"/>
      <c r="G157" s="30"/>
      <c r="H157" s="30"/>
      <c r="I157" s="52" t="s">
        <v>178</v>
      </c>
      <c r="J157" s="46"/>
      <c r="K157" s="59"/>
      <c r="L157" s="30"/>
      <c r="M157" s="30"/>
      <c r="N157" s="55" t="s">
        <v>48</v>
      </c>
      <c r="O157" s="56" t="s">
        <v>595</v>
      </c>
    </row>
    <row r="158" spans="1:15" s="55" customFormat="1">
      <c r="A158" s="52"/>
      <c r="B158" s="166"/>
      <c r="C158" s="166"/>
      <c r="D158" s="53" t="s">
        <v>936</v>
      </c>
      <c r="E158" s="46" t="s">
        <v>1556</v>
      </c>
      <c r="F158" s="30"/>
      <c r="G158" s="30"/>
      <c r="H158" s="30"/>
      <c r="I158" s="52" t="s">
        <v>178</v>
      </c>
      <c r="J158" s="46"/>
      <c r="K158" s="59"/>
      <c r="L158" s="30"/>
      <c r="M158" s="30"/>
      <c r="N158" s="55" t="s">
        <v>48</v>
      </c>
      <c r="O158" s="56" t="s">
        <v>595</v>
      </c>
    </row>
    <row r="159" spans="1:15" s="55" customFormat="1">
      <c r="A159" s="52"/>
      <c r="B159" s="166"/>
      <c r="C159" s="166"/>
      <c r="D159" s="53" t="s">
        <v>937</v>
      </c>
      <c r="E159" s="46" t="s">
        <v>1557</v>
      </c>
      <c r="F159" s="30"/>
      <c r="G159" s="30"/>
      <c r="H159" s="30"/>
      <c r="I159" s="52" t="s">
        <v>178</v>
      </c>
      <c r="J159" s="46"/>
      <c r="K159" s="59"/>
      <c r="L159" s="30"/>
      <c r="M159" s="30"/>
      <c r="N159" s="55" t="s">
        <v>48</v>
      </c>
      <c r="O159" s="56" t="s">
        <v>595</v>
      </c>
    </row>
    <row r="160" spans="1:15" s="55" customFormat="1">
      <c r="A160" s="52"/>
      <c r="B160" s="166"/>
      <c r="C160" s="166"/>
      <c r="D160" s="53" t="s">
        <v>938</v>
      </c>
      <c r="E160" s="46" t="s">
        <v>1558</v>
      </c>
      <c r="F160" s="30"/>
      <c r="G160" s="30"/>
      <c r="H160" s="30"/>
      <c r="I160" s="52" t="s">
        <v>178</v>
      </c>
      <c r="J160" s="46"/>
      <c r="K160" s="59"/>
      <c r="L160" s="30"/>
      <c r="M160" s="30"/>
      <c r="N160" s="55" t="s">
        <v>48</v>
      </c>
      <c r="O160" s="56" t="s">
        <v>595</v>
      </c>
    </row>
    <row r="161" spans="1:15" s="55" customFormat="1">
      <c r="A161" s="52"/>
      <c r="B161" s="166"/>
      <c r="C161" s="166"/>
      <c r="D161" s="53" t="s">
        <v>939</v>
      </c>
      <c r="E161" s="46" t="s">
        <v>1559</v>
      </c>
      <c r="F161" s="30"/>
      <c r="G161" s="30"/>
      <c r="H161" s="30"/>
      <c r="I161" s="52" t="s">
        <v>178</v>
      </c>
      <c r="J161" s="46"/>
      <c r="K161" s="59"/>
      <c r="L161" s="30"/>
      <c r="M161" s="30"/>
      <c r="N161" s="55" t="s">
        <v>48</v>
      </c>
      <c r="O161" s="56" t="s">
        <v>595</v>
      </c>
    </row>
    <row r="162" spans="1:15" s="55" customFormat="1">
      <c r="A162" s="52"/>
      <c r="B162" s="166"/>
      <c r="C162" s="166"/>
      <c r="D162" s="53" t="s">
        <v>940</v>
      </c>
      <c r="E162" s="46" t="s">
        <v>1560</v>
      </c>
      <c r="F162" s="30"/>
      <c r="G162" s="30"/>
      <c r="H162" s="30"/>
      <c r="I162" s="52" t="s">
        <v>178</v>
      </c>
      <c r="J162" s="46"/>
      <c r="K162" s="59"/>
      <c r="L162" s="30"/>
      <c r="M162" s="30"/>
      <c r="N162" s="55" t="s">
        <v>48</v>
      </c>
      <c r="O162" s="56" t="s">
        <v>595</v>
      </c>
    </row>
    <row r="163" spans="1:15" s="55" customFormat="1">
      <c r="A163" s="52"/>
      <c r="B163" s="166"/>
      <c r="C163" s="166"/>
      <c r="D163" s="53" t="s">
        <v>941</v>
      </c>
      <c r="E163" s="46" t="s">
        <v>1561</v>
      </c>
      <c r="F163" s="30"/>
      <c r="G163" s="30"/>
      <c r="H163" s="30"/>
      <c r="I163" s="52" t="s">
        <v>178</v>
      </c>
      <c r="J163" s="46"/>
      <c r="K163" s="59"/>
      <c r="L163" s="30"/>
      <c r="M163" s="30"/>
      <c r="N163" s="55" t="s">
        <v>48</v>
      </c>
      <c r="O163" s="56" t="s">
        <v>595</v>
      </c>
    </row>
    <row r="164" spans="1:15" s="55" customFormat="1">
      <c r="A164" s="52"/>
      <c r="B164" s="166"/>
      <c r="C164" s="166"/>
      <c r="D164" s="53" t="s">
        <v>942</v>
      </c>
      <c r="E164" s="46" t="s">
        <v>1562</v>
      </c>
      <c r="F164" s="30"/>
      <c r="G164" s="30"/>
      <c r="H164" s="30"/>
      <c r="I164" s="52" t="s">
        <v>178</v>
      </c>
      <c r="J164" s="46"/>
      <c r="K164" s="59"/>
      <c r="L164" s="30"/>
      <c r="M164" s="30"/>
      <c r="N164" s="55" t="s">
        <v>48</v>
      </c>
      <c r="O164" s="56" t="s">
        <v>595</v>
      </c>
    </row>
    <row r="165" spans="1:15" s="55" customFormat="1">
      <c r="A165" s="52"/>
      <c r="B165" s="166"/>
      <c r="C165" s="166"/>
      <c r="D165" s="53" t="s">
        <v>943</v>
      </c>
      <c r="E165" s="46" t="s">
        <v>1563</v>
      </c>
      <c r="F165" s="30"/>
      <c r="G165" s="30"/>
      <c r="H165" s="30"/>
      <c r="I165" s="52" t="s">
        <v>178</v>
      </c>
      <c r="J165" s="46"/>
      <c r="K165" s="59"/>
      <c r="L165" s="30"/>
      <c r="M165" s="30"/>
      <c r="N165" s="55" t="s">
        <v>48</v>
      </c>
      <c r="O165" s="56" t="s">
        <v>595</v>
      </c>
    </row>
    <row r="166" spans="1:15" s="55" customFormat="1">
      <c r="A166" s="52"/>
      <c r="B166" s="166"/>
      <c r="C166" s="166"/>
      <c r="D166" s="53" t="s">
        <v>945</v>
      </c>
      <c r="E166" s="46" t="s">
        <v>1564</v>
      </c>
      <c r="F166" s="30"/>
      <c r="G166" s="30"/>
      <c r="H166" s="30"/>
      <c r="I166" s="52" t="s">
        <v>178</v>
      </c>
      <c r="J166" s="46"/>
      <c r="K166" s="59"/>
      <c r="L166" s="30"/>
      <c r="M166" s="30"/>
      <c r="N166" s="55" t="s">
        <v>48</v>
      </c>
      <c r="O166" s="56" t="s">
        <v>595</v>
      </c>
    </row>
    <row r="167" spans="1:15" s="55" customFormat="1">
      <c r="A167" s="52"/>
      <c r="B167" s="166"/>
      <c r="C167" s="166"/>
      <c r="D167" s="53" t="s">
        <v>946</v>
      </c>
      <c r="E167" s="46" t="s">
        <v>1565</v>
      </c>
      <c r="F167" s="30"/>
      <c r="G167" s="30"/>
      <c r="H167" s="30"/>
      <c r="I167" s="52" t="s">
        <v>178</v>
      </c>
      <c r="J167" s="46"/>
      <c r="K167" s="59"/>
      <c r="L167" s="30"/>
      <c r="M167" s="30"/>
      <c r="N167" s="55" t="s">
        <v>48</v>
      </c>
      <c r="O167" s="56" t="s">
        <v>595</v>
      </c>
    </row>
    <row r="168" spans="1:15" s="55" customFormat="1">
      <c r="A168" s="52"/>
      <c r="B168" s="166"/>
      <c r="C168" s="166"/>
      <c r="D168" s="53" t="s">
        <v>947</v>
      </c>
      <c r="E168" s="46" t="s">
        <v>1566</v>
      </c>
      <c r="F168" s="30"/>
      <c r="G168" s="30"/>
      <c r="H168" s="30"/>
      <c r="I168" s="52" t="s">
        <v>178</v>
      </c>
      <c r="J168" s="46"/>
      <c r="K168" s="59"/>
      <c r="L168" s="30"/>
      <c r="M168" s="30"/>
      <c r="N168" s="55" t="s">
        <v>48</v>
      </c>
      <c r="O168" s="56" t="s">
        <v>595</v>
      </c>
    </row>
    <row r="169" spans="1:15" s="55" customFormat="1">
      <c r="A169" s="52"/>
      <c r="B169" s="166"/>
      <c r="C169" s="166"/>
      <c r="D169" s="53" t="s">
        <v>948</v>
      </c>
      <c r="E169" s="46" t="s">
        <v>1567</v>
      </c>
      <c r="F169" s="30"/>
      <c r="G169" s="30"/>
      <c r="H169" s="30"/>
      <c r="I169" s="52" t="s">
        <v>178</v>
      </c>
      <c r="J169" s="46"/>
      <c r="K169" s="59"/>
      <c r="L169" s="30"/>
      <c r="M169" s="30"/>
      <c r="N169" s="55" t="s">
        <v>48</v>
      </c>
      <c r="O169" s="56" t="s">
        <v>595</v>
      </c>
    </row>
    <row r="170" spans="1:15" s="55" customFormat="1">
      <c r="A170" s="52"/>
      <c r="B170" s="166"/>
      <c r="C170" s="166"/>
      <c r="D170" s="53" t="s">
        <v>949</v>
      </c>
      <c r="E170" s="46" t="s">
        <v>1568</v>
      </c>
      <c r="F170" s="30"/>
      <c r="G170" s="30"/>
      <c r="H170" s="30"/>
      <c r="I170" s="52" t="s">
        <v>178</v>
      </c>
      <c r="J170" s="46"/>
      <c r="K170" s="59"/>
      <c r="L170" s="30"/>
      <c r="M170" s="30"/>
      <c r="N170" s="55" t="s">
        <v>48</v>
      </c>
      <c r="O170" s="56" t="s">
        <v>595</v>
      </c>
    </row>
    <row r="171" spans="1:15" s="55" customFormat="1" ht="90">
      <c r="A171" s="52"/>
      <c r="B171" s="165" t="s">
        <v>826</v>
      </c>
      <c r="C171" s="165" t="s">
        <v>789</v>
      </c>
      <c r="D171" s="53" t="s">
        <v>791</v>
      </c>
      <c r="E171" s="54" t="s">
        <v>827</v>
      </c>
      <c r="F171" s="30" t="s">
        <v>799</v>
      </c>
      <c r="G171" s="23" t="s">
        <v>612</v>
      </c>
      <c r="H171" s="30"/>
      <c r="I171" s="52" t="s">
        <v>5</v>
      </c>
      <c r="J171" s="46"/>
      <c r="K171" s="30"/>
      <c r="L171" s="30"/>
      <c r="M171" s="30"/>
      <c r="N171" s="55" t="s">
        <v>48</v>
      </c>
      <c r="O171" s="56"/>
    </row>
    <row r="172" spans="1:15" s="55" customFormat="1" ht="72">
      <c r="A172" s="52"/>
      <c r="B172" s="166"/>
      <c r="C172" s="166"/>
      <c r="D172" s="53" t="s">
        <v>790</v>
      </c>
      <c r="E172" s="54" t="s">
        <v>78</v>
      </c>
      <c r="F172" s="30" t="s">
        <v>800</v>
      </c>
      <c r="G172" s="23" t="s">
        <v>801</v>
      </c>
      <c r="H172" s="30"/>
      <c r="I172" s="52" t="s">
        <v>5</v>
      </c>
      <c r="J172" s="46"/>
      <c r="K172" s="30"/>
      <c r="L172" s="30"/>
      <c r="M172" s="30"/>
      <c r="N172" s="55" t="s">
        <v>48</v>
      </c>
      <c r="O172" s="56"/>
    </row>
    <row r="173" spans="1:15" s="55" customFormat="1" ht="36">
      <c r="A173" s="52"/>
      <c r="B173" s="166"/>
      <c r="C173" s="166"/>
      <c r="D173" s="53" t="s">
        <v>792</v>
      </c>
      <c r="E173" s="54" t="s">
        <v>78</v>
      </c>
      <c r="F173" s="30" t="s">
        <v>804</v>
      </c>
      <c r="G173" s="23" t="s">
        <v>801</v>
      </c>
      <c r="H173" s="30"/>
      <c r="I173" s="52" t="s">
        <v>5</v>
      </c>
      <c r="J173" s="46"/>
      <c r="K173" s="30"/>
      <c r="L173" s="30"/>
      <c r="M173" s="30"/>
      <c r="N173" s="55" t="s">
        <v>48</v>
      </c>
      <c r="O173" s="56"/>
    </row>
    <row r="174" spans="1:15" s="55" customFormat="1">
      <c r="A174" s="52"/>
      <c r="B174" s="166"/>
      <c r="C174" s="167"/>
      <c r="D174" s="53" t="s">
        <v>794</v>
      </c>
      <c r="E174" s="54" t="s">
        <v>78</v>
      </c>
      <c r="F174" s="30" t="s">
        <v>802</v>
      </c>
      <c r="G174" s="23" t="s">
        <v>803</v>
      </c>
      <c r="H174" s="30"/>
      <c r="I174" s="52" t="s">
        <v>5</v>
      </c>
      <c r="J174" s="46"/>
      <c r="K174" s="30"/>
      <c r="L174" s="30"/>
      <c r="M174" s="30"/>
      <c r="N174" s="55" t="s">
        <v>48</v>
      </c>
      <c r="O174" s="56"/>
    </row>
    <row r="175" spans="1:15" s="55" customFormat="1" ht="108">
      <c r="A175" s="52"/>
      <c r="B175" s="166"/>
      <c r="C175" s="165" t="s">
        <v>793</v>
      </c>
      <c r="D175" s="53" t="s">
        <v>1170</v>
      </c>
      <c r="E175" s="54" t="s">
        <v>1188</v>
      </c>
      <c r="F175" s="30" t="s">
        <v>828</v>
      </c>
      <c r="G175" s="23" t="s">
        <v>612</v>
      </c>
      <c r="H175" s="30"/>
      <c r="I175" s="52" t="s">
        <v>5</v>
      </c>
      <c r="J175" s="46" t="s">
        <v>1190</v>
      </c>
      <c r="K175" s="30"/>
      <c r="L175" s="30"/>
      <c r="M175" s="30"/>
      <c r="N175" s="55" t="s">
        <v>48</v>
      </c>
      <c r="O175" s="56"/>
    </row>
    <row r="176" spans="1:15" s="55" customFormat="1" ht="36">
      <c r="A176" s="163"/>
      <c r="B176" s="166"/>
      <c r="C176" s="166"/>
      <c r="D176" s="53" t="s">
        <v>1171</v>
      </c>
      <c r="E176" s="54" t="s">
        <v>1663</v>
      </c>
      <c r="F176" s="30" t="s">
        <v>78</v>
      </c>
      <c r="G176" s="30" t="s">
        <v>78</v>
      </c>
      <c r="H176" s="30"/>
      <c r="I176" s="52" t="s">
        <v>5</v>
      </c>
      <c r="J176" s="46"/>
      <c r="K176" s="30"/>
      <c r="L176" s="30"/>
      <c r="M176" s="30"/>
      <c r="N176" s="55" t="s">
        <v>48</v>
      </c>
      <c r="O176" s="56"/>
    </row>
    <row r="177" spans="1:15" s="55" customFormat="1" ht="36">
      <c r="A177" s="163"/>
      <c r="B177" s="166"/>
      <c r="C177" s="166"/>
      <c r="D177" s="53" t="s">
        <v>1172</v>
      </c>
      <c r="E177" s="54" t="s">
        <v>1664</v>
      </c>
      <c r="F177" s="30" t="s">
        <v>78</v>
      </c>
      <c r="G177" s="30" t="s">
        <v>78</v>
      </c>
      <c r="H177" s="30"/>
      <c r="I177" s="52" t="s">
        <v>5</v>
      </c>
      <c r="J177" s="46"/>
      <c r="K177" s="30"/>
      <c r="L177" s="30"/>
      <c r="M177" s="30"/>
      <c r="N177" s="55" t="s">
        <v>48</v>
      </c>
      <c r="O177" s="56"/>
    </row>
    <row r="178" spans="1:15" s="55" customFormat="1" ht="36">
      <c r="A178" s="52"/>
      <c r="B178" s="166"/>
      <c r="C178" s="166"/>
      <c r="D178" s="53" t="s">
        <v>1173</v>
      </c>
      <c r="E178" s="54" t="s">
        <v>1189</v>
      </c>
      <c r="F178" s="30" t="s">
        <v>78</v>
      </c>
      <c r="G178" s="30" t="s">
        <v>78</v>
      </c>
      <c r="H178" s="30"/>
      <c r="I178" s="52" t="s">
        <v>5</v>
      </c>
      <c r="J178" s="46"/>
      <c r="K178" s="30"/>
      <c r="L178" s="30"/>
      <c r="M178" s="30"/>
      <c r="N178" s="55" t="s">
        <v>48</v>
      </c>
      <c r="O178" s="56"/>
    </row>
    <row r="179" spans="1:15" s="55" customFormat="1" ht="36">
      <c r="A179" s="163"/>
      <c r="B179" s="166"/>
      <c r="C179" s="166"/>
      <c r="D179" s="53" t="s">
        <v>1175</v>
      </c>
      <c r="E179" s="54" t="s">
        <v>1663</v>
      </c>
      <c r="F179" s="30" t="s">
        <v>78</v>
      </c>
      <c r="G179" s="30" t="s">
        <v>78</v>
      </c>
      <c r="H179" s="30"/>
      <c r="I179" s="52" t="s">
        <v>5</v>
      </c>
      <c r="J179" s="46"/>
      <c r="K179" s="30"/>
      <c r="L179" s="30"/>
      <c r="M179" s="30"/>
      <c r="N179" s="55" t="s">
        <v>48</v>
      </c>
      <c r="O179" s="56"/>
    </row>
    <row r="180" spans="1:15" s="55" customFormat="1" ht="36">
      <c r="A180" s="163"/>
      <c r="B180" s="166"/>
      <c r="C180" s="166"/>
      <c r="D180" s="53" t="s">
        <v>1177</v>
      </c>
      <c r="E180" s="54" t="s">
        <v>1664</v>
      </c>
      <c r="F180" s="30" t="s">
        <v>78</v>
      </c>
      <c r="G180" s="30" t="s">
        <v>78</v>
      </c>
      <c r="H180" s="30"/>
      <c r="I180" s="52" t="s">
        <v>5</v>
      </c>
      <c r="J180" s="46"/>
      <c r="K180" s="30"/>
      <c r="L180" s="30"/>
      <c r="M180" s="30"/>
      <c r="N180" s="55" t="s">
        <v>48</v>
      </c>
      <c r="O180" s="56"/>
    </row>
    <row r="181" spans="1:15" s="55" customFormat="1" ht="36">
      <c r="A181" s="52"/>
      <c r="B181" s="166"/>
      <c r="C181" s="166"/>
      <c r="D181" s="53" t="s">
        <v>1174</v>
      </c>
      <c r="E181" s="54" t="s">
        <v>1189</v>
      </c>
      <c r="F181" s="30" t="s">
        <v>78</v>
      </c>
      <c r="G181" s="30" t="s">
        <v>78</v>
      </c>
      <c r="H181" s="30"/>
      <c r="I181" s="52" t="s">
        <v>5</v>
      </c>
      <c r="J181" s="46"/>
      <c r="K181" s="30"/>
      <c r="L181" s="30"/>
      <c r="M181" s="30"/>
      <c r="N181" s="55" t="s">
        <v>48</v>
      </c>
      <c r="O181" s="56"/>
    </row>
    <row r="182" spans="1:15" s="55" customFormat="1" ht="36">
      <c r="A182" s="163"/>
      <c r="B182" s="166"/>
      <c r="C182" s="166"/>
      <c r="D182" s="53" t="s">
        <v>1176</v>
      </c>
      <c r="E182" s="54" t="s">
        <v>1663</v>
      </c>
      <c r="F182" s="30" t="s">
        <v>78</v>
      </c>
      <c r="G182" s="30" t="s">
        <v>78</v>
      </c>
      <c r="H182" s="30"/>
      <c r="I182" s="52" t="s">
        <v>5</v>
      </c>
      <c r="J182" s="46"/>
      <c r="K182" s="30"/>
      <c r="L182" s="30"/>
      <c r="M182" s="30"/>
      <c r="N182" s="55" t="s">
        <v>48</v>
      </c>
      <c r="O182" s="56"/>
    </row>
    <row r="183" spans="1:15" s="55" customFormat="1" ht="36">
      <c r="A183" s="163"/>
      <c r="B183" s="166"/>
      <c r="C183" s="167"/>
      <c r="D183" s="53" t="s">
        <v>1178</v>
      </c>
      <c r="E183" s="54" t="s">
        <v>1664</v>
      </c>
      <c r="F183" s="30" t="s">
        <v>78</v>
      </c>
      <c r="G183" s="30" t="s">
        <v>78</v>
      </c>
      <c r="H183" s="30"/>
      <c r="I183" s="52" t="s">
        <v>5</v>
      </c>
      <c r="J183" s="46"/>
      <c r="K183" s="30"/>
      <c r="L183" s="30"/>
      <c r="M183" s="30"/>
      <c r="N183" s="55" t="s">
        <v>48</v>
      </c>
      <c r="O183" s="56"/>
    </row>
    <row r="184" spans="1:15" s="55" customFormat="1" ht="198">
      <c r="A184" s="52"/>
      <c r="B184" s="166"/>
      <c r="C184" s="165" t="s">
        <v>832</v>
      </c>
      <c r="D184" s="53" t="s">
        <v>839</v>
      </c>
      <c r="E184" s="54" t="s">
        <v>1180</v>
      </c>
      <c r="F184" s="30" t="s">
        <v>834</v>
      </c>
      <c r="G184" s="23" t="s">
        <v>612</v>
      </c>
      <c r="H184" s="30"/>
      <c r="I184" s="52" t="s">
        <v>5</v>
      </c>
      <c r="J184" s="46" t="s">
        <v>1179</v>
      </c>
      <c r="K184" s="30"/>
      <c r="L184" s="30"/>
      <c r="M184" s="30"/>
      <c r="N184" s="55" t="s">
        <v>48</v>
      </c>
      <c r="O184" s="56"/>
    </row>
    <row r="185" spans="1:15" s="55" customFormat="1" ht="198">
      <c r="A185" s="52"/>
      <c r="B185" s="166"/>
      <c r="C185" s="166"/>
      <c r="D185" s="53" t="s">
        <v>836</v>
      </c>
      <c r="E185" s="54" t="s">
        <v>1181</v>
      </c>
      <c r="F185" s="30" t="s">
        <v>835</v>
      </c>
      <c r="G185" s="30" t="s">
        <v>78</v>
      </c>
      <c r="H185" s="30"/>
      <c r="I185" s="52" t="s">
        <v>5</v>
      </c>
      <c r="J185" s="46"/>
      <c r="K185" s="30"/>
      <c r="L185" s="30"/>
      <c r="M185" s="30"/>
      <c r="N185" s="55" t="s">
        <v>48</v>
      </c>
      <c r="O185" s="56"/>
    </row>
    <row r="186" spans="1:15" s="55" customFormat="1" ht="126">
      <c r="A186" s="52"/>
      <c r="B186" s="166"/>
      <c r="C186" s="166"/>
      <c r="D186" s="53" t="s">
        <v>840</v>
      </c>
      <c r="E186" s="54" t="s">
        <v>833</v>
      </c>
      <c r="F186" s="30" t="s">
        <v>834</v>
      </c>
      <c r="G186" s="23" t="s">
        <v>612</v>
      </c>
      <c r="H186" s="30"/>
      <c r="I186" s="52" t="s">
        <v>5</v>
      </c>
      <c r="J186" s="46"/>
      <c r="K186" s="30"/>
      <c r="L186" s="30"/>
      <c r="M186" s="30"/>
      <c r="N186" s="55" t="s">
        <v>48</v>
      </c>
      <c r="O186" s="56"/>
    </row>
    <row r="187" spans="1:15" s="55" customFormat="1" ht="72">
      <c r="A187" s="52"/>
      <c r="B187" s="166"/>
      <c r="C187" s="166"/>
      <c r="D187" s="53" t="s">
        <v>837</v>
      </c>
      <c r="E187" s="54" t="s">
        <v>78</v>
      </c>
      <c r="F187" s="30" t="s">
        <v>835</v>
      </c>
      <c r="G187" s="30" t="s">
        <v>78</v>
      </c>
      <c r="H187" s="30"/>
      <c r="I187" s="52" t="s">
        <v>5</v>
      </c>
      <c r="J187" s="46"/>
      <c r="K187" s="30"/>
      <c r="L187" s="30"/>
      <c r="M187" s="30"/>
      <c r="N187" s="55" t="s">
        <v>48</v>
      </c>
      <c r="O187" s="56"/>
    </row>
    <row r="188" spans="1:15" s="55" customFormat="1" ht="126">
      <c r="A188" s="52"/>
      <c r="B188" s="166"/>
      <c r="C188" s="166"/>
      <c r="D188" s="53" t="s">
        <v>841</v>
      </c>
      <c r="E188" s="54" t="s">
        <v>833</v>
      </c>
      <c r="F188" s="30" t="s">
        <v>834</v>
      </c>
      <c r="G188" s="23" t="s">
        <v>612</v>
      </c>
      <c r="H188" s="30"/>
      <c r="I188" s="52" t="s">
        <v>5</v>
      </c>
      <c r="J188" s="46"/>
      <c r="K188" s="30"/>
      <c r="L188" s="30"/>
      <c r="M188" s="30"/>
      <c r="N188" s="55" t="s">
        <v>48</v>
      </c>
      <c r="O188" s="56"/>
    </row>
    <row r="189" spans="1:15" s="55" customFormat="1" ht="72">
      <c r="A189" s="52"/>
      <c r="B189" s="166"/>
      <c r="C189" s="166"/>
      <c r="D189" s="53" t="s">
        <v>838</v>
      </c>
      <c r="E189" s="54" t="s">
        <v>78</v>
      </c>
      <c r="F189" s="30" t="s">
        <v>842</v>
      </c>
      <c r="G189" s="30" t="s">
        <v>78</v>
      </c>
      <c r="H189" s="30"/>
      <c r="I189" s="52" t="s">
        <v>5</v>
      </c>
      <c r="J189" s="46"/>
      <c r="K189" s="30"/>
      <c r="L189" s="30"/>
      <c r="M189" s="30"/>
      <c r="N189" s="55" t="s">
        <v>48</v>
      </c>
      <c r="O189" s="56"/>
    </row>
    <row r="190" spans="1:15" s="55" customFormat="1" ht="180">
      <c r="A190" s="52"/>
      <c r="B190" s="166"/>
      <c r="C190" s="166"/>
      <c r="D190" s="53" t="s">
        <v>1182</v>
      </c>
      <c r="E190" s="54" t="s">
        <v>1196</v>
      </c>
      <c r="F190" s="30" t="s">
        <v>843</v>
      </c>
      <c r="G190" s="23" t="s">
        <v>612</v>
      </c>
      <c r="H190" s="30"/>
      <c r="I190" s="52" t="s">
        <v>5</v>
      </c>
      <c r="J190" s="46"/>
      <c r="K190" s="30"/>
      <c r="L190" s="30"/>
      <c r="M190" s="30"/>
      <c r="N190" s="55" t="s">
        <v>48</v>
      </c>
      <c r="O190" s="56"/>
    </row>
    <row r="191" spans="1:15" s="55" customFormat="1" ht="180">
      <c r="A191" s="163"/>
      <c r="B191" s="166"/>
      <c r="C191" s="166"/>
      <c r="D191" s="53" t="s">
        <v>1183</v>
      </c>
      <c r="E191" s="54" t="s">
        <v>1197</v>
      </c>
      <c r="F191" s="30" t="s">
        <v>844</v>
      </c>
      <c r="G191" s="30" t="s">
        <v>78</v>
      </c>
      <c r="H191" s="30"/>
      <c r="I191" s="52" t="s">
        <v>5</v>
      </c>
      <c r="J191" s="46"/>
      <c r="K191" s="30"/>
      <c r="L191" s="30"/>
      <c r="M191" s="30"/>
      <c r="N191" s="55" t="s">
        <v>48</v>
      </c>
      <c r="O191" s="56"/>
    </row>
    <row r="192" spans="1:15" s="55" customFormat="1" ht="180">
      <c r="A192" s="52"/>
      <c r="B192" s="166"/>
      <c r="C192" s="166"/>
      <c r="D192" s="53" t="s">
        <v>1184</v>
      </c>
      <c r="E192" s="54" t="s">
        <v>1196</v>
      </c>
      <c r="F192" s="30" t="s">
        <v>845</v>
      </c>
      <c r="G192" s="23" t="s">
        <v>612</v>
      </c>
      <c r="H192" s="30"/>
      <c r="I192" s="52" t="s">
        <v>5</v>
      </c>
      <c r="J192" s="46"/>
      <c r="K192" s="30"/>
      <c r="L192" s="30"/>
      <c r="M192" s="30"/>
      <c r="N192" s="55" t="s">
        <v>48</v>
      </c>
      <c r="O192" s="56"/>
    </row>
    <row r="193" spans="1:15" s="55" customFormat="1" ht="180">
      <c r="A193" s="163"/>
      <c r="B193" s="166"/>
      <c r="C193" s="166"/>
      <c r="D193" s="53" t="s">
        <v>1185</v>
      </c>
      <c r="E193" s="54" t="s">
        <v>1198</v>
      </c>
      <c r="F193" s="30" t="s">
        <v>846</v>
      </c>
      <c r="G193" s="30" t="s">
        <v>78</v>
      </c>
      <c r="H193" s="30"/>
      <c r="I193" s="52" t="s">
        <v>5</v>
      </c>
      <c r="J193" s="46"/>
      <c r="K193" s="30"/>
      <c r="L193" s="30"/>
      <c r="M193" s="30"/>
      <c r="N193" s="55" t="s">
        <v>48</v>
      </c>
      <c r="O193" s="56"/>
    </row>
    <row r="194" spans="1:15" s="55" customFormat="1" ht="180">
      <c r="A194" s="52"/>
      <c r="B194" s="166"/>
      <c r="C194" s="166"/>
      <c r="D194" s="53" t="s">
        <v>1186</v>
      </c>
      <c r="E194" s="54" t="s">
        <v>1199</v>
      </c>
      <c r="F194" s="30" t="s">
        <v>845</v>
      </c>
      <c r="G194" s="23" t="s">
        <v>612</v>
      </c>
      <c r="H194" s="30"/>
      <c r="I194" s="52" t="s">
        <v>5</v>
      </c>
      <c r="J194" s="46"/>
      <c r="K194" s="30"/>
      <c r="L194" s="30"/>
      <c r="M194" s="30"/>
      <c r="N194" s="55" t="s">
        <v>48</v>
      </c>
      <c r="O194" s="56"/>
    </row>
    <row r="195" spans="1:15" s="55" customFormat="1" ht="180">
      <c r="A195" s="163"/>
      <c r="B195" s="166"/>
      <c r="C195" s="166"/>
      <c r="D195" s="53" t="s">
        <v>1187</v>
      </c>
      <c r="E195" s="54" t="s">
        <v>1198</v>
      </c>
      <c r="F195" s="30" t="s">
        <v>846</v>
      </c>
      <c r="G195" s="30" t="s">
        <v>78</v>
      </c>
      <c r="H195" s="30"/>
      <c r="I195" s="52" t="s">
        <v>5</v>
      </c>
      <c r="J195" s="46"/>
      <c r="K195" s="30"/>
      <c r="L195" s="30"/>
      <c r="M195" s="30"/>
      <c r="N195" s="55" t="s">
        <v>48</v>
      </c>
      <c r="O195" s="56"/>
    </row>
    <row r="196" spans="1:15" s="55" customFormat="1" ht="216">
      <c r="A196" s="163"/>
      <c r="B196" s="166"/>
      <c r="C196" s="166"/>
      <c r="D196" s="53" t="s">
        <v>1192</v>
      </c>
      <c r="E196" s="54" t="s">
        <v>1200</v>
      </c>
      <c r="F196" s="30" t="s">
        <v>1193</v>
      </c>
      <c r="G196" s="23" t="s">
        <v>612</v>
      </c>
      <c r="H196" s="30"/>
      <c r="I196" s="52" t="s">
        <v>5</v>
      </c>
      <c r="J196" s="46"/>
      <c r="K196" s="30"/>
      <c r="L196" s="30"/>
      <c r="M196" s="30"/>
      <c r="N196" s="55" t="s">
        <v>48</v>
      </c>
      <c r="O196" s="56"/>
    </row>
    <row r="197" spans="1:15" s="55" customFormat="1" ht="216">
      <c r="A197" s="163"/>
      <c r="B197" s="166"/>
      <c r="C197" s="166"/>
      <c r="D197" s="53" t="s">
        <v>1191</v>
      </c>
      <c r="E197" s="54" t="s">
        <v>1201</v>
      </c>
      <c r="F197" s="30" t="s">
        <v>1194</v>
      </c>
      <c r="G197" s="30" t="s">
        <v>78</v>
      </c>
      <c r="H197" s="30"/>
      <c r="I197" s="52" t="s">
        <v>5</v>
      </c>
      <c r="J197" s="46"/>
      <c r="K197" s="30"/>
      <c r="L197" s="30"/>
      <c r="M197" s="30"/>
      <c r="O197" s="56"/>
    </row>
    <row r="198" spans="1:15" s="55" customFormat="1" ht="180">
      <c r="A198" s="163"/>
      <c r="B198" s="166"/>
      <c r="C198" s="167"/>
      <c r="D198" s="53" t="s">
        <v>1044</v>
      </c>
      <c r="E198" s="54" t="s">
        <v>1202</v>
      </c>
      <c r="F198" s="30" t="s">
        <v>1195</v>
      </c>
      <c r="G198" s="30" t="s">
        <v>78</v>
      </c>
      <c r="H198" s="30"/>
      <c r="I198" s="52" t="s">
        <v>5</v>
      </c>
      <c r="J198" s="46"/>
      <c r="K198" s="30"/>
      <c r="L198" s="30"/>
      <c r="M198" s="30"/>
      <c r="N198" s="55" t="s">
        <v>48</v>
      </c>
      <c r="O198" s="56"/>
    </row>
    <row r="199" spans="1:15" s="55" customFormat="1" ht="108">
      <c r="A199" s="163"/>
      <c r="B199" s="166"/>
      <c r="C199" s="53" t="s">
        <v>847</v>
      </c>
      <c r="D199" s="53" t="s">
        <v>848</v>
      </c>
      <c r="E199" s="54" t="s">
        <v>830</v>
      </c>
      <c r="F199" s="30" t="s">
        <v>831</v>
      </c>
      <c r="G199" s="23" t="s">
        <v>612</v>
      </c>
      <c r="H199" s="30"/>
      <c r="I199" s="52" t="s">
        <v>5</v>
      </c>
      <c r="J199" s="46"/>
      <c r="K199" s="30"/>
      <c r="L199" s="30"/>
      <c r="M199" s="30"/>
      <c r="N199" s="55" t="s">
        <v>48</v>
      </c>
      <c r="O199" s="56"/>
    </row>
    <row r="200" spans="1:15" s="55" customFormat="1" ht="54">
      <c r="A200" s="52" t="s">
        <v>130</v>
      </c>
      <c r="B200" s="165" t="s">
        <v>1070</v>
      </c>
      <c r="C200" s="53" t="s">
        <v>748</v>
      </c>
      <c r="D200" s="53" t="s">
        <v>749</v>
      </c>
      <c r="E200" s="54" t="s">
        <v>764</v>
      </c>
      <c r="F200" s="30" t="s">
        <v>46</v>
      </c>
      <c r="G200" s="23" t="s">
        <v>1212</v>
      </c>
      <c r="H200" s="30" t="s">
        <v>959</v>
      </c>
      <c r="I200" s="52" t="s">
        <v>5</v>
      </c>
      <c r="J200" s="46"/>
      <c r="K200" s="30"/>
      <c r="L200" s="30"/>
      <c r="M200" s="30"/>
      <c r="N200" s="55" t="s">
        <v>48</v>
      </c>
      <c r="O200" s="56"/>
    </row>
    <row r="201" spans="1:15" s="55" customFormat="1" ht="320.39999999999998" customHeight="1">
      <c r="A201" s="52" t="s">
        <v>135</v>
      </c>
      <c r="B201" s="166"/>
      <c r="C201" s="165" t="s">
        <v>750</v>
      </c>
      <c r="D201" s="53" t="s">
        <v>741</v>
      </c>
      <c r="E201" s="54" t="s">
        <v>1073</v>
      </c>
      <c r="F201" s="30" t="s">
        <v>1762</v>
      </c>
      <c r="G201" s="30" t="s">
        <v>1763</v>
      </c>
      <c r="H201" s="30" t="s">
        <v>1071</v>
      </c>
      <c r="I201" s="52" t="s">
        <v>5</v>
      </c>
      <c r="J201" s="46"/>
      <c r="K201" s="30"/>
      <c r="L201" s="30"/>
      <c r="M201" s="30"/>
      <c r="N201" s="55" t="s">
        <v>48</v>
      </c>
      <c r="O201" s="56"/>
    </row>
    <row r="202" spans="1:15" s="55" customFormat="1" ht="320.39999999999998" customHeight="1">
      <c r="A202" s="52" t="s">
        <v>135</v>
      </c>
      <c r="B202" s="166"/>
      <c r="C202" s="167"/>
      <c r="D202" s="53" t="s">
        <v>742</v>
      </c>
      <c r="E202" s="54" t="s">
        <v>1073</v>
      </c>
      <c r="F202" s="30" t="s">
        <v>1074</v>
      </c>
      <c r="G202" s="23" t="s">
        <v>1213</v>
      </c>
      <c r="H202" s="30" t="s">
        <v>1072</v>
      </c>
      <c r="I202" s="52" t="s">
        <v>5</v>
      </c>
      <c r="J202" s="46"/>
      <c r="K202" s="30"/>
      <c r="L202" s="30"/>
      <c r="M202" s="30"/>
      <c r="N202" s="55" t="s">
        <v>48</v>
      </c>
      <c r="O202" s="56"/>
    </row>
    <row r="203" spans="1:15" s="55" customFormat="1" ht="72">
      <c r="A203" s="52" t="s">
        <v>225</v>
      </c>
      <c r="B203" s="166"/>
      <c r="C203" s="165" t="s">
        <v>1214</v>
      </c>
      <c r="D203" s="53" t="s">
        <v>1075</v>
      </c>
      <c r="E203" s="54" t="s">
        <v>767</v>
      </c>
      <c r="F203" s="30" t="s">
        <v>1076</v>
      </c>
      <c r="G203" s="23" t="s">
        <v>1078</v>
      </c>
      <c r="H203" s="30" t="s">
        <v>1033</v>
      </c>
      <c r="I203" s="52" t="s">
        <v>5</v>
      </c>
      <c r="J203" s="46"/>
      <c r="K203" s="30"/>
      <c r="L203" s="30"/>
      <c r="M203" s="30"/>
      <c r="N203" s="55" t="s">
        <v>48</v>
      </c>
      <c r="O203" s="56"/>
    </row>
    <row r="204" spans="1:15" s="55" customFormat="1" ht="90">
      <c r="A204" s="52" t="s">
        <v>231</v>
      </c>
      <c r="B204" s="166"/>
      <c r="C204" s="167"/>
      <c r="D204" s="53" t="s">
        <v>1079</v>
      </c>
      <c r="E204" s="54" t="s">
        <v>78</v>
      </c>
      <c r="F204" s="30" t="s">
        <v>1081</v>
      </c>
      <c r="G204" s="23" t="s">
        <v>1080</v>
      </c>
      <c r="H204" s="30" t="s">
        <v>1033</v>
      </c>
      <c r="I204" s="52" t="s">
        <v>5</v>
      </c>
      <c r="J204" s="46"/>
      <c r="K204" s="30"/>
      <c r="L204" s="30"/>
      <c r="M204" s="30"/>
      <c r="N204" s="55" t="s">
        <v>48</v>
      </c>
      <c r="O204" s="56"/>
    </row>
    <row r="205" spans="1:15" s="55" customFormat="1" ht="54">
      <c r="A205" s="52" t="s">
        <v>772</v>
      </c>
      <c r="B205" s="166"/>
      <c r="C205" s="165" t="s">
        <v>1215</v>
      </c>
      <c r="D205" s="53" t="s">
        <v>754</v>
      </c>
      <c r="E205" s="54" t="s">
        <v>767</v>
      </c>
      <c r="F205" s="30" t="s">
        <v>758</v>
      </c>
      <c r="G205" s="23" t="s">
        <v>1210</v>
      </c>
      <c r="H205" s="30" t="s">
        <v>1033</v>
      </c>
      <c r="I205" s="52" t="s">
        <v>5</v>
      </c>
      <c r="J205" s="46"/>
      <c r="K205" s="30"/>
      <c r="L205" s="30"/>
      <c r="M205" s="30"/>
      <c r="N205" s="55" t="s">
        <v>48</v>
      </c>
      <c r="O205" s="56"/>
    </row>
    <row r="206" spans="1:15" s="55" customFormat="1" ht="36">
      <c r="A206" s="52" t="s">
        <v>774</v>
      </c>
      <c r="B206" s="166"/>
      <c r="C206" s="166"/>
      <c r="D206" s="53" t="s">
        <v>769</v>
      </c>
      <c r="E206" s="54" t="s">
        <v>78</v>
      </c>
      <c r="F206" s="30" t="s">
        <v>760</v>
      </c>
      <c r="G206" s="23" t="s">
        <v>78</v>
      </c>
      <c r="H206" s="30" t="s">
        <v>1033</v>
      </c>
      <c r="I206" s="52" t="s">
        <v>5</v>
      </c>
      <c r="J206" s="46"/>
      <c r="K206" s="30"/>
      <c r="L206" s="30"/>
      <c r="M206" s="30"/>
      <c r="N206" s="55" t="s">
        <v>48</v>
      </c>
      <c r="O206" s="56"/>
    </row>
    <row r="207" spans="1:15" s="55" customFormat="1" ht="54">
      <c r="A207" s="52" t="s">
        <v>773</v>
      </c>
      <c r="B207" s="166"/>
      <c r="C207" s="165" t="s">
        <v>757</v>
      </c>
      <c r="D207" s="53" t="s">
        <v>754</v>
      </c>
      <c r="E207" s="54" t="s">
        <v>767</v>
      </c>
      <c r="F207" s="30" t="s">
        <v>759</v>
      </c>
      <c r="G207" s="23" t="s">
        <v>1210</v>
      </c>
      <c r="H207" s="30" t="s">
        <v>1033</v>
      </c>
      <c r="I207" s="52" t="s">
        <v>5</v>
      </c>
      <c r="J207" s="46"/>
      <c r="K207" s="30"/>
      <c r="L207" s="30"/>
      <c r="M207" s="30"/>
      <c r="N207" s="55" t="s">
        <v>48</v>
      </c>
      <c r="O207" s="56"/>
    </row>
    <row r="208" spans="1:15" s="55" customFormat="1" ht="36">
      <c r="A208" s="52" t="s">
        <v>775</v>
      </c>
      <c r="B208" s="166"/>
      <c r="C208" s="167"/>
      <c r="D208" s="53" t="s">
        <v>769</v>
      </c>
      <c r="E208" s="54" t="s">
        <v>78</v>
      </c>
      <c r="F208" s="30" t="s">
        <v>761</v>
      </c>
      <c r="G208" s="23" t="s">
        <v>78</v>
      </c>
      <c r="H208" s="30" t="s">
        <v>1033</v>
      </c>
      <c r="I208" s="52" t="s">
        <v>5</v>
      </c>
      <c r="J208" s="46"/>
      <c r="K208" s="30"/>
      <c r="L208" s="30"/>
      <c r="M208" s="30"/>
      <c r="N208" s="55" t="s">
        <v>48</v>
      </c>
      <c r="O208" s="56"/>
    </row>
    <row r="209" spans="1:15" s="55" customFormat="1" ht="36">
      <c r="A209" s="52"/>
      <c r="B209" s="166"/>
      <c r="C209" s="53" t="s">
        <v>762</v>
      </c>
      <c r="D209" s="53" t="s">
        <v>1211</v>
      </c>
      <c r="E209" s="54" t="s">
        <v>767</v>
      </c>
      <c r="F209" s="53" t="s">
        <v>1719</v>
      </c>
      <c r="G209" s="23" t="s">
        <v>612</v>
      </c>
      <c r="H209" s="30" t="s">
        <v>1033</v>
      </c>
      <c r="I209" s="52" t="s">
        <v>5</v>
      </c>
      <c r="J209" s="46"/>
      <c r="K209" s="30"/>
      <c r="L209" s="30"/>
      <c r="M209" s="30"/>
      <c r="N209" s="55" t="s">
        <v>48</v>
      </c>
      <c r="O209" s="56"/>
    </row>
    <row r="210" spans="1:15" s="55" customFormat="1" ht="54">
      <c r="A210" s="52"/>
      <c r="B210" s="166"/>
      <c r="C210" s="165" t="s">
        <v>964</v>
      </c>
      <c r="D210" s="53" t="s">
        <v>989</v>
      </c>
      <c r="E210" s="54" t="s">
        <v>1018</v>
      </c>
      <c r="F210" s="30" t="s">
        <v>1029</v>
      </c>
      <c r="G210" s="23" t="s">
        <v>612</v>
      </c>
      <c r="H210" s="30" t="s">
        <v>1033</v>
      </c>
      <c r="I210" s="52" t="s">
        <v>5</v>
      </c>
      <c r="J210" s="46" t="s">
        <v>991</v>
      </c>
      <c r="K210" s="30"/>
      <c r="L210" s="30"/>
      <c r="M210" s="30"/>
      <c r="O210" s="56"/>
    </row>
    <row r="211" spans="1:15" s="55" customFormat="1" ht="54">
      <c r="A211" s="52"/>
      <c r="B211" s="166"/>
      <c r="C211" s="166"/>
      <c r="D211" s="53" t="s">
        <v>990</v>
      </c>
      <c r="E211" s="54" t="s">
        <v>1019</v>
      </c>
      <c r="F211" s="59" t="s">
        <v>78</v>
      </c>
      <c r="G211" s="30" t="s">
        <v>78</v>
      </c>
      <c r="H211" s="30" t="s">
        <v>1033</v>
      </c>
      <c r="I211" s="52" t="s">
        <v>5</v>
      </c>
      <c r="J211" s="46"/>
      <c r="K211" s="30"/>
      <c r="L211" s="30"/>
      <c r="M211" s="30"/>
      <c r="O211" s="56"/>
    </row>
    <row r="212" spans="1:15" s="55" customFormat="1" ht="54">
      <c r="A212" s="52"/>
      <c r="B212" s="166"/>
      <c r="C212" s="166"/>
      <c r="D212" s="53" t="s">
        <v>1014</v>
      </c>
      <c r="E212" s="54" t="s">
        <v>1020</v>
      </c>
      <c r="F212" s="59" t="s">
        <v>78</v>
      </c>
      <c r="G212" s="30" t="s">
        <v>78</v>
      </c>
      <c r="H212" s="30" t="s">
        <v>1033</v>
      </c>
      <c r="I212" s="52" t="s">
        <v>5</v>
      </c>
      <c r="J212" s="46"/>
      <c r="K212" s="30"/>
      <c r="L212" s="30"/>
      <c r="M212" s="30"/>
      <c r="O212" s="56"/>
    </row>
    <row r="213" spans="1:15" s="55" customFormat="1" ht="54">
      <c r="A213" s="52"/>
      <c r="B213" s="166"/>
      <c r="C213" s="166"/>
      <c r="D213" s="53" t="s">
        <v>1015</v>
      </c>
      <c r="E213" s="54" t="s">
        <v>1021</v>
      </c>
      <c r="F213" s="59" t="s">
        <v>78</v>
      </c>
      <c r="G213" s="30" t="s">
        <v>78</v>
      </c>
      <c r="H213" s="30" t="s">
        <v>1033</v>
      </c>
      <c r="I213" s="52" t="s">
        <v>5</v>
      </c>
      <c r="J213" s="46" t="s">
        <v>991</v>
      </c>
      <c r="K213" s="30"/>
      <c r="L213" s="30"/>
      <c r="M213" s="30"/>
      <c r="O213" s="56"/>
    </row>
    <row r="214" spans="1:15" s="55" customFormat="1" ht="54">
      <c r="A214" s="52"/>
      <c r="B214" s="166"/>
      <c r="C214" s="166"/>
      <c r="D214" s="53" t="s">
        <v>1016</v>
      </c>
      <c r="E214" s="54" t="s">
        <v>1022</v>
      </c>
      <c r="F214" s="59" t="s">
        <v>78</v>
      </c>
      <c r="G214" s="30" t="s">
        <v>78</v>
      </c>
      <c r="H214" s="30" t="s">
        <v>1033</v>
      </c>
      <c r="I214" s="52" t="s">
        <v>5</v>
      </c>
      <c r="J214" s="46"/>
      <c r="K214" s="30"/>
      <c r="L214" s="30"/>
      <c r="M214" s="30"/>
      <c r="O214" s="56"/>
    </row>
    <row r="215" spans="1:15" s="55" customFormat="1" ht="54">
      <c r="A215" s="52"/>
      <c r="B215" s="166"/>
      <c r="C215" s="166"/>
      <c r="D215" s="53" t="s">
        <v>1017</v>
      </c>
      <c r="E215" s="54" t="s">
        <v>1023</v>
      </c>
      <c r="F215" s="59" t="s">
        <v>78</v>
      </c>
      <c r="G215" s="30" t="s">
        <v>78</v>
      </c>
      <c r="H215" s="30" t="s">
        <v>1033</v>
      </c>
      <c r="I215" s="52" t="s">
        <v>5</v>
      </c>
      <c r="J215" s="46"/>
      <c r="K215" s="30"/>
      <c r="L215" s="30"/>
      <c r="M215" s="30"/>
      <c r="O215" s="56"/>
    </row>
    <row r="216" spans="1:15" s="55" customFormat="1" ht="72">
      <c r="A216" s="52"/>
      <c r="B216" s="166"/>
      <c r="C216" s="166"/>
      <c r="D216" s="53" t="s">
        <v>1595</v>
      </c>
      <c r="E216" s="54" t="s">
        <v>706</v>
      </c>
      <c r="F216" s="30" t="s">
        <v>1587</v>
      </c>
      <c r="G216" s="30" t="s">
        <v>612</v>
      </c>
      <c r="H216" s="30"/>
      <c r="I216" s="52" t="s">
        <v>5</v>
      </c>
      <c r="J216" s="46"/>
      <c r="K216" s="30"/>
      <c r="L216" s="30"/>
      <c r="M216" s="30"/>
      <c r="O216" s="56"/>
    </row>
    <row r="217" spans="1:15" s="55" customFormat="1" ht="36">
      <c r="A217" s="52"/>
      <c r="B217" s="166"/>
      <c r="C217" s="166"/>
      <c r="D217" s="53" t="s">
        <v>1596</v>
      </c>
      <c r="E217" s="54" t="s">
        <v>78</v>
      </c>
      <c r="F217" s="54" t="s">
        <v>78</v>
      </c>
      <c r="G217" s="30" t="s">
        <v>78</v>
      </c>
      <c r="H217" s="30"/>
      <c r="I217" s="52" t="s">
        <v>5</v>
      </c>
      <c r="J217" s="46"/>
      <c r="K217" s="30"/>
      <c r="L217" s="30"/>
      <c r="M217" s="30"/>
      <c r="O217" s="56"/>
    </row>
    <row r="218" spans="1:15" s="55" customFormat="1" ht="36">
      <c r="A218" s="52"/>
      <c r="B218" s="166"/>
      <c r="C218" s="166"/>
      <c r="D218" s="53" t="s">
        <v>1597</v>
      </c>
      <c r="E218" s="54" t="s">
        <v>78</v>
      </c>
      <c r="F218" s="30" t="s">
        <v>1588</v>
      </c>
      <c r="G218" s="30" t="s">
        <v>78</v>
      </c>
      <c r="H218" s="30"/>
      <c r="I218" s="52" t="s">
        <v>5</v>
      </c>
      <c r="J218" s="46"/>
      <c r="K218" s="30"/>
      <c r="L218" s="30"/>
      <c r="M218" s="30"/>
      <c r="O218" s="56"/>
    </row>
    <row r="219" spans="1:15" s="55" customFormat="1" ht="90">
      <c r="A219" s="52"/>
      <c r="B219" s="166"/>
      <c r="C219" s="166"/>
      <c r="D219" s="53" t="s">
        <v>707</v>
      </c>
      <c r="E219" s="54" t="s">
        <v>1584</v>
      </c>
      <c r="F219" s="30" t="s">
        <v>708</v>
      </c>
      <c r="G219" s="30" t="s">
        <v>612</v>
      </c>
      <c r="H219" s="30"/>
      <c r="I219" s="52" t="s">
        <v>5</v>
      </c>
      <c r="J219" s="46"/>
      <c r="K219" s="30"/>
      <c r="L219" s="30"/>
      <c r="M219" s="30"/>
      <c r="O219" s="56"/>
    </row>
    <row r="220" spans="1:15" s="55" customFormat="1" ht="90">
      <c r="A220" s="52"/>
      <c r="B220" s="166"/>
      <c r="C220" s="166"/>
      <c r="D220" s="53" t="s">
        <v>795</v>
      </c>
      <c r="E220" s="54" t="s">
        <v>1585</v>
      </c>
      <c r="F220" s="30" t="s">
        <v>78</v>
      </c>
      <c r="G220" s="30" t="s">
        <v>78</v>
      </c>
      <c r="H220" s="30"/>
      <c r="I220" s="52" t="s">
        <v>5</v>
      </c>
      <c r="J220" s="46"/>
      <c r="K220" s="30"/>
      <c r="L220" s="30"/>
      <c r="M220" s="30"/>
      <c r="O220" s="56"/>
    </row>
    <row r="221" spans="1:15" s="55" customFormat="1" ht="90">
      <c r="A221" s="52"/>
      <c r="B221" s="166"/>
      <c r="C221" s="166"/>
      <c r="D221" s="53" t="s">
        <v>1592</v>
      </c>
      <c r="E221" s="54" t="s">
        <v>1586</v>
      </c>
      <c r="F221" s="30" t="s">
        <v>78</v>
      </c>
      <c r="G221" s="30" t="s">
        <v>78</v>
      </c>
      <c r="H221" s="30"/>
      <c r="I221" s="52" t="s">
        <v>5</v>
      </c>
      <c r="J221" s="46"/>
      <c r="K221" s="30"/>
      <c r="L221" s="30"/>
      <c r="M221" s="30"/>
      <c r="O221" s="56"/>
    </row>
    <row r="222" spans="1:15" s="55" customFormat="1" ht="90">
      <c r="A222" s="52"/>
      <c r="B222" s="166"/>
      <c r="C222" s="166"/>
      <c r="D222" s="53" t="s">
        <v>1593</v>
      </c>
      <c r="E222" s="54" t="s">
        <v>1586</v>
      </c>
      <c r="F222" s="30" t="s">
        <v>78</v>
      </c>
      <c r="G222" s="30" t="s">
        <v>78</v>
      </c>
      <c r="H222" s="30"/>
      <c r="I222" s="52" t="s">
        <v>5</v>
      </c>
      <c r="J222" s="46"/>
      <c r="K222" s="30"/>
      <c r="L222" s="30"/>
      <c r="M222" s="30"/>
      <c r="O222" s="56"/>
    </row>
    <row r="223" spans="1:15" s="55" customFormat="1" ht="54">
      <c r="A223" s="52"/>
      <c r="B223" s="166"/>
      <c r="C223" s="166"/>
      <c r="D223" s="53" t="s">
        <v>1598</v>
      </c>
      <c r="E223" s="54" t="s">
        <v>1024</v>
      </c>
      <c r="F223" s="59" t="s">
        <v>78</v>
      </c>
      <c r="G223" s="30" t="s">
        <v>78</v>
      </c>
      <c r="H223" s="30" t="s">
        <v>1033</v>
      </c>
      <c r="I223" s="52" t="s">
        <v>5</v>
      </c>
      <c r="J223" s="46" t="s">
        <v>992</v>
      </c>
      <c r="K223" s="30"/>
      <c r="L223" s="30"/>
      <c r="M223" s="30"/>
      <c r="O223" s="56"/>
    </row>
    <row r="224" spans="1:15" s="55" customFormat="1" ht="54">
      <c r="A224" s="163"/>
      <c r="B224" s="166"/>
      <c r="C224" s="166"/>
      <c r="D224" s="53" t="s">
        <v>1599</v>
      </c>
      <c r="E224" s="54" t="s">
        <v>1025</v>
      </c>
      <c r="F224" s="59" t="s">
        <v>78</v>
      </c>
      <c r="G224" s="30" t="s">
        <v>78</v>
      </c>
      <c r="H224" s="30" t="s">
        <v>1033</v>
      </c>
      <c r="I224" s="52" t="s">
        <v>5</v>
      </c>
      <c r="J224" s="46"/>
      <c r="K224" s="30"/>
      <c r="L224" s="30"/>
      <c r="M224" s="30"/>
      <c r="O224" s="56"/>
    </row>
    <row r="225" spans="1:15" s="55" customFormat="1" ht="54">
      <c r="A225" s="163"/>
      <c r="B225" s="166"/>
      <c r="C225" s="166"/>
      <c r="D225" s="53" t="s">
        <v>1600</v>
      </c>
      <c r="E225" s="54" t="s">
        <v>1026</v>
      </c>
      <c r="F225" s="59" t="s">
        <v>78</v>
      </c>
      <c r="G225" s="30" t="s">
        <v>78</v>
      </c>
      <c r="H225" s="30" t="s">
        <v>1033</v>
      </c>
      <c r="I225" s="52" t="s">
        <v>5</v>
      </c>
      <c r="J225" s="46"/>
      <c r="K225" s="30"/>
      <c r="L225" s="30"/>
      <c r="M225" s="30"/>
      <c r="O225" s="56"/>
    </row>
    <row r="226" spans="1:15" s="55" customFormat="1" ht="54">
      <c r="A226" s="52"/>
      <c r="B226" s="166"/>
      <c r="C226" s="166"/>
      <c r="D226" s="53" t="s">
        <v>1601</v>
      </c>
      <c r="E226" s="54" t="s">
        <v>1024</v>
      </c>
      <c r="F226" s="59" t="s">
        <v>78</v>
      </c>
      <c r="G226" s="30" t="s">
        <v>78</v>
      </c>
      <c r="H226" s="30" t="s">
        <v>1033</v>
      </c>
      <c r="I226" s="52" t="s">
        <v>5</v>
      </c>
      <c r="J226" s="46"/>
      <c r="K226" s="30"/>
      <c r="L226" s="30"/>
      <c r="M226" s="30"/>
      <c r="O226" s="56"/>
    </row>
    <row r="227" spans="1:15" s="55" customFormat="1" ht="54">
      <c r="A227" s="163"/>
      <c r="B227" s="166"/>
      <c r="C227" s="166"/>
      <c r="D227" s="53" t="s">
        <v>1602</v>
      </c>
      <c r="E227" s="54" t="s">
        <v>1027</v>
      </c>
      <c r="F227" s="59" t="s">
        <v>78</v>
      </c>
      <c r="G227" s="30" t="s">
        <v>78</v>
      </c>
      <c r="H227" s="30" t="s">
        <v>1033</v>
      </c>
      <c r="I227" s="52" t="s">
        <v>5</v>
      </c>
      <c r="J227" s="46"/>
      <c r="K227" s="30"/>
      <c r="L227" s="30"/>
      <c r="M227" s="30"/>
      <c r="O227" s="56"/>
    </row>
    <row r="228" spans="1:15" s="55" customFormat="1" ht="54">
      <c r="A228" s="163"/>
      <c r="B228" s="166"/>
      <c r="C228" s="166"/>
      <c r="D228" s="53" t="s">
        <v>1603</v>
      </c>
      <c r="E228" s="54" t="s">
        <v>1028</v>
      </c>
      <c r="F228" s="59" t="s">
        <v>78</v>
      </c>
      <c r="G228" s="30" t="s">
        <v>78</v>
      </c>
      <c r="H228" s="30" t="s">
        <v>1033</v>
      </c>
      <c r="I228" s="52" t="s">
        <v>5</v>
      </c>
      <c r="J228" s="46"/>
      <c r="K228" s="30"/>
      <c r="L228" s="30"/>
      <c r="M228" s="30"/>
      <c r="O228" s="56"/>
    </row>
    <row r="229" spans="1:15" s="55" customFormat="1" ht="54">
      <c r="A229" s="52"/>
      <c r="B229" s="166"/>
      <c r="C229" s="166"/>
      <c r="D229" s="53" t="s">
        <v>1604</v>
      </c>
      <c r="E229" s="54" t="s">
        <v>1034</v>
      </c>
      <c r="F229" s="59" t="s">
        <v>78</v>
      </c>
      <c r="G229" s="30" t="s">
        <v>78</v>
      </c>
      <c r="H229" s="30" t="s">
        <v>1033</v>
      </c>
      <c r="I229" s="52" t="s">
        <v>5</v>
      </c>
      <c r="J229" s="46"/>
      <c r="K229" s="30"/>
      <c r="L229" s="30"/>
      <c r="M229" s="30"/>
      <c r="O229" s="56"/>
    </row>
    <row r="230" spans="1:15" s="55" customFormat="1" ht="54">
      <c r="A230" s="163"/>
      <c r="B230" s="166"/>
      <c r="C230" s="166"/>
      <c r="D230" s="53" t="s">
        <v>1605</v>
      </c>
      <c r="E230" s="54" t="s">
        <v>1035</v>
      </c>
      <c r="F230" s="59" t="s">
        <v>78</v>
      </c>
      <c r="G230" s="30" t="s">
        <v>78</v>
      </c>
      <c r="H230" s="30" t="s">
        <v>1033</v>
      </c>
      <c r="I230" s="52" t="s">
        <v>5</v>
      </c>
      <c r="J230" s="46"/>
      <c r="K230" s="30"/>
      <c r="L230" s="30"/>
      <c r="M230" s="30"/>
      <c r="O230" s="56"/>
    </row>
    <row r="231" spans="1:15" s="55" customFormat="1" ht="54">
      <c r="A231" s="163"/>
      <c r="B231" s="166"/>
      <c r="C231" s="166"/>
      <c r="D231" s="53" t="s">
        <v>1606</v>
      </c>
      <c r="E231" s="54" t="s">
        <v>1036</v>
      </c>
      <c r="F231" s="59" t="s">
        <v>78</v>
      </c>
      <c r="G231" s="30" t="s">
        <v>78</v>
      </c>
      <c r="H231" s="30" t="s">
        <v>1033</v>
      </c>
      <c r="I231" s="52" t="s">
        <v>5</v>
      </c>
      <c r="J231" s="46"/>
      <c r="K231" s="30"/>
      <c r="L231" s="30"/>
      <c r="M231" s="30"/>
      <c r="O231" s="56"/>
    </row>
    <row r="232" spans="1:15" s="55" customFormat="1" ht="54">
      <c r="A232" s="52"/>
      <c r="B232" s="166"/>
      <c r="C232" s="166"/>
      <c r="D232" s="53" t="s">
        <v>1607</v>
      </c>
      <c r="E232" s="54" t="s">
        <v>1034</v>
      </c>
      <c r="F232" s="59" t="s">
        <v>78</v>
      </c>
      <c r="G232" s="30" t="s">
        <v>78</v>
      </c>
      <c r="H232" s="30" t="s">
        <v>1033</v>
      </c>
      <c r="I232" s="52" t="s">
        <v>5</v>
      </c>
      <c r="J232" s="46"/>
      <c r="K232" s="30"/>
      <c r="L232" s="30"/>
      <c r="M232" s="30"/>
      <c r="O232" s="56"/>
    </row>
    <row r="233" spans="1:15" s="55" customFormat="1" ht="54">
      <c r="A233" s="163"/>
      <c r="B233" s="166"/>
      <c r="C233" s="166"/>
      <c r="D233" s="53" t="s">
        <v>1608</v>
      </c>
      <c r="E233" s="54" t="s">
        <v>1037</v>
      </c>
      <c r="F233" s="59" t="s">
        <v>78</v>
      </c>
      <c r="G233" s="30" t="s">
        <v>78</v>
      </c>
      <c r="H233" s="30" t="s">
        <v>1033</v>
      </c>
      <c r="I233" s="52" t="s">
        <v>5</v>
      </c>
      <c r="J233" s="46"/>
      <c r="K233" s="30"/>
      <c r="L233" s="30"/>
      <c r="M233" s="30"/>
      <c r="O233" s="56"/>
    </row>
    <row r="234" spans="1:15" s="55" customFormat="1" ht="54">
      <c r="A234" s="163"/>
      <c r="B234" s="166"/>
      <c r="C234" s="166"/>
      <c r="D234" s="53" t="s">
        <v>1609</v>
      </c>
      <c r="E234" s="54" t="s">
        <v>1038</v>
      </c>
      <c r="F234" s="59" t="s">
        <v>78</v>
      </c>
      <c r="G234" s="30" t="s">
        <v>78</v>
      </c>
      <c r="H234" s="30" t="s">
        <v>1033</v>
      </c>
      <c r="I234" s="52" t="s">
        <v>5</v>
      </c>
      <c r="J234" s="46"/>
      <c r="K234" s="30"/>
      <c r="L234" s="30"/>
      <c r="M234" s="30"/>
      <c r="O234" s="56"/>
    </row>
    <row r="235" spans="1:15" s="55" customFormat="1" ht="126">
      <c r="A235" s="163"/>
      <c r="B235" s="166"/>
      <c r="C235" s="166"/>
      <c r="D235" s="53" t="s">
        <v>1641</v>
      </c>
      <c r="E235" s="54" t="s">
        <v>1203</v>
      </c>
      <c r="F235" s="59" t="s">
        <v>1089</v>
      </c>
      <c r="G235" s="30" t="s">
        <v>78</v>
      </c>
      <c r="H235" s="30" t="s">
        <v>1033</v>
      </c>
      <c r="I235" s="52" t="s">
        <v>5</v>
      </c>
      <c r="J235" s="46" t="s">
        <v>1163</v>
      </c>
      <c r="K235" s="30"/>
      <c r="L235" s="30"/>
      <c r="M235" s="30"/>
      <c r="O235" s="56"/>
    </row>
    <row r="236" spans="1:15" s="55" customFormat="1" ht="126">
      <c r="A236" s="52"/>
      <c r="B236" s="166"/>
      <c r="C236" s="166"/>
      <c r="D236" s="53" t="s">
        <v>1642</v>
      </c>
      <c r="E236" s="54" t="s">
        <v>1204</v>
      </c>
      <c r="F236" s="59" t="s">
        <v>1067</v>
      </c>
      <c r="G236" s="30" t="s">
        <v>78</v>
      </c>
      <c r="H236" s="30" t="s">
        <v>1033</v>
      </c>
      <c r="I236" s="52" t="s">
        <v>5</v>
      </c>
      <c r="J236" s="46" t="s">
        <v>1162</v>
      </c>
      <c r="K236" s="30"/>
      <c r="L236" s="30"/>
      <c r="M236" s="30"/>
      <c r="O236" s="56"/>
    </row>
    <row r="237" spans="1:15" s="55" customFormat="1" ht="126">
      <c r="A237" s="163"/>
      <c r="B237" s="166"/>
      <c r="C237" s="166"/>
      <c r="D237" s="53" t="s">
        <v>1643</v>
      </c>
      <c r="E237" s="54" t="s">
        <v>1205</v>
      </c>
      <c r="F237" s="59" t="s">
        <v>1068</v>
      </c>
      <c r="G237" s="30" t="s">
        <v>78</v>
      </c>
      <c r="H237" s="30" t="s">
        <v>1033</v>
      </c>
      <c r="I237" s="52" t="s">
        <v>5</v>
      </c>
      <c r="J237" s="46" t="s">
        <v>1162</v>
      </c>
      <c r="K237" s="30"/>
      <c r="L237" s="30"/>
      <c r="M237" s="30"/>
      <c r="O237" s="56"/>
    </row>
    <row r="238" spans="1:15" s="55" customFormat="1" ht="126">
      <c r="A238" s="163"/>
      <c r="B238" s="166"/>
      <c r="C238" s="166"/>
      <c r="D238" s="53" t="s">
        <v>1644</v>
      </c>
      <c r="E238" s="54" t="s">
        <v>1206</v>
      </c>
      <c r="F238" s="59" t="s">
        <v>1091</v>
      </c>
      <c r="G238" s="30" t="s">
        <v>78</v>
      </c>
      <c r="H238" s="30" t="s">
        <v>1033</v>
      </c>
      <c r="I238" s="52" t="s">
        <v>5</v>
      </c>
      <c r="J238" s="46" t="s">
        <v>1069</v>
      </c>
      <c r="K238" s="30"/>
      <c r="L238" s="30"/>
      <c r="M238" s="30"/>
      <c r="O238" s="56"/>
    </row>
    <row r="239" spans="1:15" s="55" customFormat="1" ht="126">
      <c r="A239" s="163"/>
      <c r="B239" s="166"/>
      <c r="C239" s="166"/>
      <c r="D239" s="53" t="s">
        <v>1646</v>
      </c>
      <c r="E239" s="54" t="s">
        <v>1207</v>
      </c>
      <c r="F239" s="59" t="s">
        <v>1090</v>
      </c>
      <c r="G239" s="30" t="s">
        <v>78</v>
      </c>
      <c r="H239" s="30" t="s">
        <v>1033</v>
      </c>
      <c r="I239" s="52" t="s">
        <v>5</v>
      </c>
      <c r="J239" s="46" t="s">
        <v>1069</v>
      </c>
      <c r="K239" s="30"/>
      <c r="L239" s="30"/>
      <c r="M239" s="30"/>
      <c r="O239" s="56"/>
    </row>
    <row r="240" spans="1:15" s="55" customFormat="1" ht="54">
      <c r="A240" s="52"/>
      <c r="B240" s="166"/>
      <c r="C240" s="166"/>
      <c r="D240" s="53" t="s">
        <v>1647</v>
      </c>
      <c r="E240" s="54"/>
      <c r="F240" s="59" t="s">
        <v>78</v>
      </c>
      <c r="G240" s="30" t="s">
        <v>78</v>
      </c>
      <c r="H240" s="30" t="s">
        <v>1033</v>
      </c>
      <c r="I240" s="52" t="s">
        <v>178</v>
      </c>
      <c r="J240" s="46" t="s">
        <v>1166</v>
      </c>
      <c r="K240" s="30"/>
      <c r="L240" s="30"/>
      <c r="M240" s="30"/>
      <c r="O240" s="56"/>
    </row>
    <row r="241" spans="1:15" s="55" customFormat="1" ht="54">
      <c r="A241" s="52"/>
      <c r="B241" s="166"/>
      <c r="C241" s="166"/>
      <c r="D241" s="53" t="s">
        <v>1648</v>
      </c>
      <c r="E241" s="54"/>
      <c r="F241" s="59" t="s">
        <v>78</v>
      </c>
      <c r="G241" s="30" t="s">
        <v>78</v>
      </c>
      <c r="H241" s="30" t="s">
        <v>1033</v>
      </c>
      <c r="I241" s="52" t="s">
        <v>178</v>
      </c>
      <c r="J241" s="46" t="s">
        <v>1166</v>
      </c>
      <c r="K241" s="30"/>
      <c r="L241" s="30"/>
      <c r="M241" s="30"/>
      <c r="O241" s="56"/>
    </row>
    <row r="242" spans="1:15" s="55" customFormat="1" ht="54">
      <c r="A242" s="52"/>
      <c r="B242" s="166"/>
      <c r="C242" s="166"/>
      <c r="D242" s="53" t="s">
        <v>1649</v>
      </c>
      <c r="E242" s="54"/>
      <c r="F242" s="59" t="s">
        <v>78</v>
      </c>
      <c r="G242" s="30" t="s">
        <v>78</v>
      </c>
      <c r="H242" s="30" t="s">
        <v>1033</v>
      </c>
      <c r="I242" s="52" t="s">
        <v>178</v>
      </c>
      <c r="J242" s="46" t="s">
        <v>1166</v>
      </c>
      <c r="K242" s="30"/>
      <c r="L242" s="30"/>
      <c r="M242" s="30"/>
      <c r="O242" s="56"/>
    </row>
    <row r="243" spans="1:15" s="55" customFormat="1" ht="54">
      <c r="A243" s="52"/>
      <c r="B243" s="166"/>
      <c r="C243" s="166"/>
      <c r="D243" s="53" t="s">
        <v>1650</v>
      </c>
      <c r="E243" s="54"/>
      <c r="F243" s="59" t="s">
        <v>78</v>
      </c>
      <c r="G243" s="30" t="s">
        <v>78</v>
      </c>
      <c r="H243" s="30" t="s">
        <v>1033</v>
      </c>
      <c r="I243" s="52" t="s">
        <v>178</v>
      </c>
      <c r="J243" s="46" t="s">
        <v>1167</v>
      </c>
      <c r="K243" s="30"/>
      <c r="L243" s="30"/>
      <c r="M243" s="30"/>
      <c r="O243" s="56"/>
    </row>
    <row r="244" spans="1:15" s="55" customFormat="1" ht="54">
      <c r="A244" s="52"/>
      <c r="B244" s="166"/>
      <c r="C244" s="166"/>
      <c r="D244" s="53" t="s">
        <v>1651</v>
      </c>
      <c r="E244" s="54"/>
      <c r="F244" s="59" t="s">
        <v>78</v>
      </c>
      <c r="G244" s="30" t="s">
        <v>78</v>
      </c>
      <c r="H244" s="30" t="s">
        <v>1033</v>
      </c>
      <c r="I244" s="52" t="s">
        <v>178</v>
      </c>
      <c r="J244" s="46" t="s">
        <v>1167</v>
      </c>
      <c r="K244" s="30"/>
      <c r="L244" s="30"/>
      <c r="M244" s="30"/>
      <c r="O244" s="56"/>
    </row>
    <row r="245" spans="1:15" s="55" customFormat="1" ht="54">
      <c r="A245" s="52"/>
      <c r="B245" s="166"/>
      <c r="C245" s="166"/>
      <c r="D245" s="53" t="s">
        <v>1652</v>
      </c>
      <c r="E245" s="54"/>
      <c r="F245" s="59" t="s">
        <v>78</v>
      </c>
      <c r="G245" s="30" t="s">
        <v>78</v>
      </c>
      <c r="H245" s="30" t="s">
        <v>1033</v>
      </c>
      <c r="I245" s="52" t="s">
        <v>178</v>
      </c>
      <c r="J245" s="46" t="s">
        <v>1167</v>
      </c>
      <c r="K245" s="30"/>
      <c r="L245" s="30"/>
      <c r="M245" s="30"/>
      <c r="O245" s="56"/>
    </row>
    <row r="246" spans="1:15" s="55" customFormat="1" ht="162">
      <c r="A246" s="163"/>
      <c r="B246" s="166"/>
      <c r="C246" s="166"/>
      <c r="D246" s="53" t="s">
        <v>1645</v>
      </c>
      <c r="E246" s="54" t="s">
        <v>1575</v>
      </c>
      <c r="F246" s="59" t="s">
        <v>78</v>
      </c>
      <c r="G246" s="30" t="s">
        <v>78</v>
      </c>
      <c r="H246" s="30" t="s">
        <v>1033</v>
      </c>
      <c r="I246" s="52" t="s">
        <v>5</v>
      </c>
      <c r="J246" s="46" t="s">
        <v>1161</v>
      </c>
      <c r="K246" s="30"/>
      <c r="L246" s="30"/>
      <c r="M246" s="30"/>
      <c r="O246" s="56"/>
    </row>
    <row r="247" spans="1:15" s="55" customFormat="1" ht="54">
      <c r="A247" s="52"/>
      <c r="B247" s="166"/>
      <c r="C247" s="166"/>
      <c r="D247" s="53" t="s">
        <v>1656</v>
      </c>
      <c r="E247" s="54"/>
      <c r="F247" s="59" t="s">
        <v>78</v>
      </c>
      <c r="G247" s="30" t="s">
        <v>78</v>
      </c>
      <c r="H247" s="30" t="s">
        <v>1033</v>
      </c>
      <c r="I247" s="52" t="s">
        <v>5</v>
      </c>
      <c r="J247" s="46" t="s">
        <v>1161</v>
      </c>
      <c r="K247" s="30"/>
      <c r="L247" s="30"/>
      <c r="M247" s="30"/>
      <c r="O247" s="56"/>
    </row>
    <row r="248" spans="1:15" s="55" customFormat="1" ht="54">
      <c r="A248" s="52"/>
      <c r="B248" s="166"/>
      <c r="C248" s="166"/>
      <c r="D248" s="53" t="s">
        <v>1657</v>
      </c>
      <c r="E248" s="54"/>
      <c r="F248" s="59" t="s">
        <v>78</v>
      </c>
      <c r="G248" s="30" t="s">
        <v>78</v>
      </c>
      <c r="H248" s="30" t="s">
        <v>1033</v>
      </c>
      <c r="I248" s="52" t="s">
        <v>5</v>
      </c>
      <c r="J248" s="46" t="s">
        <v>1161</v>
      </c>
      <c r="K248" s="30"/>
      <c r="L248" s="30"/>
      <c r="M248" s="30"/>
      <c r="O248" s="56"/>
    </row>
    <row r="249" spans="1:15" s="55" customFormat="1" ht="108">
      <c r="A249" s="163"/>
      <c r="B249" s="166"/>
      <c r="C249" s="166"/>
      <c r="D249" s="53" t="s">
        <v>1662</v>
      </c>
      <c r="E249" s="54" t="s">
        <v>1105</v>
      </c>
      <c r="F249" s="59" t="s">
        <v>1100</v>
      </c>
      <c r="G249" s="30" t="s">
        <v>78</v>
      </c>
      <c r="H249" s="30" t="s">
        <v>1033</v>
      </c>
      <c r="I249" s="52" t="s">
        <v>5</v>
      </c>
      <c r="J249" s="46" t="s">
        <v>1110</v>
      </c>
      <c r="K249" s="30"/>
      <c r="L249" s="30"/>
      <c r="M249" s="30"/>
      <c r="O249" s="56"/>
    </row>
    <row r="250" spans="1:15" s="55" customFormat="1" ht="108">
      <c r="A250" s="163"/>
      <c r="B250" s="166"/>
      <c r="C250" s="166"/>
      <c r="D250" s="53" t="s">
        <v>1658</v>
      </c>
      <c r="E250" s="54" t="s">
        <v>1106</v>
      </c>
      <c r="F250" s="59" t="s">
        <v>1101</v>
      </c>
      <c r="G250" s="30" t="s">
        <v>78</v>
      </c>
      <c r="H250" s="30" t="s">
        <v>1033</v>
      </c>
      <c r="I250" s="52" t="s">
        <v>5</v>
      </c>
      <c r="J250" s="46"/>
      <c r="K250" s="30"/>
      <c r="L250" s="30"/>
      <c r="M250" s="30"/>
      <c r="O250" s="56"/>
    </row>
    <row r="251" spans="1:15" s="55" customFormat="1" ht="108">
      <c r="A251" s="163"/>
      <c r="B251" s="166"/>
      <c r="C251" s="166"/>
      <c r="D251" s="53" t="s">
        <v>1660</v>
      </c>
      <c r="E251" s="54" t="s">
        <v>1107</v>
      </c>
      <c r="F251" s="59" t="s">
        <v>1102</v>
      </c>
      <c r="G251" s="30" t="s">
        <v>78</v>
      </c>
      <c r="H251" s="30" t="s">
        <v>1033</v>
      </c>
      <c r="I251" s="52" t="s">
        <v>5</v>
      </c>
      <c r="J251" s="46"/>
      <c r="K251" s="30"/>
      <c r="L251" s="30"/>
      <c r="M251" s="30"/>
      <c r="O251" s="56"/>
    </row>
    <row r="252" spans="1:15" s="55" customFormat="1" ht="108">
      <c r="A252" s="163"/>
      <c r="B252" s="166"/>
      <c r="C252" s="166"/>
      <c r="D252" s="53" t="s">
        <v>1661</v>
      </c>
      <c r="E252" s="54" t="s">
        <v>1108</v>
      </c>
      <c r="F252" s="59" t="s">
        <v>1103</v>
      </c>
      <c r="G252" s="30" t="s">
        <v>78</v>
      </c>
      <c r="H252" s="30" t="s">
        <v>1033</v>
      </c>
      <c r="I252" s="52" t="s">
        <v>5</v>
      </c>
      <c r="J252" s="46"/>
      <c r="K252" s="30"/>
      <c r="L252" s="30"/>
      <c r="M252" s="30"/>
      <c r="O252" s="56"/>
    </row>
    <row r="253" spans="1:15" s="55" customFormat="1" ht="108">
      <c r="A253" s="163"/>
      <c r="B253" s="166"/>
      <c r="C253" s="166"/>
      <c r="D253" s="53" t="s">
        <v>1659</v>
      </c>
      <c r="E253" s="54" t="s">
        <v>1109</v>
      </c>
      <c r="F253" s="59" t="s">
        <v>1104</v>
      </c>
      <c r="G253" s="30" t="s">
        <v>78</v>
      </c>
      <c r="H253" s="30" t="s">
        <v>1033</v>
      </c>
      <c r="I253" s="52" t="s">
        <v>5</v>
      </c>
      <c r="J253" s="46"/>
      <c r="K253" s="30"/>
      <c r="L253" s="30"/>
      <c r="M253" s="30"/>
      <c r="O253" s="56"/>
    </row>
    <row r="254" spans="1:15" s="55" customFormat="1" ht="36">
      <c r="A254" s="52"/>
      <c r="B254" s="166"/>
      <c r="C254" s="166"/>
      <c r="D254" s="53" t="s">
        <v>1208</v>
      </c>
      <c r="E254" s="54"/>
      <c r="F254" s="59" t="s">
        <v>78</v>
      </c>
      <c r="G254" s="30" t="s">
        <v>78</v>
      </c>
      <c r="H254" s="30" t="s">
        <v>1033</v>
      </c>
      <c r="I254" s="52" t="s">
        <v>178</v>
      </c>
      <c r="J254" s="46" t="s">
        <v>1168</v>
      </c>
      <c r="K254" s="30"/>
      <c r="L254" s="30"/>
      <c r="M254" s="30"/>
      <c r="O254" s="56"/>
    </row>
    <row r="255" spans="1:15" s="55" customFormat="1" ht="36">
      <c r="A255" s="52"/>
      <c r="B255" s="166"/>
      <c r="C255" s="166"/>
      <c r="D255" s="53" t="s">
        <v>987</v>
      </c>
      <c r="E255" s="54"/>
      <c r="F255" s="59" t="s">
        <v>78</v>
      </c>
      <c r="G255" s="30" t="s">
        <v>78</v>
      </c>
      <c r="H255" s="30" t="s">
        <v>1033</v>
      </c>
      <c r="I255" s="52" t="s">
        <v>178</v>
      </c>
      <c r="J255" s="46" t="s">
        <v>1168</v>
      </c>
      <c r="K255" s="30"/>
      <c r="L255" s="30"/>
      <c r="M255" s="30"/>
      <c r="O255" s="56"/>
    </row>
    <row r="256" spans="1:15" s="55" customFormat="1" ht="36">
      <c r="A256" s="52"/>
      <c r="B256" s="166"/>
      <c r="C256" s="166"/>
      <c r="D256" s="53" t="s">
        <v>988</v>
      </c>
      <c r="E256" s="54"/>
      <c r="F256" s="59" t="s">
        <v>78</v>
      </c>
      <c r="G256" s="30" t="s">
        <v>78</v>
      </c>
      <c r="H256" s="30" t="s">
        <v>1033</v>
      </c>
      <c r="I256" s="52" t="s">
        <v>178</v>
      </c>
      <c r="J256" s="46" t="s">
        <v>1168</v>
      </c>
      <c r="K256" s="30"/>
      <c r="L256" s="30"/>
      <c r="M256" s="30"/>
      <c r="O256" s="56"/>
    </row>
    <row r="257" spans="1:15" s="55" customFormat="1" ht="36">
      <c r="A257" s="52"/>
      <c r="B257" s="166"/>
      <c r="C257" s="166"/>
      <c r="D257" s="53" t="s">
        <v>1655</v>
      </c>
      <c r="E257" s="54"/>
      <c r="F257" s="59" t="s">
        <v>78</v>
      </c>
      <c r="G257" s="30" t="s">
        <v>78</v>
      </c>
      <c r="H257" s="30" t="s">
        <v>1032</v>
      </c>
      <c r="I257" s="52" t="s">
        <v>178</v>
      </c>
      <c r="J257" s="46" t="s">
        <v>1209</v>
      </c>
      <c r="K257" s="30"/>
      <c r="L257" s="30"/>
      <c r="M257" s="30"/>
      <c r="O257" s="56"/>
    </row>
    <row r="258" spans="1:15" s="55" customFormat="1" ht="36">
      <c r="A258" s="52"/>
      <c r="B258" s="166"/>
      <c r="C258" s="166"/>
      <c r="D258" s="53" t="s">
        <v>1653</v>
      </c>
      <c r="E258" s="54"/>
      <c r="F258" s="59" t="s">
        <v>78</v>
      </c>
      <c r="G258" s="30" t="s">
        <v>78</v>
      </c>
      <c r="H258" s="30" t="s">
        <v>1032</v>
      </c>
      <c r="I258" s="52" t="s">
        <v>178</v>
      </c>
      <c r="J258" s="46" t="s">
        <v>1209</v>
      </c>
      <c r="K258" s="30"/>
      <c r="L258" s="30"/>
      <c r="M258" s="30"/>
      <c r="O258" s="56"/>
    </row>
    <row r="259" spans="1:15" s="55" customFormat="1" ht="36">
      <c r="A259" s="52"/>
      <c r="B259" s="166"/>
      <c r="C259" s="166"/>
      <c r="D259" s="53" t="s">
        <v>1654</v>
      </c>
      <c r="E259" s="54" t="s">
        <v>1114</v>
      </c>
      <c r="F259" s="59" t="s">
        <v>78</v>
      </c>
      <c r="G259" s="30" t="s">
        <v>78</v>
      </c>
      <c r="H259" s="30" t="s">
        <v>1032</v>
      </c>
      <c r="I259" s="52" t="s">
        <v>178</v>
      </c>
      <c r="J259" s="46" t="s">
        <v>1209</v>
      </c>
      <c r="K259" s="30"/>
      <c r="L259" s="30"/>
      <c r="M259" s="30"/>
      <c r="O259" s="56"/>
    </row>
    <row r="260" spans="1:15" s="55" customFormat="1" ht="36">
      <c r="A260" s="52"/>
      <c r="B260" s="165" t="s">
        <v>1216</v>
      </c>
      <c r="C260" s="165" t="s">
        <v>1231</v>
      </c>
      <c r="D260" s="53" t="s">
        <v>1622</v>
      </c>
      <c r="E260" s="138" t="s">
        <v>1229</v>
      </c>
      <c r="F260" s="59" t="s">
        <v>1219</v>
      </c>
      <c r="G260" s="59" t="s">
        <v>612</v>
      </c>
      <c r="H260" s="30"/>
      <c r="I260" s="52" t="s">
        <v>5</v>
      </c>
      <c r="J260" s="46"/>
      <c r="K260" s="30"/>
      <c r="L260" s="30"/>
      <c r="M260" s="30"/>
      <c r="N260" s="55" t="s">
        <v>48</v>
      </c>
    </row>
    <row r="261" spans="1:15" s="55" customFormat="1" ht="54">
      <c r="A261" s="52"/>
      <c r="B261" s="166"/>
      <c r="C261" s="167"/>
      <c r="D261" s="53" t="s">
        <v>1218</v>
      </c>
      <c r="E261" s="139" t="s">
        <v>1230</v>
      </c>
      <c r="F261" s="59" t="s">
        <v>1220</v>
      </c>
      <c r="G261" s="59" t="s">
        <v>78</v>
      </c>
      <c r="H261" s="30"/>
      <c r="I261" s="52" t="s">
        <v>5</v>
      </c>
      <c r="J261" s="46"/>
      <c r="K261" s="30"/>
      <c r="L261" s="30"/>
      <c r="M261" s="30"/>
      <c r="N261" s="55" t="s">
        <v>48</v>
      </c>
    </row>
    <row r="262" spans="1:15" s="55" customFormat="1" ht="36">
      <c r="A262" s="52"/>
      <c r="B262" s="166"/>
      <c r="C262" s="165" t="s">
        <v>1232</v>
      </c>
      <c r="D262" s="53" t="s">
        <v>1217</v>
      </c>
      <c r="E262" s="138" t="s">
        <v>1229</v>
      </c>
      <c r="F262" s="59" t="s">
        <v>1221</v>
      </c>
      <c r="G262" s="59" t="s">
        <v>612</v>
      </c>
      <c r="H262" s="30"/>
      <c r="I262" s="52" t="s">
        <v>5</v>
      </c>
      <c r="J262" s="46"/>
      <c r="K262" s="30"/>
      <c r="L262" s="30"/>
      <c r="M262" s="30"/>
      <c r="N262" s="55" t="s">
        <v>48</v>
      </c>
    </row>
    <row r="263" spans="1:15" s="55" customFormat="1" ht="54">
      <c r="A263" s="52"/>
      <c r="B263" s="166"/>
      <c r="C263" s="167"/>
      <c r="D263" s="53" t="s">
        <v>1218</v>
      </c>
      <c r="E263" s="139" t="s">
        <v>1230</v>
      </c>
      <c r="F263" s="59" t="s">
        <v>1222</v>
      </c>
      <c r="G263" s="59" t="s">
        <v>78</v>
      </c>
      <c r="H263" s="30"/>
      <c r="I263" s="52" t="s">
        <v>5</v>
      </c>
      <c r="J263" s="46"/>
      <c r="K263" s="30"/>
      <c r="L263" s="30"/>
      <c r="M263" s="30"/>
      <c r="N263" s="55" t="s">
        <v>48</v>
      </c>
    </row>
    <row r="264" spans="1:15" s="55" customFormat="1" ht="36">
      <c r="A264" s="52"/>
      <c r="B264" s="166"/>
      <c r="C264" s="165" t="s">
        <v>1233</v>
      </c>
      <c r="D264" s="53" t="s">
        <v>1217</v>
      </c>
      <c r="E264" s="138" t="s">
        <v>1229</v>
      </c>
      <c r="F264" s="59" t="s">
        <v>1223</v>
      </c>
      <c r="G264" s="59" t="s">
        <v>612</v>
      </c>
      <c r="H264" s="30"/>
      <c r="I264" s="52" t="s">
        <v>5</v>
      </c>
      <c r="J264" s="46"/>
      <c r="K264" s="30"/>
      <c r="L264" s="30"/>
      <c r="M264" s="30"/>
      <c r="N264" s="55" t="s">
        <v>48</v>
      </c>
    </row>
    <row r="265" spans="1:15" s="55" customFormat="1" ht="54">
      <c r="A265" s="52"/>
      <c r="B265" s="166"/>
      <c r="C265" s="167"/>
      <c r="D265" s="53" t="s">
        <v>1218</v>
      </c>
      <c r="E265" s="139" t="s">
        <v>1230</v>
      </c>
      <c r="F265" s="59" t="s">
        <v>1224</v>
      </c>
      <c r="G265" s="59" t="s">
        <v>78</v>
      </c>
      <c r="H265" s="30"/>
      <c r="I265" s="52" t="s">
        <v>5</v>
      </c>
      <c r="J265" s="46"/>
      <c r="K265" s="30"/>
      <c r="L265" s="30"/>
      <c r="M265" s="30"/>
      <c r="N265" s="55" t="s">
        <v>48</v>
      </c>
    </row>
    <row r="266" spans="1:15" s="55" customFormat="1" ht="36">
      <c r="A266" s="52"/>
      <c r="B266" s="166"/>
      <c r="C266" s="165" t="s">
        <v>1234</v>
      </c>
      <c r="D266" s="53" t="s">
        <v>1217</v>
      </c>
      <c r="E266" s="138" t="s">
        <v>1229</v>
      </c>
      <c r="F266" s="59" t="s">
        <v>1225</v>
      </c>
      <c r="G266" s="59" t="s">
        <v>612</v>
      </c>
      <c r="H266" s="30"/>
      <c r="I266" s="52" t="s">
        <v>5</v>
      </c>
      <c r="J266" s="46"/>
      <c r="K266" s="30"/>
      <c r="L266" s="30"/>
      <c r="M266" s="30"/>
      <c r="N266" s="55" t="s">
        <v>48</v>
      </c>
    </row>
    <row r="267" spans="1:15" s="55" customFormat="1" ht="54">
      <c r="A267" s="52"/>
      <c r="B267" s="166"/>
      <c r="C267" s="167"/>
      <c r="D267" s="53" t="s">
        <v>1218</v>
      </c>
      <c r="E267" s="139" t="s">
        <v>1230</v>
      </c>
      <c r="F267" s="59" t="s">
        <v>1226</v>
      </c>
      <c r="G267" s="59" t="s">
        <v>78</v>
      </c>
      <c r="H267" s="30"/>
      <c r="I267" s="52" t="s">
        <v>5</v>
      </c>
      <c r="J267" s="46"/>
      <c r="K267" s="30"/>
      <c r="L267" s="30"/>
      <c r="M267" s="30"/>
      <c r="N267" s="55" t="s">
        <v>48</v>
      </c>
    </row>
    <row r="268" spans="1:15" s="55" customFormat="1" ht="126">
      <c r="A268" s="52"/>
      <c r="B268" s="166"/>
      <c r="C268" s="165" t="s">
        <v>1235</v>
      </c>
      <c r="D268" s="53" t="s">
        <v>1227</v>
      </c>
      <c r="E268" s="54" t="s">
        <v>1576</v>
      </c>
      <c r="F268" s="30" t="s">
        <v>1580</v>
      </c>
      <c r="G268" s="59" t="s">
        <v>612</v>
      </c>
      <c r="H268" s="30"/>
      <c r="I268" s="52" t="s">
        <v>5</v>
      </c>
      <c r="J268" s="46" t="s">
        <v>1583</v>
      </c>
      <c r="K268" s="30"/>
      <c r="L268" s="30"/>
      <c r="M268" s="30"/>
      <c r="N268" s="55" t="s">
        <v>48</v>
      </c>
    </row>
    <row r="269" spans="1:15" s="55" customFormat="1" ht="144">
      <c r="A269" s="52"/>
      <c r="B269" s="166"/>
      <c r="C269" s="167"/>
      <c r="D269" s="53" t="s">
        <v>1228</v>
      </c>
      <c r="E269" s="54" t="s">
        <v>1623</v>
      </c>
      <c r="F269" s="30" t="s">
        <v>78</v>
      </c>
      <c r="G269" s="30" t="s">
        <v>78</v>
      </c>
      <c r="H269" s="30"/>
      <c r="I269" s="52" t="s">
        <v>5</v>
      </c>
      <c r="J269" s="46"/>
      <c r="K269" s="30"/>
      <c r="L269" s="30"/>
      <c r="M269" s="30"/>
      <c r="N269" s="55" t="s">
        <v>48</v>
      </c>
    </row>
    <row r="270" spans="1:15" s="55" customFormat="1" ht="126">
      <c r="A270" s="52"/>
      <c r="B270" s="166"/>
      <c r="C270" s="165" t="s">
        <v>1236</v>
      </c>
      <c r="D270" s="53" t="s">
        <v>1227</v>
      </c>
      <c r="E270" s="54" t="s">
        <v>1577</v>
      </c>
      <c r="F270" s="30" t="s">
        <v>1580</v>
      </c>
      <c r="G270" s="59" t="s">
        <v>612</v>
      </c>
      <c r="H270" s="30"/>
      <c r="I270" s="52" t="s">
        <v>5</v>
      </c>
      <c r="J270" s="46"/>
      <c r="K270" s="30"/>
      <c r="L270" s="30"/>
      <c r="M270" s="30"/>
      <c r="N270" s="55" t="s">
        <v>48</v>
      </c>
    </row>
    <row r="271" spans="1:15" s="55" customFormat="1" ht="144">
      <c r="A271" s="52"/>
      <c r="B271" s="166"/>
      <c r="C271" s="167"/>
      <c r="D271" s="53" t="s">
        <v>1228</v>
      </c>
      <c r="E271" s="54" t="s">
        <v>1624</v>
      </c>
      <c r="F271" s="30" t="s">
        <v>78</v>
      </c>
      <c r="G271" s="30" t="s">
        <v>78</v>
      </c>
      <c r="H271" s="30"/>
      <c r="I271" s="52" t="s">
        <v>5</v>
      </c>
      <c r="J271" s="46"/>
      <c r="K271" s="30"/>
      <c r="L271" s="30"/>
      <c r="M271" s="30"/>
      <c r="N271" s="55" t="s">
        <v>48</v>
      </c>
    </row>
    <row r="272" spans="1:15" s="55" customFormat="1" ht="126">
      <c r="A272" s="52"/>
      <c r="B272" s="166"/>
      <c r="C272" s="165" t="s">
        <v>1237</v>
      </c>
      <c r="D272" s="53" t="s">
        <v>1227</v>
      </c>
      <c r="E272" s="54" t="s">
        <v>1578</v>
      </c>
      <c r="F272" s="30" t="s">
        <v>1580</v>
      </c>
      <c r="G272" s="59" t="s">
        <v>612</v>
      </c>
      <c r="H272" s="30"/>
      <c r="I272" s="52" t="s">
        <v>5</v>
      </c>
      <c r="J272" s="46"/>
      <c r="K272" s="30"/>
      <c r="L272" s="30"/>
      <c r="M272" s="30"/>
      <c r="N272" s="55" t="s">
        <v>48</v>
      </c>
    </row>
    <row r="273" spans="1:14" s="55" customFormat="1" ht="144">
      <c r="A273" s="52"/>
      <c r="B273" s="166"/>
      <c r="C273" s="167"/>
      <c r="D273" s="53" t="s">
        <v>1228</v>
      </c>
      <c r="E273" s="54" t="s">
        <v>1625</v>
      </c>
      <c r="F273" s="30" t="s">
        <v>78</v>
      </c>
      <c r="G273" s="30" t="s">
        <v>78</v>
      </c>
      <c r="H273" s="30"/>
      <c r="I273" s="52" t="s">
        <v>5</v>
      </c>
      <c r="J273" s="46"/>
      <c r="K273" s="30"/>
      <c r="L273" s="30"/>
      <c r="M273" s="30"/>
      <c r="N273" s="55" t="s">
        <v>48</v>
      </c>
    </row>
    <row r="274" spans="1:14" s="55" customFormat="1" ht="126">
      <c r="A274" s="52"/>
      <c r="B274" s="166"/>
      <c r="C274" s="170" t="s">
        <v>1238</v>
      </c>
      <c r="D274" s="53" t="s">
        <v>1227</v>
      </c>
      <c r="E274" s="54" t="s">
        <v>1579</v>
      </c>
      <c r="F274" s="30" t="s">
        <v>1580</v>
      </c>
      <c r="G274" s="59" t="s">
        <v>612</v>
      </c>
      <c r="H274" s="30"/>
      <c r="I274" s="52" t="s">
        <v>5</v>
      </c>
      <c r="J274" s="46"/>
      <c r="K274" s="30"/>
      <c r="L274" s="30"/>
      <c r="M274" s="30"/>
      <c r="N274" s="55" t="s">
        <v>48</v>
      </c>
    </row>
    <row r="275" spans="1:14" s="55" customFormat="1" ht="144">
      <c r="A275" s="52"/>
      <c r="B275" s="166"/>
      <c r="C275" s="170"/>
      <c r="D275" s="53" t="s">
        <v>1228</v>
      </c>
      <c r="E275" s="54" t="s">
        <v>1626</v>
      </c>
      <c r="F275" s="30" t="s">
        <v>78</v>
      </c>
      <c r="G275" s="30" t="s">
        <v>78</v>
      </c>
      <c r="H275" s="30"/>
      <c r="I275" s="52" t="s">
        <v>5</v>
      </c>
      <c r="J275" s="46"/>
      <c r="K275" s="30"/>
      <c r="L275" s="30"/>
      <c r="M275" s="30"/>
      <c r="N275" s="55" t="s">
        <v>48</v>
      </c>
    </row>
    <row r="276" spans="1:14" s="55" customFormat="1" ht="67.8" customHeight="1">
      <c r="A276" s="52"/>
      <c r="B276" s="166"/>
      <c r="C276" s="165" t="s">
        <v>1720</v>
      </c>
      <c r="D276" s="53" t="s">
        <v>1735</v>
      </c>
      <c r="E276" s="54" t="s">
        <v>1723</v>
      </c>
      <c r="F276" s="30" t="s">
        <v>1722</v>
      </c>
      <c r="G276" s="59" t="s">
        <v>612</v>
      </c>
      <c r="H276" s="30"/>
      <c r="I276" s="52" t="s">
        <v>178</v>
      </c>
      <c r="J276" s="46" t="s">
        <v>1737</v>
      </c>
      <c r="K276" s="30"/>
      <c r="L276" s="30"/>
      <c r="M276" s="30"/>
    </row>
    <row r="277" spans="1:14" s="55" customFormat="1" ht="36">
      <c r="A277" s="52"/>
      <c r="B277" s="166"/>
      <c r="C277" s="167"/>
      <c r="D277" s="53" t="s">
        <v>1736</v>
      </c>
      <c r="E277" s="54" t="s">
        <v>78</v>
      </c>
      <c r="F277" s="54" t="s">
        <v>78</v>
      </c>
      <c r="G277" s="30" t="s">
        <v>78</v>
      </c>
      <c r="H277" s="30"/>
      <c r="I277" s="52" t="s">
        <v>178</v>
      </c>
      <c r="J277" s="46"/>
      <c r="K277" s="30"/>
      <c r="L277" s="30"/>
      <c r="M277" s="30"/>
    </row>
    <row r="278" spans="1:14" s="55" customFormat="1" ht="90">
      <c r="A278" s="52"/>
      <c r="B278" s="166"/>
      <c r="C278" s="165" t="s">
        <v>1721</v>
      </c>
      <c r="D278" s="53" t="s">
        <v>1724</v>
      </c>
      <c r="E278" s="54" t="s">
        <v>1723</v>
      </c>
      <c r="F278" s="30" t="s">
        <v>1722</v>
      </c>
      <c r="G278" s="59" t="s">
        <v>612</v>
      </c>
      <c r="H278" s="30"/>
      <c r="I278" s="52" t="s">
        <v>178</v>
      </c>
      <c r="J278" s="46" t="s">
        <v>1737</v>
      </c>
      <c r="K278" s="30"/>
      <c r="L278" s="30"/>
      <c r="M278" s="30"/>
    </row>
    <row r="279" spans="1:14" s="55" customFormat="1" ht="36">
      <c r="A279" s="52"/>
      <c r="B279" s="166"/>
      <c r="C279" s="166"/>
      <c r="D279" s="53" t="s">
        <v>1725</v>
      </c>
      <c r="E279" s="54" t="s">
        <v>78</v>
      </c>
      <c r="F279" s="54" t="s">
        <v>78</v>
      </c>
      <c r="G279" s="30" t="s">
        <v>78</v>
      </c>
      <c r="H279" s="30"/>
      <c r="I279" s="52" t="s">
        <v>178</v>
      </c>
      <c r="J279" s="46"/>
      <c r="K279" s="30"/>
      <c r="L279" s="30"/>
      <c r="M279" s="30"/>
    </row>
    <row r="280" spans="1:14" s="55" customFormat="1" ht="36">
      <c r="A280" s="52"/>
      <c r="B280" s="166"/>
      <c r="C280" s="166"/>
      <c r="D280" s="53" t="s">
        <v>1726</v>
      </c>
      <c r="E280" s="54" t="s">
        <v>78</v>
      </c>
      <c r="F280" s="54" t="s">
        <v>78</v>
      </c>
      <c r="G280" s="54" t="s">
        <v>78</v>
      </c>
      <c r="H280" s="30"/>
      <c r="I280" s="52" t="s">
        <v>178</v>
      </c>
      <c r="J280" s="46"/>
      <c r="K280" s="30"/>
      <c r="L280" s="30"/>
      <c r="M280" s="30"/>
    </row>
    <row r="281" spans="1:14" s="55" customFormat="1" ht="36">
      <c r="A281" s="52"/>
      <c r="B281" s="166"/>
      <c r="C281" s="166"/>
      <c r="D281" s="53" t="s">
        <v>1727</v>
      </c>
      <c r="E281" s="54" t="s">
        <v>78</v>
      </c>
      <c r="F281" s="54" t="s">
        <v>78</v>
      </c>
      <c r="G281" s="54" t="s">
        <v>78</v>
      </c>
      <c r="H281" s="30"/>
      <c r="I281" s="52" t="s">
        <v>178</v>
      </c>
      <c r="J281" s="46"/>
      <c r="K281" s="30"/>
      <c r="L281" s="30"/>
      <c r="M281" s="30"/>
    </row>
    <row r="282" spans="1:14" s="55" customFormat="1" ht="36">
      <c r="A282" s="52"/>
      <c r="B282" s="166"/>
      <c r="C282" s="166"/>
      <c r="D282" s="53" t="s">
        <v>1728</v>
      </c>
      <c r="E282" s="54" t="s">
        <v>78</v>
      </c>
      <c r="F282" s="54" t="s">
        <v>78</v>
      </c>
      <c r="G282" s="54" t="s">
        <v>78</v>
      </c>
      <c r="H282" s="30"/>
      <c r="I282" s="52" t="s">
        <v>178</v>
      </c>
      <c r="J282" s="46"/>
      <c r="K282" s="30"/>
      <c r="L282" s="30"/>
      <c r="M282" s="30"/>
    </row>
    <row r="283" spans="1:14" s="55" customFormat="1" ht="36">
      <c r="A283" s="52"/>
      <c r="B283" s="166"/>
      <c r="C283" s="166"/>
      <c r="D283" s="53" t="s">
        <v>1729</v>
      </c>
      <c r="E283" s="54" t="s">
        <v>78</v>
      </c>
      <c r="F283" s="54" t="s">
        <v>78</v>
      </c>
      <c r="G283" s="54" t="s">
        <v>78</v>
      </c>
      <c r="H283" s="30"/>
      <c r="I283" s="52" t="s">
        <v>178</v>
      </c>
      <c r="J283" s="46"/>
      <c r="K283" s="30"/>
      <c r="L283" s="30"/>
      <c r="M283" s="30"/>
    </row>
    <row r="284" spans="1:14" s="55" customFormat="1" ht="36">
      <c r="A284" s="52"/>
      <c r="B284" s="166"/>
      <c r="C284" s="166"/>
      <c r="D284" s="161" t="s">
        <v>1730</v>
      </c>
      <c r="E284" s="54" t="s">
        <v>78</v>
      </c>
      <c r="F284" s="54" t="s">
        <v>78</v>
      </c>
      <c r="G284" s="54" t="s">
        <v>78</v>
      </c>
      <c r="H284" s="30"/>
      <c r="I284" s="52" t="s">
        <v>178</v>
      </c>
      <c r="J284" s="46"/>
      <c r="K284" s="30"/>
      <c r="L284" s="30"/>
      <c r="M284" s="30"/>
    </row>
    <row r="285" spans="1:14" s="55" customFormat="1" ht="36">
      <c r="A285" s="52"/>
      <c r="B285" s="166"/>
      <c r="C285" s="166"/>
      <c r="D285" s="161" t="s">
        <v>1731</v>
      </c>
      <c r="E285" s="54" t="s">
        <v>78</v>
      </c>
      <c r="F285" s="54" t="s">
        <v>78</v>
      </c>
      <c r="G285" s="54" t="s">
        <v>78</v>
      </c>
      <c r="H285" s="30"/>
      <c r="I285" s="52" t="s">
        <v>178</v>
      </c>
      <c r="J285" s="46"/>
      <c r="K285" s="30"/>
      <c r="L285" s="30"/>
      <c r="M285" s="30"/>
    </row>
    <row r="286" spans="1:14" s="55" customFormat="1" ht="36">
      <c r="A286" s="52"/>
      <c r="B286" s="166"/>
      <c r="C286" s="166"/>
      <c r="D286" s="161" t="s">
        <v>1732</v>
      </c>
      <c r="E286" s="54" t="s">
        <v>78</v>
      </c>
      <c r="F286" s="54" t="s">
        <v>78</v>
      </c>
      <c r="G286" s="54" t="s">
        <v>78</v>
      </c>
      <c r="H286" s="30"/>
      <c r="I286" s="52" t="s">
        <v>178</v>
      </c>
      <c r="J286" s="46"/>
      <c r="K286" s="30"/>
      <c r="L286" s="30"/>
      <c r="M286" s="30"/>
    </row>
    <row r="287" spans="1:14" s="55" customFormat="1" ht="36">
      <c r="A287" s="52"/>
      <c r="B287" s="166"/>
      <c r="C287" s="166"/>
      <c r="D287" s="161" t="s">
        <v>1733</v>
      </c>
      <c r="E287" s="54" t="s">
        <v>78</v>
      </c>
      <c r="F287" s="54" t="s">
        <v>78</v>
      </c>
      <c r="G287" s="54" t="s">
        <v>78</v>
      </c>
      <c r="H287" s="30"/>
      <c r="I287" s="52" t="s">
        <v>178</v>
      </c>
      <c r="J287" s="46"/>
      <c r="K287" s="30"/>
      <c r="L287" s="30"/>
      <c r="M287" s="30"/>
    </row>
    <row r="288" spans="1:14" s="55" customFormat="1" ht="36">
      <c r="A288" s="52"/>
      <c r="B288" s="166"/>
      <c r="C288" s="167"/>
      <c r="D288" s="161" t="s">
        <v>1734</v>
      </c>
      <c r="E288" s="54" t="s">
        <v>78</v>
      </c>
      <c r="F288" s="54" t="s">
        <v>78</v>
      </c>
      <c r="G288" s="54" t="s">
        <v>78</v>
      </c>
      <c r="H288" s="30"/>
      <c r="I288" s="52" t="s">
        <v>178</v>
      </c>
      <c r="J288" s="46"/>
      <c r="K288" s="30"/>
      <c r="L288" s="30"/>
      <c r="M288" s="30"/>
      <c r="N288" s="55" t="s">
        <v>48</v>
      </c>
    </row>
    <row r="289" spans="1:14" s="55" customFormat="1" ht="144">
      <c r="A289" s="52"/>
      <c r="B289" s="67" t="s">
        <v>1627</v>
      </c>
      <c r="C289" s="53" t="s">
        <v>1630</v>
      </c>
      <c r="D289" s="53" t="s">
        <v>132</v>
      </c>
      <c r="E289" s="54" t="s">
        <v>1631</v>
      </c>
      <c r="F289" s="30" t="s">
        <v>1632</v>
      </c>
      <c r="G289" s="30" t="s">
        <v>1620</v>
      </c>
      <c r="H289" s="30"/>
      <c r="I289" s="52" t="s">
        <v>5</v>
      </c>
      <c r="J289" s="46" t="s">
        <v>1635</v>
      </c>
      <c r="K289" s="30"/>
      <c r="L289" s="30"/>
      <c r="M289" s="30"/>
      <c r="N289" s="55" t="s">
        <v>48</v>
      </c>
    </row>
    <row r="290" spans="1:14" s="55" customFormat="1" ht="144">
      <c r="A290" s="52"/>
      <c r="B290" s="67" t="s">
        <v>1628</v>
      </c>
      <c r="C290" s="53" t="s">
        <v>1630</v>
      </c>
      <c r="D290" s="53" t="s">
        <v>132</v>
      </c>
      <c r="E290" s="54" t="s">
        <v>1634</v>
      </c>
      <c r="F290" s="30" t="s">
        <v>1632</v>
      </c>
      <c r="G290" s="59" t="s">
        <v>1621</v>
      </c>
      <c r="H290" s="30"/>
      <c r="I290" s="52" t="s">
        <v>5</v>
      </c>
      <c r="J290" s="46" t="s">
        <v>1635</v>
      </c>
      <c r="K290" s="30"/>
      <c r="L290" s="30"/>
      <c r="M290" s="30"/>
      <c r="N290" s="55" t="s">
        <v>48</v>
      </c>
    </row>
    <row r="291" spans="1:14" s="55" customFormat="1" ht="90">
      <c r="A291" s="52"/>
      <c r="B291" s="165" t="s">
        <v>1711</v>
      </c>
      <c r="C291" s="168" t="s">
        <v>1713</v>
      </c>
      <c r="D291" s="53" t="s">
        <v>1589</v>
      </c>
      <c r="E291" s="54" t="s">
        <v>1714</v>
      </c>
      <c r="F291" s="30" t="s">
        <v>1587</v>
      </c>
      <c r="G291" s="30" t="s">
        <v>612</v>
      </c>
      <c r="H291" s="30"/>
      <c r="I291" s="52" t="s">
        <v>5</v>
      </c>
      <c r="J291" s="46"/>
      <c r="K291" s="30"/>
      <c r="L291" s="30"/>
      <c r="M291" s="30"/>
      <c r="N291" s="55" t="s">
        <v>48</v>
      </c>
    </row>
    <row r="292" spans="1:14" s="55" customFormat="1" ht="36">
      <c r="A292" s="52"/>
      <c r="B292" s="166"/>
      <c r="C292" s="169"/>
      <c r="D292" s="53" t="s">
        <v>1590</v>
      </c>
      <c r="E292" s="54" t="s">
        <v>78</v>
      </c>
      <c r="F292" s="54" t="s">
        <v>78</v>
      </c>
      <c r="G292" s="30" t="s">
        <v>78</v>
      </c>
      <c r="H292" s="30"/>
      <c r="I292" s="52" t="s">
        <v>5</v>
      </c>
      <c r="J292" s="46"/>
      <c r="K292" s="30"/>
      <c r="L292" s="30"/>
      <c r="M292" s="30"/>
      <c r="N292" s="55" t="s">
        <v>48</v>
      </c>
    </row>
    <row r="293" spans="1:14" s="55" customFormat="1" ht="36">
      <c r="A293" s="52"/>
      <c r="B293" s="166"/>
      <c r="C293" s="169"/>
      <c r="D293" s="53" t="s">
        <v>1591</v>
      </c>
      <c r="E293" s="54" t="s">
        <v>78</v>
      </c>
      <c r="F293" s="30" t="s">
        <v>1588</v>
      </c>
      <c r="G293" s="30" t="s">
        <v>78</v>
      </c>
      <c r="H293" s="30"/>
      <c r="I293" s="52" t="s">
        <v>5</v>
      </c>
      <c r="J293" s="46"/>
      <c r="K293" s="30"/>
      <c r="L293" s="30"/>
      <c r="M293" s="30"/>
      <c r="N293" s="55" t="s">
        <v>48</v>
      </c>
    </row>
    <row r="294" spans="1:14" s="55" customFormat="1" ht="108">
      <c r="A294" s="52"/>
      <c r="B294" s="166"/>
      <c r="C294" s="169"/>
      <c r="D294" s="53" t="s">
        <v>707</v>
      </c>
      <c r="E294" s="54" t="s">
        <v>1715</v>
      </c>
      <c r="F294" s="30" t="s">
        <v>708</v>
      </c>
      <c r="G294" s="30" t="s">
        <v>612</v>
      </c>
      <c r="H294" s="30"/>
      <c r="I294" s="52" t="s">
        <v>5</v>
      </c>
      <c r="J294" s="46"/>
      <c r="K294" s="30"/>
      <c r="L294" s="30"/>
      <c r="M294" s="30"/>
      <c r="N294" s="55" t="s">
        <v>48</v>
      </c>
    </row>
    <row r="295" spans="1:14" s="55" customFormat="1" ht="108">
      <c r="A295" s="52"/>
      <c r="B295" s="166"/>
      <c r="C295" s="169"/>
      <c r="D295" s="53" t="s">
        <v>795</v>
      </c>
      <c r="E295" s="54" t="s">
        <v>1716</v>
      </c>
      <c r="F295" s="30" t="s">
        <v>78</v>
      </c>
      <c r="G295" s="30" t="s">
        <v>78</v>
      </c>
      <c r="H295" s="30"/>
      <c r="I295" s="52" t="s">
        <v>5</v>
      </c>
      <c r="J295" s="46"/>
      <c r="K295" s="30"/>
      <c r="L295" s="30"/>
      <c r="M295" s="30"/>
      <c r="N295" s="55" t="s">
        <v>48</v>
      </c>
    </row>
    <row r="296" spans="1:14" s="55" customFormat="1" ht="108">
      <c r="A296" s="52"/>
      <c r="B296" s="166"/>
      <c r="C296" s="169"/>
      <c r="D296" s="53" t="s">
        <v>796</v>
      </c>
      <c r="E296" s="54" t="s">
        <v>1717</v>
      </c>
      <c r="F296" s="30" t="s">
        <v>78</v>
      </c>
      <c r="G296" s="30" t="s">
        <v>78</v>
      </c>
      <c r="H296" s="30"/>
      <c r="I296" s="52" t="s">
        <v>5</v>
      </c>
      <c r="J296" s="46"/>
      <c r="K296" s="30"/>
      <c r="L296" s="30"/>
      <c r="M296" s="30"/>
      <c r="N296" s="55" t="s">
        <v>48</v>
      </c>
    </row>
    <row r="297" spans="1:14" s="55" customFormat="1" ht="108">
      <c r="A297" s="52"/>
      <c r="B297" s="166"/>
      <c r="C297" s="169"/>
      <c r="D297" s="53" t="s">
        <v>797</v>
      </c>
      <c r="E297" s="54" t="s">
        <v>1717</v>
      </c>
      <c r="F297" s="30" t="s">
        <v>78</v>
      </c>
      <c r="G297" s="30" t="s">
        <v>78</v>
      </c>
      <c r="H297" s="30"/>
      <c r="I297" s="52" t="s">
        <v>5</v>
      </c>
      <c r="J297" s="46"/>
      <c r="K297" s="30"/>
      <c r="L297" s="30"/>
      <c r="M297" s="30"/>
      <c r="N297" s="55" t="s">
        <v>48</v>
      </c>
    </row>
    <row r="298" spans="1:14" s="55" customFormat="1" ht="90">
      <c r="A298" s="52"/>
      <c r="B298" s="166"/>
      <c r="C298" s="169"/>
      <c r="D298" s="53" t="s">
        <v>1594</v>
      </c>
      <c r="E298" s="54" t="s">
        <v>1714</v>
      </c>
      <c r="F298" s="30" t="s">
        <v>1587</v>
      </c>
      <c r="G298" s="30" t="s">
        <v>612</v>
      </c>
      <c r="H298" s="30"/>
      <c r="I298" s="52" t="s">
        <v>5</v>
      </c>
      <c r="J298" s="46"/>
      <c r="K298" s="30"/>
      <c r="L298" s="30"/>
      <c r="M298" s="30"/>
      <c r="N298" s="55" t="s">
        <v>48</v>
      </c>
    </row>
    <row r="299" spans="1:14" s="55" customFormat="1" ht="36">
      <c r="A299" s="52"/>
      <c r="B299" s="166"/>
      <c r="C299" s="169"/>
      <c r="D299" s="53" t="s">
        <v>1614</v>
      </c>
      <c r="E299" s="54" t="s">
        <v>78</v>
      </c>
      <c r="F299" s="54" t="s">
        <v>78</v>
      </c>
      <c r="G299" s="30" t="s">
        <v>78</v>
      </c>
      <c r="H299" s="30"/>
      <c r="I299" s="52" t="s">
        <v>5</v>
      </c>
      <c r="J299" s="46"/>
      <c r="K299" s="30"/>
      <c r="L299" s="30"/>
      <c r="M299" s="30"/>
      <c r="N299" s="55" t="s">
        <v>48</v>
      </c>
    </row>
    <row r="300" spans="1:14" s="55" customFormat="1" ht="36">
      <c r="A300" s="52"/>
      <c r="B300" s="166"/>
      <c r="C300" s="169"/>
      <c r="D300" s="53" t="s">
        <v>1615</v>
      </c>
      <c r="E300" s="54" t="s">
        <v>78</v>
      </c>
      <c r="F300" s="30" t="s">
        <v>1588</v>
      </c>
      <c r="G300" s="30" t="s">
        <v>78</v>
      </c>
      <c r="H300" s="30"/>
      <c r="I300" s="52" t="s">
        <v>5</v>
      </c>
      <c r="J300" s="46"/>
      <c r="K300" s="30"/>
      <c r="L300" s="30"/>
      <c r="M300" s="30"/>
      <c r="N300" s="55" t="s">
        <v>48</v>
      </c>
    </row>
    <row r="301" spans="1:14" s="55" customFormat="1" ht="108">
      <c r="A301" s="52"/>
      <c r="B301" s="166"/>
      <c r="C301" s="169"/>
      <c r="D301" s="53" t="s">
        <v>1610</v>
      </c>
      <c r="E301" s="54" t="s">
        <v>1715</v>
      </c>
      <c r="F301" s="30" t="s">
        <v>708</v>
      </c>
      <c r="G301" s="30" t="s">
        <v>612</v>
      </c>
      <c r="H301" s="30"/>
      <c r="I301" s="52" t="s">
        <v>5</v>
      </c>
      <c r="J301" s="46"/>
      <c r="K301" s="30"/>
      <c r="L301" s="30"/>
      <c r="M301" s="30"/>
      <c r="N301" s="55" t="s">
        <v>48</v>
      </c>
    </row>
    <row r="302" spans="1:14" s="55" customFormat="1" ht="108">
      <c r="A302" s="52"/>
      <c r="B302" s="166"/>
      <c r="C302" s="169"/>
      <c r="D302" s="53" t="s">
        <v>1611</v>
      </c>
      <c r="E302" s="54" t="s">
        <v>1716</v>
      </c>
      <c r="F302" s="30" t="s">
        <v>78</v>
      </c>
      <c r="G302" s="30" t="s">
        <v>78</v>
      </c>
      <c r="H302" s="30"/>
      <c r="I302" s="52" t="s">
        <v>5</v>
      </c>
      <c r="J302" s="46"/>
      <c r="K302" s="30"/>
      <c r="L302" s="30"/>
      <c r="M302" s="30"/>
      <c r="N302" s="55" t="s">
        <v>48</v>
      </c>
    </row>
    <row r="303" spans="1:14" s="55" customFormat="1" ht="108">
      <c r="A303" s="52"/>
      <c r="B303" s="166"/>
      <c r="C303" s="169"/>
      <c r="D303" s="53" t="s">
        <v>1612</v>
      </c>
      <c r="E303" s="54" t="s">
        <v>1717</v>
      </c>
      <c r="F303" s="30" t="s">
        <v>78</v>
      </c>
      <c r="G303" s="30" t="s">
        <v>78</v>
      </c>
      <c r="H303" s="30"/>
      <c r="I303" s="52" t="s">
        <v>5</v>
      </c>
      <c r="J303" s="46"/>
      <c r="K303" s="30"/>
      <c r="L303" s="30"/>
      <c r="M303" s="30"/>
      <c r="N303" s="55" t="s">
        <v>48</v>
      </c>
    </row>
    <row r="304" spans="1:14" s="55" customFormat="1" ht="108">
      <c r="A304" s="52"/>
      <c r="B304" s="166"/>
      <c r="C304" s="169"/>
      <c r="D304" s="53" t="s">
        <v>1613</v>
      </c>
      <c r="E304" s="54" t="s">
        <v>1717</v>
      </c>
      <c r="F304" s="30" t="s">
        <v>78</v>
      </c>
      <c r="G304" s="30" t="s">
        <v>78</v>
      </c>
      <c r="H304" s="30"/>
      <c r="I304" s="52" t="s">
        <v>5</v>
      </c>
      <c r="J304" s="46"/>
      <c r="K304" s="30"/>
      <c r="L304" s="30"/>
      <c r="M304" s="30"/>
      <c r="N304" s="55" t="s">
        <v>48</v>
      </c>
    </row>
    <row r="305" spans="1:14" s="55" customFormat="1" ht="90">
      <c r="A305" s="52"/>
      <c r="B305" s="53" t="s">
        <v>1710</v>
      </c>
      <c r="C305" s="6" t="s">
        <v>1616</v>
      </c>
      <c r="D305" s="53" t="s">
        <v>1712</v>
      </c>
      <c r="E305" s="54" t="s">
        <v>1718</v>
      </c>
      <c r="F305" s="30"/>
      <c r="G305" s="30"/>
      <c r="H305" s="30"/>
      <c r="I305" s="52" t="s">
        <v>5</v>
      </c>
      <c r="J305" s="46"/>
      <c r="K305" s="30"/>
      <c r="L305" s="30"/>
      <c r="M305" s="30"/>
      <c r="N305" s="55" t="s">
        <v>48</v>
      </c>
    </row>
    <row r="306" spans="1:14" s="55" customFormat="1">
      <c r="A306" s="52"/>
      <c r="B306" s="53"/>
      <c r="C306" s="6"/>
      <c r="D306" s="53"/>
      <c r="E306" s="54"/>
      <c r="F306" s="30"/>
      <c r="G306" s="30"/>
      <c r="H306" s="30"/>
      <c r="I306" s="52"/>
      <c r="J306" s="46"/>
      <c r="K306" s="30"/>
      <c r="L306" s="30"/>
      <c r="M306" s="30"/>
      <c r="N306" s="55" t="s">
        <v>48</v>
      </c>
    </row>
    <row r="307" spans="1:14" s="55" customFormat="1">
      <c r="A307" s="52"/>
      <c r="B307" s="53"/>
      <c r="C307" s="6"/>
      <c r="D307" s="53"/>
      <c r="E307" s="54"/>
      <c r="F307" s="30"/>
      <c r="G307" s="30"/>
      <c r="H307" s="30"/>
      <c r="I307" s="52"/>
      <c r="J307" s="46"/>
      <c r="K307" s="30"/>
      <c r="L307" s="30"/>
      <c r="M307" s="30"/>
      <c r="N307" s="55" t="s">
        <v>48</v>
      </c>
    </row>
    <row r="308" spans="1:14" s="55" customFormat="1">
      <c r="A308" s="52"/>
      <c r="B308" s="53"/>
      <c r="C308" s="6"/>
      <c r="D308" s="53"/>
      <c r="E308" s="54"/>
      <c r="F308" s="30"/>
      <c r="G308" s="30"/>
      <c r="H308" s="30"/>
      <c r="I308" s="52"/>
      <c r="J308" s="46"/>
      <c r="K308" s="30"/>
      <c r="L308" s="30"/>
      <c r="M308" s="30"/>
      <c r="N308" s="55" t="s">
        <v>48</v>
      </c>
    </row>
    <row r="309" spans="1:14" s="55" customFormat="1">
      <c r="A309" s="52"/>
      <c r="B309" s="53"/>
      <c r="C309" s="6"/>
      <c r="D309" s="53"/>
      <c r="E309" s="54"/>
      <c r="F309" s="30"/>
      <c r="G309" s="30"/>
      <c r="H309" s="30"/>
      <c r="I309" s="52"/>
      <c r="J309" s="46"/>
      <c r="K309" s="30"/>
      <c r="L309" s="30"/>
      <c r="M309" s="30"/>
      <c r="N309" s="55" t="s">
        <v>48</v>
      </c>
    </row>
    <row r="310" spans="1:14" s="55" customFormat="1">
      <c r="A310" s="52"/>
      <c r="B310" s="53"/>
      <c r="C310" s="6"/>
      <c r="D310" s="53"/>
      <c r="E310" s="54"/>
      <c r="F310" s="30"/>
      <c r="G310" s="30"/>
      <c r="H310" s="30"/>
      <c r="I310" s="52"/>
      <c r="J310" s="46"/>
      <c r="K310" s="30"/>
      <c r="L310" s="30"/>
      <c r="M310" s="30"/>
      <c r="N310" s="55" t="s">
        <v>48</v>
      </c>
    </row>
    <row r="311" spans="1:14" s="55" customFormat="1">
      <c r="A311" s="52"/>
      <c r="B311" s="53"/>
      <c r="C311" s="6"/>
      <c r="D311" s="53"/>
      <c r="E311" s="54"/>
      <c r="F311" s="30"/>
      <c r="G311" s="30"/>
      <c r="H311" s="30"/>
      <c r="I311" s="52"/>
      <c r="J311" s="46"/>
      <c r="K311" s="30"/>
      <c r="L311" s="30"/>
      <c r="M311" s="30"/>
      <c r="N311" s="55" t="s">
        <v>48</v>
      </c>
    </row>
    <row r="312" spans="1:14" s="55" customFormat="1">
      <c r="A312" s="52"/>
      <c r="B312" s="53"/>
      <c r="C312" s="6"/>
      <c r="D312" s="53"/>
      <c r="E312" s="54"/>
      <c r="F312" s="30"/>
      <c r="G312" s="30"/>
      <c r="H312" s="30"/>
      <c r="I312" s="52"/>
      <c r="J312" s="46"/>
      <c r="K312" s="30"/>
      <c r="L312" s="30"/>
      <c r="M312" s="30"/>
      <c r="N312" s="55" t="s">
        <v>48</v>
      </c>
    </row>
    <row r="313" spans="1:14" s="55" customFormat="1">
      <c r="A313" s="52"/>
      <c r="B313" s="53"/>
      <c r="C313" s="53"/>
      <c r="D313" s="53"/>
      <c r="E313" s="54"/>
      <c r="F313" s="30"/>
      <c r="G313" s="30"/>
      <c r="H313" s="30"/>
      <c r="I313" s="52"/>
      <c r="J313" s="46"/>
      <c r="K313" s="30"/>
      <c r="L313" s="30"/>
      <c r="M313" s="30"/>
      <c r="N313" s="55" t="s">
        <v>48</v>
      </c>
    </row>
    <row r="314" spans="1:14" s="55" customFormat="1">
      <c r="A314" s="52"/>
      <c r="B314" s="53"/>
      <c r="C314" s="53"/>
      <c r="D314" s="53"/>
      <c r="E314" s="54"/>
      <c r="F314" s="30"/>
      <c r="G314" s="30"/>
      <c r="H314" s="30"/>
      <c r="I314" s="52"/>
      <c r="J314" s="46"/>
      <c r="K314" s="30"/>
      <c r="L314" s="30"/>
      <c r="M314" s="30"/>
      <c r="N314" s="55" t="s">
        <v>48</v>
      </c>
    </row>
    <row r="315" spans="1:14" s="55" customFormat="1">
      <c r="A315" s="52"/>
      <c r="B315" s="53"/>
      <c r="C315" s="53"/>
      <c r="D315" s="53"/>
      <c r="E315" s="54"/>
      <c r="F315" s="30"/>
      <c r="G315" s="30"/>
      <c r="H315" s="30"/>
      <c r="I315" s="52"/>
      <c r="J315" s="46"/>
      <c r="K315" s="30"/>
      <c r="L315" s="30"/>
      <c r="M315" s="30"/>
      <c r="N315" s="55" t="s">
        <v>48</v>
      </c>
    </row>
    <row r="316" spans="1:14" s="55" customFormat="1">
      <c r="A316" s="52"/>
      <c r="B316" s="53"/>
      <c r="C316" s="53"/>
      <c r="D316" s="53"/>
      <c r="E316" s="54"/>
      <c r="F316" s="30"/>
      <c r="G316" s="30"/>
      <c r="H316" s="30"/>
      <c r="I316" s="52"/>
      <c r="J316" s="46"/>
      <c r="K316" s="30"/>
      <c r="L316" s="30"/>
      <c r="M316" s="30"/>
      <c r="N316" s="55" t="s">
        <v>48</v>
      </c>
    </row>
    <row r="317" spans="1:14" s="55" customFormat="1">
      <c r="A317" s="52"/>
      <c r="B317" s="53"/>
      <c r="C317" s="53"/>
      <c r="D317" s="30"/>
      <c r="E317" s="54"/>
      <c r="F317" s="30"/>
      <c r="G317" s="30"/>
      <c r="H317" s="30"/>
      <c r="I317" s="52"/>
      <c r="J317" s="46"/>
      <c r="K317" s="30"/>
      <c r="L317" s="30"/>
      <c r="M317" s="30"/>
      <c r="N317" s="55" t="s">
        <v>48</v>
      </c>
    </row>
    <row r="318" spans="1:14" s="55" customFormat="1">
      <c r="A318" s="52"/>
      <c r="B318" s="53"/>
      <c r="C318" s="53"/>
      <c r="D318" s="30"/>
      <c r="E318" s="54"/>
      <c r="F318" s="30"/>
      <c r="G318" s="30"/>
      <c r="H318" s="30"/>
      <c r="I318" s="52"/>
      <c r="J318" s="46"/>
      <c r="K318" s="30"/>
      <c r="L318" s="30"/>
      <c r="M318" s="30"/>
      <c r="N318" s="55" t="s">
        <v>48</v>
      </c>
    </row>
    <row r="319" spans="1:14" s="55" customFormat="1">
      <c r="A319" s="52"/>
      <c r="B319" s="53"/>
      <c r="C319" s="53"/>
      <c r="D319" s="30"/>
      <c r="E319" s="54"/>
      <c r="F319" s="30"/>
      <c r="G319" s="30"/>
      <c r="H319" s="30"/>
      <c r="I319" s="52"/>
      <c r="J319" s="46"/>
      <c r="K319" s="30"/>
      <c r="L319" s="30"/>
      <c r="M319" s="30"/>
      <c r="N319" s="55" t="s">
        <v>48</v>
      </c>
    </row>
    <row r="320" spans="1:14" s="55" customFormat="1">
      <c r="A320" s="52"/>
      <c r="B320" s="53"/>
      <c r="C320" s="53"/>
      <c r="D320" s="30"/>
      <c r="E320" s="54"/>
      <c r="F320" s="30"/>
      <c r="G320" s="30"/>
      <c r="H320" s="30"/>
      <c r="I320" s="52"/>
      <c r="J320" s="46"/>
      <c r="K320" s="30"/>
      <c r="L320" s="30"/>
      <c r="M320" s="30"/>
      <c r="N320" s="55" t="s">
        <v>48</v>
      </c>
    </row>
    <row r="321" spans="1:14" s="55" customFormat="1">
      <c r="A321" s="52"/>
      <c r="B321" s="53"/>
      <c r="C321" s="53"/>
      <c r="D321" s="30"/>
      <c r="E321" s="54"/>
      <c r="F321" s="30"/>
      <c r="G321" s="30"/>
      <c r="H321" s="30"/>
      <c r="I321" s="52"/>
      <c r="J321" s="46"/>
      <c r="K321" s="30"/>
      <c r="L321" s="30"/>
      <c r="M321" s="30"/>
      <c r="N321" s="55" t="s">
        <v>48</v>
      </c>
    </row>
    <row r="322" spans="1:14" s="55" customFormat="1">
      <c r="A322" s="52"/>
      <c r="B322" s="53"/>
      <c r="C322" s="53"/>
      <c r="D322" s="30"/>
      <c r="E322" s="54"/>
      <c r="F322" s="30"/>
      <c r="G322" s="30"/>
      <c r="H322" s="30"/>
      <c r="I322" s="52"/>
      <c r="J322" s="46"/>
      <c r="K322" s="30"/>
      <c r="L322" s="30"/>
      <c r="M322" s="30"/>
      <c r="N322" s="55" t="s">
        <v>48</v>
      </c>
    </row>
    <row r="323" spans="1:14" s="55" customFormat="1">
      <c r="A323" s="52"/>
      <c r="B323" s="53"/>
      <c r="C323" s="53"/>
      <c r="D323" s="53"/>
      <c r="E323" s="54"/>
      <c r="F323" s="30"/>
      <c r="G323" s="30"/>
      <c r="H323" s="30"/>
      <c r="I323" s="52"/>
      <c r="J323" s="46"/>
      <c r="K323" s="30"/>
      <c r="L323" s="30"/>
      <c r="M323" s="30"/>
      <c r="N323" s="55" t="s">
        <v>48</v>
      </c>
    </row>
    <row r="324" spans="1:14" s="55" customFormat="1">
      <c r="A324" s="52"/>
      <c r="B324" s="53"/>
      <c r="C324" s="53"/>
      <c r="D324" s="53"/>
      <c r="E324" s="54"/>
      <c r="F324" s="30"/>
      <c r="G324" s="30"/>
      <c r="H324" s="30"/>
      <c r="I324" s="52"/>
      <c r="J324" s="46"/>
      <c r="K324" s="30"/>
      <c r="L324" s="30"/>
      <c r="M324" s="30"/>
      <c r="N324" s="55" t="s">
        <v>48</v>
      </c>
    </row>
    <row r="325" spans="1:14" s="55" customFormat="1">
      <c r="A325" s="52"/>
      <c r="B325" s="68"/>
      <c r="C325" s="68"/>
      <c r="D325" s="61"/>
      <c r="E325" s="59"/>
      <c r="F325" s="30"/>
      <c r="G325" s="30"/>
      <c r="H325" s="30"/>
      <c r="I325" s="52"/>
      <c r="J325" s="46"/>
      <c r="K325" s="30"/>
      <c r="L325" s="30"/>
      <c r="M325" s="30"/>
      <c r="N325" s="55" t="s">
        <v>48</v>
      </c>
    </row>
    <row r="326" spans="1:14" s="55" customFormat="1">
      <c r="A326" s="52"/>
      <c r="B326" s="68"/>
      <c r="C326" s="68"/>
      <c r="D326" s="61"/>
      <c r="E326" s="59"/>
      <c r="F326" s="30"/>
      <c r="G326" s="30"/>
      <c r="H326" s="30"/>
      <c r="I326" s="52"/>
      <c r="J326" s="46"/>
      <c r="K326" s="30"/>
      <c r="L326" s="30"/>
      <c r="M326" s="30"/>
      <c r="N326" s="55" t="s">
        <v>48</v>
      </c>
    </row>
    <row r="327" spans="1:14" s="55" customFormat="1">
      <c r="A327" s="52"/>
      <c r="B327" s="68"/>
      <c r="C327" s="68"/>
      <c r="D327" s="61"/>
      <c r="E327" s="59"/>
      <c r="F327" s="30"/>
      <c r="G327" s="30"/>
      <c r="H327" s="30"/>
      <c r="I327" s="52"/>
      <c r="J327" s="46"/>
      <c r="K327" s="30"/>
      <c r="L327" s="30"/>
      <c r="M327" s="30"/>
      <c r="N327" s="55" t="s">
        <v>48</v>
      </c>
    </row>
    <row r="328" spans="1:14" s="55" customFormat="1">
      <c r="A328" s="52"/>
      <c r="B328" s="68"/>
      <c r="C328" s="68"/>
      <c r="D328" s="61"/>
      <c r="E328" s="59"/>
      <c r="F328" s="30"/>
      <c r="G328" s="30"/>
      <c r="H328" s="30"/>
      <c r="I328" s="52"/>
      <c r="J328" s="46"/>
      <c r="K328" s="30"/>
      <c r="L328" s="30"/>
      <c r="M328" s="30"/>
      <c r="N328" s="55" t="s">
        <v>48</v>
      </c>
    </row>
    <row r="329" spans="1:14" s="55" customFormat="1">
      <c r="A329" s="52"/>
      <c r="B329" s="68"/>
      <c r="C329" s="68"/>
      <c r="D329" s="61"/>
      <c r="E329" s="59"/>
      <c r="F329" s="30"/>
      <c r="G329" s="30"/>
      <c r="H329" s="30"/>
      <c r="I329" s="52"/>
      <c r="J329" s="46"/>
      <c r="K329" s="30"/>
      <c r="L329" s="30"/>
      <c r="M329" s="30"/>
      <c r="N329" s="55" t="s">
        <v>48</v>
      </c>
    </row>
    <row r="330" spans="1:14" s="55" customFormat="1">
      <c r="A330" s="52"/>
      <c r="B330" s="68"/>
      <c r="C330" s="68"/>
      <c r="D330" s="61"/>
      <c r="E330" s="59"/>
      <c r="F330" s="30"/>
      <c r="G330" s="30"/>
      <c r="H330" s="30"/>
      <c r="I330" s="52"/>
      <c r="J330" s="46"/>
      <c r="K330" s="30"/>
      <c r="L330" s="30"/>
      <c r="M330" s="30"/>
      <c r="N330" s="55" t="s">
        <v>48</v>
      </c>
    </row>
    <row r="331" spans="1:14" s="55" customFormat="1">
      <c r="A331" s="52"/>
      <c r="B331" s="68"/>
      <c r="C331" s="68"/>
      <c r="D331" s="61"/>
      <c r="E331" s="59"/>
      <c r="F331" s="30"/>
      <c r="G331" s="30"/>
      <c r="H331" s="30"/>
      <c r="I331" s="52"/>
      <c r="J331" s="46"/>
      <c r="K331" s="30"/>
      <c r="L331" s="30"/>
      <c r="M331" s="30"/>
      <c r="N331" s="55" t="s">
        <v>48</v>
      </c>
    </row>
    <row r="332" spans="1:14" s="55" customFormat="1">
      <c r="A332" s="52"/>
      <c r="B332" s="68"/>
      <c r="C332" s="68"/>
      <c r="D332" s="61"/>
      <c r="E332" s="59"/>
      <c r="F332" s="30"/>
      <c r="G332" s="30"/>
      <c r="H332" s="30"/>
      <c r="I332" s="52"/>
      <c r="J332" s="46"/>
      <c r="K332" s="30"/>
      <c r="L332" s="30"/>
      <c r="M332" s="30"/>
      <c r="N332" s="55" t="s">
        <v>48</v>
      </c>
    </row>
    <row r="333" spans="1:14" s="55" customFormat="1">
      <c r="A333" s="52"/>
      <c r="B333" s="68"/>
      <c r="C333" s="68"/>
      <c r="D333" s="61"/>
      <c r="E333" s="59"/>
      <c r="F333" s="30"/>
      <c r="G333" s="30"/>
      <c r="H333" s="30"/>
      <c r="I333" s="52"/>
      <c r="J333" s="46"/>
      <c r="K333" s="30"/>
      <c r="L333" s="30"/>
      <c r="M333" s="30"/>
      <c r="N333" s="55" t="s">
        <v>48</v>
      </c>
    </row>
    <row r="334" spans="1:14" s="55" customFormat="1">
      <c r="A334" s="52"/>
      <c r="B334" s="68"/>
      <c r="C334" s="68"/>
      <c r="D334" s="61"/>
      <c r="E334" s="59"/>
      <c r="F334" s="30"/>
      <c r="G334" s="30"/>
      <c r="H334" s="30"/>
      <c r="I334" s="52"/>
      <c r="J334" s="46"/>
      <c r="K334" s="30"/>
      <c r="L334" s="30"/>
      <c r="M334" s="30"/>
      <c r="N334" s="55" t="s">
        <v>48</v>
      </c>
    </row>
    <row r="335" spans="1:14" s="55" customFormat="1">
      <c r="A335" s="52"/>
      <c r="B335" s="68"/>
      <c r="C335" s="68"/>
      <c r="D335" s="61"/>
      <c r="E335" s="59"/>
      <c r="F335" s="30"/>
      <c r="G335" s="30"/>
      <c r="H335" s="30"/>
      <c r="I335" s="52"/>
      <c r="J335" s="46"/>
      <c r="K335" s="30"/>
      <c r="L335" s="30"/>
      <c r="M335" s="30"/>
      <c r="N335" s="55" t="s">
        <v>48</v>
      </c>
    </row>
    <row r="336" spans="1:14" s="55" customFormat="1">
      <c r="A336" s="52"/>
      <c r="B336" s="68"/>
      <c r="C336" s="68"/>
      <c r="D336" s="61"/>
      <c r="E336" s="59"/>
      <c r="F336" s="30"/>
      <c r="G336" s="30"/>
      <c r="H336" s="30"/>
      <c r="I336" s="52"/>
      <c r="J336" s="46"/>
      <c r="K336" s="30"/>
      <c r="L336" s="30"/>
      <c r="M336" s="30"/>
      <c r="N336" s="55" t="s">
        <v>48</v>
      </c>
    </row>
    <row r="337" spans="1:14" s="55" customFormat="1">
      <c r="A337" s="52"/>
      <c r="B337" s="68"/>
      <c r="C337" s="68"/>
      <c r="D337" s="61"/>
      <c r="E337" s="59"/>
      <c r="F337" s="30"/>
      <c r="G337" s="30"/>
      <c r="H337" s="30"/>
      <c r="I337" s="52"/>
      <c r="J337" s="46"/>
      <c r="K337" s="30"/>
      <c r="L337" s="30"/>
      <c r="M337" s="30"/>
      <c r="N337" s="55" t="s">
        <v>48</v>
      </c>
    </row>
    <row r="338" spans="1:14" s="55" customFormat="1">
      <c r="A338" s="52"/>
      <c r="B338" s="68"/>
      <c r="C338" s="68"/>
      <c r="D338" s="61"/>
      <c r="E338" s="59"/>
      <c r="F338" s="30"/>
      <c r="G338" s="30"/>
      <c r="H338" s="30"/>
      <c r="I338" s="52"/>
      <c r="J338" s="46"/>
      <c r="K338" s="30"/>
      <c r="L338" s="30"/>
      <c r="M338" s="30"/>
      <c r="N338" s="55" t="s">
        <v>48</v>
      </c>
    </row>
    <row r="339" spans="1:14" s="55" customFormat="1">
      <c r="A339" s="52"/>
      <c r="B339" s="68"/>
      <c r="C339" s="68"/>
      <c r="D339" s="61"/>
      <c r="E339" s="59"/>
      <c r="F339" s="30"/>
      <c r="G339" s="30"/>
      <c r="H339" s="30"/>
      <c r="I339" s="52"/>
      <c r="J339" s="46"/>
      <c r="K339" s="30"/>
      <c r="L339" s="30"/>
      <c r="M339" s="30"/>
      <c r="N339" s="55" t="s">
        <v>48</v>
      </c>
    </row>
    <row r="340" spans="1:14" s="55" customFormat="1">
      <c r="A340" s="52"/>
      <c r="B340" s="68"/>
      <c r="C340" s="68"/>
      <c r="D340" s="61"/>
      <c r="E340" s="59"/>
      <c r="F340" s="30"/>
      <c r="G340" s="30"/>
      <c r="H340" s="30"/>
      <c r="I340" s="52"/>
      <c r="J340" s="46"/>
      <c r="K340" s="30"/>
      <c r="L340" s="30"/>
      <c r="M340" s="30"/>
      <c r="N340" s="55" t="s">
        <v>48</v>
      </c>
    </row>
    <row r="341" spans="1:14" s="55" customFormat="1">
      <c r="A341" s="52"/>
      <c r="B341" s="68"/>
      <c r="C341" s="68"/>
      <c r="D341" s="61"/>
      <c r="E341" s="59"/>
      <c r="F341" s="30"/>
      <c r="G341" s="30"/>
      <c r="H341" s="30"/>
      <c r="I341" s="52"/>
      <c r="J341" s="46"/>
      <c r="K341" s="30"/>
      <c r="L341" s="30"/>
      <c r="M341" s="30"/>
      <c r="N341" s="55" t="s">
        <v>48</v>
      </c>
    </row>
    <row r="342" spans="1:14" s="55" customFormat="1">
      <c r="A342" s="52"/>
      <c r="B342" s="68"/>
      <c r="C342" s="68"/>
      <c r="D342" s="61"/>
      <c r="E342" s="59"/>
      <c r="F342" s="30"/>
      <c r="G342" s="30"/>
      <c r="H342" s="30"/>
      <c r="I342" s="52"/>
      <c r="J342" s="46"/>
      <c r="K342" s="30"/>
      <c r="L342" s="30"/>
      <c r="M342" s="30"/>
      <c r="N342" s="55" t="s">
        <v>48</v>
      </c>
    </row>
    <row r="343" spans="1:14" s="55" customFormat="1">
      <c r="A343" s="52"/>
      <c r="B343" s="68"/>
      <c r="C343" s="68"/>
      <c r="D343" s="61"/>
      <c r="E343" s="59"/>
      <c r="F343" s="30"/>
      <c r="G343" s="30"/>
      <c r="H343" s="30"/>
      <c r="I343" s="52"/>
      <c r="J343" s="46"/>
      <c r="K343" s="30"/>
      <c r="L343" s="30"/>
      <c r="M343" s="30"/>
      <c r="N343" s="55" t="s">
        <v>48</v>
      </c>
    </row>
    <row r="344" spans="1:14" s="55" customFormat="1">
      <c r="A344" s="52"/>
      <c r="B344" s="68"/>
      <c r="C344" s="68"/>
      <c r="D344" s="61"/>
      <c r="E344" s="59"/>
      <c r="F344" s="30"/>
      <c r="G344" s="30"/>
      <c r="H344" s="30"/>
      <c r="I344" s="52"/>
      <c r="J344" s="46"/>
      <c r="K344" s="30"/>
      <c r="L344" s="30"/>
      <c r="M344" s="30"/>
      <c r="N344" s="55" t="s">
        <v>48</v>
      </c>
    </row>
    <row r="345" spans="1:14" s="55" customFormat="1">
      <c r="A345" s="52"/>
      <c r="B345" s="68"/>
      <c r="C345" s="68"/>
      <c r="D345" s="61"/>
      <c r="E345" s="59"/>
      <c r="F345" s="30"/>
      <c r="G345" s="30"/>
      <c r="H345" s="30"/>
      <c r="I345" s="52"/>
      <c r="J345" s="46"/>
      <c r="K345" s="30"/>
      <c r="L345" s="30"/>
      <c r="M345" s="30"/>
      <c r="N345" s="55" t="s">
        <v>48</v>
      </c>
    </row>
    <row r="346" spans="1:14" s="55" customFormat="1">
      <c r="A346" s="52"/>
      <c r="B346" s="68"/>
      <c r="C346" s="68"/>
      <c r="D346" s="61"/>
      <c r="E346" s="59"/>
      <c r="F346" s="30"/>
      <c r="G346" s="30"/>
      <c r="H346" s="30"/>
      <c r="I346" s="52"/>
      <c r="J346" s="46"/>
      <c r="K346" s="30"/>
      <c r="L346" s="30"/>
      <c r="M346" s="30"/>
      <c r="N346" s="55" t="s">
        <v>48</v>
      </c>
    </row>
    <row r="347" spans="1:14" s="55" customFormat="1">
      <c r="A347" s="52"/>
      <c r="B347" s="68"/>
      <c r="C347" s="68"/>
      <c r="D347" s="61"/>
      <c r="E347" s="59"/>
      <c r="F347" s="30"/>
      <c r="G347" s="30"/>
      <c r="H347" s="30"/>
      <c r="I347" s="52"/>
      <c r="J347" s="46"/>
      <c r="K347" s="30"/>
      <c r="L347" s="30"/>
      <c r="M347" s="30"/>
      <c r="N347" s="55" t="s">
        <v>48</v>
      </c>
    </row>
    <row r="348" spans="1:14" s="55" customFormat="1">
      <c r="A348" s="52"/>
      <c r="B348" s="68"/>
      <c r="C348" s="68"/>
      <c r="D348" s="61"/>
      <c r="E348" s="59"/>
      <c r="F348" s="30"/>
      <c r="G348" s="30"/>
      <c r="H348" s="30"/>
      <c r="I348" s="52"/>
      <c r="J348" s="46"/>
      <c r="K348" s="30"/>
      <c r="L348" s="30"/>
      <c r="M348" s="30"/>
      <c r="N348" s="55" t="s">
        <v>48</v>
      </c>
    </row>
    <row r="349" spans="1:14" s="55" customFormat="1">
      <c r="A349" s="52"/>
      <c r="B349" s="68"/>
      <c r="C349" s="68"/>
      <c r="D349" s="61"/>
      <c r="E349" s="59"/>
      <c r="F349" s="30"/>
      <c r="G349" s="30"/>
      <c r="H349" s="30"/>
      <c r="I349" s="52"/>
      <c r="J349" s="46"/>
      <c r="K349" s="30"/>
      <c r="L349" s="30"/>
      <c r="M349" s="30"/>
      <c r="N349" s="55" t="s">
        <v>48</v>
      </c>
    </row>
    <row r="350" spans="1:14" s="55" customFormat="1">
      <c r="A350" s="52"/>
      <c r="B350" s="68"/>
      <c r="C350" s="68"/>
      <c r="D350" s="61"/>
      <c r="E350" s="59"/>
      <c r="F350" s="30"/>
      <c r="G350" s="30"/>
      <c r="H350" s="30"/>
      <c r="I350" s="52"/>
      <c r="J350" s="46"/>
      <c r="K350" s="30"/>
      <c r="L350" s="30"/>
      <c r="M350" s="30"/>
      <c r="N350" s="55" t="s">
        <v>48</v>
      </c>
    </row>
    <row r="351" spans="1:14" s="55" customFormat="1">
      <c r="A351" s="52"/>
      <c r="B351" s="68"/>
      <c r="C351" s="68"/>
      <c r="D351" s="61"/>
      <c r="E351" s="59"/>
      <c r="F351" s="30"/>
      <c r="G351" s="30"/>
      <c r="H351" s="30"/>
      <c r="I351" s="52"/>
      <c r="J351" s="46"/>
      <c r="K351" s="30"/>
      <c r="L351" s="30"/>
      <c r="M351" s="30"/>
      <c r="N351" s="55" t="s">
        <v>48</v>
      </c>
    </row>
    <row r="352" spans="1:14" s="55" customFormat="1">
      <c r="A352" s="52"/>
      <c r="B352" s="68"/>
      <c r="C352" s="68"/>
      <c r="D352" s="61"/>
      <c r="E352" s="59"/>
      <c r="F352" s="30"/>
      <c r="G352" s="30"/>
      <c r="H352" s="30"/>
      <c r="I352" s="52"/>
      <c r="J352" s="46"/>
      <c r="K352" s="30"/>
      <c r="L352" s="30"/>
      <c r="M352" s="30"/>
      <c r="N352" s="55" t="s">
        <v>48</v>
      </c>
    </row>
    <row r="353" spans="1:14" s="55" customFormat="1">
      <c r="A353" s="52"/>
      <c r="B353" s="68"/>
      <c r="C353" s="68"/>
      <c r="D353" s="61"/>
      <c r="E353" s="59"/>
      <c r="F353" s="30"/>
      <c r="G353" s="30"/>
      <c r="H353" s="30"/>
      <c r="I353" s="52"/>
      <c r="J353" s="46"/>
      <c r="K353" s="30"/>
      <c r="L353" s="30"/>
      <c r="M353" s="30"/>
      <c r="N353" s="55" t="s">
        <v>48</v>
      </c>
    </row>
    <row r="354" spans="1:14" s="55" customFormat="1">
      <c r="A354" s="52"/>
      <c r="B354" s="68"/>
      <c r="C354" s="68"/>
      <c r="D354" s="61"/>
      <c r="E354" s="59"/>
      <c r="F354" s="30"/>
      <c r="G354" s="30"/>
      <c r="H354" s="30"/>
      <c r="I354" s="52"/>
      <c r="J354" s="46"/>
      <c r="K354" s="30"/>
      <c r="L354" s="30"/>
      <c r="M354" s="30"/>
      <c r="N354" s="55" t="s">
        <v>48</v>
      </c>
    </row>
    <row r="355" spans="1:14" s="55" customFormat="1">
      <c r="A355" s="52"/>
      <c r="B355" s="68"/>
      <c r="C355" s="68"/>
      <c r="D355" s="61"/>
      <c r="E355" s="59"/>
      <c r="F355" s="30"/>
      <c r="G355" s="30"/>
      <c r="H355" s="30"/>
      <c r="I355" s="52"/>
      <c r="J355" s="46"/>
      <c r="K355" s="30"/>
      <c r="L355" s="30"/>
      <c r="M355" s="30"/>
      <c r="N355" s="55" t="s">
        <v>48</v>
      </c>
    </row>
    <row r="356" spans="1:14" s="55" customFormat="1">
      <c r="A356" s="52"/>
      <c r="B356" s="68"/>
      <c r="C356" s="68"/>
      <c r="D356" s="61"/>
      <c r="E356" s="59"/>
      <c r="F356" s="30"/>
      <c r="G356" s="30"/>
      <c r="H356" s="30"/>
      <c r="I356" s="52"/>
      <c r="J356" s="46"/>
      <c r="K356" s="30"/>
      <c r="L356" s="30"/>
      <c r="M356" s="30"/>
      <c r="N356" s="55" t="s">
        <v>48</v>
      </c>
    </row>
    <row r="357" spans="1:14" s="55" customFormat="1">
      <c r="A357" s="52"/>
      <c r="B357" s="68"/>
      <c r="C357" s="68"/>
      <c r="D357" s="61"/>
      <c r="E357" s="59"/>
      <c r="F357" s="30"/>
      <c r="G357" s="30"/>
      <c r="H357" s="30"/>
      <c r="I357" s="52"/>
      <c r="J357" s="46"/>
      <c r="K357" s="30"/>
      <c r="L357" s="30"/>
      <c r="M357" s="30"/>
      <c r="N357" s="55" t="s">
        <v>48</v>
      </c>
    </row>
    <row r="358" spans="1:14" s="55" customFormat="1">
      <c r="A358" s="52"/>
      <c r="B358" s="68"/>
      <c r="C358" s="68"/>
      <c r="D358" s="61"/>
      <c r="E358" s="59"/>
      <c r="F358" s="30"/>
      <c r="G358" s="30"/>
      <c r="H358" s="30"/>
      <c r="I358" s="52"/>
      <c r="J358" s="46"/>
      <c r="K358" s="30"/>
      <c r="L358" s="30"/>
      <c r="M358" s="30"/>
      <c r="N358" s="55" t="s">
        <v>48</v>
      </c>
    </row>
    <row r="359" spans="1:14" s="55" customFormat="1">
      <c r="A359" s="52"/>
      <c r="B359" s="68"/>
      <c r="C359" s="68"/>
      <c r="D359" s="61"/>
      <c r="E359" s="59"/>
      <c r="F359" s="30"/>
      <c r="G359" s="30"/>
      <c r="H359" s="30"/>
      <c r="I359" s="52"/>
      <c r="J359" s="46"/>
      <c r="K359" s="30"/>
      <c r="L359" s="30"/>
      <c r="M359" s="30"/>
      <c r="N359" s="55" t="s">
        <v>48</v>
      </c>
    </row>
    <row r="360" spans="1:14" s="55" customFormat="1">
      <c r="A360" s="52"/>
      <c r="B360" s="68"/>
      <c r="C360" s="68"/>
      <c r="D360" s="61"/>
      <c r="E360" s="59"/>
      <c r="F360" s="30"/>
      <c r="G360" s="30"/>
      <c r="H360" s="30"/>
      <c r="I360" s="52"/>
      <c r="J360" s="46"/>
      <c r="K360" s="30"/>
      <c r="L360" s="30"/>
      <c r="M360" s="30"/>
      <c r="N360" s="55" t="s">
        <v>48</v>
      </c>
    </row>
    <row r="361" spans="1:14" s="55" customFormat="1">
      <c r="A361" s="52"/>
      <c r="B361" s="68"/>
      <c r="C361" s="68"/>
      <c r="D361" s="61"/>
      <c r="E361" s="59"/>
      <c r="F361" s="30"/>
      <c r="G361" s="30"/>
      <c r="H361" s="30"/>
      <c r="I361" s="52"/>
      <c r="J361" s="46"/>
      <c r="K361" s="30"/>
      <c r="L361" s="30"/>
      <c r="M361" s="30"/>
      <c r="N361" s="55" t="s">
        <v>48</v>
      </c>
    </row>
    <row r="362" spans="1:14" s="55" customFormat="1">
      <c r="A362" s="52"/>
      <c r="B362" s="68"/>
      <c r="C362" s="68"/>
      <c r="D362" s="61"/>
      <c r="E362" s="59"/>
      <c r="F362" s="30"/>
      <c r="G362" s="30"/>
      <c r="H362" s="30"/>
      <c r="I362" s="52"/>
      <c r="J362" s="46"/>
      <c r="K362" s="30"/>
      <c r="L362" s="30"/>
      <c r="M362" s="30"/>
      <c r="N362" s="55" t="s">
        <v>48</v>
      </c>
    </row>
    <row r="363" spans="1:14" s="55" customFormat="1">
      <c r="A363" s="52"/>
      <c r="B363" s="68"/>
      <c r="C363" s="68"/>
      <c r="D363" s="61"/>
      <c r="E363" s="59"/>
      <c r="F363" s="30"/>
      <c r="G363" s="30"/>
      <c r="H363" s="30"/>
      <c r="I363" s="52"/>
      <c r="J363" s="46"/>
      <c r="K363" s="30"/>
      <c r="L363" s="30"/>
      <c r="M363" s="30"/>
      <c r="N363" s="55" t="s">
        <v>48</v>
      </c>
    </row>
    <row r="364" spans="1:14" s="55" customFormat="1">
      <c r="A364" s="52"/>
      <c r="B364" s="68"/>
      <c r="C364" s="68"/>
      <c r="D364" s="61"/>
      <c r="E364" s="59"/>
      <c r="F364" s="30"/>
      <c r="G364" s="30"/>
      <c r="H364" s="30"/>
      <c r="I364" s="52"/>
      <c r="J364" s="46"/>
      <c r="K364" s="30"/>
      <c r="L364" s="30"/>
      <c r="M364" s="30"/>
      <c r="N364" s="55" t="s">
        <v>48</v>
      </c>
    </row>
    <row r="365" spans="1:14" s="55" customFormat="1">
      <c r="A365" s="52"/>
      <c r="B365" s="68"/>
      <c r="C365" s="68"/>
      <c r="D365" s="61"/>
      <c r="E365" s="59"/>
      <c r="F365" s="30"/>
      <c r="G365" s="30"/>
      <c r="H365" s="30"/>
      <c r="I365" s="52"/>
      <c r="J365" s="46"/>
      <c r="K365" s="30"/>
      <c r="L365" s="30"/>
      <c r="M365" s="30"/>
      <c r="N365" s="55" t="s">
        <v>48</v>
      </c>
    </row>
    <row r="366" spans="1:14" s="55" customFormat="1">
      <c r="A366" s="52"/>
      <c r="B366" s="68"/>
      <c r="C366" s="68"/>
      <c r="D366" s="61"/>
      <c r="E366" s="59"/>
      <c r="F366" s="30"/>
      <c r="G366" s="30"/>
      <c r="H366" s="30"/>
      <c r="I366" s="52"/>
      <c r="J366" s="46"/>
      <c r="K366" s="30"/>
      <c r="L366" s="30"/>
      <c r="M366" s="30"/>
      <c r="N366" s="55" t="s">
        <v>48</v>
      </c>
    </row>
    <row r="367" spans="1:14" s="55" customFormat="1">
      <c r="A367" s="52"/>
      <c r="B367" s="68"/>
      <c r="C367" s="68"/>
      <c r="D367" s="61"/>
      <c r="E367" s="59"/>
      <c r="F367" s="30"/>
      <c r="G367" s="30"/>
      <c r="H367" s="30"/>
      <c r="I367" s="52"/>
      <c r="J367" s="46"/>
      <c r="K367" s="30"/>
      <c r="L367" s="30"/>
      <c r="M367" s="30"/>
      <c r="N367" s="55" t="s">
        <v>48</v>
      </c>
    </row>
    <row r="368" spans="1:14" s="55" customFormat="1">
      <c r="A368" s="52"/>
      <c r="B368" s="68"/>
      <c r="C368" s="68"/>
      <c r="D368" s="61"/>
      <c r="E368" s="59"/>
      <c r="F368" s="30"/>
      <c r="G368" s="30"/>
      <c r="H368" s="30"/>
      <c r="I368" s="52"/>
      <c r="J368" s="46"/>
      <c r="K368" s="30"/>
      <c r="L368" s="30"/>
      <c r="M368" s="30"/>
      <c r="N368" s="55" t="s">
        <v>48</v>
      </c>
    </row>
    <row r="369" spans="1:14" s="55" customFormat="1">
      <c r="A369" s="52"/>
      <c r="B369" s="68"/>
      <c r="C369" s="68"/>
      <c r="D369" s="61"/>
      <c r="E369" s="59"/>
      <c r="F369" s="30"/>
      <c r="G369" s="30"/>
      <c r="H369" s="30"/>
      <c r="I369" s="52"/>
      <c r="J369" s="46"/>
      <c r="K369" s="30"/>
      <c r="L369" s="30"/>
      <c r="M369" s="30"/>
      <c r="N369" s="55" t="s">
        <v>48</v>
      </c>
    </row>
    <row r="370" spans="1:14" s="55" customFormat="1">
      <c r="A370" s="52"/>
      <c r="B370" s="68"/>
      <c r="C370" s="68"/>
      <c r="D370" s="61"/>
      <c r="E370" s="59"/>
      <c r="F370" s="30"/>
      <c r="G370" s="30"/>
      <c r="H370" s="30"/>
      <c r="I370" s="52"/>
      <c r="J370" s="46"/>
      <c r="K370" s="30"/>
      <c r="L370" s="30"/>
      <c r="M370" s="30"/>
      <c r="N370" s="55" t="s">
        <v>48</v>
      </c>
    </row>
    <row r="371" spans="1:14" s="55" customFormat="1">
      <c r="A371" s="55" t="s">
        <v>48</v>
      </c>
      <c r="B371" s="55" t="s">
        <v>48</v>
      </c>
      <c r="C371" s="55" t="s">
        <v>48</v>
      </c>
      <c r="D371" s="55" t="s">
        <v>48</v>
      </c>
      <c r="E371" s="55" t="s">
        <v>48</v>
      </c>
      <c r="F371" s="55" t="s">
        <v>48</v>
      </c>
      <c r="G371" s="55" t="s">
        <v>48</v>
      </c>
      <c r="H371" s="55" t="s">
        <v>48</v>
      </c>
      <c r="I371" s="55" t="s">
        <v>48</v>
      </c>
      <c r="J371" s="55" t="s">
        <v>48</v>
      </c>
      <c r="K371" s="55" t="s">
        <v>48</v>
      </c>
      <c r="L371" s="55" t="s">
        <v>48</v>
      </c>
      <c r="M371" s="55" t="s">
        <v>48</v>
      </c>
    </row>
    <row r="372" spans="1:14" s="55" customFormat="1">
      <c r="I372" s="62"/>
      <c r="M372" s="63"/>
    </row>
    <row r="373" spans="1:14" s="55" customFormat="1">
      <c r="I373" s="62"/>
      <c r="M373" s="63"/>
    </row>
    <row r="374" spans="1:14" s="55" customFormat="1">
      <c r="I374" s="62"/>
      <c r="M374" s="63"/>
    </row>
    <row r="375" spans="1:14" s="55" customFormat="1">
      <c r="I375" s="62"/>
      <c r="M375" s="63"/>
    </row>
    <row r="376" spans="1:14" s="55" customFormat="1">
      <c r="I376" s="62"/>
      <c r="M376" s="63"/>
    </row>
  </sheetData>
  <autoFilter ref="A6:M371" xr:uid="{E2DB99EB-5450-41CF-BF2F-A0BADC1FF8B8}"/>
  <mergeCells count="34">
    <mergeCell ref="C278:C288"/>
    <mergeCell ref="B291:B304"/>
    <mergeCell ref="C291:C304"/>
    <mergeCell ref="B260:B288"/>
    <mergeCell ref="C260:C261"/>
    <mergeCell ref="C262:C263"/>
    <mergeCell ref="C264:C265"/>
    <mergeCell ref="C266:C267"/>
    <mergeCell ref="C268:C269"/>
    <mergeCell ref="C270:C271"/>
    <mergeCell ref="C272:C273"/>
    <mergeCell ref="C274:C275"/>
    <mergeCell ref="C276:C277"/>
    <mergeCell ref="B200:B259"/>
    <mergeCell ref="C201:C202"/>
    <mergeCell ref="C203:C204"/>
    <mergeCell ref="C205:C206"/>
    <mergeCell ref="C207:C208"/>
    <mergeCell ref="C210:C259"/>
    <mergeCell ref="B86:B170"/>
    <mergeCell ref="C86:C116"/>
    <mergeCell ref="C117:C170"/>
    <mergeCell ref="B171:B199"/>
    <mergeCell ref="C171:C174"/>
    <mergeCell ref="C175:C183"/>
    <mergeCell ref="C184:C198"/>
    <mergeCell ref="B7:B52"/>
    <mergeCell ref="C9:C10"/>
    <mergeCell ref="C11:C12"/>
    <mergeCell ref="C13:C14"/>
    <mergeCell ref="C16:C52"/>
    <mergeCell ref="B53:B85"/>
    <mergeCell ref="C53:C70"/>
    <mergeCell ref="C71:C85"/>
  </mergeCells>
  <phoneticPr fontId="4"/>
  <conditionalFormatting sqref="A7:D7 J7:M370 C8:D9 A8:A52 D10 C11:D11 D12 C13:D13 D14 C15:D15 D16:D36 E7:H36 D37:H52 A53:D53 E53:H54 C54:D54 A54:A170 C71 D75:D85 C86:H86 D87:H116 C117:D117 E117:H170 D118:D170 D172:F173 A172:A199 D174:H174 D176:H183 D184:D198 H186:H196 E187:G187 E189:G189 C199:H199 A200:D200 E200:H201 C201:D201 A201:A370 D202:H202 C203:D203 E203:H209 D204:D206 C207:D207 D208 C209:D209 D210:H222 H223:H256 D223:G237 D257:H259 C262 C264 C266 C268:D268 E268:H288 D269 C270:D270 D271:D283 C272 C274 E325:H370">
    <cfRule type="expression" dxfId="291" priority="39">
      <formula>$I7="NT"</formula>
    </cfRule>
    <cfRule type="expression" dxfId="290" priority="40">
      <formula>$I7="N/A"</formula>
    </cfRule>
  </conditionalFormatting>
  <conditionalFormatting sqref="A171:F171">
    <cfRule type="expression" dxfId="289" priority="29">
      <formula>$I171="NT"</formula>
    </cfRule>
    <cfRule type="expression" dxfId="288" priority="30">
      <formula>$I171="N/A"</formula>
    </cfRule>
  </conditionalFormatting>
  <conditionalFormatting sqref="B289:C290">
    <cfRule type="expression" dxfId="287" priority="3">
      <formula>$I289="NT"</formula>
    </cfRule>
    <cfRule type="expression" dxfId="286" priority="4">
      <formula>$I289="N/A"</formula>
    </cfRule>
  </conditionalFormatting>
  <conditionalFormatting sqref="C205">
    <cfRule type="expression" dxfId="285" priority="9">
      <formula>$I205="NT"</formula>
    </cfRule>
    <cfRule type="expression" dxfId="284" priority="10">
      <formula>$I205="N/A"</formula>
    </cfRule>
  </conditionalFormatting>
  <conditionalFormatting sqref="C323">
    <cfRule type="expression" dxfId="283" priority="37">
      <formula>$I323="NT"</formula>
    </cfRule>
    <cfRule type="expression" dxfId="282" priority="38">
      <formula>$I323="N/A"</formula>
    </cfRule>
  </conditionalFormatting>
  <conditionalFormatting sqref="C175:H175">
    <cfRule type="expression" dxfId="281" priority="27">
      <formula>$I175="NT"</formula>
    </cfRule>
    <cfRule type="expression" dxfId="280" priority="28">
      <formula>$I175="N/A"</formula>
    </cfRule>
  </conditionalFormatting>
  <conditionalFormatting sqref="C260:H260">
    <cfRule type="expression" dxfId="279" priority="7">
      <formula>$I260="NT"</formula>
    </cfRule>
    <cfRule type="expression" dxfId="278" priority="8">
      <formula>$I260="N/A"</formula>
    </cfRule>
  </conditionalFormatting>
  <conditionalFormatting sqref="D238:G256">
    <cfRule type="expression" dxfId="277" priority="11">
      <formula>$I238="NT"</formula>
    </cfRule>
    <cfRule type="expression" dxfId="276" priority="12">
      <formula>$I238="N/A"</formula>
    </cfRule>
  </conditionalFormatting>
  <conditionalFormatting sqref="D55:H75">
    <cfRule type="expression" dxfId="275" priority="15">
      <formula>$I55="NT"</formula>
    </cfRule>
    <cfRule type="expression" dxfId="274" priority="16">
      <formula>$I55="N/A"</formula>
    </cfRule>
  </conditionalFormatting>
  <conditionalFormatting sqref="D261:H267">
    <cfRule type="expression" dxfId="273" priority="5">
      <formula>$I261="NT"</formula>
    </cfRule>
    <cfRule type="expression" dxfId="272" priority="6">
      <formula>$I261="N/A"</formula>
    </cfRule>
  </conditionalFormatting>
  <conditionalFormatting sqref="D289:H324">
    <cfRule type="expression" dxfId="271" priority="1">
      <formula>$I289="NT"</formula>
    </cfRule>
    <cfRule type="expression" dxfId="270" priority="2">
      <formula>$I289="N/A"</formula>
    </cfRule>
  </conditionalFormatting>
  <conditionalFormatting sqref="E186:G186">
    <cfRule type="expression" dxfId="269" priority="21">
      <formula>$I186="NT"</formula>
    </cfRule>
    <cfRule type="expression" dxfId="268" priority="22">
      <formula>$I186="N/A"</formula>
    </cfRule>
  </conditionalFormatting>
  <conditionalFormatting sqref="E188:G188">
    <cfRule type="expression" dxfId="267" priority="19">
      <formula>$I188="NT"</formula>
    </cfRule>
    <cfRule type="expression" dxfId="266" priority="20">
      <formula>$I188="N/A"</formula>
    </cfRule>
  </conditionalFormatting>
  <conditionalFormatting sqref="E190:G196 E197:H198">
    <cfRule type="expression" dxfId="265" priority="17">
      <formula>$I190="NT"</formula>
    </cfRule>
    <cfRule type="expression" dxfId="264" priority="18">
      <formula>$I190="N/A"</formula>
    </cfRule>
  </conditionalFormatting>
  <conditionalFormatting sqref="E76:H85">
    <cfRule type="expression" dxfId="263" priority="13">
      <formula>$I76="NT"</formula>
    </cfRule>
    <cfRule type="expression" dxfId="262" priority="14">
      <formula>$I76="N/A"</formula>
    </cfRule>
  </conditionalFormatting>
  <conditionalFormatting sqref="E184:H185">
    <cfRule type="expression" dxfId="261" priority="23">
      <formula>$I184="NT"</formula>
    </cfRule>
    <cfRule type="expression" dxfId="260" priority="24">
      <formula>$I184="N/A"</formula>
    </cfRule>
  </conditionalFormatting>
  <conditionalFormatting sqref="G171:H173">
    <cfRule type="expression" dxfId="259" priority="25">
      <formula>$I171="NT"</formula>
    </cfRule>
    <cfRule type="expression" dxfId="258" priority="26">
      <formula>$I171="N/A"</formula>
    </cfRule>
  </conditionalFormatting>
  <conditionalFormatting sqref="I7:I370">
    <cfRule type="cellIs" dxfId="257" priority="31" operator="equal">
      <formula>"N/A"</formula>
    </cfRule>
    <cfRule type="cellIs" dxfId="256" priority="32" operator="equal">
      <formula>"NT"</formula>
    </cfRule>
    <cfRule type="cellIs" dxfId="255" priority="33" operator="equal">
      <formula>"QA"</formula>
    </cfRule>
    <cfRule type="cellIs" dxfId="254" priority="34" operator="equal">
      <formula>"保留"</formula>
    </cfRule>
    <cfRule type="cellIs" dxfId="253" priority="35" operator="equal">
      <formula>"NG"</formula>
    </cfRule>
    <cfRule type="cellIs" dxfId="252" priority="36" operator="equal">
      <formula>"OK"</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DBB5578-6441-4A57-9729-55D6AB6E6364}">
          <x14:formula1>
            <xm:f>設定値!$A$2:$A$9</xm:f>
          </x14:formula1>
          <xm:sqref>I7:I370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288DF-B9F1-4B70-8649-4CF807939CDC}">
  <sheetPr codeName="Sheet8">
    <tabColor rgb="FFFFFF00"/>
  </sheetPr>
  <dimension ref="A1:AC503"/>
  <sheetViews>
    <sheetView tabSelected="1" topLeftCell="A249" zoomScale="55" zoomScaleNormal="55" workbookViewId="0">
      <selection activeCell="G251" sqref="G251"/>
    </sheetView>
  </sheetViews>
  <sheetFormatPr defaultColWidth="8.69921875" defaultRowHeight="18"/>
  <cols>
    <col min="1" max="1" width="8.69921875" style="38" customWidth="1"/>
    <col min="2" max="2" width="29.19921875" style="38" bestFit="1" customWidth="1"/>
    <col min="3" max="3" width="26.296875" style="38" customWidth="1"/>
    <col min="4" max="4" width="25.69921875" style="38" customWidth="1"/>
    <col min="5" max="5" width="39.19921875" style="38" customWidth="1"/>
    <col min="6" max="6" width="64.5" style="38" customWidth="1"/>
    <col min="7" max="7" width="40.8984375" style="38" customWidth="1"/>
    <col min="8" max="8" width="34.59765625" style="38" customWidth="1"/>
    <col min="9" max="9" width="19.69921875" style="38" customWidth="1"/>
    <col min="10" max="10" width="19.69921875" style="47" customWidth="1"/>
    <col min="11" max="11" width="67" style="38" customWidth="1"/>
    <col min="12" max="13" width="18.09765625" style="38" customWidth="1"/>
    <col min="14" max="14" width="19.19921875" style="38" customWidth="1"/>
    <col min="15" max="16384" width="8.69921875" style="38"/>
  </cols>
  <sheetData>
    <row r="1" spans="1:29" ht="26.4">
      <c r="A1" s="13" t="s">
        <v>20</v>
      </c>
      <c r="D1" s="38" t="s">
        <v>1043</v>
      </c>
      <c r="U1" s="14" t="s">
        <v>21</v>
      </c>
    </row>
    <row r="2" spans="1:29" ht="22.2">
      <c r="A2" s="39" t="str" cm="1">
        <f t="array" aca="1" ref="A2" ca="1">"「" &amp; RIGHT(CELL("filename",A1),LEN(CELL("filename",A1))-FIND("]",CELL("filename",A1)))&amp;"」 シート"</f>
        <v>「状態表示」 シート</v>
      </c>
      <c r="D2" s="1"/>
      <c r="U2" s="27" t="s">
        <v>1</v>
      </c>
      <c r="V2" s="16" t="s">
        <v>2</v>
      </c>
      <c r="W2" s="17" t="s">
        <v>3</v>
      </c>
      <c r="X2" s="18" t="s">
        <v>4</v>
      </c>
      <c r="Y2" s="15" t="s">
        <v>5</v>
      </c>
      <c r="Z2" s="19" t="s">
        <v>6</v>
      </c>
      <c r="AA2" s="19" t="s">
        <v>7</v>
      </c>
      <c r="AB2" s="17" t="s">
        <v>8</v>
      </c>
      <c r="AC2" s="17" t="s">
        <v>9</v>
      </c>
    </row>
    <row r="3" spans="1:29">
      <c r="U3" s="48">
        <f>COUNTIF($J$7:$J$498,U2)</f>
        <v>0</v>
      </c>
      <c r="V3" s="48">
        <f>COUNTIF($J$7:$J$498,V2)</f>
        <v>0</v>
      </c>
      <c r="W3" s="48">
        <f>COUNTIF($J$7:$J$498,W2)</f>
        <v>0</v>
      </c>
      <c r="X3" s="48">
        <f>COUNTIF($J$7:$J$498,X2)</f>
        <v>207</v>
      </c>
      <c r="Y3" s="48">
        <f>COUNTIF($J$7:$J$498,Y2)</f>
        <v>171</v>
      </c>
      <c r="Z3" s="48">
        <f>COUNTIF($J$7:$J$498,Z2)</f>
        <v>0</v>
      </c>
      <c r="AA3" s="48">
        <f>COUNTIF($J$7:$J$498,AA2)</f>
        <v>0</v>
      </c>
      <c r="AB3" s="48">
        <f>COUNTA(A7:A497)</f>
        <v>17</v>
      </c>
      <c r="AC3" s="48">
        <f>AB3-SUM(U3,Z3:AA3)</f>
        <v>17</v>
      </c>
    </row>
    <row r="4" spans="1:29">
      <c r="A4" s="49" t="s">
        <v>22</v>
      </c>
      <c r="B4" s="50"/>
      <c r="C4" s="219"/>
      <c r="D4" s="38" t="s">
        <v>23</v>
      </c>
      <c r="E4" s="38" t="s">
        <v>24</v>
      </c>
      <c r="U4" s="51"/>
      <c r="V4" s="48"/>
      <c r="W4" s="48"/>
      <c r="X4" s="48"/>
      <c r="Y4" s="48"/>
      <c r="Z4" s="48"/>
      <c r="AA4" s="48"/>
      <c r="AB4" s="48"/>
      <c r="AC4" s="48"/>
    </row>
    <row r="5" spans="1:29">
      <c r="A5" s="49" t="s">
        <v>25</v>
      </c>
      <c r="B5" s="50"/>
      <c r="C5" s="219"/>
      <c r="D5" s="38" t="s">
        <v>705</v>
      </c>
      <c r="E5" s="38" t="s">
        <v>1751</v>
      </c>
    </row>
    <row r="6" spans="1:29">
      <c r="A6" s="40" t="s">
        <v>28</v>
      </c>
      <c r="B6" s="40" t="s">
        <v>29</v>
      </c>
      <c r="C6" s="40" t="s">
        <v>30</v>
      </c>
      <c r="D6" s="40"/>
      <c r="E6" s="40" t="s">
        <v>31</v>
      </c>
      <c r="F6" s="40" t="s">
        <v>32</v>
      </c>
      <c r="G6" s="40" t="s">
        <v>33</v>
      </c>
      <c r="H6" s="40" t="s">
        <v>34</v>
      </c>
      <c r="I6" s="40" t="s">
        <v>35</v>
      </c>
      <c r="J6" s="40" t="s">
        <v>36</v>
      </c>
      <c r="K6" s="40" t="s">
        <v>37</v>
      </c>
      <c r="L6" s="40" t="s">
        <v>38</v>
      </c>
      <c r="M6" s="40" t="s">
        <v>39</v>
      </c>
      <c r="N6" s="40" t="s">
        <v>40</v>
      </c>
    </row>
    <row r="7" spans="1:29" s="55" customFormat="1" ht="54">
      <c r="A7" s="52" t="s">
        <v>130</v>
      </c>
      <c r="B7" s="165" t="s">
        <v>1784</v>
      </c>
      <c r="C7" s="165" t="s">
        <v>1775</v>
      </c>
      <c r="D7" s="53" t="s">
        <v>748</v>
      </c>
      <c r="E7" s="53" t="s">
        <v>749</v>
      </c>
      <c r="F7" s="54" t="s">
        <v>764</v>
      </c>
      <c r="G7" s="30" t="s">
        <v>46</v>
      </c>
      <c r="H7" s="23" t="s">
        <v>1030</v>
      </c>
      <c r="I7" s="30" t="s">
        <v>959</v>
      </c>
      <c r="J7" s="52" t="s">
        <v>5</v>
      </c>
      <c r="K7" s="46"/>
      <c r="L7" s="30"/>
      <c r="M7" s="30"/>
      <c r="N7" s="30"/>
      <c r="O7" s="55" t="s">
        <v>48</v>
      </c>
      <c r="P7" s="56"/>
    </row>
    <row r="8" spans="1:29" s="55" customFormat="1" ht="320.39999999999998" customHeight="1">
      <c r="A8" s="52" t="s">
        <v>135</v>
      </c>
      <c r="B8" s="166"/>
      <c r="C8" s="166"/>
      <c r="D8" s="53" t="s">
        <v>750</v>
      </c>
      <c r="E8" s="53" t="s">
        <v>1768</v>
      </c>
      <c r="F8" s="54" t="s">
        <v>765</v>
      </c>
      <c r="G8" s="30" t="s">
        <v>1825</v>
      </c>
      <c r="H8" s="30" t="s">
        <v>1765</v>
      </c>
      <c r="I8" s="30" t="s">
        <v>960</v>
      </c>
      <c r="J8" s="52" t="s">
        <v>5</v>
      </c>
      <c r="K8" s="46"/>
      <c r="L8" s="30"/>
      <c r="M8" s="30"/>
      <c r="N8" s="30"/>
      <c r="O8" s="55" t="s">
        <v>48</v>
      </c>
      <c r="P8" s="56"/>
    </row>
    <row r="9" spans="1:29" s="55" customFormat="1" ht="36">
      <c r="A9" s="52" t="s">
        <v>771</v>
      </c>
      <c r="B9" s="166"/>
      <c r="C9" s="166"/>
      <c r="D9" s="165" t="s">
        <v>751</v>
      </c>
      <c r="E9" s="53" t="s">
        <v>1769</v>
      </c>
      <c r="F9" s="54" t="s">
        <v>767</v>
      </c>
      <c r="G9" s="30" t="s">
        <v>755</v>
      </c>
      <c r="H9" s="23" t="s">
        <v>612</v>
      </c>
      <c r="I9" s="30" t="s">
        <v>959</v>
      </c>
      <c r="J9" s="52" t="s">
        <v>5</v>
      </c>
      <c r="K9" s="46"/>
      <c r="L9" s="30"/>
      <c r="M9" s="30"/>
      <c r="N9" s="30"/>
      <c r="O9" s="55" t="s">
        <v>48</v>
      </c>
      <c r="P9" s="56"/>
    </row>
    <row r="10" spans="1:29" s="55" customFormat="1" ht="54">
      <c r="A10" s="52" t="s">
        <v>231</v>
      </c>
      <c r="B10" s="166"/>
      <c r="C10" s="166"/>
      <c r="D10" s="167"/>
      <c r="E10" s="53" t="s">
        <v>1770</v>
      </c>
      <c r="F10" s="54" t="s">
        <v>78</v>
      </c>
      <c r="G10" s="30" t="s">
        <v>753</v>
      </c>
      <c r="H10" s="23" t="s">
        <v>752</v>
      </c>
      <c r="I10" s="30" t="s">
        <v>959</v>
      </c>
      <c r="J10" s="52" t="s">
        <v>5</v>
      </c>
      <c r="K10" s="46"/>
      <c r="L10" s="30"/>
      <c r="M10" s="30"/>
      <c r="N10" s="30"/>
      <c r="O10" s="55" t="s">
        <v>48</v>
      </c>
      <c r="P10" s="56"/>
    </row>
    <row r="11" spans="1:29" s="55" customFormat="1" ht="36">
      <c r="A11" s="52" t="s">
        <v>772</v>
      </c>
      <c r="B11" s="166"/>
      <c r="C11" s="166"/>
      <c r="D11" s="165" t="s">
        <v>756</v>
      </c>
      <c r="E11" s="53" t="s">
        <v>1771</v>
      </c>
      <c r="F11" s="54" t="s">
        <v>767</v>
      </c>
      <c r="G11" s="30" t="s">
        <v>758</v>
      </c>
      <c r="H11" s="23" t="s">
        <v>612</v>
      </c>
      <c r="I11" s="30" t="s">
        <v>959</v>
      </c>
      <c r="J11" s="52" t="s">
        <v>5</v>
      </c>
      <c r="K11" s="46"/>
      <c r="L11" s="30"/>
      <c r="M11" s="30"/>
      <c r="N11" s="30"/>
      <c r="O11" s="55" t="s">
        <v>48</v>
      </c>
      <c r="P11" s="56"/>
    </row>
    <row r="12" spans="1:29" s="55" customFormat="1" ht="36">
      <c r="A12" s="52" t="s">
        <v>774</v>
      </c>
      <c r="B12" s="166"/>
      <c r="C12" s="166"/>
      <c r="D12" s="167"/>
      <c r="E12" s="53" t="s">
        <v>1772</v>
      </c>
      <c r="F12" s="54" t="s">
        <v>78</v>
      </c>
      <c r="G12" s="30" t="s">
        <v>760</v>
      </c>
      <c r="H12" s="23" t="s">
        <v>766</v>
      </c>
      <c r="I12" s="30" t="s">
        <v>959</v>
      </c>
      <c r="J12" s="52" t="s">
        <v>5</v>
      </c>
      <c r="K12" s="46"/>
      <c r="L12" s="30"/>
      <c r="M12" s="30"/>
      <c r="N12" s="30"/>
      <c r="O12" s="55" t="s">
        <v>48</v>
      </c>
      <c r="P12" s="56"/>
    </row>
    <row r="13" spans="1:29" s="55" customFormat="1" ht="36">
      <c r="A13" s="52" t="s">
        <v>773</v>
      </c>
      <c r="B13" s="166"/>
      <c r="C13" s="166"/>
      <c r="D13" s="165" t="s">
        <v>757</v>
      </c>
      <c r="E13" s="53" t="s">
        <v>1773</v>
      </c>
      <c r="F13" s="54" t="s">
        <v>767</v>
      </c>
      <c r="G13" s="30" t="s">
        <v>759</v>
      </c>
      <c r="H13" s="23" t="s">
        <v>612</v>
      </c>
      <c r="I13" s="30" t="s">
        <v>959</v>
      </c>
      <c r="J13" s="52" t="s">
        <v>5</v>
      </c>
      <c r="K13" s="46"/>
      <c r="L13" s="30"/>
      <c r="M13" s="30"/>
      <c r="N13" s="30"/>
      <c r="O13" s="55" t="s">
        <v>48</v>
      </c>
      <c r="P13" s="56"/>
    </row>
    <row r="14" spans="1:29" s="55" customFormat="1" ht="36">
      <c r="A14" s="52" t="s">
        <v>775</v>
      </c>
      <c r="B14" s="166"/>
      <c r="C14" s="166"/>
      <c r="D14" s="167"/>
      <c r="E14" s="53" t="s">
        <v>1774</v>
      </c>
      <c r="F14" s="54" t="s">
        <v>78</v>
      </c>
      <c r="G14" s="30" t="s">
        <v>761</v>
      </c>
      <c r="H14" s="23" t="s">
        <v>766</v>
      </c>
      <c r="I14" s="30" t="s">
        <v>959</v>
      </c>
      <c r="J14" s="52" t="s">
        <v>5</v>
      </c>
      <c r="K14" s="46"/>
      <c r="L14" s="30"/>
      <c r="M14" s="30"/>
      <c r="N14" s="30"/>
      <c r="O14" s="55" t="s">
        <v>48</v>
      </c>
      <c r="P14" s="56"/>
    </row>
    <row r="15" spans="1:29" s="55" customFormat="1" ht="36">
      <c r="A15" s="52"/>
      <c r="B15" s="166"/>
      <c r="C15" s="166"/>
      <c r="D15" s="53" t="s">
        <v>762</v>
      </c>
      <c r="E15" s="53" t="s">
        <v>1779</v>
      </c>
      <c r="F15" s="54" t="s">
        <v>767</v>
      </c>
      <c r="G15" s="53" t="s">
        <v>798</v>
      </c>
      <c r="H15" s="23" t="s">
        <v>763</v>
      </c>
      <c r="I15" s="30" t="s">
        <v>959</v>
      </c>
      <c r="J15" s="52" t="s">
        <v>5</v>
      </c>
      <c r="K15" s="46"/>
      <c r="L15" s="30"/>
      <c r="M15" s="30"/>
      <c r="N15" s="30"/>
      <c r="O15" s="55" t="s">
        <v>48</v>
      </c>
      <c r="P15" s="56"/>
    </row>
    <row r="16" spans="1:29" s="55" customFormat="1" ht="54">
      <c r="A16" s="52"/>
      <c r="B16" s="166"/>
      <c r="C16" s="165" t="s">
        <v>1776</v>
      </c>
      <c r="D16" s="165" t="s">
        <v>964</v>
      </c>
      <c r="E16" s="53" t="s">
        <v>989</v>
      </c>
      <c r="F16" s="54" t="s">
        <v>1018</v>
      </c>
      <c r="G16" s="30" t="s">
        <v>1029</v>
      </c>
      <c r="H16" s="23" t="s">
        <v>612</v>
      </c>
      <c r="I16" s="30" t="s">
        <v>959</v>
      </c>
      <c r="J16" s="52" t="s">
        <v>5</v>
      </c>
      <c r="K16" s="46" t="s">
        <v>991</v>
      </c>
      <c r="L16" s="30"/>
      <c r="M16" s="30"/>
      <c r="N16" s="30"/>
      <c r="P16" s="56"/>
    </row>
    <row r="17" spans="1:16" s="55" customFormat="1" ht="54">
      <c r="A17" s="52"/>
      <c r="B17" s="166"/>
      <c r="C17" s="166"/>
      <c r="D17" s="166"/>
      <c r="E17" s="53" t="s">
        <v>990</v>
      </c>
      <c r="F17" s="54" t="s">
        <v>1019</v>
      </c>
      <c r="G17" s="59" t="s">
        <v>1031</v>
      </c>
      <c r="H17" s="30" t="s">
        <v>1031</v>
      </c>
      <c r="I17" s="30" t="s">
        <v>959</v>
      </c>
      <c r="J17" s="52" t="s">
        <v>5</v>
      </c>
      <c r="K17" s="46"/>
      <c r="L17" s="30"/>
      <c r="M17" s="30"/>
      <c r="N17" s="30"/>
      <c r="P17" s="56"/>
    </row>
    <row r="18" spans="1:16" s="55" customFormat="1" ht="54">
      <c r="A18" s="52"/>
      <c r="B18" s="166"/>
      <c r="C18" s="166"/>
      <c r="D18" s="166"/>
      <c r="E18" s="53" t="s">
        <v>1014</v>
      </c>
      <c r="F18" s="54" t="s">
        <v>1020</v>
      </c>
      <c r="G18" s="59" t="s">
        <v>1031</v>
      </c>
      <c r="H18" s="30" t="s">
        <v>1031</v>
      </c>
      <c r="I18" s="30" t="s">
        <v>959</v>
      </c>
      <c r="J18" s="52" t="s">
        <v>5</v>
      </c>
      <c r="K18" s="46"/>
      <c r="L18" s="30"/>
      <c r="M18" s="30"/>
      <c r="N18" s="30"/>
      <c r="P18" s="56"/>
    </row>
    <row r="19" spans="1:16" s="55" customFormat="1" ht="54">
      <c r="A19" s="52"/>
      <c r="B19" s="166"/>
      <c r="C19" s="166"/>
      <c r="D19" s="166"/>
      <c r="E19" s="53" t="s">
        <v>1015</v>
      </c>
      <c r="F19" s="54" t="s">
        <v>1021</v>
      </c>
      <c r="G19" s="59" t="s">
        <v>1031</v>
      </c>
      <c r="H19" s="30" t="s">
        <v>1031</v>
      </c>
      <c r="I19" s="30" t="s">
        <v>959</v>
      </c>
      <c r="J19" s="52" t="s">
        <v>5</v>
      </c>
      <c r="K19" s="46" t="s">
        <v>991</v>
      </c>
      <c r="L19" s="30"/>
      <c r="M19" s="30"/>
      <c r="N19" s="30"/>
      <c r="P19" s="56"/>
    </row>
    <row r="20" spans="1:16" s="55" customFormat="1" ht="54">
      <c r="A20" s="52"/>
      <c r="B20" s="166"/>
      <c r="C20" s="166"/>
      <c r="D20" s="166"/>
      <c r="E20" s="53" t="s">
        <v>1016</v>
      </c>
      <c r="F20" s="54" t="s">
        <v>1022</v>
      </c>
      <c r="G20" s="59" t="s">
        <v>1031</v>
      </c>
      <c r="H20" s="30" t="s">
        <v>1031</v>
      </c>
      <c r="I20" s="30" t="s">
        <v>959</v>
      </c>
      <c r="J20" s="52" t="s">
        <v>5</v>
      </c>
      <c r="K20" s="46"/>
      <c r="L20" s="30"/>
      <c r="M20" s="30"/>
      <c r="N20" s="30"/>
      <c r="P20" s="56"/>
    </row>
    <row r="21" spans="1:16" s="55" customFormat="1" ht="54">
      <c r="A21" s="52"/>
      <c r="B21" s="166"/>
      <c r="C21" s="166"/>
      <c r="D21" s="166"/>
      <c r="E21" s="53" t="s">
        <v>1017</v>
      </c>
      <c r="F21" s="54" t="s">
        <v>1023</v>
      </c>
      <c r="G21" s="59" t="s">
        <v>1031</v>
      </c>
      <c r="H21" s="30" t="s">
        <v>1031</v>
      </c>
      <c r="I21" s="30" t="s">
        <v>959</v>
      </c>
      <c r="J21" s="52" t="s">
        <v>5</v>
      </c>
      <c r="K21" s="46"/>
      <c r="L21" s="30"/>
      <c r="M21" s="30"/>
      <c r="N21" s="30"/>
      <c r="P21" s="56"/>
    </row>
    <row r="22" spans="1:16" s="55" customFormat="1" ht="54">
      <c r="A22" s="52"/>
      <c r="B22" s="166"/>
      <c r="C22" s="166"/>
      <c r="D22" s="166"/>
      <c r="E22" s="53" t="s">
        <v>1111</v>
      </c>
      <c r="F22" s="54" t="s">
        <v>1024</v>
      </c>
      <c r="G22" s="59" t="s">
        <v>1031</v>
      </c>
      <c r="H22" s="30" t="s">
        <v>1031</v>
      </c>
      <c r="I22" s="30" t="s">
        <v>959</v>
      </c>
      <c r="J22" s="52" t="s">
        <v>5</v>
      </c>
      <c r="K22" s="46" t="s">
        <v>1767</v>
      </c>
      <c r="L22" s="30"/>
      <c r="M22" s="30"/>
      <c r="N22" s="30"/>
      <c r="P22" s="56"/>
    </row>
    <row r="23" spans="1:16" s="55" customFormat="1" ht="54">
      <c r="A23" s="163"/>
      <c r="B23" s="166"/>
      <c r="C23" s="166"/>
      <c r="D23" s="166"/>
      <c r="E23" s="53" t="s">
        <v>1766</v>
      </c>
      <c r="F23" s="54" t="s">
        <v>1025</v>
      </c>
      <c r="G23" s="59" t="s">
        <v>1031</v>
      </c>
      <c r="H23" s="30" t="s">
        <v>1031</v>
      </c>
      <c r="I23" s="30" t="s">
        <v>959</v>
      </c>
      <c r="J23" s="52" t="s">
        <v>5</v>
      </c>
      <c r="K23" s="46"/>
      <c r="L23" s="30"/>
      <c r="M23" s="30"/>
      <c r="N23" s="30"/>
      <c r="P23" s="56"/>
    </row>
    <row r="24" spans="1:16" s="55" customFormat="1" ht="54">
      <c r="A24" s="163"/>
      <c r="B24" s="166"/>
      <c r="C24" s="166"/>
      <c r="D24" s="166"/>
      <c r="E24" s="53" t="s">
        <v>1013</v>
      </c>
      <c r="F24" s="54" t="s">
        <v>1026</v>
      </c>
      <c r="G24" s="59" t="s">
        <v>1031</v>
      </c>
      <c r="H24" s="30" t="s">
        <v>1031</v>
      </c>
      <c r="I24" s="30" t="s">
        <v>959</v>
      </c>
      <c r="J24" s="52" t="s">
        <v>5</v>
      </c>
      <c r="K24" s="46"/>
      <c r="L24" s="30"/>
      <c r="M24" s="30"/>
      <c r="N24" s="30"/>
      <c r="P24" s="56"/>
    </row>
    <row r="25" spans="1:16" s="55" customFormat="1" ht="54">
      <c r="A25" s="52"/>
      <c r="B25" s="166"/>
      <c r="C25" s="166"/>
      <c r="D25" s="166"/>
      <c r="E25" s="53" t="s">
        <v>1601</v>
      </c>
      <c r="F25" s="54" t="s">
        <v>1024</v>
      </c>
      <c r="G25" s="59" t="s">
        <v>1031</v>
      </c>
      <c r="H25" s="30" t="s">
        <v>1031</v>
      </c>
      <c r="I25" s="30" t="s">
        <v>959</v>
      </c>
      <c r="J25" s="52" t="s">
        <v>5</v>
      </c>
      <c r="K25" s="46"/>
      <c r="L25" s="30"/>
      <c r="M25" s="30"/>
      <c r="N25" s="30"/>
      <c r="P25" s="56"/>
    </row>
    <row r="26" spans="1:16" s="55" customFormat="1" ht="54">
      <c r="A26" s="163"/>
      <c r="B26" s="166"/>
      <c r="C26" s="166"/>
      <c r="D26" s="166"/>
      <c r="E26" s="53" t="s">
        <v>1748</v>
      </c>
      <c r="F26" s="54" t="s">
        <v>1027</v>
      </c>
      <c r="G26" s="59" t="s">
        <v>1031</v>
      </c>
      <c r="H26" s="30" t="s">
        <v>1031</v>
      </c>
      <c r="I26" s="30" t="s">
        <v>959</v>
      </c>
      <c r="J26" s="52" t="s">
        <v>5</v>
      </c>
      <c r="K26" s="46"/>
      <c r="L26" s="30"/>
      <c r="M26" s="30"/>
      <c r="N26" s="30"/>
      <c r="P26" s="56"/>
    </row>
    <row r="27" spans="1:16" s="55" customFormat="1" ht="54">
      <c r="A27" s="163"/>
      <c r="B27" s="166"/>
      <c r="C27" s="166"/>
      <c r="D27" s="166"/>
      <c r="E27" s="53" t="s">
        <v>1603</v>
      </c>
      <c r="F27" s="54" t="s">
        <v>1028</v>
      </c>
      <c r="G27" s="59" t="s">
        <v>1031</v>
      </c>
      <c r="H27" s="30" t="s">
        <v>1031</v>
      </c>
      <c r="I27" s="30" t="s">
        <v>959</v>
      </c>
      <c r="J27" s="52" t="s">
        <v>5</v>
      </c>
      <c r="K27" s="46"/>
      <c r="L27" s="30"/>
      <c r="M27" s="30"/>
      <c r="N27" s="30"/>
      <c r="P27" s="56"/>
    </row>
    <row r="28" spans="1:16" s="55" customFormat="1" ht="54">
      <c r="A28" s="52"/>
      <c r="B28" s="166"/>
      <c r="C28" s="166"/>
      <c r="D28" s="166"/>
      <c r="E28" s="53" t="s">
        <v>1112</v>
      </c>
      <c r="F28" s="54" t="s">
        <v>1034</v>
      </c>
      <c r="G28" s="59" t="s">
        <v>1031</v>
      </c>
      <c r="H28" s="30" t="s">
        <v>1031</v>
      </c>
      <c r="I28" s="30" t="s">
        <v>959</v>
      </c>
      <c r="J28" s="52" t="s">
        <v>5</v>
      </c>
      <c r="K28" s="46"/>
      <c r="L28" s="30"/>
      <c r="M28" s="30"/>
      <c r="N28" s="30"/>
      <c r="P28" s="56"/>
    </row>
    <row r="29" spans="1:16" s="55" customFormat="1" ht="54">
      <c r="A29" s="163"/>
      <c r="B29" s="166"/>
      <c r="C29" s="166"/>
      <c r="D29" s="166"/>
      <c r="E29" s="53" t="s">
        <v>1039</v>
      </c>
      <c r="F29" s="54" t="s">
        <v>1035</v>
      </c>
      <c r="G29" s="59" t="s">
        <v>1031</v>
      </c>
      <c r="H29" s="30" t="s">
        <v>1031</v>
      </c>
      <c r="I29" s="30" t="s">
        <v>959</v>
      </c>
      <c r="J29" s="52" t="s">
        <v>5</v>
      </c>
      <c r="K29" s="46"/>
      <c r="L29" s="30"/>
      <c r="M29" s="30"/>
      <c r="N29" s="30"/>
      <c r="P29" s="56"/>
    </row>
    <row r="30" spans="1:16" s="55" customFormat="1" ht="54">
      <c r="A30" s="163"/>
      <c r="B30" s="166"/>
      <c r="C30" s="166"/>
      <c r="D30" s="166"/>
      <c r="E30" s="53" t="s">
        <v>1041</v>
      </c>
      <c r="F30" s="54" t="s">
        <v>1036</v>
      </c>
      <c r="G30" s="59" t="s">
        <v>1031</v>
      </c>
      <c r="H30" s="30" t="s">
        <v>1031</v>
      </c>
      <c r="I30" s="30" t="s">
        <v>959</v>
      </c>
      <c r="J30" s="52" t="s">
        <v>5</v>
      </c>
      <c r="K30" s="46"/>
      <c r="L30" s="30"/>
      <c r="M30" s="30"/>
      <c r="N30" s="30"/>
      <c r="P30" s="56"/>
    </row>
    <row r="31" spans="1:16" s="55" customFormat="1" ht="54">
      <c r="A31" s="52"/>
      <c r="B31" s="166"/>
      <c r="C31" s="166"/>
      <c r="D31" s="166"/>
      <c r="E31" s="53" t="s">
        <v>1113</v>
      </c>
      <c r="F31" s="54" t="s">
        <v>1034</v>
      </c>
      <c r="G31" s="59" t="s">
        <v>1031</v>
      </c>
      <c r="H31" s="30" t="s">
        <v>1031</v>
      </c>
      <c r="I31" s="30" t="s">
        <v>959</v>
      </c>
      <c r="J31" s="52" t="s">
        <v>5</v>
      </c>
      <c r="K31" s="46"/>
      <c r="L31" s="30"/>
      <c r="M31" s="30"/>
      <c r="N31" s="30"/>
      <c r="P31" s="56"/>
    </row>
    <row r="32" spans="1:16" s="55" customFormat="1" ht="54">
      <c r="A32" s="163"/>
      <c r="B32" s="166"/>
      <c r="C32" s="166"/>
      <c r="D32" s="166"/>
      <c r="E32" s="53" t="s">
        <v>1040</v>
      </c>
      <c r="F32" s="54" t="s">
        <v>1037</v>
      </c>
      <c r="G32" s="59" t="s">
        <v>1031</v>
      </c>
      <c r="H32" s="30" t="s">
        <v>1031</v>
      </c>
      <c r="I32" s="30" t="s">
        <v>959</v>
      </c>
      <c r="J32" s="52" t="s">
        <v>5</v>
      </c>
      <c r="K32" s="46"/>
      <c r="L32" s="30"/>
      <c r="M32" s="30"/>
      <c r="N32" s="30"/>
      <c r="P32" s="56"/>
    </row>
    <row r="33" spans="1:16" s="55" customFormat="1" ht="54">
      <c r="A33" s="163"/>
      <c r="B33" s="166"/>
      <c r="C33" s="166"/>
      <c r="D33" s="166"/>
      <c r="E33" s="53" t="s">
        <v>1042</v>
      </c>
      <c r="F33" s="54" t="s">
        <v>1038</v>
      </c>
      <c r="G33" s="59" t="s">
        <v>1031</v>
      </c>
      <c r="H33" s="30" t="s">
        <v>1031</v>
      </c>
      <c r="I33" s="30" t="s">
        <v>959</v>
      </c>
      <c r="J33" s="52" t="s">
        <v>5</v>
      </c>
      <c r="K33" s="46"/>
      <c r="L33" s="30"/>
      <c r="M33" s="30"/>
      <c r="N33" s="30"/>
      <c r="P33" s="56"/>
    </row>
    <row r="34" spans="1:16" s="55" customFormat="1" ht="144">
      <c r="A34" s="163"/>
      <c r="B34" s="166"/>
      <c r="C34" s="166"/>
      <c r="D34" s="166"/>
      <c r="E34" s="53" t="s">
        <v>1827</v>
      </c>
      <c r="F34" s="54" t="s">
        <v>1092</v>
      </c>
      <c r="G34" s="59" t="s">
        <v>1089</v>
      </c>
      <c r="H34" s="30" t="s">
        <v>1031</v>
      </c>
      <c r="I34" s="30" t="s">
        <v>1032</v>
      </c>
      <c r="J34" s="52" t="s">
        <v>5</v>
      </c>
      <c r="K34" s="46" t="s">
        <v>1165</v>
      </c>
      <c r="L34" s="30"/>
      <c r="M34" s="30"/>
      <c r="N34" s="30"/>
      <c r="P34" s="56"/>
    </row>
    <row r="35" spans="1:16" s="55" customFormat="1" ht="144">
      <c r="A35" s="52"/>
      <c r="B35" s="166"/>
      <c r="C35" s="166"/>
      <c r="D35" s="166"/>
      <c r="E35" s="53" t="s">
        <v>1826</v>
      </c>
      <c r="F35" s="54" t="s">
        <v>1093</v>
      </c>
      <c r="G35" s="59" t="s">
        <v>1067</v>
      </c>
      <c r="H35" s="30" t="s">
        <v>1031</v>
      </c>
      <c r="I35" s="30" t="s">
        <v>1032</v>
      </c>
      <c r="J35" s="52" t="s">
        <v>5</v>
      </c>
      <c r="K35" s="46" t="s">
        <v>1162</v>
      </c>
      <c r="L35" s="30"/>
      <c r="M35" s="30"/>
      <c r="N35" s="30"/>
      <c r="P35" s="56"/>
    </row>
    <row r="36" spans="1:16" s="55" customFormat="1" ht="144">
      <c r="A36" s="163"/>
      <c r="B36" s="166"/>
      <c r="C36" s="166"/>
      <c r="D36" s="166"/>
      <c r="E36" s="53" t="s">
        <v>1828</v>
      </c>
      <c r="F36" s="54" t="s">
        <v>1094</v>
      </c>
      <c r="G36" s="59" t="s">
        <v>1068</v>
      </c>
      <c r="H36" s="30" t="s">
        <v>1031</v>
      </c>
      <c r="I36" s="30" t="s">
        <v>1032</v>
      </c>
      <c r="J36" s="52" t="s">
        <v>5</v>
      </c>
      <c r="K36" s="46" t="s">
        <v>1162</v>
      </c>
      <c r="L36" s="30"/>
      <c r="M36" s="30"/>
      <c r="N36" s="30"/>
      <c r="P36" s="56"/>
    </row>
    <row r="37" spans="1:16" s="55" customFormat="1" ht="126">
      <c r="A37" s="163"/>
      <c r="B37" s="166"/>
      <c r="C37" s="166"/>
      <c r="D37" s="166"/>
      <c r="E37" s="53" t="s">
        <v>1829</v>
      </c>
      <c r="F37" s="54" t="s">
        <v>1095</v>
      </c>
      <c r="G37" s="59" t="s">
        <v>1091</v>
      </c>
      <c r="H37" s="30" t="s">
        <v>78</v>
      </c>
      <c r="I37" s="30" t="s">
        <v>1032</v>
      </c>
      <c r="J37" s="52" t="s">
        <v>5</v>
      </c>
      <c r="K37" s="46" t="s">
        <v>1069</v>
      </c>
      <c r="L37" s="30"/>
      <c r="M37" s="30"/>
      <c r="N37" s="30"/>
      <c r="P37" s="56"/>
    </row>
    <row r="38" spans="1:16" s="55" customFormat="1" ht="126">
      <c r="A38" s="163"/>
      <c r="B38" s="166"/>
      <c r="C38" s="166"/>
      <c r="D38" s="166"/>
      <c r="E38" s="53" t="s">
        <v>1830</v>
      </c>
      <c r="F38" s="54" t="s">
        <v>1096</v>
      </c>
      <c r="G38" s="59" t="s">
        <v>1090</v>
      </c>
      <c r="H38" s="30" t="s">
        <v>78</v>
      </c>
      <c r="I38" s="30" t="s">
        <v>1032</v>
      </c>
      <c r="J38" s="52" t="s">
        <v>5</v>
      </c>
      <c r="K38" s="46" t="s">
        <v>1069</v>
      </c>
      <c r="L38" s="30"/>
      <c r="M38" s="30"/>
      <c r="N38" s="30"/>
      <c r="P38" s="56"/>
    </row>
    <row r="39" spans="1:16" s="55" customFormat="1" ht="54">
      <c r="A39" s="52"/>
      <c r="B39" s="166"/>
      <c r="C39" s="166"/>
      <c r="D39" s="166"/>
      <c r="E39" s="53" t="s">
        <v>1082</v>
      </c>
      <c r="F39" s="54" t="s">
        <v>1085</v>
      </c>
      <c r="G39" s="59" t="s">
        <v>1031</v>
      </c>
      <c r="H39" s="30" t="s">
        <v>1031</v>
      </c>
      <c r="I39" s="30" t="s">
        <v>959</v>
      </c>
      <c r="J39" s="52" t="s">
        <v>178</v>
      </c>
      <c r="K39" s="46" t="s">
        <v>1166</v>
      </c>
      <c r="L39" s="30"/>
      <c r="M39" s="30"/>
      <c r="N39" s="30"/>
      <c r="P39" s="56"/>
    </row>
    <row r="40" spans="1:16" s="55" customFormat="1" ht="36">
      <c r="A40" s="52"/>
      <c r="B40" s="166"/>
      <c r="C40" s="166"/>
      <c r="D40" s="166"/>
      <c r="E40" s="53" t="s">
        <v>983</v>
      </c>
      <c r="F40" s="54"/>
      <c r="G40" s="59" t="s">
        <v>1031</v>
      </c>
      <c r="H40" s="30" t="s">
        <v>1031</v>
      </c>
      <c r="I40" s="30" t="s">
        <v>959</v>
      </c>
      <c r="J40" s="52" t="s">
        <v>178</v>
      </c>
      <c r="K40" s="46" t="s">
        <v>1166</v>
      </c>
      <c r="L40" s="30"/>
      <c r="M40" s="30"/>
      <c r="N40" s="30"/>
      <c r="P40" s="56"/>
    </row>
    <row r="41" spans="1:16" s="55" customFormat="1" ht="36">
      <c r="A41" s="52"/>
      <c r="B41" s="166"/>
      <c r="C41" s="166"/>
      <c r="D41" s="166"/>
      <c r="E41" s="53" t="s">
        <v>984</v>
      </c>
      <c r="F41" s="54"/>
      <c r="G41" s="59" t="s">
        <v>1031</v>
      </c>
      <c r="H41" s="30" t="s">
        <v>1031</v>
      </c>
      <c r="I41" s="30" t="s">
        <v>959</v>
      </c>
      <c r="J41" s="52" t="s">
        <v>178</v>
      </c>
      <c r="K41" s="46" t="s">
        <v>1166</v>
      </c>
      <c r="L41" s="30"/>
      <c r="M41" s="30"/>
      <c r="N41" s="30"/>
      <c r="P41" s="56"/>
    </row>
    <row r="42" spans="1:16" s="55" customFormat="1" ht="54">
      <c r="A42" s="52"/>
      <c r="B42" s="166"/>
      <c r="C42" s="166"/>
      <c r="D42" s="166"/>
      <c r="E42" s="53" t="s">
        <v>1083</v>
      </c>
      <c r="F42" s="54" t="s">
        <v>1086</v>
      </c>
      <c r="G42" s="59" t="s">
        <v>1031</v>
      </c>
      <c r="H42" s="30" t="s">
        <v>1031</v>
      </c>
      <c r="I42" s="30" t="s">
        <v>959</v>
      </c>
      <c r="J42" s="52" t="s">
        <v>178</v>
      </c>
      <c r="K42" s="46" t="s">
        <v>1167</v>
      </c>
      <c r="L42" s="30"/>
      <c r="M42" s="30"/>
      <c r="N42" s="30"/>
      <c r="P42" s="56"/>
    </row>
    <row r="43" spans="1:16" s="55" customFormat="1" ht="36">
      <c r="A43" s="52"/>
      <c r="B43" s="166"/>
      <c r="C43" s="166"/>
      <c r="D43" s="166"/>
      <c r="E43" s="53" t="s">
        <v>985</v>
      </c>
      <c r="F43" s="54"/>
      <c r="G43" s="59" t="s">
        <v>1031</v>
      </c>
      <c r="H43" s="30" t="s">
        <v>1031</v>
      </c>
      <c r="I43" s="30" t="s">
        <v>959</v>
      </c>
      <c r="J43" s="52" t="s">
        <v>178</v>
      </c>
      <c r="K43" s="46" t="s">
        <v>1167</v>
      </c>
      <c r="L43" s="30"/>
      <c r="M43" s="30"/>
      <c r="N43" s="30"/>
      <c r="P43" s="56"/>
    </row>
    <row r="44" spans="1:16" s="55" customFormat="1" ht="36">
      <c r="A44" s="52"/>
      <c r="B44" s="166"/>
      <c r="C44" s="166"/>
      <c r="D44" s="166"/>
      <c r="E44" s="53" t="s">
        <v>986</v>
      </c>
      <c r="F44" s="54"/>
      <c r="G44" s="59" t="s">
        <v>1031</v>
      </c>
      <c r="H44" s="30" t="s">
        <v>1031</v>
      </c>
      <c r="I44" s="30" t="s">
        <v>959</v>
      </c>
      <c r="J44" s="52" t="s">
        <v>178</v>
      </c>
      <c r="K44" s="46" t="s">
        <v>1167</v>
      </c>
      <c r="L44" s="30"/>
      <c r="M44" s="30"/>
      <c r="N44" s="30"/>
      <c r="P44" s="56"/>
    </row>
    <row r="45" spans="1:16" s="55" customFormat="1" ht="90">
      <c r="A45" s="163"/>
      <c r="B45" s="166"/>
      <c r="C45" s="166"/>
      <c r="D45" s="166"/>
      <c r="E45" s="53" t="s">
        <v>1831</v>
      </c>
      <c r="F45" s="54" t="s">
        <v>1665</v>
      </c>
      <c r="G45" s="59" t="s">
        <v>1100</v>
      </c>
      <c r="H45" s="30" t="s">
        <v>1031</v>
      </c>
      <c r="I45" s="30" t="s">
        <v>959</v>
      </c>
      <c r="J45" s="52" t="s">
        <v>5</v>
      </c>
      <c r="K45" s="46" t="s">
        <v>1668</v>
      </c>
      <c r="L45" s="30"/>
      <c r="M45" s="30"/>
      <c r="N45" s="30"/>
      <c r="P45" s="56"/>
    </row>
    <row r="46" spans="1:16" s="55" customFormat="1" ht="90">
      <c r="A46" s="163"/>
      <c r="B46" s="166"/>
      <c r="C46" s="166"/>
      <c r="D46" s="166"/>
      <c r="E46" s="53" t="s">
        <v>1832</v>
      </c>
      <c r="F46" s="54" t="s">
        <v>1666</v>
      </c>
      <c r="G46" s="59" t="s">
        <v>1101</v>
      </c>
      <c r="H46" s="30" t="s">
        <v>1031</v>
      </c>
      <c r="I46" s="30" t="s">
        <v>959</v>
      </c>
      <c r="J46" s="52" t="s">
        <v>5</v>
      </c>
      <c r="K46" s="46"/>
      <c r="L46" s="30"/>
      <c r="M46" s="30"/>
      <c r="N46" s="30"/>
      <c r="P46" s="56"/>
    </row>
    <row r="47" spans="1:16" s="55" customFormat="1" ht="90">
      <c r="A47" s="163"/>
      <c r="B47" s="166"/>
      <c r="C47" s="166"/>
      <c r="D47" s="166"/>
      <c r="E47" s="53" t="s">
        <v>1833</v>
      </c>
      <c r="F47" s="54" t="s">
        <v>1107</v>
      </c>
      <c r="G47" s="59" t="s">
        <v>1102</v>
      </c>
      <c r="H47" s="30" t="s">
        <v>1031</v>
      </c>
      <c r="I47" s="30" t="s">
        <v>959</v>
      </c>
      <c r="J47" s="52" t="s">
        <v>5</v>
      </c>
      <c r="K47" s="46"/>
      <c r="L47" s="30"/>
      <c r="M47" s="30"/>
      <c r="N47" s="30"/>
      <c r="P47" s="56"/>
    </row>
    <row r="48" spans="1:16" s="55" customFormat="1" ht="90">
      <c r="A48" s="163"/>
      <c r="B48" s="166"/>
      <c r="C48" s="166"/>
      <c r="D48" s="166"/>
      <c r="E48" s="53" t="s">
        <v>1834</v>
      </c>
      <c r="F48" s="54" t="s">
        <v>1108</v>
      </c>
      <c r="G48" s="59" t="s">
        <v>1103</v>
      </c>
      <c r="H48" s="30" t="s">
        <v>78</v>
      </c>
      <c r="I48" s="30" t="s">
        <v>959</v>
      </c>
      <c r="J48" s="52" t="s">
        <v>5</v>
      </c>
      <c r="K48" s="46"/>
      <c r="L48" s="30"/>
      <c r="M48" s="30"/>
      <c r="N48" s="30"/>
      <c r="P48" s="56"/>
    </row>
    <row r="49" spans="1:16" s="55" customFormat="1" ht="90">
      <c r="A49" s="163"/>
      <c r="B49" s="166"/>
      <c r="C49" s="166"/>
      <c r="D49" s="166"/>
      <c r="E49" s="53" t="s">
        <v>1835</v>
      </c>
      <c r="F49" s="54" t="s">
        <v>1667</v>
      </c>
      <c r="G49" s="59" t="s">
        <v>1104</v>
      </c>
      <c r="H49" s="30" t="s">
        <v>78</v>
      </c>
      <c r="I49" s="30" t="s">
        <v>959</v>
      </c>
      <c r="J49" s="52" t="s">
        <v>5</v>
      </c>
      <c r="K49" s="46"/>
      <c r="L49" s="30"/>
      <c r="M49" s="30"/>
      <c r="N49" s="30"/>
      <c r="P49" s="56"/>
    </row>
    <row r="50" spans="1:16" s="55" customFormat="1" ht="54">
      <c r="A50" s="52"/>
      <c r="B50" s="166"/>
      <c r="C50" s="166"/>
      <c r="D50" s="166"/>
      <c r="E50" s="53" t="s">
        <v>1084</v>
      </c>
      <c r="F50" s="54"/>
      <c r="G50" s="59" t="s">
        <v>78</v>
      </c>
      <c r="H50" s="30" t="s">
        <v>78</v>
      </c>
      <c r="I50" s="30" t="s">
        <v>959</v>
      </c>
      <c r="J50" s="52" t="s">
        <v>178</v>
      </c>
      <c r="K50" s="46" t="s">
        <v>1168</v>
      </c>
      <c r="L50" s="30"/>
      <c r="M50" s="30"/>
      <c r="N50" s="30"/>
      <c r="P50" s="56"/>
    </row>
    <row r="51" spans="1:16" s="55" customFormat="1" ht="36">
      <c r="A51" s="52"/>
      <c r="B51" s="166"/>
      <c r="C51" s="166"/>
      <c r="D51" s="166"/>
      <c r="E51" s="53" t="s">
        <v>987</v>
      </c>
      <c r="F51" s="54"/>
      <c r="G51" s="59" t="s">
        <v>78</v>
      </c>
      <c r="H51" s="30" t="s">
        <v>78</v>
      </c>
      <c r="I51" s="30" t="s">
        <v>959</v>
      </c>
      <c r="J51" s="52" t="s">
        <v>178</v>
      </c>
      <c r="K51" s="46" t="s">
        <v>1168</v>
      </c>
      <c r="L51" s="30"/>
      <c r="M51" s="30"/>
      <c r="N51" s="30"/>
      <c r="P51" s="56"/>
    </row>
    <row r="52" spans="1:16" s="55" customFormat="1" ht="36">
      <c r="A52" s="52"/>
      <c r="B52" s="166"/>
      <c r="C52" s="167"/>
      <c r="D52" s="166"/>
      <c r="E52" s="53" t="s">
        <v>988</v>
      </c>
      <c r="F52" s="54"/>
      <c r="G52" s="59" t="s">
        <v>78</v>
      </c>
      <c r="H52" s="30" t="s">
        <v>78</v>
      </c>
      <c r="I52" s="30" t="s">
        <v>959</v>
      </c>
      <c r="J52" s="52" t="s">
        <v>178</v>
      </c>
      <c r="K52" s="46" t="s">
        <v>1168</v>
      </c>
      <c r="L52" s="30"/>
      <c r="M52" s="30"/>
      <c r="N52" s="30"/>
      <c r="P52" s="56"/>
    </row>
    <row r="53" spans="1:16" s="55" customFormat="1" ht="54">
      <c r="A53" s="52"/>
      <c r="B53" s="166"/>
      <c r="C53" s="165" t="s">
        <v>1780</v>
      </c>
      <c r="D53" s="165" t="s">
        <v>787</v>
      </c>
      <c r="E53" s="53" t="s">
        <v>779</v>
      </c>
      <c r="F53" s="54" t="s">
        <v>1046</v>
      </c>
      <c r="G53" s="30" t="s">
        <v>776</v>
      </c>
      <c r="H53" s="23" t="s">
        <v>777</v>
      </c>
      <c r="I53" s="30"/>
      <c r="J53" s="52" t="s">
        <v>5</v>
      </c>
      <c r="K53" s="46"/>
      <c r="L53" s="30"/>
      <c r="M53" s="30"/>
      <c r="N53" s="30"/>
      <c r="O53" s="55" t="s">
        <v>48</v>
      </c>
      <c r="P53" s="56"/>
    </row>
    <row r="54" spans="1:16" s="55" customFormat="1" ht="54">
      <c r="A54" s="52"/>
      <c r="B54" s="166"/>
      <c r="C54" s="166"/>
      <c r="D54" s="166"/>
      <c r="E54" s="53" t="s">
        <v>784</v>
      </c>
      <c r="F54" s="54" t="s">
        <v>1045</v>
      </c>
      <c r="G54" s="30" t="s">
        <v>766</v>
      </c>
      <c r="H54" s="23" t="s">
        <v>766</v>
      </c>
      <c r="I54" s="30"/>
      <c r="J54" s="52" t="s">
        <v>5</v>
      </c>
      <c r="K54" s="46"/>
      <c r="L54" s="30"/>
      <c r="M54" s="30"/>
      <c r="N54" s="30"/>
      <c r="O54" s="55" t="s">
        <v>48</v>
      </c>
      <c r="P54" s="56"/>
    </row>
    <row r="55" spans="1:16" s="55" customFormat="1" ht="72">
      <c r="A55" s="52"/>
      <c r="B55" s="166"/>
      <c r="C55" s="166"/>
      <c r="D55" s="166"/>
      <c r="E55" s="53" t="s">
        <v>1050</v>
      </c>
      <c r="F55" s="54" t="s">
        <v>1053</v>
      </c>
      <c r="G55" s="30" t="s">
        <v>778</v>
      </c>
      <c r="H55" s="23" t="s">
        <v>766</v>
      </c>
      <c r="I55" s="30"/>
      <c r="J55" s="52" t="s">
        <v>5</v>
      </c>
      <c r="K55" s="46" t="s">
        <v>1057</v>
      </c>
      <c r="L55" s="30"/>
      <c r="M55" s="30"/>
      <c r="N55" s="30"/>
      <c r="O55" s="55" t="s">
        <v>48</v>
      </c>
      <c r="P55" s="56"/>
    </row>
    <row r="56" spans="1:16" s="55" customFormat="1" ht="72">
      <c r="A56" s="52"/>
      <c r="B56" s="166"/>
      <c r="C56" s="166"/>
      <c r="D56" s="166"/>
      <c r="E56" s="53" t="s">
        <v>1051</v>
      </c>
      <c r="F56" s="54" t="s">
        <v>1054</v>
      </c>
      <c r="G56" s="30" t="s">
        <v>1048</v>
      </c>
      <c r="H56" s="23" t="s">
        <v>766</v>
      </c>
      <c r="I56" s="30"/>
      <c r="J56" s="52" t="s">
        <v>5</v>
      </c>
      <c r="K56" s="46"/>
      <c r="L56" s="30"/>
      <c r="M56" s="30"/>
      <c r="N56" s="30"/>
      <c r="O56" s="55" t="s">
        <v>48</v>
      </c>
      <c r="P56" s="56"/>
    </row>
    <row r="57" spans="1:16" s="55" customFormat="1" ht="72">
      <c r="A57" s="52"/>
      <c r="B57" s="166"/>
      <c r="C57" s="166"/>
      <c r="D57" s="166"/>
      <c r="E57" s="53" t="s">
        <v>1049</v>
      </c>
      <c r="F57" s="54" t="s">
        <v>1055</v>
      </c>
      <c r="G57" s="30" t="s">
        <v>1048</v>
      </c>
      <c r="H57" s="23" t="s">
        <v>78</v>
      </c>
      <c r="I57" s="30"/>
      <c r="J57" s="52" t="s">
        <v>5</v>
      </c>
      <c r="K57" s="46"/>
      <c r="L57" s="30"/>
      <c r="M57" s="30"/>
      <c r="N57" s="30"/>
      <c r="P57" s="56"/>
    </row>
    <row r="58" spans="1:16" s="55" customFormat="1" ht="72">
      <c r="A58" s="52"/>
      <c r="B58" s="166"/>
      <c r="C58" s="166"/>
      <c r="D58" s="166"/>
      <c r="E58" s="53" t="s">
        <v>1052</v>
      </c>
      <c r="F58" s="54" t="s">
        <v>1056</v>
      </c>
      <c r="G58" s="30" t="s">
        <v>1047</v>
      </c>
      <c r="H58" s="23" t="s">
        <v>78</v>
      </c>
      <c r="I58" s="30"/>
      <c r="J58" s="52" t="s">
        <v>5</v>
      </c>
      <c r="K58" s="46"/>
      <c r="L58" s="30"/>
      <c r="M58" s="30"/>
      <c r="N58" s="30"/>
      <c r="P58" s="56"/>
    </row>
    <row r="59" spans="1:16" s="55" customFormat="1" ht="54">
      <c r="A59" s="52"/>
      <c r="B59" s="166"/>
      <c r="C59" s="166"/>
      <c r="D59" s="166"/>
      <c r="E59" s="53" t="s">
        <v>780</v>
      </c>
      <c r="F59" s="54" t="s">
        <v>1046</v>
      </c>
      <c r="G59" s="30" t="s">
        <v>776</v>
      </c>
      <c r="H59" s="23" t="s">
        <v>777</v>
      </c>
      <c r="I59" s="30"/>
      <c r="J59" s="52" t="s">
        <v>5</v>
      </c>
      <c r="K59" s="46"/>
      <c r="L59" s="30"/>
      <c r="M59" s="30"/>
      <c r="N59" s="30"/>
      <c r="O59" s="55" t="s">
        <v>48</v>
      </c>
      <c r="P59" s="56"/>
    </row>
    <row r="60" spans="1:16" s="55" customFormat="1" ht="54">
      <c r="A60" s="52"/>
      <c r="B60" s="166"/>
      <c r="C60" s="166"/>
      <c r="D60" s="166"/>
      <c r="E60" s="53" t="s">
        <v>781</v>
      </c>
      <c r="F60" s="54" t="s">
        <v>1045</v>
      </c>
      <c r="G60" s="30" t="s">
        <v>78</v>
      </c>
      <c r="H60" s="23" t="s">
        <v>78</v>
      </c>
      <c r="I60" s="30"/>
      <c r="J60" s="52" t="s">
        <v>5</v>
      </c>
      <c r="K60" s="46"/>
      <c r="L60" s="30"/>
      <c r="M60" s="30"/>
      <c r="N60" s="30"/>
      <c r="O60" s="55" t="s">
        <v>48</v>
      </c>
      <c r="P60" s="56"/>
    </row>
    <row r="61" spans="1:16" s="55" customFormat="1" ht="72">
      <c r="A61" s="52"/>
      <c r="B61" s="166"/>
      <c r="C61" s="166"/>
      <c r="D61" s="166"/>
      <c r="E61" s="53" t="s">
        <v>1058</v>
      </c>
      <c r="F61" s="54" t="s">
        <v>1053</v>
      </c>
      <c r="G61" s="30" t="s">
        <v>778</v>
      </c>
      <c r="H61" s="23" t="s">
        <v>78</v>
      </c>
      <c r="I61" s="30"/>
      <c r="J61" s="52" t="s">
        <v>5</v>
      </c>
      <c r="K61" s="46" t="s">
        <v>1057</v>
      </c>
      <c r="L61" s="30"/>
      <c r="M61" s="30"/>
      <c r="N61" s="30"/>
      <c r="O61" s="55" t="s">
        <v>48</v>
      </c>
      <c r="P61" s="56"/>
    </row>
    <row r="62" spans="1:16" s="55" customFormat="1" ht="72">
      <c r="A62" s="52"/>
      <c r="B62" s="166"/>
      <c r="C62" s="166"/>
      <c r="D62" s="166"/>
      <c r="E62" s="53" t="s">
        <v>1059</v>
      </c>
      <c r="F62" s="54" t="s">
        <v>1054</v>
      </c>
      <c r="G62" s="30" t="s">
        <v>1048</v>
      </c>
      <c r="H62" s="23" t="s">
        <v>78</v>
      </c>
      <c r="I62" s="30"/>
      <c r="J62" s="52" t="s">
        <v>5</v>
      </c>
      <c r="K62" s="46"/>
      <c r="L62" s="30"/>
      <c r="M62" s="30"/>
      <c r="N62" s="30"/>
      <c r="P62" s="56"/>
    </row>
    <row r="63" spans="1:16" s="55" customFormat="1" ht="72">
      <c r="A63" s="52"/>
      <c r="B63" s="166"/>
      <c r="C63" s="166"/>
      <c r="D63" s="166"/>
      <c r="E63" s="53" t="s">
        <v>1060</v>
      </c>
      <c r="F63" s="54" t="s">
        <v>1055</v>
      </c>
      <c r="G63" s="30" t="s">
        <v>1048</v>
      </c>
      <c r="H63" s="23" t="s">
        <v>78</v>
      </c>
      <c r="I63" s="30"/>
      <c r="J63" s="52" t="s">
        <v>5</v>
      </c>
      <c r="K63" s="46"/>
      <c r="L63" s="30"/>
      <c r="M63" s="30"/>
      <c r="N63" s="30"/>
      <c r="O63" s="55" t="s">
        <v>48</v>
      </c>
      <c r="P63" s="56"/>
    </row>
    <row r="64" spans="1:16" s="55" customFormat="1" ht="72">
      <c r="A64" s="52"/>
      <c r="B64" s="166"/>
      <c r="C64" s="166"/>
      <c r="D64" s="166"/>
      <c r="E64" s="53" t="s">
        <v>1061</v>
      </c>
      <c r="F64" s="54" t="s">
        <v>1056</v>
      </c>
      <c r="G64" s="30" t="s">
        <v>1047</v>
      </c>
      <c r="H64" s="23" t="s">
        <v>78</v>
      </c>
      <c r="I64" s="30"/>
      <c r="J64" s="52" t="s">
        <v>5</v>
      </c>
      <c r="K64" s="46"/>
      <c r="L64" s="30"/>
      <c r="M64" s="30"/>
      <c r="N64" s="30"/>
      <c r="O64" s="55" t="s">
        <v>48</v>
      </c>
      <c r="P64" s="56"/>
    </row>
    <row r="65" spans="1:16" s="55" customFormat="1" ht="54">
      <c r="A65" s="52"/>
      <c r="B65" s="166"/>
      <c r="C65" s="166"/>
      <c r="D65" s="166"/>
      <c r="E65" s="53" t="s">
        <v>782</v>
      </c>
      <c r="F65" s="54" t="s">
        <v>1046</v>
      </c>
      <c r="G65" s="30" t="s">
        <v>776</v>
      </c>
      <c r="H65" s="23" t="s">
        <v>777</v>
      </c>
      <c r="I65" s="30"/>
      <c r="J65" s="52" t="s">
        <v>5</v>
      </c>
      <c r="K65" s="46"/>
      <c r="L65" s="30"/>
      <c r="M65" s="30"/>
      <c r="N65" s="30"/>
      <c r="P65" s="56"/>
    </row>
    <row r="66" spans="1:16" s="55" customFormat="1" ht="54">
      <c r="A66" s="52"/>
      <c r="B66" s="166"/>
      <c r="C66" s="166"/>
      <c r="D66" s="166"/>
      <c r="E66" s="53" t="s">
        <v>783</v>
      </c>
      <c r="F66" s="54" t="s">
        <v>1045</v>
      </c>
      <c r="G66" s="30" t="s">
        <v>78</v>
      </c>
      <c r="H66" s="23" t="s">
        <v>78</v>
      </c>
      <c r="I66" s="30"/>
      <c r="J66" s="52" t="s">
        <v>5</v>
      </c>
      <c r="K66" s="46"/>
      <c r="L66" s="30"/>
      <c r="M66" s="30"/>
      <c r="N66" s="30"/>
      <c r="O66" s="55" t="s">
        <v>48</v>
      </c>
      <c r="P66" s="56"/>
    </row>
    <row r="67" spans="1:16" s="55" customFormat="1" ht="72">
      <c r="A67" s="52"/>
      <c r="B67" s="166"/>
      <c r="C67" s="166"/>
      <c r="D67" s="166"/>
      <c r="E67" s="53" t="s">
        <v>1062</v>
      </c>
      <c r="F67" s="54" t="s">
        <v>1053</v>
      </c>
      <c r="G67" s="30" t="s">
        <v>778</v>
      </c>
      <c r="H67" s="23" t="s">
        <v>78</v>
      </c>
      <c r="I67" s="30"/>
      <c r="J67" s="52" t="s">
        <v>5</v>
      </c>
      <c r="K67" s="46" t="s">
        <v>1057</v>
      </c>
      <c r="L67" s="30"/>
      <c r="M67" s="30"/>
      <c r="N67" s="30"/>
      <c r="O67" s="55" t="s">
        <v>48</v>
      </c>
      <c r="P67" s="56"/>
    </row>
    <row r="68" spans="1:16" s="55" customFormat="1" ht="72">
      <c r="A68" s="52"/>
      <c r="B68" s="166"/>
      <c r="C68" s="166"/>
      <c r="D68" s="166"/>
      <c r="E68" s="53" t="s">
        <v>1063</v>
      </c>
      <c r="F68" s="54" t="s">
        <v>1054</v>
      </c>
      <c r="G68" s="30" t="s">
        <v>1048</v>
      </c>
      <c r="H68" s="23" t="s">
        <v>78</v>
      </c>
      <c r="I68" s="30"/>
      <c r="J68" s="52" t="s">
        <v>5</v>
      </c>
      <c r="K68" s="46"/>
      <c r="L68" s="30"/>
      <c r="M68" s="30"/>
      <c r="N68" s="30"/>
      <c r="P68" s="56"/>
    </row>
    <row r="69" spans="1:16" s="55" customFormat="1" ht="72">
      <c r="A69" s="52"/>
      <c r="B69" s="166"/>
      <c r="C69" s="166"/>
      <c r="D69" s="166"/>
      <c r="E69" s="53" t="s">
        <v>1064</v>
      </c>
      <c r="F69" s="54" t="s">
        <v>1055</v>
      </c>
      <c r="G69" s="30" t="s">
        <v>1048</v>
      </c>
      <c r="H69" s="23" t="s">
        <v>78</v>
      </c>
      <c r="I69" s="30"/>
      <c r="J69" s="52" t="s">
        <v>5</v>
      </c>
      <c r="K69" s="46"/>
      <c r="L69" s="30"/>
      <c r="M69" s="30"/>
      <c r="N69" s="30"/>
      <c r="P69" s="56"/>
    </row>
    <row r="70" spans="1:16" s="55" customFormat="1" ht="72">
      <c r="A70" s="52"/>
      <c r="B70" s="166"/>
      <c r="C70" s="167"/>
      <c r="D70" s="166"/>
      <c r="E70" s="53" t="s">
        <v>1065</v>
      </c>
      <c r="F70" s="54" t="s">
        <v>1056</v>
      </c>
      <c r="G70" s="30" t="s">
        <v>1047</v>
      </c>
      <c r="H70" s="23" t="s">
        <v>78</v>
      </c>
      <c r="I70" s="30"/>
      <c r="J70" s="52" t="s">
        <v>5</v>
      </c>
      <c r="K70" s="46"/>
      <c r="L70" s="30"/>
      <c r="M70" s="30"/>
      <c r="N70" s="30"/>
      <c r="O70" s="55" t="s">
        <v>48</v>
      </c>
      <c r="P70" s="56"/>
    </row>
    <row r="71" spans="1:16" s="55" customFormat="1" ht="54">
      <c r="A71" s="52"/>
      <c r="B71" s="166"/>
      <c r="C71" s="165" t="s">
        <v>1781</v>
      </c>
      <c r="D71" s="165" t="s">
        <v>788</v>
      </c>
      <c r="E71" s="53" t="s">
        <v>779</v>
      </c>
      <c r="F71" s="54" t="s">
        <v>1046</v>
      </c>
      <c r="G71" s="30" t="s">
        <v>785</v>
      </c>
      <c r="H71" s="23" t="s">
        <v>777</v>
      </c>
      <c r="I71" s="30"/>
      <c r="J71" s="52" t="s">
        <v>5</v>
      </c>
      <c r="K71" s="46"/>
      <c r="L71" s="30"/>
      <c r="M71" s="30"/>
      <c r="N71" s="30"/>
      <c r="O71" s="55" t="s">
        <v>48</v>
      </c>
      <c r="P71" s="56"/>
    </row>
    <row r="72" spans="1:16" s="55" customFormat="1" ht="54">
      <c r="A72" s="52"/>
      <c r="B72" s="166"/>
      <c r="C72" s="166"/>
      <c r="D72" s="166"/>
      <c r="E72" s="53" t="s">
        <v>784</v>
      </c>
      <c r="F72" s="54" t="s">
        <v>1045</v>
      </c>
      <c r="G72" s="30" t="s">
        <v>766</v>
      </c>
      <c r="H72" s="23" t="s">
        <v>766</v>
      </c>
      <c r="I72" s="30"/>
      <c r="J72" s="52" t="s">
        <v>5</v>
      </c>
      <c r="K72" s="46"/>
      <c r="L72" s="30"/>
      <c r="M72" s="30"/>
      <c r="N72" s="30"/>
      <c r="O72" s="55" t="s">
        <v>48</v>
      </c>
      <c r="P72" s="56"/>
    </row>
    <row r="73" spans="1:16" s="55" customFormat="1" ht="54">
      <c r="A73" s="52"/>
      <c r="B73" s="166"/>
      <c r="C73" s="166"/>
      <c r="D73" s="166"/>
      <c r="E73" s="53" t="s">
        <v>817</v>
      </c>
      <c r="F73" s="54" t="s">
        <v>1239</v>
      </c>
      <c r="G73" s="30" t="s">
        <v>766</v>
      </c>
      <c r="H73" s="23" t="s">
        <v>766</v>
      </c>
      <c r="I73" s="30"/>
      <c r="J73" s="52" t="s">
        <v>5</v>
      </c>
      <c r="K73" s="46" t="s">
        <v>1240</v>
      </c>
      <c r="L73" s="30"/>
      <c r="M73" s="30"/>
      <c r="N73" s="30"/>
      <c r="O73" s="55" t="s">
        <v>48</v>
      </c>
      <c r="P73" s="56"/>
    </row>
    <row r="74" spans="1:16" s="55" customFormat="1" ht="36">
      <c r="A74" s="52"/>
      <c r="B74" s="166"/>
      <c r="C74" s="166"/>
      <c r="D74" s="166"/>
      <c r="E74" s="53" t="s">
        <v>823</v>
      </c>
      <c r="F74" s="54" t="s">
        <v>78</v>
      </c>
      <c r="G74" s="30" t="s">
        <v>786</v>
      </c>
      <c r="H74" s="23" t="s">
        <v>766</v>
      </c>
      <c r="I74" s="30"/>
      <c r="J74" s="52" t="s">
        <v>5</v>
      </c>
      <c r="K74" s="46" t="s">
        <v>1240</v>
      </c>
      <c r="L74" s="30"/>
      <c r="M74" s="30"/>
      <c r="N74" s="30"/>
      <c r="O74" s="55" t="s">
        <v>48</v>
      </c>
      <c r="P74" s="56"/>
    </row>
    <row r="75" spans="1:16" s="55" customFormat="1" ht="36">
      <c r="A75" s="52"/>
      <c r="B75" s="166"/>
      <c r="C75" s="166"/>
      <c r="D75" s="166"/>
      <c r="E75" s="53" t="s">
        <v>820</v>
      </c>
      <c r="F75" s="54" t="s">
        <v>78</v>
      </c>
      <c r="G75" s="30" t="s">
        <v>786</v>
      </c>
      <c r="H75" s="23" t="s">
        <v>766</v>
      </c>
      <c r="I75" s="30"/>
      <c r="J75" s="52" t="s">
        <v>5</v>
      </c>
      <c r="K75" s="46"/>
      <c r="L75" s="30"/>
      <c r="M75" s="30"/>
      <c r="N75" s="30"/>
      <c r="O75" s="55" t="s">
        <v>48</v>
      </c>
      <c r="P75" s="56"/>
    </row>
    <row r="76" spans="1:16" s="55" customFormat="1" ht="54">
      <c r="A76" s="52"/>
      <c r="B76" s="166"/>
      <c r="C76" s="166"/>
      <c r="D76" s="166"/>
      <c r="E76" s="53" t="s">
        <v>780</v>
      </c>
      <c r="F76" s="54" t="s">
        <v>1046</v>
      </c>
      <c r="G76" s="30" t="s">
        <v>785</v>
      </c>
      <c r="H76" s="23" t="s">
        <v>777</v>
      </c>
      <c r="I76" s="30"/>
      <c r="J76" s="52" t="s">
        <v>5</v>
      </c>
      <c r="K76" s="46"/>
      <c r="L76" s="30"/>
      <c r="M76" s="30"/>
      <c r="N76" s="30"/>
      <c r="O76" s="55" t="s">
        <v>48</v>
      </c>
      <c r="P76" s="56"/>
    </row>
    <row r="77" spans="1:16" s="55" customFormat="1" ht="54">
      <c r="A77" s="52"/>
      <c r="B77" s="166"/>
      <c r="C77" s="166"/>
      <c r="D77" s="166"/>
      <c r="E77" s="53" t="s">
        <v>781</v>
      </c>
      <c r="F77" s="54" t="s">
        <v>1045</v>
      </c>
      <c r="G77" s="30" t="s">
        <v>766</v>
      </c>
      <c r="H77" s="23" t="s">
        <v>766</v>
      </c>
      <c r="I77" s="30"/>
      <c r="J77" s="52" t="s">
        <v>5</v>
      </c>
      <c r="K77" s="46"/>
      <c r="L77" s="30"/>
      <c r="M77" s="30"/>
      <c r="N77" s="30"/>
      <c r="O77" s="55" t="s">
        <v>48</v>
      </c>
      <c r="P77" s="56"/>
    </row>
    <row r="78" spans="1:16" s="55" customFormat="1" ht="54">
      <c r="A78" s="52"/>
      <c r="B78" s="166"/>
      <c r="C78" s="166"/>
      <c r="D78" s="166"/>
      <c r="E78" s="53" t="s">
        <v>818</v>
      </c>
      <c r="F78" s="54" t="s">
        <v>1164</v>
      </c>
      <c r="G78" s="30" t="s">
        <v>766</v>
      </c>
      <c r="H78" s="23" t="s">
        <v>766</v>
      </c>
      <c r="I78" s="30"/>
      <c r="J78" s="52" t="s">
        <v>5</v>
      </c>
      <c r="K78" s="46" t="s">
        <v>1240</v>
      </c>
      <c r="L78" s="30"/>
      <c r="M78" s="30"/>
      <c r="N78" s="30"/>
      <c r="O78" s="55" t="s">
        <v>48</v>
      </c>
      <c r="P78" s="56"/>
    </row>
    <row r="79" spans="1:16" s="55" customFormat="1" ht="36">
      <c r="A79" s="52"/>
      <c r="B79" s="166"/>
      <c r="C79" s="166"/>
      <c r="D79" s="166"/>
      <c r="E79" s="53" t="s">
        <v>824</v>
      </c>
      <c r="F79" s="54" t="s">
        <v>78</v>
      </c>
      <c r="G79" s="30" t="s">
        <v>786</v>
      </c>
      <c r="H79" s="23" t="s">
        <v>766</v>
      </c>
      <c r="I79" s="30"/>
      <c r="J79" s="52" t="s">
        <v>5</v>
      </c>
      <c r="K79" s="46" t="s">
        <v>1240</v>
      </c>
      <c r="L79" s="30"/>
      <c r="M79" s="30"/>
      <c r="N79" s="30"/>
      <c r="O79" s="55" t="s">
        <v>48</v>
      </c>
      <c r="P79" s="56"/>
    </row>
    <row r="80" spans="1:16" s="55" customFormat="1" ht="36">
      <c r="A80" s="52"/>
      <c r="B80" s="166"/>
      <c r="C80" s="166"/>
      <c r="D80" s="166"/>
      <c r="E80" s="53" t="s">
        <v>822</v>
      </c>
      <c r="F80" s="54" t="s">
        <v>78</v>
      </c>
      <c r="G80" s="30"/>
      <c r="H80" s="23" t="s">
        <v>766</v>
      </c>
      <c r="I80" s="30"/>
      <c r="J80" s="52" t="s">
        <v>5</v>
      </c>
      <c r="K80" s="46"/>
      <c r="L80" s="30"/>
      <c r="M80" s="30"/>
      <c r="N80" s="30"/>
      <c r="O80" s="55" t="s">
        <v>48</v>
      </c>
      <c r="P80" s="56"/>
    </row>
    <row r="81" spans="1:16" s="55" customFormat="1" ht="54">
      <c r="A81" s="52"/>
      <c r="B81" s="166"/>
      <c r="C81" s="166"/>
      <c r="D81" s="166"/>
      <c r="E81" s="53" t="s">
        <v>782</v>
      </c>
      <c r="F81" s="54" t="s">
        <v>1046</v>
      </c>
      <c r="G81" s="30" t="s">
        <v>785</v>
      </c>
      <c r="H81" s="23" t="s">
        <v>777</v>
      </c>
      <c r="I81" s="30"/>
      <c r="J81" s="52" t="s">
        <v>5</v>
      </c>
      <c r="K81" s="46"/>
      <c r="L81" s="30"/>
      <c r="M81" s="30"/>
      <c r="N81" s="30"/>
      <c r="O81" s="55" t="s">
        <v>48</v>
      </c>
      <c r="P81" s="56"/>
    </row>
    <row r="82" spans="1:16" s="55" customFormat="1" ht="54">
      <c r="A82" s="52"/>
      <c r="B82" s="166"/>
      <c r="C82" s="166"/>
      <c r="D82" s="166"/>
      <c r="E82" s="53" t="s">
        <v>783</v>
      </c>
      <c r="F82" s="54" t="s">
        <v>1045</v>
      </c>
      <c r="G82" s="30" t="s">
        <v>766</v>
      </c>
      <c r="H82" s="23" t="s">
        <v>766</v>
      </c>
      <c r="I82" s="30"/>
      <c r="J82" s="52" t="s">
        <v>5</v>
      </c>
      <c r="K82" s="46"/>
      <c r="L82" s="30"/>
      <c r="M82" s="30"/>
      <c r="N82" s="30"/>
      <c r="O82" s="55" t="s">
        <v>48</v>
      </c>
      <c r="P82" s="56"/>
    </row>
    <row r="83" spans="1:16" s="55" customFormat="1" ht="54">
      <c r="A83" s="52"/>
      <c r="B83" s="166"/>
      <c r="C83" s="166"/>
      <c r="D83" s="166"/>
      <c r="E83" s="53" t="s">
        <v>819</v>
      </c>
      <c r="F83" s="54" t="s">
        <v>1164</v>
      </c>
      <c r="G83" s="30" t="s">
        <v>766</v>
      </c>
      <c r="H83" s="23" t="s">
        <v>766</v>
      </c>
      <c r="I83" s="30"/>
      <c r="J83" s="52" t="s">
        <v>5</v>
      </c>
      <c r="K83" s="46" t="s">
        <v>1240</v>
      </c>
      <c r="L83" s="30"/>
      <c r="M83" s="30"/>
      <c r="N83" s="30"/>
      <c r="O83" s="55" t="s">
        <v>48</v>
      </c>
      <c r="P83" s="56"/>
    </row>
    <row r="84" spans="1:16" s="55" customFormat="1" ht="36">
      <c r="A84" s="52"/>
      <c r="B84" s="166"/>
      <c r="C84" s="166"/>
      <c r="D84" s="166"/>
      <c r="E84" s="53" t="s">
        <v>825</v>
      </c>
      <c r="F84" s="54" t="s">
        <v>78</v>
      </c>
      <c r="G84" s="30" t="s">
        <v>786</v>
      </c>
      <c r="H84" s="23" t="s">
        <v>766</v>
      </c>
      <c r="I84" s="30"/>
      <c r="J84" s="52" t="s">
        <v>5</v>
      </c>
      <c r="K84" s="46" t="s">
        <v>1240</v>
      </c>
      <c r="L84" s="30"/>
      <c r="M84" s="30"/>
      <c r="N84" s="30"/>
      <c r="O84" s="55" t="s">
        <v>48</v>
      </c>
      <c r="P84" s="56"/>
    </row>
    <row r="85" spans="1:16" s="55" customFormat="1" ht="36">
      <c r="A85" s="52"/>
      <c r="B85" s="166"/>
      <c r="C85" s="167"/>
      <c r="D85" s="166"/>
      <c r="E85" s="53" t="s">
        <v>821</v>
      </c>
      <c r="F85" s="54" t="s">
        <v>78</v>
      </c>
      <c r="G85" s="30"/>
      <c r="H85" s="23" t="s">
        <v>766</v>
      </c>
      <c r="I85" s="30"/>
      <c r="J85" s="52" t="s">
        <v>5</v>
      </c>
      <c r="K85" s="46"/>
      <c r="L85" s="30"/>
      <c r="M85" s="30"/>
      <c r="N85" s="30"/>
      <c r="O85" s="55" t="s">
        <v>48</v>
      </c>
      <c r="P85" s="87" t="s">
        <v>957</v>
      </c>
    </row>
    <row r="86" spans="1:16" s="55" customFormat="1" ht="108">
      <c r="A86" s="52"/>
      <c r="B86" s="166"/>
      <c r="C86" s="165" t="s">
        <v>1778</v>
      </c>
      <c r="D86" s="165" t="s">
        <v>850</v>
      </c>
      <c r="E86" s="53" t="s">
        <v>1066</v>
      </c>
      <c r="F86" s="54" t="s">
        <v>1485</v>
      </c>
      <c r="G86" s="30"/>
      <c r="H86" s="30"/>
      <c r="I86" s="30"/>
      <c r="J86" s="52" t="s">
        <v>178</v>
      </c>
      <c r="K86" s="46" t="s">
        <v>1574</v>
      </c>
      <c r="L86" s="30"/>
      <c r="M86" s="30"/>
      <c r="N86" s="30"/>
      <c r="O86" s="55" t="s">
        <v>48</v>
      </c>
      <c r="P86" s="56">
        <v>2</v>
      </c>
    </row>
    <row r="87" spans="1:16" s="55" customFormat="1">
      <c r="A87" s="52"/>
      <c r="B87" s="166"/>
      <c r="C87" s="166"/>
      <c r="D87" s="166"/>
      <c r="E87" s="53" t="s">
        <v>865</v>
      </c>
      <c r="F87" s="54" t="s">
        <v>1486</v>
      </c>
      <c r="G87" s="30"/>
      <c r="H87" s="30"/>
      <c r="I87" s="30"/>
      <c r="J87" s="52" t="s">
        <v>178</v>
      </c>
      <c r="K87" s="46"/>
      <c r="L87" s="30"/>
      <c r="M87" s="30"/>
      <c r="N87" s="30"/>
      <c r="O87" s="55" t="s">
        <v>48</v>
      </c>
      <c r="P87" s="56">
        <v>3</v>
      </c>
    </row>
    <row r="88" spans="1:16" s="55" customFormat="1">
      <c r="A88" s="52"/>
      <c r="B88" s="166"/>
      <c r="C88" s="166"/>
      <c r="D88" s="166"/>
      <c r="E88" s="53" t="s">
        <v>867</v>
      </c>
      <c r="F88" s="54" t="s">
        <v>1515</v>
      </c>
      <c r="G88" s="30"/>
      <c r="H88" s="30"/>
      <c r="I88" s="30"/>
      <c r="J88" s="52" t="s">
        <v>178</v>
      </c>
      <c r="K88" s="46"/>
      <c r="L88" s="59"/>
      <c r="M88" s="30"/>
      <c r="N88" s="30"/>
      <c r="O88" s="55" t="s">
        <v>48</v>
      </c>
      <c r="P88" s="56">
        <v>2</v>
      </c>
    </row>
    <row r="89" spans="1:16" s="55" customFormat="1">
      <c r="A89" s="52"/>
      <c r="B89" s="166"/>
      <c r="C89" s="166"/>
      <c r="D89" s="166"/>
      <c r="E89" s="53" t="s">
        <v>868</v>
      </c>
      <c r="F89" s="54" t="s">
        <v>1487</v>
      </c>
      <c r="G89" s="30"/>
      <c r="H89" s="30"/>
      <c r="I89" s="30"/>
      <c r="J89" s="52" t="s">
        <v>178</v>
      </c>
      <c r="K89" s="46"/>
      <c r="L89" s="59"/>
      <c r="M89" s="30"/>
      <c r="N89" s="30"/>
      <c r="O89" s="55" t="s">
        <v>48</v>
      </c>
      <c r="P89" s="56">
        <v>3</v>
      </c>
    </row>
    <row r="90" spans="1:16" s="55" customFormat="1">
      <c r="A90" s="52"/>
      <c r="B90" s="166"/>
      <c r="C90" s="166"/>
      <c r="D90" s="166"/>
      <c r="E90" s="53" t="s">
        <v>870</v>
      </c>
      <c r="F90" s="54" t="s">
        <v>1488</v>
      </c>
      <c r="G90" s="30"/>
      <c r="H90" s="30"/>
      <c r="I90" s="30"/>
      <c r="J90" s="52" t="s">
        <v>178</v>
      </c>
      <c r="K90" s="46"/>
      <c r="L90" s="59"/>
      <c r="M90" s="30"/>
      <c r="N90" s="30"/>
      <c r="O90" s="55" t="s">
        <v>48</v>
      </c>
      <c r="P90" s="56">
        <v>2</v>
      </c>
    </row>
    <row r="91" spans="1:16" s="55" customFormat="1">
      <c r="A91" s="52"/>
      <c r="B91" s="166"/>
      <c r="C91" s="166"/>
      <c r="D91" s="166"/>
      <c r="E91" s="53" t="s">
        <v>871</v>
      </c>
      <c r="F91" s="54" t="s">
        <v>1489</v>
      </c>
      <c r="G91" s="30"/>
      <c r="H91" s="30"/>
      <c r="I91" s="30"/>
      <c r="J91" s="52" t="s">
        <v>178</v>
      </c>
      <c r="K91" s="46"/>
      <c r="L91" s="59"/>
      <c r="M91" s="30"/>
      <c r="N91" s="30"/>
      <c r="O91" s="55" t="s">
        <v>48</v>
      </c>
      <c r="P91" s="56">
        <v>3</v>
      </c>
    </row>
    <row r="92" spans="1:16" s="55" customFormat="1">
      <c r="A92" s="52"/>
      <c r="B92" s="166"/>
      <c r="C92" s="166"/>
      <c r="D92" s="166"/>
      <c r="E92" s="53" t="s">
        <v>873</v>
      </c>
      <c r="F92" s="54" t="s">
        <v>1490</v>
      </c>
      <c r="G92" s="30"/>
      <c r="H92" s="30"/>
      <c r="I92" s="30"/>
      <c r="J92" s="52" t="s">
        <v>178</v>
      </c>
      <c r="K92" s="46"/>
      <c r="L92" s="59"/>
      <c r="M92" s="30"/>
      <c r="N92" s="30"/>
      <c r="O92" s="55" t="s">
        <v>48</v>
      </c>
      <c r="P92" s="56">
        <v>2</v>
      </c>
    </row>
    <row r="93" spans="1:16" s="55" customFormat="1">
      <c r="A93" s="52"/>
      <c r="B93" s="166"/>
      <c r="C93" s="166"/>
      <c r="D93" s="166"/>
      <c r="E93" s="53" t="s">
        <v>874</v>
      </c>
      <c r="F93" s="54" t="s">
        <v>1491</v>
      </c>
      <c r="G93" s="30"/>
      <c r="H93" s="30"/>
      <c r="I93" s="30"/>
      <c r="J93" s="52" t="s">
        <v>178</v>
      </c>
      <c r="K93" s="46"/>
      <c r="L93" s="59"/>
      <c r="M93" s="30"/>
      <c r="N93" s="30"/>
      <c r="O93" s="55" t="s">
        <v>48</v>
      </c>
      <c r="P93" s="56">
        <v>3</v>
      </c>
    </row>
    <row r="94" spans="1:16" s="55" customFormat="1">
      <c r="A94" s="52"/>
      <c r="B94" s="166"/>
      <c r="C94" s="166"/>
      <c r="D94" s="166"/>
      <c r="E94" s="53" t="s">
        <v>876</v>
      </c>
      <c r="F94" s="54" t="s">
        <v>1492</v>
      </c>
      <c r="G94" s="30"/>
      <c r="H94" s="30"/>
      <c r="I94" s="30"/>
      <c r="J94" s="52" t="s">
        <v>178</v>
      </c>
      <c r="K94" s="46"/>
      <c r="L94" s="59"/>
      <c r="M94" s="30"/>
      <c r="N94" s="30"/>
      <c r="O94" s="55" t="s">
        <v>48</v>
      </c>
      <c r="P94" s="56">
        <v>2</v>
      </c>
    </row>
    <row r="95" spans="1:16" s="55" customFormat="1">
      <c r="A95" s="52"/>
      <c r="B95" s="166"/>
      <c r="C95" s="166"/>
      <c r="D95" s="166"/>
      <c r="E95" s="53" t="s">
        <v>877</v>
      </c>
      <c r="F95" s="54" t="s">
        <v>1493</v>
      </c>
      <c r="G95" s="30"/>
      <c r="H95" s="30"/>
      <c r="I95" s="30"/>
      <c r="J95" s="52" t="s">
        <v>178</v>
      </c>
      <c r="K95" s="46"/>
      <c r="L95" s="59"/>
      <c r="M95" s="30"/>
      <c r="N95" s="30"/>
      <c r="O95" s="55" t="s">
        <v>48</v>
      </c>
      <c r="P95" s="56">
        <v>3</v>
      </c>
    </row>
    <row r="96" spans="1:16" s="55" customFormat="1">
      <c r="A96" s="52"/>
      <c r="B96" s="166"/>
      <c r="C96" s="166"/>
      <c r="D96" s="166"/>
      <c r="E96" s="53" t="s">
        <v>879</v>
      </c>
      <c r="F96" s="54" t="s">
        <v>1494</v>
      </c>
      <c r="G96" s="30"/>
      <c r="H96" s="30"/>
      <c r="I96" s="30"/>
      <c r="J96" s="52" t="s">
        <v>178</v>
      </c>
      <c r="K96" s="46"/>
      <c r="L96" s="59"/>
      <c r="M96" s="30"/>
      <c r="N96" s="30"/>
      <c r="O96" s="55" t="s">
        <v>48</v>
      </c>
      <c r="P96" s="56">
        <v>2</v>
      </c>
    </row>
    <row r="97" spans="1:16" s="55" customFormat="1">
      <c r="A97" s="52"/>
      <c r="B97" s="166"/>
      <c r="C97" s="166"/>
      <c r="D97" s="166"/>
      <c r="E97" s="53" t="s">
        <v>880</v>
      </c>
      <c r="F97" s="54" t="s">
        <v>1495</v>
      </c>
      <c r="G97" s="30"/>
      <c r="H97" s="30"/>
      <c r="I97" s="30"/>
      <c r="J97" s="52" t="s">
        <v>178</v>
      </c>
      <c r="K97" s="46"/>
      <c r="L97" s="59"/>
      <c r="M97" s="30"/>
      <c r="N97" s="30"/>
      <c r="O97" s="55" t="s">
        <v>48</v>
      </c>
      <c r="P97" s="56">
        <v>3</v>
      </c>
    </row>
    <row r="98" spans="1:16" s="55" customFormat="1">
      <c r="A98" s="52"/>
      <c r="B98" s="166"/>
      <c r="C98" s="166"/>
      <c r="D98" s="166"/>
      <c r="E98" s="53" t="s">
        <v>882</v>
      </c>
      <c r="F98" s="54" t="s">
        <v>1496</v>
      </c>
      <c r="G98" s="30"/>
      <c r="H98" s="30"/>
      <c r="I98" s="30"/>
      <c r="J98" s="52" t="s">
        <v>178</v>
      </c>
      <c r="K98" s="46"/>
      <c r="L98" s="59"/>
      <c r="M98" s="30"/>
      <c r="N98" s="30"/>
      <c r="O98" s="55" t="s">
        <v>48</v>
      </c>
      <c r="P98" s="56">
        <v>2</v>
      </c>
    </row>
    <row r="99" spans="1:16" s="55" customFormat="1">
      <c r="A99" s="52"/>
      <c r="B99" s="166"/>
      <c r="C99" s="166"/>
      <c r="D99" s="166"/>
      <c r="E99" s="53" t="s">
        <v>883</v>
      </c>
      <c r="F99" s="54" t="s">
        <v>1497</v>
      </c>
      <c r="G99" s="30"/>
      <c r="H99" s="30"/>
      <c r="I99" s="30"/>
      <c r="J99" s="52" t="s">
        <v>178</v>
      </c>
      <c r="K99" s="46"/>
      <c r="L99" s="59"/>
      <c r="M99" s="30"/>
      <c r="N99" s="30"/>
      <c r="O99" s="55" t="s">
        <v>48</v>
      </c>
      <c r="P99" s="56">
        <v>3</v>
      </c>
    </row>
    <row r="100" spans="1:16" s="55" customFormat="1">
      <c r="A100" s="52"/>
      <c r="B100" s="166"/>
      <c r="C100" s="166"/>
      <c r="D100" s="166"/>
      <c r="E100" s="53" t="s">
        <v>885</v>
      </c>
      <c r="F100" s="54" t="s">
        <v>1498</v>
      </c>
      <c r="G100" s="30"/>
      <c r="H100" s="30"/>
      <c r="I100" s="30"/>
      <c r="J100" s="52" t="s">
        <v>178</v>
      </c>
      <c r="K100" s="46"/>
      <c r="L100" s="59"/>
      <c r="M100" s="30"/>
      <c r="N100" s="30"/>
      <c r="O100" s="55" t="s">
        <v>48</v>
      </c>
      <c r="P100" s="56">
        <v>2</v>
      </c>
    </row>
    <row r="101" spans="1:16" s="55" customFormat="1">
      <c r="A101" s="52"/>
      <c r="B101" s="166"/>
      <c r="C101" s="166"/>
      <c r="D101" s="166"/>
      <c r="E101" s="53" t="s">
        <v>886</v>
      </c>
      <c r="F101" s="54" t="s">
        <v>1499</v>
      </c>
      <c r="G101" s="30"/>
      <c r="H101" s="30"/>
      <c r="I101" s="30"/>
      <c r="J101" s="52" t="s">
        <v>178</v>
      </c>
      <c r="K101" s="46"/>
      <c r="L101" s="59"/>
      <c r="M101" s="30"/>
      <c r="N101" s="30"/>
      <c r="O101" s="55" t="s">
        <v>48</v>
      </c>
      <c r="P101" s="56">
        <v>3</v>
      </c>
    </row>
    <row r="102" spans="1:16" s="55" customFormat="1">
      <c r="A102" s="52"/>
      <c r="B102" s="166"/>
      <c r="C102" s="166"/>
      <c r="D102" s="166"/>
      <c r="E102" s="53" t="s">
        <v>891</v>
      </c>
      <c r="F102" s="54" t="s">
        <v>1500</v>
      </c>
      <c r="G102" s="30"/>
      <c r="H102" s="30"/>
      <c r="I102" s="30"/>
      <c r="J102" s="52" t="s">
        <v>178</v>
      </c>
      <c r="K102" s="46"/>
      <c r="L102" s="59"/>
      <c r="M102" s="30"/>
      <c r="N102" s="30"/>
      <c r="O102" s="55" t="s">
        <v>48</v>
      </c>
      <c r="P102" s="56">
        <v>2</v>
      </c>
    </row>
    <row r="103" spans="1:16" s="55" customFormat="1">
      <c r="A103" s="52"/>
      <c r="B103" s="166"/>
      <c r="C103" s="166"/>
      <c r="D103" s="166"/>
      <c r="E103" s="53" t="s">
        <v>892</v>
      </c>
      <c r="F103" s="54" t="s">
        <v>1501</v>
      </c>
      <c r="G103" s="30"/>
      <c r="H103" s="30"/>
      <c r="I103" s="30"/>
      <c r="J103" s="52" t="s">
        <v>178</v>
      </c>
      <c r="K103" s="46"/>
      <c r="L103" s="59"/>
      <c r="M103" s="30"/>
      <c r="N103" s="30"/>
      <c r="O103" s="55" t="s">
        <v>48</v>
      </c>
      <c r="P103" s="56">
        <v>3</v>
      </c>
    </row>
    <row r="104" spans="1:16" s="55" customFormat="1">
      <c r="A104" s="52"/>
      <c r="B104" s="166"/>
      <c r="C104" s="166"/>
      <c r="D104" s="166"/>
      <c r="E104" s="53" t="s">
        <v>894</v>
      </c>
      <c r="F104" s="54" t="s">
        <v>1502</v>
      </c>
      <c r="G104" s="30"/>
      <c r="H104" s="30"/>
      <c r="I104" s="30"/>
      <c r="J104" s="52" t="s">
        <v>178</v>
      </c>
      <c r="K104" s="46"/>
      <c r="L104" s="59"/>
      <c r="M104" s="30"/>
      <c r="N104" s="30"/>
      <c r="O104" s="55" t="s">
        <v>48</v>
      </c>
      <c r="P104" s="56">
        <v>2</v>
      </c>
    </row>
    <row r="105" spans="1:16" s="55" customFormat="1">
      <c r="A105" s="52"/>
      <c r="B105" s="166"/>
      <c r="C105" s="166"/>
      <c r="D105" s="166"/>
      <c r="E105" s="53" t="s">
        <v>895</v>
      </c>
      <c r="F105" s="54" t="s">
        <v>1503</v>
      </c>
      <c r="G105" s="30"/>
      <c r="H105" s="30"/>
      <c r="I105" s="30"/>
      <c r="J105" s="52" t="s">
        <v>178</v>
      </c>
      <c r="K105" s="46"/>
      <c r="L105" s="59"/>
      <c r="M105" s="30"/>
      <c r="N105" s="30"/>
      <c r="O105" s="55" t="s">
        <v>48</v>
      </c>
      <c r="P105" s="56">
        <v>3</v>
      </c>
    </row>
    <row r="106" spans="1:16" s="55" customFormat="1">
      <c r="A106" s="52"/>
      <c r="B106" s="166"/>
      <c r="C106" s="166"/>
      <c r="D106" s="166"/>
      <c r="E106" s="53" t="s">
        <v>896</v>
      </c>
      <c r="F106" s="54" t="s">
        <v>1504</v>
      </c>
      <c r="G106" s="30"/>
      <c r="H106" s="30"/>
      <c r="I106" s="30"/>
      <c r="J106" s="52" t="s">
        <v>178</v>
      </c>
      <c r="K106" s="46"/>
      <c r="L106" s="59"/>
      <c r="M106" s="30"/>
      <c r="N106" s="30"/>
      <c r="O106" s="55" t="s">
        <v>48</v>
      </c>
      <c r="P106" s="56">
        <v>3</v>
      </c>
    </row>
    <row r="107" spans="1:16" s="55" customFormat="1">
      <c r="A107" s="52"/>
      <c r="B107" s="166"/>
      <c r="C107" s="166"/>
      <c r="D107" s="166"/>
      <c r="E107" s="53" t="s">
        <v>899</v>
      </c>
      <c r="F107" s="54" t="s">
        <v>1505</v>
      </c>
      <c r="G107" s="30"/>
      <c r="H107" s="30"/>
      <c r="I107" s="30"/>
      <c r="J107" s="52" t="s">
        <v>178</v>
      </c>
      <c r="K107" s="46"/>
      <c r="L107" s="59"/>
      <c r="M107" s="30"/>
      <c r="N107" s="30"/>
      <c r="O107" s="55" t="s">
        <v>48</v>
      </c>
      <c r="P107" s="56">
        <v>2</v>
      </c>
    </row>
    <row r="108" spans="1:16" s="55" customFormat="1">
      <c r="A108" s="52"/>
      <c r="B108" s="166"/>
      <c r="C108" s="166"/>
      <c r="D108" s="166"/>
      <c r="E108" s="53" t="s">
        <v>900</v>
      </c>
      <c r="F108" s="54" t="s">
        <v>1506</v>
      </c>
      <c r="G108" s="30"/>
      <c r="H108" s="30"/>
      <c r="I108" s="30"/>
      <c r="J108" s="52" t="s">
        <v>178</v>
      </c>
      <c r="K108" s="46"/>
      <c r="L108" s="59"/>
      <c r="M108" s="30"/>
      <c r="N108" s="30"/>
      <c r="O108" s="55" t="s">
        <v>48</v>
      </c>
      <c r="P108" s="56">
        <v>3</v>
      </c>
    </row>
    <row r="109" spans="1:16" s="55" customFormat="1">
      <c r="A109" s="52"/>
      <c r="B109" s="166"/>
      <c r="C109" s="166"/>
      <c r="D109" s="166"/>
      <c r="E109" s="53" t="s">
        <v>904</v>
      </c>
      <c r="F109" s="54" t="s">
        <v>1507</v>
      </c>
      <c r="G109" s="30"/>
      <c r="H109" s="30"/>
      <c r="I109" s="30"/>
      <c r="J109" s="52" t="s">
        <v>178</v>
      </c>
      <c r="K109" s="46"/>
      <c r="L109" s="59"/>
      <c r="M109" s="30"/>
      <c r="N109" s="30"/>
      <c r="O109" s="55" t="s">
        <v>48</v>
      </c>
      <c r="P109" s="56">
        <v>3</v>
      </c>
    </row>
    <row r="110" spans="1:16" s="55" customFormat="1">
      <c r="A110" s="52"/>
      <c r="B110" s="166"/>
      <c r="C110" s="166"/>
      <c r="D110" s="166"/>
      <c r="E110" s="53" t="s">
        <v>1573</v>
      </c>
      <c r="F110" s="54" t="s">
        <v>1508</v>
      </c>
      <c r="G110" s="30"/>
      <c r="H110" s="30"/>
      <c r="I110" s="30"/>
      <c r="J110" s="52" t="s">
        <v>178</v>
      </c>
      <c r="K110" s="46"/>
      <c r="L110" s="59"/>
      <c r="M110" s="30"/>
      <c r="N110" s="30"/>
      <c r="O110" s="55" t="s">
        <v>48</v>
      </c>
      <c r="P110" s="56">
        <v>3</v>
      </c>
    </row>
    <row r="111" spans="1:16" s="55" customFormat="1">
      <c r="A111" s="52"/>
      <c r="B111" s="166"/>
      <c r="C111" s="166"/>
      <c r="D111" s="166"/>
      <c r="E111" s="53" t="s">
        <v>910</v>
      </c>
      <c r="F111" s="54" t="s">
        <v>1509</v>
      </c>
      <c r="G111" s="30"/>
      <c r="H111" s="30"/>
      <c r="I111" s="30"/>
      <c r="J111" s="52" t="s">
        <v>178</v>
      </c>
      <c r="K111" s="46"/>
      <c r="L111" s="59"/>
      <c r="M111" s="30"/>
      <c r="N111" s="30"/>
      <c r="O111" s="55" t="s">
        <v>48</v>
      </c>
      <c r="P111" s="56">
        <v>3</v>
      </c>
    </row>
    <row r="112" spans="1:16" s="55" customFormat="1">
      <c r="A112" s="52"/>
      <c r="B112" s="166"/>
      <c r="C112" s="166"/>
      <c r="D112" s="166"/>
      <c r="E112" s="53" t="s">
        <v>911</v>
      </c>
      <c r="F112" s="54" t="s">
        <v>1510</v>
      </c>
      <c r="G112" s="30"/>
      <c r="H112" s="30"/>
      <c r="I112" s="30"/>
      <c r="J112" s="52" t="s">
        <v>178</v>
      </c>
      <c r="K112" s="46"/>
      <c r="L112" s="59"/>
      <c r="M112" s="30"/>
      <c r="N112" s="30"/>
      <c r="O112" s="55" t="s">
        <v>48</v>
      </c>
      <c r="P112" s="56">
        <v>3</v>
      </c>
    </row>
    <row r="113" spans="1:16" s="55" customFormat="1">
      <c r="A113" s="52"/>
      <c r="B113" s="166"/>
      <c r="C113" s="166"/>
      <c r="D113" s="166"/>
      <c r="E113" s="53" t="s">
        <v>923</v>
      </c>
      <c r="F113" s="54" t="s">
        <v>1511</v>
      </c>
      <c r="G113" s="30"/>
      <c r="H113" s="30"/>
      <c r="I113" s="30"/>
      <c r="J113" s="52" t="s">
        <v>178</v>
      </c>
      <c r="K113" s="46"/>
      <c r="L113" s="59"/>
      <c r="M113" s="30"/>
      <c r="N113" s="30"/>
      <c r="O113" s="55" t="s">
        <v>48</v>
      </c>
      <c r="P113" s="56">
        <v>3</v>
      </c>
    </row>
    <row r="114" spans="1:16" s="55" customFormat="1">
      <c r="A114" s="52"/>
      <c r="B114" s="166"/>
      <c r="C114" s="166"/>
      <c r="D114" s="166"/>
      <c r="E114" s="53" t="s">
        <v>935</v>
      </c>
      <c r="F114" s="54" t="s">
        <v>1512</v>
      </c>
      <c r="G114" s="30"/>
      <c r="H114" s="30"/>
      <c r="I114" s="30"/>
      <c r="J114" s="52" t="s">
        <v>178</v>
      </c>
      <c r="K114" s="46"/>
      <c r="L114" s="59"/>
      <c r="M114" s="30"/>
      <c r="N114" s="30"/>
      <c r="O114" s="55" t="s">
        <v>48</v>
      </c>
      <c r="P114" s="56">
        <v>3</v>
      </c>
    </row>
    <row r="115" spans="1:16" s="55" customFormat="1">
      <c r="A115" s="52"/>
      <c r="B115" s="166"/>
      <c r="C115" s="166"/>
      <c r="D115" s="166"/>
      <c r="E115" s="53" t="s">
        <v>944</v>
      </c>
      <c r="F115" s="54" t="s">
        <v>1513</v>
      </c>
      <c r="G115" s="30"/>
      <c r="H115" s="30"/>
      <c r="I115" s="30"/>
      <c r="J115" s="52" t="s">
        <v>178</v>
      </c>
      <c r="K115" s="46"/>
      <c r="L115" s="59"/>
      <c r="M115" s="30"/>
      <c r="N115" s="30"/>
      <c r="O115" s="55" t="s">
        <v>48</v>
      </c>
      <c r="P115" s="56">
        <v>3</v>
      </c>
    </row>
    <row r="116" spans="1:16" s="55" customFormat="1">
      <c r="A116" s="52"/>
      <c r="B116" s="166"/>
      <c r="C116" s="166"/>
      <c r="D116" s="166"/>
      <c r="E116" s="53" t="s">
        <v>950</v>
      </c>
      <c r="F116" s="54" t="s">
        <v>1514</v>
      </c>
      <c r="G116" s="30"/>
      <c r="H116" s="30"/>
      <c r="I116" s="30"/>
      <c r="J116" s="52" t="s">
        <v>178</v>
      </c>
      <c r="K116" s="46"/>
      <c r="L116" s="59"/>
      <c r="M116" s="30"/>
      <c r="N116" s="30"/>
      <c r="O116" s="55" t="s">
        <v>48</v>
      </c>
      <c r="P116" s="56">
        <v>3</v>
      </c>
    </row>
    <row r="117" spans="1:16" s="55" customFormat="1" ht="36" customHeight="1">
      <c r="A117" s="52"/>
      <c r="B117" s="166"/>
      <c r="C117" s="165" t="s">
        <v>1777</v>
      </c>
      <c r="D117" s="165" t="s">
        <v>851</v>
      </c>
      <c r="E117" s="53" t="s">
        <v>862</v>
      </c>
      <c r="F117" s="46" t="s">
        <v>1516</v>
      </c>
      <c r="G117" s="30"/>
      <c r="H117" s="30"/>
      <c r="I117" s="30"/>
      <c r="J117" s="52" t="s">
        <v>178</v>
      </c>
      <c r="K117" s="46"/>
      <c r="L117" s="59"/>
      <c r="M117" s="30"/>
      <c r="N117" s="30"/>
      <c r="O117" s="55" t="s">
        <v>48</v>
      </c>
      <c r="P117" s="56" t="s">
        <v>1169</v>
      </c>
    </row>
    <row r="118" spans="1:16" s="55" customFormat="1">
      <c r="A118" s="52"/>
      <c r="B118" s="166"/>
      <c r="C118" s="166"/>
      <c r="D118" s="166"/>
      <c r="E118" s="53" t="s">
        <v>866</v>
      </c>
      <c r="F118" s="46" t="s">
        <v>1517</v>
      </c>
      <c r="G118" s="30"/>
      <c r="H118" s="30"/>
      <c r="I118" s="30"/>
      <c r="J118" s="52" t="s">
        <v>178</v>
      </c>
      <c r="K118" s="46"/>
      <c r="L118" s="59"/>
      <c r="M118" s="30"/>
      <c r="N118" s="30"/>
      <c r="O118" s="55" t="s">
        <v>48</v>
      </c>
      <c r="P118" s="56" t="s">
        <v>1169</v>
      </c>
    </row>
    <row r="119" spans="1:16" s="55" customFormat="1">
      <c r="A119" s="52"/>
      <c r="B119" s="166"/>
      <c r="C119" s="166"/>
      <c r="D119" s="166"/>
      <c r="E119" s="53" t="s">
        <v>869</v>
      </c>
      <c r="F119" s="46" t="s">
        <v>1518</v>
      </c>
      <c r="G119" s="30"/>
      <c r="H119" s="30"/>
      <c r="I119" s="30"/>
      <c r="J119" s="52" t="s">
        <v>178</v>
      </c>
      <c r="K119" s="46"/>
      <c r="L119" s="59"/>
      <c r="M119" s="30"/>
      <c r="N119" s="30"/>
      <c r="O119" s="55" t="s">
        <v>48</v>
      </c>
      <c r="P119" s="56" t="s">
        <v>1169</v>
      </c>
    </row>
    <row r="120" spans="1:16" s="55" customFormat="1">
      <c r="A120" s="52"/>
      <c r="B120" s="166"/>
      <c r="C120" s="166"/>
      <c r="D120" s="166"/>
      <c r="E120" s="53" t="s">
        <v>872</v>
      </c>
      <c r="F120" s="46" t="s">
        <v>1519</v>
      </c>
      <c r="G120" s="30"/>
      <c r="H120" s="30"/>
      <c r="I120" s="30"/>
      <c r="J120" s="52" t="s">
        <v>178</v>
      </c>
      <c r="K120" s="46"/>
      <c r="L120" s="59"/>
      <c r="M120" s="30"/>
      <c r="N120" s="30"/>
      <c r="O120" s="55" t="s">
        <v>48</v>
      </c>
      <c r="P120" s="56" t="s">
        <v>1169</v>
      </c>
    </row>
    <row r="121" spans="1:16" s="55" customFormat="1">
      <c r="A121" s="52"/>
      <c r="B121" s="166"/>
      <c r="C121" s="166"/>
      <c r="D121" s="166"/>
      <c r="E121" s="53" t="s">
        <v>875</v>
      </c>
      <c r="F121" s="46" t="s">
        <v>1520</v>
      </c>
      <c r="G121" s="30"/>
      <c r="H121" s="30"/>
      <c r="I121" s="30"/>
      <c r="J121" s="52" t="s">
        <v>178</v>
      </c>
      <c r="K121" s="46"/>
      <c r="L121" s="59"/>
      <c r="M121" s="30"/>
      <c r="N121" s="30"/>
      <c r="O121" s="55" t="s">
        <v>48</v>
      </c>
      <c r="P121" s="56" t="s">
        <v>1169</v>
      </c>
    </row>
    <row r="122" spans="1:16" s="55" customFormat="1">
      <c r="A122" s="52"/>
      <c r="B122" s="166"/>
      <c r="C122" s="166"/>
      <c r="D122" s="166"/>
      <c r="E122" s="53" t="s">
        <v>878</v>
      </c>
      <c r="F122" s="46" t="s">
        <v>1521</v>
      </c>
      <c r="G122" s="30"/>
      <c r="H122" s="30"/>
      <c r="I122" s="30"/>
      <c r="J122" s="52" t="s">
        <v>178</v>
      </c>
      <c r="K122" s="46"/>
      <c r="L122" s="59"/>
      <c r="M122" s="30"/>
      <c r="N122" s="30"/>
      <c r="O122" s="55" t="s">
        <v>48</v>
      </c>
      <c r="P122" s="56" t="s">
        <v>1169</v>
      </c>
    </row>
    <row r="123" spans="1:16" s="55" customFormat="1">
      <c r="A123" s="52"/>
      <c r="B123" s="166"/>
      <c r="C123" s="166"/>
      <c r="D123" s="166"/>
      <c r="E123" s="53" t="s">
        <v>881</v>
      </c>
      <c r="F123" s="46" t="s">
        <v>1522</v>
      </c>
      <c r="G123" s="30"/>
      <c r="H123" s="30"/>
      <c r="I123" s="30"/>
      <c r="J123" s="52" t="s">
        <v>178</v>
      </c>
      <c r="K123" s="46"/>
      <c r="L123" s="59"/>
      <c r="M123" s="30"/>
      <c r="N123" s="30"/>
      <c r="O123" s="55" t="s">
        <v>48</v>
      </c>
      <c r="P123" s="56" t="s">
        <v>1169</v>
      </c>
    </row>
    <row r="124" spans="1:16" s="55" customFormat="1">
      <c r="A124" s="52"/>
      <c r="B124" s="166"/>
      <c r="C124" s="166"/>
      <c r="D124" s="166"/>
      <c r="E124" s="53" t="s">
        <v>884</v>
      </c>
      <c r="F124" s="46" t="s">
        <v>1523</v>
      </c>
      <c r="G124" s="30"/>
      <c r="H124" s="30"/>
      <c r="I124" s="30"/>
      <c r="J124" s="52" t="s">
        <v>178</v>
      </c>
      <c r="K124" s="46"/>
      <c r="L124" s="59"/>
      <c r="M124" s="30"/>
      <c r="N124" s="30"/>
      <c r="O124" s="55" t="s">
        <v>48</v>
      </c>
      <c r="P124" s="56" t="s">
        <v>1169</v>
      </c>
    </row>
    <row r="125" spans="1:16" s="55" customFormat="1">
      <c r="A125" s="52"/>
      <c r="B125" s="166"/>
      <c r="C125" s="166"/>
      <c r="D125" s="166"/>
      <c r="E125" s="53" t="s">
        <v>890</v>
      </c>
      <c r="F125" s="46" t="s">
        <v>1524</v>
      </c>
      <c r="G125" s="30"/>
      <c r="H125" s="30"/>
      <c r="I125" s="30"/>
      <c r="J125" s="52" t="s">
        <v>178</v>
      </c>
      <c r="K125" s="46"/>
      <c r="L125" s="59"/>
      <c r="M125" s="30"/>
      <c r="N125" s="30"/>
      <c r="O125" s="55" t="s">
        <v>48</v>
      </c>
      <c r="P125" s="56" t="s">
        <v>1169</v>
      </c>
    </row>
    <row r="126" spans="1:16" s="55" customFormat="1">
      <c r="A126" s="52"/>
      <c r="B126" s="166"/>
      <c r="C126" s="166"/>
      <c r="D126" s="166"/>
      <c r="E126" s="53" t="s">
        <v>893</v>
      </c>
      <c r="F126" s="46" t="s">
        <v>1525</v>
      </c>
      <c r="G126" s="30"/>
      <c r="H126" s="30"/>
      <c r="I126" s="30"/>
      <c r="J126" s="52" t="s">
        <v>178</v>
      </c>
      <c r="K126" s="46"/>
      <c r="L126" s="59"/>
      <c r="M126" s="30"/>
      <c r="N126" s="30"/>
      <c r="O126" s="55" t="s">
        <v>48</v>
      </c>
      <c r="P126" s="56" t="s">
        <v>1169</v>
      </c>
    </row>
    <row r="127" spans="1:16" s="55" customFormat="1">
      <c r="A127" s="52"/>
      <c r="B127" s="166"/>
      <c r="C127" s="166"/>
      <c r="D127" s="166"/>
      <c r="E127" s="53" t="s">
        <v>897</v>
      </c>
      <c r="F127" s="46" t="s">
        <v>1526</v>
      </c>
      <c r="G127" s="30"/>
      <c r="H127" s="30"/>
      <c r="I127" s="30"/>
      <c r="J127" s="52" t="s">
        <v>178</v>
      </c>
      <c r="K127" s="46"/>
      <c r="L127" s="59"/>
      <c r="M127" s="30"/>
      <c r="N127" s="30"/>
      <c r="O127" s="55" t="s">
        <v>48</v>
      </c>
      <c r="P127" s="56" t="s">
        <v>1169</v>
      </c>
    </row>
    <row r="128" spans="1:16" s="55" customFormat="1">
      <c r="A128" s="52"/>
      <c r="B128" s="166"/>
      <c r="C128" s="166"/>
      <c r="D128" s="166"/>
      <c r="E128" s="53" t="s">
        <v>898</v>
      </c>
      <c r="F128" s="46" t="s">
        <v>1527</v>
      </c>
      <c r="G128" s="30"/>
      <c r="H128" s="30"/>
      <c r="I128" s="30"/>
      <c r="J128" s="52" t="s">
        <v>178</v>
      </c>
      <c r="K128" s="46"/>
      <c r="L128" s="59"/>
      <c r="M128" s="30"/>
      <c r="N128" s="30"/>
      <c r="O128" s="55" t="s">
        <v>48</v>
      </c>
      <c r="P128" s="56" t="s">
        <v>1169</v>
      </c>
    </row>
    <row r="129" spans="1:16" s="55" customFormat="1">
      <c r="A129" s="52"/>
      <c r="B129" s="166"/>
      <c r="C129" s="166"/>
      <c r="D129" s="166"/>
      <c r="E129" s="53" t="s">
        <v>901</v>
      </c>
      <c r="F129" s="46" t="s">
        <v>1528</v>
      </c>
      <c r="G129" s="30"/>
      <c r="H129" s="30"/>
      <c r="I129" s="30"/>
      <c r="J129" s="52" t="s">
        <v>178</v>
      </c>
      <c r="K129" s="46"/>
      <c r="L129" s="59"/>
      <c r="M129" s="30"/>
      <c r="N129" s="30"/>
      <c r="O129" s="55" t="s">
        <v>48</v>
      </c>
      <c r="P129" s="56" t="s">
        <v>1169</v>
      </c>
    </row>
    <row r="130" spans="1:16" s="55" customFormat="1">
      <c r="A130" s="52"/>
      <c r="B130" s="166"/>
      <c r="C130" s="166"/>
      <c r="D130" s="166"/>
      <c r="E130" s="53" t="s">
        <v>902</v>
      </c>
      <c r="F130" s="46" t="s">
        <v>1529</v>
      </c>
      <c r="G130" s="30"/>
      <c r="H130" s="30"/>
      <c r="I130" s="30"/>
      <c r="J130" s="52" t="s">
        <v>178</v>
      </c>
      <c r="K130" s="46"/>
      <c r="L130" s="59"/>
      <c r="M130" s="30"/>
      <c r="N130" s="30"/>
      <c r="O130" s="55" t="s">
        <v>48</v>
      </c>
      <c r="P130" s="56" t="s">
        <v>1169</v>
      </c>
    </row>
    <row r="131" spans="1:16" s="55" customFormat="1">
      <c r="A131" s="52"/>
      <c r="B131" s="166"/>
      <c r="C131" s="166"/>
      <c r="D131" s="166"/>
      <c r="E131" s="53" t="s">
        <v>903</v>
      </c>
      <c r="F131" s="46" t="s">
        <v>1530</v>
      </c>
      <c r="G131" s="30"/>
      <c r="H131" s="30"/>
      <c r="I131" s="30"/>
      <c r="J131" s="52" t="s">
        <v>178</v>
      </c>
      <c r="K131" s="46"/>
      <c r="L131" s="59"/>
      <c r="M131" s="30"/>
      <c r="N131" s="30"/>
      <c r="O131" s="55" t="s">
        <v>48</v>
      </c>
      <c r="P131" s="56" t="s">
        <v>1169</v>
      </c>
    </row>
    <row r="132" spans="1:16" s="55" customFormat="1">
      <c r="A132" s="52"/>
      <c r="B132" s="166"/>
      <c r="C132" s="166"/>
      <c r="D132" s="166"/>
      <c r="E132" s="53" t="s">
        <v>905</v>
      </c>
      <c r="F132" s="46" t="s">
        <v>1531</v>
      </c>
      <c r="G132" s="30"/>
      <c r="H132" s="30"/>
      <c r="I132" s="30"/>
      <c r="J132" s="52" t="s">
        <v>178</v>
      </c>
      <c r="K132" s="46"/>
      <c r="L132" s="59"/>
      <c r="M132" s="30"/>
      <c r="N132" s="30"/>
      <c r="O132" s="55" t="s">
        <v>48</v>
      </c>
      <c r="P132" s="56" t="s">
        <v>1169</v>
      </c>
    </row>
    <row r="133" spans="1:16" s="55" customFormat="1">
      <c r="A133" s="52"/>
      <c r="B133" s="166"/>
      <c r="C133" s="166"/>
      <c r="D133" s="166"/>
      <c r="E133" s="53" t="s">
        <v>906</v>
      </c>
      <c r="F133" s="46" t="s">
        <v>1532</v>
      </c>
      <c r="G133" s="30"/>
      <c r="H133" s="30"/>
      <c r="I133" s="30"/>
      <c r="J133" s="52" t="s">
        <v>178</v>
      </c>
      <c r="K133" s="46"/>
      <c r="L133" s="59"/>
      <c r="M133" s="30"/>
      <c r="N133" s="30"/>
      <c r="O133" s="55" t="s">
        <v>48</v>
      </c>
      <c r="P133" s="56" t="s">
        <v>1169</v>
      </c>
    </row>
    <row r="134" spans="1:16" s="55" customFormat="1">
      <c r="A134" s="52"/>
      <c r="B134" s="166"/>
      <c r="C134" s="166"/>
      <c r="D134" s="166"/>
      <c r="E134" s="53" t="s">
        <v>1569</v>
      </c>
      <c r="F134" s="46" t="s">
        <v>1508</v>
      </c>
      <c r="G134" s="30"/>
      <c r="H134" s="30"/>
      <c r="I134" s="30"/>
      <c r="J134" s="52" t="s">
        <v>178</v>
      </c>
      <c r="K134" s="46"/>
      <c r="L134" s="59"/>
      <c r="M134" s="30"/>
      <c r="N134" s="30"/>
      <c r="O134" s="55" t="s">
        <v>48</v>
      </c>
      <c r="P134" s="56" t="s">
        <v>1169</v>
      </c>
    </row>
    <row r="135" spans="1:16" s="55" customFormat="1">
      <c r="A135" s="52"/>
      <c r="B135" s="166"/>
      <c r="C135" s="166"/>
      <c r="D135" s="166"/>
      <c r="E135" s="53" t="s">
        <v>909</v>
      </c>
      <c r="F135" s="46" t="s">
        <v>1533</v>
      </c>
      <c r="G135" s="30"/>
      <c r="H135" s="30"/>
      <c r="I135" s="30"/>
      <c r="J135" s="52" t="s">
        <v>178</v>
      </c>
      <c r="K135" s="46"/>
      <c r="L135" s="59"/>
      <c r="M135" s="30"/>
      <c r="N135" s="30"/>
      <c r="O135" s="55" t="s">
        <v>48</v>
      </c>
      <c r="P135" s="56" t="s">
        <v>1169</v>
      </c>
    </row>
    <row r="136" spans="1:16" s="55" customFormat="1">
      <c r="A136" s="52"/>
      <c r="B136" s="166"/>
      <c r="C136" s="166"/>
      <c r="D136" s="166"/>
      <c r="E136" s="53" t="s">
        <v>912</v>
      </c>
      <c r="F136" s="46" t="s">
        <v>1534</v>
      </c>
      <c r="G136" s="30"/>
      <c r="H136" s="30"/>
      <c r="I136" s="30"/>
      <c r="J136" s="52" t="s">
        <v>178</v>
      </c>
      <c r="K136" s="46"/>
      <c r="L136" s="59"/>
      <c r="M136" s="30"/>
      <c r="N136" s="30"/>
      <c r="O136" s="55" t="s">
        <v>48</v>
      </c>
      <c r="P136" s="56" t="s">
        <v>1169</v>
      </c>
    </row>
    <row r="137" spans="1:16" s="55" customFormat="1">
      <c r="A137" s="52"/>
      <c r="B137" s="166"/>
      <c r="C137" s="166"/>
      <c r="D137" s="166"/>
      <c r="E137" s="53" t="s">
        <v>913</v>
      </c>
      <c r="F137" s="46" t="s">
        <v>1535</v>
      </c>
      <c r="G137" s="30"/>
      <c r="H137" s="30"/>
      <c r="I137" s="30"/>
      <c r="J137" s="52" t="s">
        <v>178</v>
      </c>
      <c r="K137" s="46"/>
      <c r="L137" s="59"/>
      <c r="M137" s="30"/>
      <c r="N137" s="30"/>
      <c r="O137" s="55" t="s">
        <v>48</v>
      </c>
      <c r="P137" s="56" t="s">
        <v>1169</v>
      </c>
    </row>
    <row r="138" spans="1:16" s="55" customFormat="1">
      <c r="A138" s="52"/>
      <c r="B138" s="166"/>
      <c r="C138" s="166"/>
      <c r="D138" s="166"/>
      <c r="E138" s="53" t="s">
        <v>914</v>
      </c>
      <c r="F138" s="46" t="s">
        <v>1536</v>
      </c>
      <c r="G138" s="30"/>
      <c r="H138" s="30"/>
      <c r="I138" s="30"/>
      <c r="J138" s="52" t="s">
        <v>178</v>
      </c>
      <c r="K138" s="46"/>
      <c r="L138" s="59"/>
      <c r="M138" s="30"/>
      <c r="N138" s="30"/>
      <c r="O138" s="55" t="s">
        <v>48</v>
      </c>
      <c r="P138" s="56" t="s">
        <v>1169</v>
      </c>
    </row>
    <row r="139" spans="1:16" s="55" customFormat="1">
      <c r="A139" s="52"/>
      <c r="B139" s="166"/>
      <c r="C139" s="166"/>
      <c r="D139" s="166"/>
      <c r="E139" s="53" t="s">
        <v>1570</v>
      </c>
      <c r="F139" s="46" t="s">
        <v>1537</v>
      </c>
      <c r="G139" s="30"/>
      <c r="H139" s="30"/>
      <c r="I139" s="30"/>
      <c r="J139" s="52" t="s">
        <v>178</v>
      </c>
      <c r="K139" s="46"/>
      <c r="L139" s="59"/>
      <c r="M139" s="30"/>
      <c r="N139" s="30"/>
      <c r="O139" s="55" t="s">
        <v>48</v>
      </c>
      <c r="P139" s="56" t="s">
        <v>1169</v>
      </c>
    </row>
    <row r="140" spans="1:16" s="55" customFormat="1">
      <c r="A140" s="52"/>
      <c r="B140" s="166"/>
      <c r="C140" s="166"/>
      <c r="D140" s="166"/>
      <c r="E140" s="53" t="s">
        <v>916</v>
      </c>
      <c r="F140" s="46" t="s">
        <v>1538</v>
      </c>
      <c r="G140" s="30"/>
      <c r="H140" s="30"/>
      <c r="I140" s="30"/>
      <c r="J140" s="52" t="s">
        <v>178</v>
      </c>
      <c r="K140" s="46"/>
      <c r="L140" s="59"/>
      <c r="M140" s="30"/>
      <c r="N140" s="30"/>
      <c r="O140" s="55" t="s">
        <v>48</v>
      </c>
      <c r="P140" s="56" t="s">
        <v>1169</v>
      </c>
    </row>
    <row r="141" spans="1:16" s="55" customFormat="1">
      <c r="A141" s="52"/>
      <c r="B141" s="166"/>
      <c r="C141" s="166"/>
      <c r="D141" s="166"/>
      <c r="E141" s="53" t="s">
        <v>917</v>
      </c>
      <c r="F141" s="46" t="s">
        <v>1539</v>
      </c>
      <c r="G141" s="30"/>
      <c r="H141" s="30"/>
      <c r="I141" s="30"/>
      <c r="J141" s="52" t="s">
        <v>178</v>
      </c>
      <c r="K141" s="46"/>
      <c r="L141" s="59"/>
      <c r="M141" s="30"/>
      <c r="N141" s="30"/>
      <c r="O141" s="55" t="s">
        <v>48</v>
      </c>
      <c r="P141" s="56" t="s">
        <v>1169</v>
      </c>
    </row>
    <row r="142" spans="1:16" s="55" customFormat="1">
      <c r="A142" s="52"/>
      <c r="B142" s="166"/>
      <c r="C142" s="166"/>
      <c r="D142" s="166"/>
      <c r="E142" s="53" t="s">
        <v>1571</v>
      </c>
      <c r="F142" s="46" t="s">
        <v>1540</v>
      </c>
      <c r="G142" s="30"/>
      <c r="H142" s="30"/>
      <c r="I142" s="30"/>
      <c r="J142" s="52" t="s">
        <v>178</v>
      </c>
      <c r="K142" s="46"/>
      <c r="L142" s="59"/>
      <c r="M142" s="30"/>
      <c r="N142" s="30"/>
      <c r="O142" s="55" t="s">
        <v>48</v>
      </c>
      <c r="P142" s="56" t="s">
        <v>1169</v>
      </c>
    </row>
    <row r="143" spans="1:16" s="55" customFormat="1">
      <c r="A143" s="52"/>
      <c r="B143" s="166"/>
      <c r="C143" s="166"/>
      <c r="D143" s="166"/>
      <c r="E143" s="53" t="s">
        <v>919</v>
      </c>
      <c r="F143" s="46" t="s">
        <v>1541</v>
      </c>
      <c r="G143" s="30"/>
      <c r="H143" s="30"/>
      <c r="I143" s="30"/>
      <c r="J143" s="52" t="s">
        <v>178</v>
      </c>
      <c r="K143" s="46"/>
      <c r="L143" s="59"/>
      <c r="M143" s="30"/>
      <c r="N143" s="30"/>
      <c r="O143" s="55" t="s">
        <v>48</v>
      </c>
      <c r="P143" s="56" t="s">
        <v>1169</v>
      </c>
    </row>
    <row r="144" spans="1:16" s="55" customFormat="1">
      <c r="A144" s="52"/>
      <c r="B144" s="166"/>
      <c r="C144" s="166"/>
      <c r="D144" s="166"/>
      <c r="E144" s="53" t="s">
        <v>920</v>
      </c>
      <c r="F144" s="46" t="s">
        <v>1542</v>
      </c>
      <c r="G144" s="30"/>
      <c r="H144" s="30"/>
      <c r="I144" s="30"/>
      <c r="J144" s="52" t="s">
        <v>178</v>
      </c>
      <c r="K144" s="46"/>
      <c r="L144" s="59"/>
      <c r="M144" s="30"/>
      <c r="N144" s="30"/>
      <c r="O144" s="55" t="s">
        <v>48</v>
      </c>
      <c r="P144" s="56" t="s">
        <v>1169</v>
      </c>
    </row>
    <row r="145" spans="1:16" s="55" customFormat="1">
      <c r="A145" s="52"/>
      <c r="B145" s="166"/>
      <c r="C145" s="166"/>
      <c r="D145" s="166"/>
      <c r="E145" s="53" t="s">
        <v>921</v>
      </c>
      <c r="F145" s="46" t="s">
        <v>1543</v>
      </c>
      <c r="G145" s="30"/>
      <c r="H145" s="30"/>
      <c r="I145" s="30"/>
      <c r="J145" s="52" t="s">
        <v>178</v>
      </c>
      <c r="K145" s="46"/>
      <c r="L145" s="59"/>
      <c r="M145" s="30"/>
      <c r="N145" s="30"/>
      <c r="O145" s="55" t="s">
        <v>48</v>
      </c>
      <c r="P145" s="56" t="s">
        <v>1169</v>
      </c>
    </row>
    <row r="146" spans="1:16" s="55" customFormat="1">
      <c r="A146" s="52"/>
      <c r="B146" s="166"/>
      <c r="C146" s="166"/>
      <c r="D146" s="166"/>
      <c r="E146" s="53" t="s">
        <v>922</v>
      </c>
      <c r="F146" s="46" t="s">
        <v>1544</v>
      </c>
      <c r="G146" s="30"/>
      <c r="H146" s="30"/>
      <c r="I146" s="30"/>
      <c r="J146" s="52" t="s">
        <v>178</v>
      </c>
      <c r="K146" s="46"/>
      <c r="L146" s="59"/>
      <c r="M146" s="30"/>
      <c r="N146" s="30"/>
      <c r="O146" s="55" t="s">
        <v>48</v>
      </c>
      <c r="P146" s="56" t="s">
        <v>1169</v>
      </c>
    </row>
    <row r="147" spans="1:16" s="55" customFormat="1">
      <c r="A147" s="52"/>
      <c r="B147" s="166"/>
      <c r="C147" s="166"/>
      <c r="D147" s="166"/>
      <c r="E147" s="53" t="s">
        <v>924</v>
      </c>
      <c r="F147" s="46" t="s">
        <v>1545</v>
      </c>
      <c r="G147" s="30"/>
      <c r="H147" s="30"/>
      <c r="I147" s="30"/>
      <c r="J147" s="52" t="s">
        <v>178</v>
      </c>
      <c r="K147" s="46"/>
      <c r="L147" s="59"/>
      <c r="M147" s="30"/>
      <c r="N147" s="30"/>
      <c r="O147" s="55" t="s">
        <v>48</v>
      </c>
      <c r="P147" s="56" t="s">
        <v>1169</v>
      </c>
    </row>
    <row r="148" spans="1:16" s="55" customFormat="1">
      <c r="A148" s="52"/>
      <c r="B148" s="166"/>
      <c r="C148" s="166"/>
      <c r="D148" s="166"/>
      <c r="E148" s="53" t="s">
        <v>925</v>
      </c>
      <c r="F148" s="46" t="s">
        <v>1546</v>
      </c>
      <c r="G148" s="30"/>
      <c r="H148" s="30"/>
      <c r="I148" s="30"/>
      <c r="J148" s="52" t="s">
        <v>178</v>
      </c>
      <c r="K148" s="46"/>
      <c r="L148" s="59"/>
      <c r="M148" s="30"/>
      <c r="N148" s="30"/>
      <c r="O148" s="55" t="s">
        <v>48</v>
      </c>
      <c r="P148" s="56" t="s">
        <v>1169</v>
      </c>
    </row>
    <row r="149" spans="1:16" s="55" customFormat="1">
      <c r="A149" s="52"/>
      <c r="B149" s="166"/>
      <c r="C149" s="166"/>
      <c r="D149" s="166"/>
      <c r="E149" s="53" t="s">
        <v>926</v>
      </c>
      <c r="F149" s="46" t="s">
        <v>1547</v>
      </c>
      <c r="G149" s="30"/>
      <c r="H149" s="30"/>
      <c r="I149" s="30"/>
      <c r="J149" s="52" t="s">
        <v>178</v>
      </c>
      <c r="K149" s="46"/>
      <c r="L149" s="59"/>
      <c r="M149" s="30"/>
      <c r="N149" s="30"/>
      <c r="O149" s="55" t="s">
        <v>48</v>
      </c>
      <c r="P149" s="56" t="s">
        <v>1169</v>
      </c>
    </row>
    <row r="150" spans="1:16" s="55" customFormat="1">
      <c r="A150" s="52"/>
      <c r="B150" s="166"/>
      <c r="C150" s="166"/>
      <c r="D150" s="166"/>
      <c r="E150" s="53" t="s">
        <v>927</v>
      </c>
      <c r="F150" s="46" t="s">
        <v>1548</v>
      </c>
      <c r="G150" s="30"/>
      <c r="H150" s="30"/>
      <c r="I150" s="30"/>
      <c r="J150" s="52" t="s">
        <v>178</v>
      </c>
      <c r="K150" s="46"/>
      <c r="L150" s="59"/>
      <c r="M150" s="30"/>
      <c r="N150" s="30"/>
      <c r="O150" s="55" t="s">
        <v>48</v>
      </c>
      <c r="P150" s="56" t="s">
        <v>1169</v>
      </c>
    </row>
    <row r="151" spans="1:16" s="55" customFormat="1">
      <c r="A151" s="52"/>
      <c r="B151" s="166"/>
      <c r="C151" s="166"/>
      <c r="D151" s="166"/>
      <c r="E151" s="53" t="s">
        <v>928</v>
      </c>
      <c r="F151" s="46" t="s">
        <v>1549</v>
      </c>
      <c r="G151" s="30"/>
      <c r="H151" s="30"/>
      <c r="I151" s="30"/>
      <c r="J151" s="52" t="s">
        <v>178</v>
      </c>
      <c r="K151" s="46"/>
      <c r="L151" s="59"/>
      <c r="M151" s="30"/>
      <c r="N151" s="30"/>
      <c r="O151" s="55" t="s">
        <v>48</v>
      </c>
      <c r="P151" s="56" t="s">
        <v>1169</v>
      </c>
    </row>
    <row r="152" spans="1:16" s="55" customFormat="1">
      <c r="A152" s="52"/>
      <c r="B152" s="166"/>
      <c r="C152" s="166"/>
      <c r="D152" s="166"/>
      <c r="E152" s="53" t="s">
        <v>929</v>
      </c>
      <c r="F152" s="46" t="s">
        <v>1550</v>
      </c>
      <c r="G152" s="30"/>
      <c r="H152" s="30"/>
      <c r="I152" s="30"/>
      <c r="J152" s="52" t="s">
        <v>178</v>
      </c>
      <c r="K152" s="46"/>
      <c r="L152" s="59"/>
      <c r="M152" s="30"/>
      <c r="N152" s="30"/>
      <c r="O152" s="55" t="s">
        <v>48</v>
      </c>
      <c r="P152" s="56" t="s">
        <v>1169</v>
      </c>
    </row>
    <row r="153" spans="1:16" s="55" customFormat="1">
      <c r="A153" s="52"/>
      <c r="B153" s="166"/>
      <c r="C153" s="166"/>
      <c r="D153" s="166"/>
      <c r="E153" s="53" t="s">
        <v>930</v>
      </c>
      <c r="F153" s="46" t="s">
        <v>1551</v>
      </c>
      <c r="G153" s="30"/>
      <c r="H153" s="30"/>
      <c r="I153" s="30"/>
      <c r="J153" s="52" t="s">
        <v>178</v>
      </c>
      <c r="K153" s="46"/>
      <c r="L153" s="59"/>
      <c r="M153" s="30"/>
      <c r="N153" s="30"/>
      <c r="O153" s="55" t="s">
        <v>48</v>
      </c>
      <c r="P153" s="56" t="s">
        <v>1169</v>
      </c>
    </row>
    <row r="154" spans="1:16" s="55" customFormat="1">
      <c r="A154" s="52"/>
      <c r="B154" s="166"/>
      <c r="C154" s="166"/>
      <c r="D154" s="166"/>
      <c r="E154" s="53" t="s">
        <v>931</v>
      </c>
      <c r="F154" s="46" t="s">
        <v>1552</v>
      </c>
      <c r="G154" s="30"/>
      <c r="H154" s="30"/>
      <c r="I154" s="30"/>
      <c r="J154" s="52" t="s">
        <v>178</v>
      </c>
      <c r="K154" s="46"/>
      <c r="L154" s="59"/>
      <c r="M154" s="30"/>
      <c r="N154" s="30"/>
      <c r="O154" s="55" t="s">
        <v>48</v>
      </c>
      <c r="P154" s="56" t="s">
        <v>1169</v>
      </c>
    </row>
    <row r="155" spans="1:16" s="55" customFormat="1">
      <c r="A155" s="52"/>
      <c r="B155" s="166"/>
      <c r="C155" s="166"/>
      <c r="D155" s="166"/>
      <c r="E155" s="53" t="s">
        <v>932</v>
      </c>
      <c r="F155" s="46" t="s">
        <v>1553</v>
      </c>
      <c r="G155" s="30"/>
      <c r="H155" s="30"/>
      <c r="I155" s="30"/>
      <c r="J155" s="52" t="s">
        <v>178</v>
      </c>
      <c r="K155" s="46"/>
      <c r="L155" s="59"/>
      <c r="M155" s="30"/>
      <c r="N155" s="30"/>
      <c r="O155" s="55" t="s">
        <v>48</v>
      </c>
      <c r="P155" s="56" t="s">
        <v>1169</v>
      </c>
    </row>
    <row r="156" spans="1:16" s="55" customFormat="1">
      <c r="A156" s="52"/>
      <c r="B156" s="166"/>
      <c r="C156" s="166"/>
      <c r="D156" s="166"/>
      <c r="E156" s="53" t="s">
        <v>1572</v>
      </c>
      <c r="F156" s="46" t="s">
        <v>1554</v>
      </c>
      <c r="G156" s="30"/>
      <c r="H156" s="30"/>
      <c r="I156" s="30"/>
      <c r="J156" s="52" t="s">
        <v>178</v>
      </c>
      <c r="K156" s="46"/>
      <c r="L156" s="59"/>
      <c r="M156" s="30"/>
      <c r="N156" s="30"/>
      <c r="O156" s="55" t="s">
        <v>48</v>
      </c>
      <c r="P156" s="56" t="s">
        <v>1169</v>
      </c>
    </row>
    <row r="157" spans="1:16" s="55" customFormat="1">
      <c r="A157" s="52"/>
      <c r="B157" s="166"/>
      <c r="C157" s="166"/>
      <c r="D157" s="166"/>
      <c r="E157" s="53" t="s">
        <v>934</v>
      </c>
      <c r="F157" s="46" t="s">
        <v>1555</v>
      </c>
      <c r="G157" s="30"/>
      <c r="H157" s="30"/>
      <c r="I157" s="30"/>
      <c r="J157" s="52" t="s">
        <v>178</v>
      </c>
      <c r="K157" s="46"/>
      <c r="L157" s="59"/>
      <c r="M157" s="30"/>
      <c r="N157" s="30"/>
      <c r="O157" s="55" t="s">
        <v>48</v>
      </c>
      <c r="P157" s="56" t="s">
        <v>1169</v>
      </c>
    </row>
    <row r="158" spans="1:16" s="55" customFormat="1">
      <c r="A158" s="52"/>
      <c r="B158" s="166"/>
      <c r="C158" s="166"/>
      <c r="D158" s="166"/>
      <c r="E158" s="53" t="s">
        <v>936</v>
      </c>
      <c r="F158" s="46" t="s">
        <v>1556</v>
      </c>
      <c r="G158" s="30"/>
      <c r="H158" s="30"/>
      <c r="I158" s="30"/>
      <c r="J158" s="52" t="s">
        <v>178</v>
      </c>
      <c r="K158" s="46"/>
      <c r="L158" s="59"/>
      <c r="M158" s="30"/>
      <c r="N158" s="30"/>
      <c r="O158" s="55" t="s">
        <v>48</v>
      </c>
      <c r="P158" s="56" t="s">
        <v>1169</v>
      </c>
    </row>
    <row r="159" spans="1:16" s="55" customFormat="1">
      <c r="A159" s="52"/>
      <c r="B159" s="166"/>
      <c r="C159" s="166"/>
      <c r="D159" s="166"/>
      <c r="E159" s="53" t="s">
        <v>937</v>
      </c>
      <c r="F159" s="46" t="s">
        <v>1557</v>
      </c>
      <c r="G159" s="30"/>
      <c r="H159" s="30"/>
      <c r="I159" s="30"/>
      <c r="J159" s="52" t="s">
        <v>178</v>
      </c>
      <c r="K159" s="46"/>
      <c r="L159" s="59"/>
      <c r="M159" s="30"/>
      <c r="N159" s="30"/>
      <c r="O159" s="55" t="s">
        <v>48</v>
      </c>
      <c r="P159" s="56" t="s">
        <v>1169</v>
      </c>
    </row>
    <row r="160" spans="1:16" s="55" customFormat="1">
      <c r="A160" s="52"/>
      <c r="B160" s="166"/>
      <c r="C160" s="166"/>
      <c r="D160" s="166"/>
      <c r="E160" s="53" t="s">
        <v>938</v>
      </c>
      <c r="F160" s="46" t="s">
        <v>1558</v>
      </c>
      <c r="G160" s="30"/>
      <c r="H160" s="30"/>
      <c r="I160" s="30"/>
      <c r="J160" s="52" t="s">
        <v>178</v>
      </c>
      <c r="K160" s="46"/>
      <c r="L160" s="59"/>
      <c r="M160" s="30"/>
      <c r="N160" s="30"/>
      <c r="O160" s="55" t="s">
        <v>48</v>
      </c>
      <c r="P160" s="56" t="s">
        <v>1169</v>
      </c>
    </row>
    <row r="161" spans="1:16" s="55" customFormat="1">
      <c r="A161" s="52"/>
      <c r="B161" s="166"/>
      <c r="C161" s="166"/>
      <c r="D161" s="166"/>
      <c r="E161" s="53" t="s">
        <v>939</v>
      </c>
      <c r="F161" s="46" t="s">
        <v>1559</v>
      </c>
      <c r="G161" s="30"/>
      <c r="H161" s="30"/>
      <c r="I161" s="30"/>
      <c r="J161" s="52" t="s">
        <v>178</v>
      </c>
      <c r="K161" s="46"/>
      <c r="L161" s="59"/>
      <c r="M161" s="30"/>
      <c r="N161" s="30"/>
      <c r="O161" s="55" t="s">
        <v>48</v>
      </c>
      <c r="P161" s="56" t="s">
        <v>1169</v>
      </c>
    </row>
    <row r="162" spans="1:16" s="55" customFormat="1">
      <c r="A162" s="52"/>
      <c r="B162" s="166"/>
      <c r="C162" s="166"/>
      <c r="D162" s="166"/>
      <c r="E162" s="53" t="s">
        <v>940</v>
      </c>
      <c r="F162" s="46" t="s">
        <v>1560</v>
      </c>
      <c r="G162" s="30"/>
      <c r="H162" s="30"/>
      <c r="I162" s="30"/>
      <c r="J162" s="52" t="s">
        <v>178</v>
      </c>
      <c r="K162" s="46"/>
      <c r="L162" s="59"/>
      <c r="M162" s="30"/>
      <c r="N162" s="30"/>
      <c r="O162" s="55" t="s">
        <v>48</v>
      </c>
      <c r="P162" s="56" t="s">
        <v>1169</v>
      </c>
    </row>
    <row r="163" spans="1:16" s="55" customFormat="1">
      <c r="A163" s="52"/>
      <c r="B163" s="166"/>
      <c r="C163" s="166"/>
      <c r="D163" s="166"/>
      <c r="E163" s="53" t="s">
        <v>941</v>
      </c>
      <c r="F163" s="46" t="s">
        <v>1561</v>
      </c>
      <c r="G163" s="30"/>
      <c r="H163" s="30"/>
      <c r="I163" s="30"/>
      <c r="J163" s="52" t="s">
        <v>178</v>
      </c>
      <c r="K163" s="46"/>
      <c r="L163" s="59"/>
      <c r="M163" s="30"/>
      <c r="N163" s="30"/>
      <c r="O163" s="55" t="s">
        <v>48</v>
      </c>
      <c r="P163" s="56" t="s">
        <v>1169</v>
      </c>
    </row>
    <row r="164" spans="1:16" s="55" customFormat="1">
      <c r="A164" s="52"/>
      <c r="B164" s="166"/>
      <c r="C164" s="166"/>
      <c r="D164" s="166"/>
      <c r="E164" s="53" t="s">
        <v>942</v>
      </c>
      <c r="F164" s="46" t="s">
        <v>1562</v>
      </c>
      <c r="G164" s="30"/>
      <c r="H164" s="30"/>
      <c r="I164" s="30"/>
      <c r="J164" s="52" t="s">
        <v>178</v>
      </c>
      <c r="K164" s="46"/>
      <c r="L164" s="59"/>
      <c r="M164" s="30"/>
      <c r="N164" s="30"/>
      <c r="O164" s="55" t="s">
        <v>48</v>
      </c>
      <c r="P164" s="56" t="s">
        <v>1169</v>
      </c>
    </row>
    <row r="165" spans="1:16" s="55" customFormat="1">
      <c r="A165" s="52"/>
      <c r="B165" s="166"/>
      <c r="C165" s="166"/>
      <c r="D165" s="166"/>
      <c r="E165" s="53" t="s">
        <v>943</v>
      </c>
      <c r="F165" s="46" t="s">
        <v>1563</v>
      </c>
      <c r="G165" s="30"/>
      <c r="H165" s="30"/>
      <c r="I165" s="30"/>
      <c r="J165" s="52" t="s">
        <v>178</v>
      </c>
      <c r="K165" s="46"/>
      <c r="L165" s="59"/>
      <c r="M165" s="30"/>
      <c r="N165" s="30"/>
      <c r="O165" s="55" t="s">
        <v>48</v>
      </c>
      <c r="P165" s="56" t="s">
        <v>1169</v>
      </c>
    </row>
    <row r="166" spans="1:16" s="55" customFormat="1">
      <c r="A166" s="52"/>
      <c r="B166" s="166"/>
      <c r="C166" s="166"/>
      <c r="D166" s="166"/>
      <c r="E166" s="53" t="s">
        <v>945</v>
      </c>
      <c r="F166" s="46" t="s">
        <v>1564</v>
      </c>
      <c r="G166" s="30"/>
      <c r="H166" s="30"/>
      <c r="I166" s="30"/>
      <c r="J166" s="52" t="s">
        <v>178</v>
      </c>
      <c r="K166" s="46"/>
      <c r="L166" s="59"/>
      <c r="M166" s="30"/>
      <c r="N166" s="30"/>
      <c r="O166" s="55" t="s">
        <v>48</v>
      </c>
      <c r="P166" s="56" t="s">
        <v>1169</v>
      </c>
    </row>
    <row r="167" spans="1:16" s="55" customFormat="1">
      <c r="A167" s="52"/>
      <c r="B167" s="166"/>
      <c r="C167" s="166"/>
      <c r="D167" s="166"/>
      <c r="E167" s="53" t="s">
        <v>946</v>
      </c>
      <c r="F167" s="46" t="s">
        <v>1565</v>
      </c>
      <c r="G167" s="30"/>
      <c r="H167" s="30"/>
      <c r="I167" s="30"/>
      <c r="J167" s="52" t="s">
        <v>178</v>
      </c>
      <c r="K167" s="46"/>
      <c r="L167" s="59"/>
      <c r="M167" s="30"/>
      <c r="N167" s="30"/>
      <c r="O167" s="55" t="s">
        <v>48</v>
      </c>
      <c r="P167" s="56" t="s">
        <v>1169</v>
      </c>
    </row>
    <row r="168" spans="1:16" s="55" customFormat="1">
      <c r="A168" s="52"/>
      <c r="B168" s="166"/>
      <c r="C168" s="166"/>
      <c r="D168" s="166"/>
      <c r="E168" s="53" t="s">
        <v>947</v>
      </c>
      <c r="F168" s="46" t="s">
        <v>1566</v>
      </c>
      <c r="G168" s="30"/>
      <c r="H168" s="30"/>
      <c r="I168" s="30"/>
      <c r="J168" s="52" t="s">
        <v>178</v>
      </c>
      <c r="K168" s="46"/>
      <c r="L168" s="59"/>
      <c r="M168" s="30"/>
      <c r="N168" s="30"/>
      <c r="O168" s="55" t="s">
        <v>48</v>
      </c>
      <c r="P168" s="56" t="s">
        <v>1169</v>
      </c>
    </row>
    <row r="169" spans="1:16" s="55" customFormat="1">
      <c r="A169" s="52"/>
      <c r="B169" s="166"/>
      <c r="C169" s="166"/>
      <c r="D169" s="166"/>
      <c r="E169" s="53" t="s">
        <v>948</v>
      </c>
      <c r="F169" s="46" t="s">
        <v>1567</v>
      </c>
      <c r="G169" s="30"/>
      <c r="H169" s="30"/>
      <c r="I169" s="30"/>
      <c r="J169" s="52" t="s">
        <v>178</v>
      </c>
      <c r="K169" s="46"/>
      <c r="L169" s="59"/>
      <c r="M169" s="30"/>
      <c r="N169" s="30"/>
      <c r="O169" s="55" t="s">
        <v>48</v>
      </c>
      <c r="P169" s="56" t="s">
        <v>1169</v>
      </c>
    </row>
    <row r="170" spans="1:16" s="55" customFormat="1">
      <c r="A170" s="52"/>
      <c r="B170" s="166"/>
      <c r="C170" s="167"/>
      <c r="D170" s="166"/>
      <c r="E170" s="53" t="s">
        <v>949</v>
      </c>
      <c r="F170" s="46" t="s">
        <v>1568</v>
      </c>
      <c r="G170" s="30"/>
      <c r="H170" s="30"/>
      <c r="I170" s="30"/>
      <c r="J170" s="52" t="s">
        <v>178</v>
      </c>
      <c r="K170" s="46"/>
      <c r="L170" s="59"/>
      <c r="M170" s="30"/>
      <c r="N170" s="30"/>
      <c r="O170" s="55" t="s">
        <v>48</v>
      </c>
      <c r="P170" s="56" t="s">
        <v>1169</v>
      </c>
    </row>
    <row r="171" spans="1:16" s="55" customFormat="1" ht="90">
      <c r="A171" s="52"/>
      <c r="B171" s="166"/>
      <c r="C171" s="220" t="s">
        <v>1783</v>
      </c>
      <c r="D171" s="165" t="s">
        <v>789</v>
      </c>
      <c r="E171" s="53" t="s">
        <v>791</v>
      </c>
      <c r="F171" s="54" t="s">
        <v>1782</v>
      </c>
      <c r="G171" s="30" t="s">
        <v>799</v>
      </c>
      <c r="H171" s="23" t="s">
        <v>612</v>
      </c>
      <c r="I171" s="30"/>
      <c r="J171" s="52" t="s">
        <v>5</v>
      </c>
      <c r="K171" s="46"/>
      <c r="L171" s="30"/>
      <c r="M171" s="30"/>
      <c r="N171" s="30"/>
      <c r="O171" s="55" t="s">
        <v>48</v>
      </c>
      <c r="P171" s="56"/>
    </row>
    <row r="172" spans="1:16" s="55" customFormat="1" ht="72">
      <c r="A172" s="52"/>
      <c r="B172" s="166"/>
      <c r="C172" s="221"/>
      <c r="D172" s="166"/>
      <c r="E172" s="53" t="s">
        <v>790</v>
      </c>
      <c r="F172" s="54" t="s">
        <v>766</v>
      </c>
      <c r="G172" s="30" t="s">
        <v>800</v>
      </c>
      <c r="H172" s="23" t="s">
        <v>801</v>
      </c>
      <c r="I172" s="30"/>
      <c r="J172" s="52" t="s">
        <v>5</v>
      </c>
      <c r="K172" s="46"/>
      <c r="L172" s="30"/>
      <c r="M172" s="30"/>
      <c r="N172" s="30"/>
      <c r="O172" s="55" t="s">
        <v>48</v>
      </c>
      <c r="P172" s="56"/>
    </row>
    <row r="173" spans="1:16" s="55" customFormat="1" ht="36">
      <c r="A173" s="52"/>
      <c r="B173" s="166"/>
      <c r="C173" s="221"/>
      <c r="D173" s="166"/>
      <c r="E173" s="53" t="s">
        <v>792</v>
      </c>
      <c r="F173" s="54" t="s">
        <v>766</v>
      </c>
      <c r="G173" s="30" t="s">
        <v>804</v>
      </c>
      <c r="H173" s="23" t="s">
        <v>801</v>
      </c>
      <c r="I173" s="30"/>
      <c r="J173" s="52" t="s">
        <v>5</v>
      </c>
      <c r="K173" s="46"/>
      <c r="L173" s="30"/>
      <c r="M173" s="30"/>
      <c r="N173" s="30"/>
      <c r="O173" s="55" t="s">
        <v>48</v>
      </c>
      <c r="P173" s="56"/>
    </row>
    <row r="174" spans="1:16" s="55" customFormat="1">
      <c r="A174" s="52"/>
      <c r="B174" s="166"/>
      <c r="C174" s="222"/>
      <c r="D174" s="167"/>
      <c r="E174" s="53" t="s">
        <v>794</v>
      </c>
      <c r="F174" s="54" t="s">
        <v>766</v>
      </c>
      <c r="G174" s="30" t="s">
        <v>802</v>
      </c>
      <c r="H174" s="23" t="s">
        <v>803</v>
      </c>
      <c r="I174" s="30"/>
      <c r="J174" s="52" t="s">
        <v>5</v>
      </c>
      <c r="K174" s="46"/>
      <c r="L174" s="30"/>
      <c r="M174" s="30"/>
      <c r="N174" s="30"/>
      <c r="O174" s="55" t="s">
        <v>48</v>
      </c>
      <c r="P174" s="56"/>
    </row>
    <row r="175" spans="1:16" s="55" customFormat="1" ht="108">
      <c r="A175" s="52"/>
      <c r="B175" s="166"/>
      <c r="C175" s="165" t="s">
        <v>1786</v>
      </c>
      <c r="D175" s="165" t="s">
        <v>793</v>
      </c>
      <c r="E175" s="53" t="s">
        <v>1170</v>
      </c>
      <c r="F175" s="54" t="s">
        <v>1188</v>
      </c>
      <c r="G175" s="30" t="s">
        <v>828</v>
      </c>
      <c r="H175" s="23" t="s">
        <v>612</v>
      </c>
      <c r="I175" s="30"/>
      <c r="J175" s="52" t="s">
        <v>5</v>
      </c>
      <c r="K175" s="46" t="s">
        <v>1190</v>
      </c>
      <c r="L175" s="30"/>
      <c r="M175" s="30"/>
      <c r="N175" s="30"/>
      <c r="O175" s="55" t="s">
        <v>48</v>
      </c>
      <c r="P175" s="56"/>
    </row>
    <row r="176" spans="1:16" s="55" customFormat="1" ht="36">
      <c r="A176" s="163"/>
      <c r="B176" s="166"/>
      <c r="C176" s="166"/>
      <c r="D176" s="166"/>
      <c r="E176" s="53" t="s">
        <v>1171</v>
      </c>
      <c r="F176" s="54" t="s">
        <v>1663</v>
      </c>
      <c r="G176" s="30" t="s">
        <v>766</v>
      </c>
      <c r="H176" s="30" t="s">
        <v>766</v>
      </c>
      <c r="I176" s="30"/>
      <c r="J176" s="52" t="s">
        <v>5</v>
      </c>
      <c r="K176" s="46"/>
      <c r="L176" s="30"/>
      <c r="M176" s="30"/>
      <c r="N176" s="30"/>
      <c r="O176" s="55" t="s">
        <v>48</v>
      </c>
      <c r="P176" s="56"/>
    </row>
    <row r="177" spans="1:16" s="55" customFormat="1" ht="36">
      <c r="A177" s="163"/>
      <c r="B177" s="166"/>
      <c r="C177" s="166"/>
      <c r="D177" s="166"/>
      <c r="E177" s="53" t="s">
        <v>1172</v>
      </c>
      <c r="F177" s="54" t="s">
        <v>1664</v>
      </c>
      <c r="G177" s="30" t="s">
        <v>766</v>
      </c>
      <c r="H177" s="30" t="s">
        <v>766</v>
      </c>
      <c r="I177" s="30"/>
      <c r="J177" s="52" t="s">
        <v>5</v>
      </c>
      <c r="K177" s="46"/>
      <c r="L177" s="30"/>
      <c r="M177" s="30"/>
      <c r="N177" s="30"/>
      <c r="O177" s="55" t="s">
        <v>48</v>
      </c>
      <c r="P177" s="56"/>
    </row>
    <row r="178" spans="1:16" s="55" customFormat="1" ht="36">
      <c r="A178" s="52"/>
      <c r="B178" s="166"/>
      <c r="C178" s="166"/>
      <c r="D178" s="166"/>
      <c r="E178" s="53" t="s">
        <v>1173</v>
      </c>
      <c r="F178" s="54" t="s">
        <v>1189</v>
      </c>
      <c r="G178" s="30" t="s">
        <v>766</v>
      </c>
      <c r="H178" s="30" t="s">
        <v>766</v>
      </c>
      <c r="I178" s="30"/>
      <c r="J178" s="52" t="s">
        <v>5</v>
      </c>
      <c r="K178" s="46"/>
      <c r="L178" s="30"/>
      <c r="M178" s="30"/>
      <c r="N178" s="30"/>
      <c r="O178" s="55" t="s">
        <v>48</v>
      </c>
      <c r="P178" s="56"/>
    </row>
    <row r="179" spans="1:16" s="55" customFormat="1" ht="36">
      <c r="A179" s="163"/>
      <c r="B179" s="166"/>
      <c r="C179" s="166"/>
      <c r="D179" s="166"/>
      <c r="E179" s="53" t="s">
        <v>1175</v>
      </c>
      <c r="F179" s="54" t="s">
        <v>1663</v>
      </c>
      <c r="G179" s="30" t="s">
        <v>766</v>
      </c>
      <c r="H179" s="30" t="s">
        <v>766</v>
      </c>
      <c r="I179" s="30"/>
      <c r="J179" s="52" t="s">
        <v>5</v>
      </c>
      <c r="K179" s="46"/>
      <c r="L179" s="30"/>
      <c r="M179" s="30"/>
      <c r="N179" s="30"/>
      <c r="O179" s="55" t="s">
        <v>48</v>
      </c>
      <c r="P179" s="56"/>
    </row>
    <row r="180" spans="1:16" s="55" customFormat="1" ht="36">
      <c r="A180" s="163"/>
      <c r="B180" s="166"/>
      <c r="C180" s="166"/>
      <c r="D180" s="166"/>
      <c r="E180" s="53" t="s">
        <v>1177</v>
      </c>
      <c r="F180" s="54" t="s">
        <v>1664</v>
      </c>
      <c r="G180" s="30" t="s">
        <v>766</v>
      </c>
      <c r="H180" s="30" t="s">
        <v>766</v>
      </c>
      <c r="I180" s="30"/>
      <c r="J180" s="52" t="s">
        <v>5</v>
      </c>
      <c r="K180" s="46"/>
      <c r="L180" s="30"/>
      <c r="M180" s="30"/>
      <c r="N180" s="30"/>
      <c r="O180" s="55" t="s">
        <v>48</v>
      </c>
      <c r="P180" s="56"/>
    </row>
    <row r="181" spans="1:16" s="55" customFormat="1" ht="36">
      <c r="A181" s="52"/>
      <c r="B181" s="166"/>
      <c r="C181" s="166"/>
      <c r="D181" s="166"/>
      <c r="E181" s="53" t="s">
        <v>1174</v>
      </c>
      <c r="F181" s="54" t="s">
        <v>1189</v>
      </c>
      <c r="G181" s="30" t="s">
        <v>766</v>
      </c>
      <c r="H181" s="30" t="s">
        <v>766</v>
      </c>
      <c r="I181" s="30"/>
      <c r="J181" s="52" t="s">
        <v>5</v>
      </c>
      <c r="K181" s="46"/>
      <c r="L181" s="30"/>
      <c r="M181" s="30"/>
      <c r="N181" s="30"/>
      <c r="O181" s="55" t="s">
        <v>48</v>
      </c>
      <c r="P181" s="56"/>
    </row>
    <row r="182" spans="1:16" s="55" customFormat="1" ht="36">
      <c r="A182" s="163"/>
      <c r="B182" s="166"/>
      <c r="C182" s="166"/>
      <c r="D182" s="166"/>
      <c r="E182" s="53" t="s">
        <v>1176</v>
      </c>
      <c r="F182" s="54" t="s">
        <v>1663</v>
      </c>
      <c r="G182" s="30" t="s">
        <v>766</v>
      </c>
      <c r="H182" s="30" t="s">
        <v>766</v>
      </c>
      <c r="I182" s="30"/>
      <c r="J182" s="52" t="s">
        <v>5</v>
      </c>
      <c r="K182" s="46"/>
      <c r="L182" s="30"/>
      <c r="M182" s="30"/>
      <c r="N182" s="30"/>
      <c r="O182" s="55" t="s">
        <v>48</v>
      </c>
      <c r="P182" s="56"/>
    </row>
    <row r="183" spans="1:16" s="55" customFormat="1" ht="36">
      <c r="A183" s="163"/>
      <c r="B183" s="166"/>
      <c r="C183" s="166"/>
      <c r="D183" s="167"/>
      <c r="E183" s="53" t="s">
        <v>1178</v>
      </c>
      <c r="F183" s="54" t="s">
        <v>1664</v>
      </c>
      <c r="G183" s="30" t="s">
        <v>766</v>
      </c>
      <c r="H183" s="30" t="s">
        <v>766</v>
      </c>
      <c r="I183" s="30"/>
      <c r="J183" s="52" t="s">
        <v>5</v>
      </c>
      <c r="K183" s="46"/>
      <c r="L183" s="30"/>
      <c r="M183" s="30"/>
      <c r="N183" s="30"/>
      <c r="O183" s="55" t="s">
        <v>48</v>
      </c>
      <c r="P183" s="56"/>
    </row>
    <row r="184" spans="1:16" s="55" customFormat="1" ht="198">
      <c r="A184" s="52"/>
      <c r="B184" s="166"/>
      <c r="C184" s="166"/>
      <c r="D184" s="165" t="s">
        <v>832</v>
      </c>
      <c r="E184" s="53" t="s">
        <v>839</v>
      </c>
      <c r="F184" s="54" t="s">
        <v>1180</v>
      </c>
      <c r="G184" s="30" t="s">
        <v>834</v>
      </c>
      <c r="H184" s="23" t="s">
        <v>612</v>
      </c>
      <c r="I184" s="30"/>
      <c r="J184" s="52" t="s">
        <v>5</v>
      </c>
      <c r="K184" s="46" t="s">
        <v>1179</v>
      </c>
      <c r="L184" s="30"/>
      <c r="M184" s="30"/>
      <c r="N184" s="30"/>
      <c r="O184" s="55" t="s">
        <v>48</v>
      </c>
      <c r="P184" s="56"/>
    </row>
    <row r="185" spans="1:16" s="55" customFormat="1" ht="198">
      <c r="A185" s="52"/>
      <c r="B185" s="166"/>
      <c r="C185" s="166"/>
      <c r="D185" s="166"/>
      <c r="E185" s="53" t="s">
        <v>836</v>
      </c>
      <c r="F185" s="54" t="s">
        <v>1181</v>
      </c>
      <c r="G185" s="30" t="s">
        <v>835</v>
      </c>
      <c r="H185" s="30" t="s">
        <v>766</v>
      </c>
      <c r="I185" s="30"/>
      <c r="J185" s="52" t="s">
        <v>5</v>
      </c>
      <c r="K185" s="46"/>
      <c r="L185" s="30"/>
      <c r="M185" s="30"/>
      <c r="N185" s="30"/>
      <c r="O185" s="55" t="s">
        <v>48</v>
      </c>
      <c r="P185" s="56"/>
    </row>
    <row r="186" spans="1:16" s="55" customFormat="1" ht="126">
      <c r="A186" s="52"/>
      <c r="B186" s="166"/>
      <c r="C186" s="166"/>
      <c r="D186" s="166"/>
      <c r="E186" s="53" t="s">
        <v>840</v>
      </c>
      <c r="F186" s="54" t="s">
        <v>833</v>
      </c>
      <c r="G186" s="30" t="s">
        <v>834</v>
      </c>
      <c r="H186" s="23" t="s">
        <v>612</v>
      </c>
      <c r="I186" s="30"/>
      <c r="J186" s="52" t="s">
        <v>5</v>
      </c>
      <c r="K186" s="46"/>
      <c r="L186" s="30"/>
      <c r="M186" s="30"/>
      <c r="N186" s="30"/>
      <c r="O186" s="55" t="s">
        <v>48</v>
      </c>
      <c r="P186" s="56"/>
    </row>
    <row r="187" spans="1:16" s="55" customFormat="1" ht="72">
      <c r="A187" s="52"/>
      <c r="B187" s="166"/>
      <c r="C187" s="166"/>
      <c r="D187" s="166"/>
      <c r="E187" s="53" t="s">
        <v>837</v>
      </c>
      <c r="F187" s="54" t="s">
        <v>766</v>
      </c>
      <c r="G187" s="30" t="s">
        <v>835</v>
      </c>
      <c r="H187" s="30" t="s">
        <v>766</v>
      </c>
      <c r="I187" s="30"/>
      <c r="J187" s="52" t="s">
        <v>5</v>
      </c>
      <c r="K187" s="46"/>
      <c r="L187" s="30"/>
      <c r="M187" s="30"/>
      <c r="N187" s="30"/>
      <c r="O187" s="55" t="s">
        <v>48</v>
      </c>
      <c r="P187" s="56"/>
    </row>
    <row r="188" spans="1:16" s="55" customFormat="1" ht="126">
      <c r="A188" s="52"/>
      <c r="B188" s="166"/>
      <c r="C188" s="166"/>
      <c r="D188" s="166"/>
      <c r="E188" s="53" t="s">
        <v>841</v>
      </c>
      <c r="F188" s="54" t="s">
        <v>833</v>
      </c>
      <c r="G188" s="30" t="s">
        <v>834</v>
      </c>
      <c r="H188" s="23" t="s">
        <v>612</v>
      </c>
      <c r="I188" s="30"/>
      <c r="J188" s="52" t="s">
        <v>5</v>
      </c>
      <c r="K188" s="46"/>
      <c r="L188" s="30"/>
      <c r="M188" s="30"/>
      <c r="N188" s="30"/>
      <c r="O188" s="55" t="s">
        <v>48</v>
      </c>
      <c r="P188" s="56"/>
    </row>
    <row r="189" spans="1:16" s="55" customFormat="1" ht="72">
      <c r="A189" s="52"/>
      <c r="B189" s="166"/>
      <c r="C189" s="166"/>
      <c r="D189" s="166"/>
      <c r="E189" s="53" t="s">
        <v>838</v>
      </c>
      <c r="F189" s="54" t="s">
        <v>766</v>
      </c>
      <c r="G189" s="30" t="s">
        <v>842</v>
      </c>
      <c r="H189" s="30" t="s">
        <v>766</v>
      </c>
      <c r="I189" s="30"/>
      <c r="J189" s="52" t="s">
        <v>5</v>
      </c>
      <c r="K189" s="46"/>
      <c r="L189" s="30"/>
      <c r="M189" s="30"/>
      <c r="N189" s="30"/>
      <c r="O189" s="55" t="s">
        <v>48</v>
      </c>
      <c r="P189" s="56"/>
    </row>
    <row r="190" spans="1:16" s="55" customFormat="1" ht="180">
      <c r="A190" s="52"/>
      <c r="B190" s="166"/>
      <c r="C190" s="166"/>
      <c r="D190" s="166"/>
      <c r="E190" s="53" t="s">
        <v>1182</v>
      </c>
      <c r="F190" s="54" t="s">
        <v>1196</v>
      </c>
      <c r="G190" s="30" t="s">
        <v>843</v>
      </c>
      <c r="H190" s="23" t="s">
        <v>612</v>
      </c>
      <c r="I190" s="30"/>
      <c r="J190" s="52" t="s">
        <v>5</v>
      </c>
      <c r="K190" s="46"/>
      <c r="L190" s="30"/>
      <c r="M190" s="30"/>
      <c r="N190" s="30"/>
      <c r="O190" s="55" t="s">
        <v>48</v>
      </c>
      <c r="P190" s="56"/>
    </row>
    <row r="191" spans="1:16" s="55" customFormat="1" ht="180">
      <c r="A191" s="163"/>
      <c r="B191" s="166"/>
      <c r="C191" s="166"/>
      <c r="D191" s="166"/>
      <c r="E191" s="53" t="s">
        <v>1183</v>
      </c>
      <c r="F191" s="54" t="s">
        <v>1197</v>
      </c>
      <c r="G191" s="30" t="s">
        <v>844</v>
      </c>
      <c r="H191" s="30" t="s">
        <v>766</v>
      </c>
      <c r="I191" s="30"/>
      <c r="J191" s="52" t="s">
        <v>5</v>
      </c>
      <c r="K191" s="46"/>
      <c r="L191" s="30"/>
      <c r="M191" s="30"/>
      <c r="N191" s="30"/>
      <c r="O191" s="55" t="s">
        <v>48</v>
      </c>
      <c r="P191" s="56"/>
    </row>
    <row r="192" spans="1:16" s="55" customFormat="1" ht="180">
      <c r="A192" s="52"/>
      <c r="B192" s="166"/>
      <c r="C192" s="166"/>
      <c r="D192" s="166"/>
      <c r="E192" s="53" t="s">
        <v>1184</v>
      </c>
      <c r="F192" s="54" t="s">
        <v>1196</v>
      </c>
      <c r="G192" s="30" t="s">
        <v>845</v>
      </c>
      <c r="H192" s="23" t="s">
        <v>612</v>
      </c>
      <c r="I192" s="30"/>
      <c r="J192" s="52" t="s">
        <v>5</v>
      </c>
      <c r="K192" s="46"/>
      <c r="L192" s="30"/>
      <c r="M192" s="30"/>
      <c r="N192" s="30"/>
      <c r="O192" s="55" t="s">
        <v>48</v>
      </c>
      <c r="P192" s="56"/>
    </row>
    <row r="193" spans="1:16" s="55" customFormat="1" ht="180">
      <c r="A193" s="163"/>
      <c r="B193" s="166"/>
      <c r="C193" s="166"/>
      <c r="D193" s="166"/>
      <c r="E193" s="53" t="s">
        <v>1185</v>
      </c>
      <c r="F193" s="54" t="s">
        <v>1198</v>
      </c>
      <c r="G193" s="30" t="s">
        <v>846</v>
      </c>
      <c r="H193" s="30" t="s">
        <v>766</v>
      </c>
      <c r="I193" s="30"/>
      <c r="J193" s="52" t="s">
        <v>5</v>
      </c>
      <c r="K193" s="46"/>
      <c r="L193" s="30"/>
      <c r="M193" s="30"/>
      <c r="N193" s="30"/>
      <c r="O193" s="55" t="s">
        <v>48</v>
      </c>
      <c r="P193" s="56"/>
    </row>
    <row r="194" spans="1:16" s="55" customFormat="1" ht="180">
      <c r="A194" s="52"/>
      <c r="B194" s="166"/>
      <c r="C194" s="166"/>
      <c r="D194" s="166"/>
      <c r="E194" s="53" t="s">
        <v>1186</v>
      </c>
      <c r="F194" s="54" t="s">
        <v>1199</v>
      </c>
      <c r="G194" s="30" t="s">
        <v>845</v>
      </c>
      <c r="H194" s="23" t="s">
        <v>612</v>
      </c>
      <c r="I194" s="30"/>
      <c r="J194" s="52" t="s">
        <v>5</v>
      </c>
      <c r="K194" s="46"/>
      <c r="L194" s="30"/>
      <c r="M194" s="30"/>
      <c r="N194" s="30"/>
      <c r="O194" s="55" t="s">
        <v>48</v>
      </c>
      <c r="P194" s="56"/>
    </row>
    <row r="195" spans="1:16" s="55" customFormat="1" ht="180">
      <c r="A195" s="163"/>
      <c r="B195" s="166"/>
      <c r="C195" s="166"/>
      <c r="D195" s="166"/>
      <c r="E195" s="53" t="s">
        <v>1187</v>
      </c>
      <c r="F195" s="54" t="s">
        <v>1198</v>
      </c>
      <c r="G195" s="30" t="s">
        <v>846</v>
      </c>
      <c r="H195" s="30" t="s">
        <v>766</v>
      </c>
      <c r="I195" s="30"/>
      <c r="J195" s="52" t="s">
        <v>5</v>
      </c>
      <c r="K195" s="46"/>
      <c r="L195" s="30"/>
      <c r="M195" s="30"/>
      <c r="N195" s="30"/>
      <c r="O195" s="55" t="s">
        <v>48</v>
      </c>
      <c r="P195" s="56"/>
    </row>
    <row r="196" spans="1:16" s="55" customFormat="1" ht="216">
      <c r="A196" s="163"/>
      <c r="B196" s="166"/>
      <c r="C196" s="166"/>
      <c r="D196" s="166"/>
      <c r="E196" s="53" t="s">
        <v>1192</v>
      </c>
      <c r="F196" s="54" t="s">
        <v>1200</v>
      </c>
      <c r="G196" s="30" t="s">
        <v>1193</v>
      </c>
      <c r="H196" s="23" t="s">
        <v>612</v>
      </c>
      <c r="I196" s="30"/>
      <c r="J196" s="52" t="s">
        <v>5</v>
      </c>
      <c r="K196" s="46"/>
      <c r="L196" s="30"/>
      <c r="M196" s="30"/>
      <c r="N196" s="30"/>
      <c r="O196" s="55" t="s">
        <v>48</v>
      </c>
      <c r="P196" s="56"/>
    </row>
    <row r="197" spans="1:16" s="55" customFormat="1" ht="216">
      <c r="A197" s="163"/>
      <c r="B197" s="166"/>
      <c r="C197" s="166"/>
      <c r="D197" s="166"/>
      <c r="E197" s="53" t="s">
        <v>1191</v>
      </c>
      <c r="F197" s="54" t="s">
        <v>1201</v>
      </c>
      <c r="G197" s="30" t="s">
        <v>1194</v>
      </c>
      <c r="H197" s="30" t="s">
        <v>78</v>
      </c>
      <c r="I197" s="30"/>
      <c r="J197" s="52" t="s">
        <v>5</v>
      </c>
      <c r="K197" s="46"/>
      <c r="L197" s="30"/>
      <c r="M197" s="30"/>
      <c r="N197" s="30"/>
      <c r="P197" s="56"/>
    </row>
    <row r="198" spans="1:16" s="55" customFormat="1" ht="180">
      <c r="A198" s="163"/>
      <c r="B198" s="166"/>
      <c r="C198" s="166"/>
      <c r="D198" s="167"/>
      <c r="E198" s="53" t="s">
        <v>1044</v>
      </c>
      <c r="F198" s="54" t="s">
        <v>1202</v>
      </c>
      <c r="G198" s="30" t="s">
        <v>1195</v>
      </c>
      <c r="H198" s="30" t="s">
        <v>766</v>
      </c>
      <c r="I198" s="30"/>
      <c r="J198" s="52" t="s">
        <v>5</v>
      </c>
      <c r="K198" s="46"/>
      <c r="L198" s="30"/>
      <c r="M198" s="30"/>
      <c r="N198" s="30"/>
      <c r="O198" s="55" t="s">
        <v>48</v>
      </c>
      <c r="P198" s="56"/>
    </row>
    <row r="199" spans="1:16" s="55" customFormat="1" ht="108">
      <c r="A199" s="163"/>
      <c r="B199" s="167"/>
      <c r="C199" s="167"/>
      <c r="D199" s="53" t="s">
        <v>847</v>
      </c>
      <c r="E199" s="53" t="s">
        <v>848</v>
      </c>
      <c r="F199" s="54" t="s">
        <v>830</v>
      </c>
      <c r="G199" s="30" t="s">
        <v>831</v>
      </c>
      <c r="H199" s="23" t="s">
        <v>612</v>
      </c>
      <c r="I199" s="30"/>
      <c r="J199" s="52" t="s">
        <v>5</v>
      </c>
      <c r="K199" s="46"/>
      <c r="L199" s="30"/>
      <c r="M199" s="30"/>
      <c r="N199" s="30"/>
      <c r="O199" s="55" t="s">
        <v>48</v>
      </c>
      <c r="P199" s="56"/>
    </row>
    <row r="200" spans="1:16" s="55" customFormat="1" ht="54">
      <c r="A200" s="52" t="s">
        <v>130</v>
      </c>
      <c r="B200" s="165" t="s">
        <v>1785</v>
      </c>
      <c r="C200" s="165" t="s">
        <v>1787</v>
      </c>
      <c r="D200" s="53" t="s">
        <v>748</v>
      </c>
      <c r="E200" s="53" t="s">
        <v>749</v>
      </c>
      <c r="F200" s="54" t="s">
        <v>764</v>
      </c>
      <c r="G200" s="30" t="s">
        <v>46</v>
      </c>
      <c r="H200" s="23" t="s">
        <v>1212</v>
      </c>
      <c r="I200" s="30" t="s">
        <v>959</v>
      </c>
      <c r="J200" s="52" t="s">
        <v>5</v>
      </c>
      <c r="K200" s="46"/>
      <c r="L200" s="30"/>
      <c r="M200" s="30"/>
      <c r="N200" s="30"/>
      <c r="O200" s="55" t="s">
        <v>48</v>
      </c>
      <c r="P200" s="56"/>
    </row>
    <row r="201" spans="1:16" s="55" customFormat="1" ht="320.39999999999998" customHeight="1">
      <c r="A201" s="52" t="s">
        <v>135</v>
      </c>
      <c r="B201" s="166"/>
      <c r="C201" s="166"/>
      <c r="D201" s="165" t="s">
        <v>750</v>
      </c>
      <c r="E201" s="53" t="s">
        <v>741</v>
      </c>
      <c r="F201" s="54" t="s">
        <v>1073</v>
      </c>
      <c r="G201" s="30" t="s">
        <v>1762</v>
      </c>
      <c r="H201" s="30" t="s">
        <v>1763</v>
      </c>
      <c r="I201" s="30" t="s">
        <v>1071</v>
      </c>
      <c r="J201" s="52" t="s">
        <v>5</v>
      </c>
      <c r="K201" s="46"/>
      <c r="L201" s="30"/>
      <c r="M201" s="30"/>
      <c r="N201" s="30"/>
      <c r="O201" s="55" t="s">
        <v>48</v>
      </c>
      <c r="P201" s="56"/>
    </row>
    <row r="202" spans="1:16" s="55" customFormat="1" ht="320.39999999999998" customHeight="1">
      <c r="A202" s="52" t="s">
        <v>135</v>
      </c>
      <c r="B202" s="166"/>
      <c r="C202" s="166"/>
      <c r="D202" s="167"/>
      <c r="E202" s="53" t="s">
        <v>742</v>
      </c>
      <c r="F202" s="54" t="s">
        <v>1073</v>
      </c>
      <c r="G202" s="30" t="s">
        <v>1074</v>
      </c>
      <c r="H202" s="23" t="s">
        <v>1213</v>
      </c>
      <c r="I202" s="30" t="s">
        <v>1072</v>
      </c>
      <c r="J202" s="52" t="s">
        <v>5</v>
      </c>
      <c r="K202" s="46"/>
      <c r="L202" s="30"/>
      <c r="M202" s="30"/>
      <c r="N202" s="30"/>
      <c r="O202" s="55" t="s">
        <v>48</v>
      </c>
      <c r="P202" s="56"/>
    </row>
    <row r="203" spans="1:16" s="55" customFormat="1" ht="72">
      <c r="A203" s="52" t="s">
        <v>225</v>
      </c>
      <c r="B203" s="166"/>
      <c r="C203" s="166"/>
      <c r="D203" s="165" t="s">
        <v>1214</v>
      </c>
      <c r="E203" s="53" t="s">
        <v>1075</v>
      </c>
      <c r="F203" s="54" t="s">
        <v>767</v>
      </c>
      <c r="G203" s="30" t="s">
        <v>1076</v>
      </c>
      <c r="H203" s="23" t="s">
        <v>1078</v>
      </c>
      <c r="I203" s="30" t="s">
        <v>1033</v>
      </c>
      <c r="J203" s="52" t="s">
        <v>5</v>
      </c>
      <c r="K203" s="46"/>
      <c r="L203" s="30"/>
      <c r="M203" s="30"/>
      <c r="N203" s="30"/>
      <c r="O203" s="55" t="s">
        <v>48</v>
      </c>
      <c r="P203" s="56"/>
    </row>
    <row r="204" spans="1:16" s="55" customFormat="1" ht="90">
      <c r="A204" s="52" t="s">
        <v>231</v>
      </c>
      <c r="B204" s="166"/>
      <c r="C204" s="166"/>
      <c r="D204" s="167"/>
      <c r="E204" s="53" t="s">
        <v>1079</v>
      </c>
      <c r="F204" s="54" t="s">
        <v>78</v>
      </c>
      <c r="G204" s="30" t="s">
        <v>1081</v>
      </c>
      <c r="H204" s="23" t="s">
        <v>1080</v>
      </c>
      <c r="I204" s="30" t="s">
        <v>1033</v>
      </c>
      <c r="J204" s="52" t="s">
        <v>5</v>
      </c>
      <c r="K204" s="46"/>
      <c r="L204" s="30"/>
      <c r="M204" s="30"/>
      <c r="N204" s="30"/>
      <c r="O204" s="55" t="s">
        <v>48</v>
      </c>
      <c r="P204" s="56"/>
    </row>
    <row r="205" spans="1:16" s="55" customFormat="1" ht="54">
      <c r="A205" s="52" t="s">
        <v>772</v>
      </c>
      <c r="B205" s="166"/>
      <c r="C205" s="166"/>
      <c r="D205" s="165" t="s">
        <v>1215</v>
      </c>
      <c r="E205" s="53" t="s">
        <v>754</v>
      </c>
      <c r="F205" s="54" t="s">
        <v>767</v>
      </c>
      <c r="G205" s="30" t="s">
        <v>758</v>
      </c>
      <c r="H205" s="23" t="s">
        <v>1210</v>
      </c>
      <c r="I205" s="30" t="s">
        <v>1033</v>
      </c>
      <c r="J205" s="52" t="s">
        <v>5</v>
      </c>
      <c r="K205" s="46"/>
      <c r="L205" s="30"/>
      <c r="M205" s="30"/>
      <c r="N205" s="30"/>
      <c r="O205" s="55" t="s">
        <v>48</v>
      </c>
      <c r="P205" s="56"/>
    </row>
    <row r="206" spans="1:16" s="55" customFormat="1" ht="36">
      <c r="A206" s="52" t="s">
        <v>774</v>
      </c>
      <c r="B206" s="166"/>
      <c r="C206" s="166"/>
      <c r="D206" s="166"/>
      <c r="E206" s="53" t="s">
        <v>769</v>
      </c>
      <c r="F206" s="54" t="s">
        <v>78</v>
      </c>
      <c r="G206" s="30" t="s">
        <v>760</v>
      </c>
      <c r="H206" s="23" t="s">
        <v>78</v>
      </c>
      <c r="I206" s="30" t="s">
        <v>1033</v>
      </c>
      <c r="J206" s="52" t="s">
        <v>5</v>
      </c>
      <c r="K206" s="46"/>
      <c r="L206" s="30"/>
      <c r="M206" s="30"/>
      <c r="N206" s="30"/>
      <c r="O206" s="55" t="s">
        <v>48</v>
      </c>
      <c r="P206" s="56"/>
    </row>
    <row r="207" spans="1:16" s="55" customFormat="1" ht="54">
      <c r="A207" s="52" t="s">
        <v>773</v>
      </c>
      <c r="B207" s="166"/>
      <c r="C207" s="166"/>
      <c r="D207" s="165" t="s">
        <v>757</v>
      </c>
      <c r="E207" s="53" t="s">
        <v>754</v>
      </c>
      <c r="F207" s="54" t="s">
        <v>767</v>
      </c>
      <c r="G207" s="30" t="s">
        <v>759</v>
      </c>
      <c r="H207" s="23" t="s">
        <v>1210</v>
      </c>
      <c r="I207" s="30" t="s">
        <v>1033</v>
      </c>
      <c r="J207" s="52" t="s">
        <v>5</v>
      </c>
      <c r="K207" s="46"/>
      <c r="L207" s="30"/>
      <c r="M207" s="30"/>
      <c r="N207" s="30"/>
      <c r="O207" s="55" t="s">
        <v>48</v>
      </c>
      <c r="P207" s="56"/>
    </row>
    <row r="208" spans="1:16" s="55" customFormat="1" ht="36">
      <c r="A208" s="52" t="s">
        <v>775</v>
      </c>
      <c r="B208" s="166"/>
      <c r="C208" s="166"/>
      <c r="D208" s="167"/>
      <c r="E208" s="53" t="s">
        <v>769</v>
      </c>
      <c r="F208" s="54" t="s">
        <v>78</v>
      </c>
      <c r="G208" s="30" t="s">
        <v>761</v>
      </c>
      <c r="H208" s="23" t="s">
        <v>78</v>
      </c>
      <c r="I208" s="30" t="s">
        <v>1033</v>
      </c>
      <c r="J208" s="52" t="s">
        <v>5</v>
      </c>
      <c r="K208" s="46"/>
      <c r="L208" s="30"/>
      <c r="M208" s="30"/>
      <c r="N208" s="30"/>
      <c r="O208" s="55" t="s">
        <v>48</v>
      </c>
      <c r="P208" s="56"/>
    </row>
    <row r="209" spans="1:16" s="55" customFormat="1" ht="36">
      <c r="A209" s="52"/>
      <c r="B209" s="166"/>
      <c r="C209" s="167"/>
      <c r="D209" s="53" t="s">
        <v>762</v>
      </c>
      <c r="E209" s="53" t="s">
        <v>1211</v>
      </c>
      <c r="F209" s="54" t="s">
        <v>767</v>
      </c>
      <c r="G209" s="53" t="s">
        <v>1719</v>
      </c>
      <c r="H209" s="23" t="s">
        <v>612</v>
      </c>
      <c r="I209" s="30" t="s">
        <v>1033</v>
      </c>
      <c r="J209" s="52" t="s">
        <v>5</v>
      </c>
      <c r="K209" s="46"/>
      <c r="L209" s="30"/>
      <c r="M209" s="30"/>
      <c r="N209" s="30"/>
      <c r="O209" s="55" t="s">
        <v>48</v>
      </c>
      <c r="P209" s="56"/>
    </row>
    <row r="210" spans="1:16" s="55" customFormat="1" ht="54">
      <c r="A210" s="52"/>
      <c r="B210" s="166"/>
      <c r="C210" s="165" t="s">
        <v>1788</v>
      </c>
      <c r="D210" s="165" t="s">
        <v>964</v>
      </c>
      <c r="E210" s="53" t="s">
        <v>1647</v>
      </c>
      <c r="F210" s="54"/>
      <c r="G210" s="59" t="s">
        <v>78</v>
      </c>
      <c r="H210" s="30" t="s">
        <v>78</v>
      </c>
      <c r="I210" s="30" t="s">
        <v>1033</v>
      </c>
      <c r="J210" s="52" t="s">
        <v>178</v>
      </c>
      <c r="K210" s="46" t="s">
        <v>1166</v>
      </c>
      <c r="L210" s="30"/>
      <c r="M210" s="30"/>
      <c r="N210" s="30"/>
      <c r="P210" s="56"/>
    </row>
    <row r="211" spans="1:16" s="55" customFormat="1" ht="54">
      <c r="A211" s="52"/>
      <c r="B211" s="166"/>
      <c r="C211" s="166"/>
      <c r="D211" s="166"/>
      <c r="E211" s="53" t="s">
        <v>1648</v>
      </c>
      <c r="F211" s="54"/>
      <c r="G211" s="59" t="s">
        <v>78</v>
      </c>
      <c r="H211" s="30" t="s">
        <v>78</v>
      </c>
      <c r="I211" s="30" t="s">
        <v>1033</v>
      </c>
      <c r="J211" s="52" t="s">
        <v>178</v>
      </c>
      <c r="K211" s="46" t="s">
        <v>1166</v>
      </c>
      <c r="L211" s="30"/>
      <c r="M211" s="30"/>
      <c r="N211" s="30"/>
      <c r="P211" s="56"/>
    </row>
    <row r="212" spans="1:16" s="55" customFormat="1" ht="54">
      <c r="A212" s="52"/>
      <c r="B212" s="166"/>
      <c r="C212" s="166"/>
      <c r="D212" s="166"/>
      <c r="E212" s="53" t="s">
        <v>1649</v>
      </c>
      <c r="F212" s="54"/>
      <c r="G212" s="59" t="s">
        <v>78</v>
      </c>
      <c r="H212" s="30" t="s">
        <v>78</v>
      </c>
      <c r="I212" s="30" t="s">
        <v>1033</v>
      </c>
      <c r="J212" s="52" t="s">
        <v>178</v>
      </c>
      <c r="K212" s="46" t="s">
        <v>1166</v>
      </c>
      <c r="L212" s="30"/>
      <c r="M212" s="30"/>
      <c r="N212" s="30"/>
      <c r="P212" s="56"/>
    </row>
    <row r="213" spans="1:16" s="55" customFormat="1" ht="54">
      <c r="A213" s="52"/>
      <c r="B213" s="166"/>
      <c r="C213" s="166"/>
      <c r="D213" s="166"/>
      <c r="E213" s="53" t="s">
        <v>1650</v>
      </c>
      <c r="F213" s="54"/>
      <c r="G213" s="59" t="s">
        <v>78</v>
      </c>
      <c r="H213" s="30" t="s">
        <v>78</v>
      </c>
      <c r="I213" s="30" t="s">
        <v>1033</v>
      </c>
      <c r="J213" s="52" t="s">
        <v>178</v>
      </c>
      <c r="K213" s="46" t="s">
        <v>1167</v>
      </c>
      <c r="L213" s="30"/>
      <c r="M213" s="30"/>
      <c r="N213" s="30"/>
      <c r="P213" s="56"/>
    </row>
    <row r="214" spans="1:16" s="55" customFormat="1" ht="54">
      <c r="A214" s="52"/>
      <c r="B214" s="166"/>
      <c r="C214" s="166"/>
      <c r="D214" s="166"/>
      <c r="E214" s="53" t="s">
        <v>1651</v>
      </c>
      <c r="F214" s="54"/>
      <c r="G214" s="59" t="s">
        <v>78</v>
      </c>
      <c r="H214" s="30" t="s">
        <v>78</v>
      </c>
      <c r="I214" s="30" t="s">
        <v>1033</v>
      </c>
      <c r="J214" s="52" t="s">
        <v>178</v>
      </c>
      <c r="K214" s="46" t="s">
        <v>1167</v>
      </c>
      <c r="L214" s="30"/>
      <c r="M214" s="30"/>
      <c r="N214" s="30"/>
      <c r="P214" s="56"/>
    </row>
    <row r="215" spans="1:16" s="55" customFormat="1" ht="54">
      <c r="A215" s="52"/>
      <c r="B215" s="166"/>
      <c r="C215" s="166"/>
      <c r="D215" s="166"/>
      <c r="E215" s="53" t="s">
        <v>1652</v>
      </c>
      <c r="F215" s="54"/>
      <c r="G215" s="59" t="s">
        <v>78</v>
      </c>
      <c r="H215" s="30" t="s">
        <v>78</v>
      </c>
      <c r="I215" s="30" t="s">
        <v>1033</v>
      </c>
      <c r="J215" s="52" t="s">
        <v>178</v>
      </c>
      <c r="K215" s="46" t="s">
        <v>1167</v>
      </c>
      <c r="L215" s="30"/>
      <c r="M215" s="30"/>
      <c r="N215" s="30"/>
      <c r="P215" s="56"/>
    </row>
    <row r="216" spans="1:16" s="55" customFormat="1" ht="36">
      <c r="A216" s="52"/>
      <c r="B216" s="166"/>
      <c r="C216" s="166"/>
      <c r="D216" s="166"/>
      <c r="E216" s="53" t="s">
        <v>1208</v>
      </c>
      <c r="F216" s="54"/>
      <c r="G216" s="59" t="s">
        <v>78</v>
      </c>
      <c r="H216" s="30" t="s">
        <v>78</v>
      </c>
      <c r="I216" s="30" t="s">
        <v>1033</v>
      </c>
      <c r="J216" s="52" t="s">
        <v>178</v>
      </c>
      <c r="K216" s="46" t="s">
        <v>1168</v>
      </c>
      <c r="L216" s="30"/>
      <c r="M216" s="30"/>
      <c r="N216" s="30"/>
      <c r="P216" s="56"/>
    </row>
    <row r="217" spans="1:16" s="55" customFormat="1" ht="36">
      <c r="A217" s="52"/>
      <c r="B217" s="166"/>
      <c r="C217" s="166"/>
      <c r="D217" s="166"/>
      <c r="E217" s="53" t="s">
        <v>987</v>
      </c>
      <c r="F217" s="54"/>
      <c r="G217" s="59" t="s">
        <v>78</v>
      </c>
      <c r="H217" s="30" t="s">
        <v>78</v>
      </c>
      <c r="I217" s="30" t="s">
        <v>1033</v>
      </c>
      <c r="J217" s="52" t="s">
        <v>178</v>
      </c>
      <c r="K217" s="46" t="s">
        <v>1168</v>
      </c>
      <c r="L217" s="30"/>
      <c r="M217" s="30"/>
      <c r="N217" s="30"/>
      <c r="P217" s="56"/>
    </row>
    <row r="218" spans="1:16" s="55" customFormat="1" ht="36">
      <c r="A218" s="52"/>
      <c r="B218" s="166"/>
      <c r="C218" s="166"/>
      <c r="D218" s="166"/>
      <c r="E218" s="53" t="s">
        <v>988</v>
      </c>
      <c r="F218" s="54"/>
      <c r="G218" s="59" t="s">
        <v>78</v>
      </c>
      <c r="H218" s="30" t="s">
        <v>78</v>
      </c>
      <c r="I218" s="30" t="s">
        <v>1033</v>
      </c>
      <c r="J218" s="52" t="s">
        <v>178</v>
      </c>
      <c r="K218" s="46" t="s">
        <v>1168</v>
      </c>
      <c r="L218" s="30"/>
      <c r="M218" s="30"/>
      <c r="N218" s="30"/>
      <c r="P218" s="56"/>
    </row>
    <row r="219" spans="1:16" s="55" customFormat="1" ht="36">
      <c r="A219" s="52"/>
      <c r="B219" s="166"/>
      <c r="C219" s="166"/>
      <c r="D219" s="166"/>
      <c r="E219" s="53" t="s">
        <v>1789</v>
      </c>
      <c r="F219" s="54"/>
      <c r="G219" s="59" t="s">
        <v>78</v>
      </c>
      <c r="H219" s="30" t="s">
        <v>78</v>
      </c>
      <c r="I219" s="30" t="s">
        <v>1033</v>
      </c>
      <c r="J219" s="52" t="s">
        <v>178</v>
      </c>
      <c r="K219" s="46" t="s">
        <v>1209</v>
      </c>
      <c r="L219" s="30"/>
      <c r="M219" s="30"/>
      <c r="N219" s="30"/>
      <c r="P219" s="56"/>
    </row>
    <row r="220" spans="1:16" s="55" customFormat="1" ht="36">
      <c r="A220" s="52"/>
      <c r="B220" s="166"/>
      <c r="C220" s="166"/>
      <c r="D220" s="166"/>
      <c r="E220" s="53" t="s">
        <v>1790</v>
      </c>
      <c r="F220" s="54"/>
      <c r="G220" s="59" t="s">
        <v>78</v>
      </c>
      <c r="H220" s="30" t="s">
        <v>78</v>
      </c>
      <c r="I220" s="30" t="s">
        <v>1033</v>
      </c>
      <c r="J220" s="52" t="s">
        <v>178</v>
      </c>
      <c r="K220" s="46" t="s">
        <v>1209</v>
      </c>
      <c r="L220" s="30"/>
      <c r="M220" s="30"/>
      <c r="N220" s="30"/>
      <c r="P220" s="56"/>
    </row>
    <row r="221" spans="1:16" s="55" customFormat="1" ht="36">
      <c r="A221" s="52"/>
      <c r="B221" s="166"/>
      <c r="C221" s="166"/>
      <c r="D221" s="166"/>
      <c r="E221" s="53" t="s">
        <v>1791</v>
      </c>
      <c r="F221" s="54"/>
      <c r="G221" s="59" t="s">
        <v>78</v>
      </c>
      <c r="H221" s="30" t="s">
        <v>78</v>
      </c>
      <c r="I221" s="30" t="s">
        <v>1033</v>
      </c>
      <c r="J221" s="52" t="s">
        <v>178</v>
      </c>
      <c r="K221" s="46" t="s">
        <v>1209</v>
      </c>
      <c r="L221" s="30"/>
      <c r="M221" s="30"/>
      <c r="N221" s="30"/>
      <c r="P221" s="56"/>
    </row>
    <row r="222" spans="1:16" s="55" customFormat="1" ht="36">
      <c r="A222" s="52"/>
      <c r="B222" s="166"/>
      <c r="C222" s="166"/>
      <c r="D222" s="166"/>
      <c r="E222" s="53" t="s">
        <v>1792</v>
      </c>
      <c r="F222" s="54"/>
      <c r="G222" s="59" t="s">
        <v>78</v>
      </c>
      <c r="H222" s="30" t="s">
        <v>78</v>
      </c>
      <c r="I222" s="30" t="s">
        <v>1033</v>
      </c>
      <c r="J222" s="52" t="s">
        <v>178</v>
      </c>
      <c r="K222" s="46" t="s">
        <v>1209</v>
      </c>
      <c r="L222" s="30"/>
      <c r="M222" s="30"/>
      <c r="N222" s="30"/>
      <c r="P222" s="56"/>
    </row>
    <row r="223" spans="1:16" s="55" customFormat="1" ht="36">
      <c r="A223" s="52"/>
      <c r="B223" s="166"/>
      <c r="C223" s="166"/>
      <c r="D223" s="166"/>
      <c r="E223" s="53" t="s">
        <v>1793</v>
      </c>
      <c r="F223" s="54"/>
      <c r="G223" s="59" t="s">
        <v>78</v>
      </c>
      <c r="H223" s="30" t="s">
        <v>78</v>
      </c>
      <c r="I223" s="30" t="s">
        <v>1033</v>
      </c>
      <c r="J223" s="52" t="s">
        <v>178</v>
      </c>
      <c r="K223" s="46" t="s">
        <v>1209</v>
      </c>
      <c r="L223" s="30"/>
      <c r="M223" s="30"/>
      <c r="N223" s="30"/>
      <c r="P223" s="56"/>
    </row>
    <row r="224" spans="1:16" s="55" customFormat="1" ht="36">
      <c r="A224" s="52"/>
      <c r="B224" s="166"/>
      <c r="C224" s="166"/>
      <c r="D224" s="166"/>
      <c r="E224" s="53" t="s">
        <v>1794</v>
      </c>
      <c r="F224" s="54"/>
      <c r="G224" s="59" t="s">
        <v>78</v>
      </c>
      <c r="H224" s="30" t="s">
        <v>78</v>
      </c>
      <c r="I224" s="30" t="s">
        <v>1033</v>
      </c>
      <c r="J224" s="52" t="s">
        <v>178</v>
      </c>
      <c r="K224" s="46" t="s">
        <v>1209</v>
      </c>
      <c r="L224" s="30"/>
      <c r="M224" s="30"/>
      <c r="N224" s="30"/>
      <c r="P224" s="56"/>
    </row>
    <row r="225" spans="1:16" s="55" customFormat="1" ht="36">
      <c r="A225" s="52"/>
      <c r="B225" s="166"/>
      <c r="C225" s="166"/>
      <c r="D225" s="166"/>
      <c r="E225" s="53" t="s">
        <v>1792</v>
      </c>
      <c r="F225" s="54"/>
      <c r="G225" s="59" t="s">
        <v>78</v>
      </c>
      <c r="H225" s="30" t="s">
        <v>78</v>
      </c>
      <c r="I225" s="30" t="s">
        <v>1033</v>
      </c>
      <c r="J225" s="223"/>
      <c r="K225" s="224"/>
      <c r="L225" s="30"/>
      <c r="M225" s="30"/>
      <c r="N225" s="30"/>
      <c r="P225" s="56"/>
    </row>
    <row r="226" spans="1:16" s="55" customFormat="1" ht="36">
      <c r="A226" s="52"/>
      <c r="B226" s="166"/>
      <c r="C226" s="166"/>
      <c r="D226" s="166"/>
      <c r="E226" s="53" t="s">
        <v>1793</v>
      </c>
      <c r="F226" s="54"/>
      <c r="G226" s="59" t="s">
        <v>78</v>
      </c>
      <c r="H226" s="30" t="s">
        <v>78</v>
      </c>
      <c r="I226" s="30" t="s">
        <v>1033</v>
      </c>
      <c r="J226" s="223"/>
      <c r="K226" s="224"/>
      <c r="L226" s="30"/>
      <c r="M226" s="30"/>
      <c r="N226" s="30"/>
      <c r="P226" s="56"/>
    </row>
    <row r="227" spans="1:16" s="55" customFormat="1" ht="36">
      <c r="A227" s="52"/>
      <c r="B227" s="166"/>
      <c r="C227" s="166"/>
      <c r="D227" s="166"/>
      <c r="E227" s="53" t="s">
        <v>1794</v>
      </c>
      <c r="F227" s="54"/>
      <c r="G227" s="59" t="s">
        <v>78</v>
      </c>
      <c r="H227" s="30" t="s">
        <v>78</v>
      </c>
      <c r="I227" s="30" t="s">
        <v>1033</v>
      </c>
      <c r="J227" s="223"/>
      <c r="K227" s="224"/>
      <c r="L227" s="30"/>
      <c r="M227" s="30"/>
      <c r="N227" s="30"/>
      <c r="P227" s="56"/>
    </row>
    <row r="228" spans="1:16" s="55" customFormat="1" ht="36">
      <c r="A228" s="52"/>
      <c r="B228" s="166"/>
      <c r="C228" s="166"/>
      <c r="D228" s="166"/>
      <c r="E228" s="53" t="s">
        <v>1795</v>
      </c>
      <c r="F228" s="54"/>
      <c r="G228" s="59" t="s">
        <v>78</v>
      </c>
      <c r="H228" s="30" t="s">
        <v>78</v>
      </c>
      <c r="I228" s="30" t="s">
        <v>1033</v>
      </c>
      <c r="J228" s="223"/>
      <c r="K228" s="224"/>
      <c r="L228" s="30"/>
      <c r="M228" s="30"/>
      <c r="N228" s="30"/>
      <c r="P228" s="56"/>
    </row>
    <row r="229" spans="1:16" s="55" customFormat="1" ht="36">
      <c r="A229" s="52"/>
      <c r="B229" s="166"/>
      <c r="C229" s="166"/>
      <c r="D229" s="166"/>
      <c r="E229" s="53" t="s">
        <v>1796</v>
      </c>
      <c r="F229" s="54"/>
      <c r="G229" s="59" t="s">
        <v>78</v>
      </c>
      <c r="H229" s="30" t="s">
        <v>78</v>
      </c>
      <c r="I229" s="30" t="s">
        <v>1033</v>
      </c>
      <c r="J229" s="223"/>
      <c r="K229" s="224"/>
      <c r="L229" s="30"/>
      <c r="M229" s="30"/>
      <c r="N229" s="30"/>
      <c r="P229" s="56"/>
    </row>
    <row r="230" spans="1:16" s="55" customFormat="1" ht="36">
      <c r="A230" s="52"/>
      <c r="B230" s="166"/>
      <c r="C230" s="166"/>
      <c r="D230" s="166"/>
      <c r="E230" s="53" t="s">
        <v>1797</v>
      </c>
      <c r="F230" s="54"/>
      <c r="G230" s="59" t="s">
        <v>78</v>
      </c>
      <c r="H230" s="30" t="s">
        <v>78</v>
      </c>
      <c r="I230" s="30" t="s">
        <v>1033</v>
      </c>
      <c r="J230" s="223"/>
      <c r="K230" s="224"/>
      <c r="L230" s="30"/>
      <c r="M230" s="30"/>
      <c r="N230" s="30"/>
      <c r="P230" s="56"/>
    </row>
    <row r="231" spans="1:16" s="55" customFormat="1" ht="54">
      <c r="A231" s="52"/>
      <c r="B231" s="166"/>
      <c r="C231" s="166"/>
      <c r="D231" s="166"/>
      <c r="E231" s="53" t="s">
        <v>1598</v>
      </c>
      <c r="F231" s="54" t="s">
        <v>1024</v>
      </c>
      <c r="G231" s="59" t="s">
        <v>78</v>
      </c>
      <c r="H231" s="30" t="s">
        <v>78</v>
      </c>
      <c r="I231" s="30" t="s">
        <v>1033</v>
      </c>
      <c r="J231" s="52" t="s">
        <v>5</v>
      </c>
      <c r="K231" s="46" t="s">
        <v>992</v>
      </c>
      <c r="L231" s="30"/>
      <c r="M231" s="30"/>
      <c r="N231" s="30"/>
      <c r="P231" s="56"/>
    </row>
    <row r="232" spans="1:16" s="55" customFormat="1" ht="54">
      <c r="A232" s="52"/>
      <c r="B232" s="166"/>
      <c r="C232" s="166"/>
      <c r="D232" s="166"/>
      <c r="E232" s="53" t="s">
        <v>1599</v>
      </c>
      <c r="F232" s="54" t="s">
        <v>1025</v>
      </c>
      <c r="G232" s="59" t="s">
        <v>78</v>
      </c>
      <c r="H232" s="30" t="s">
        <v>78</v>
      </c>
      <c r="I232" s="30" t="s">
        <v>1033</v>
      </c>
      <c r="J232" s="52" t="s">
        <v>5</v>
      </c>
      <c r="K232" s="46"/>
      <c r="L232" s="30"/>
      <c r="M232" s="30"/>
      <c r="N232" s="30"/>
      <c r="P232" s="56"/>
    </row>
    <row r="233" spans="1:16" s="55" customFormat="1" ht="54">
      <c r="A233" s="52"/>
      <c r="B233" s="166"/>
      <c r="C233" s="166"/>
      <c r="D233" s="166"/>
      <c r="E233" s="53" t="s">
        <v>1600</v>
      </c>
      <c r="F233" s="54" t="s">
        <v>1026</v>
      </c>
      <c r="G233" s="59" t="s">
        <v>78</v>
      </c>
      <c r="H233" s="30" t="s">
        <v>78</v>
      </c>
      <c r="I233" s="30" t="s">
        <v>1033</v>
      </c>
      <c r="J233" s="52" t="s">
        <v>5</v>
      </c>
      <c r="K233" s="46"/>
      <c r="L233" s="30"/>
      <c r="M233" s="30"/>
      <c r="N233" s="30"/>
      <c r="P233" s="56"/>
    </row>
    <row r="234" spans="1:16" s="55" customFormat="1" ht="54">
      <c r="A234" s="52"/>
      <c r="B234" s="166"/>
      <c r="C234" s="166"/>
      <c r="D234" s="166"/>
      <c r="E234" s="53" t="s">
        <v>1810</v>
      </c>
      <c r="F234" s="226" t="s">
        <v>1026</v>
      </c>
      <c r="G234" s="30" t="s">
        <v>708</v>
      </c>
      <c r="H234" s="30" t="s">
        <v>612</v>
      </c>
      <c r="I234" s="30" t="s">
        <v>1033</v>
      </c>
      <c r="J234" s="52" t="s">
        <v>5</v>
      </c>
      <c r="K234" s="46"/>
      <c r="L234" s="30"/>
      <c r="M234" s="30"/>
      <c r="N234" s="30"/>
      <c r="P234" s="56"/>
    </row>
    <row r="235" spans="1:16" s="55" customFormat="1" ht="54">
      <c r="A235" s="52"/>
      <c r="B235" s="166"/>
      <c r="C235" s="166"/>
      <c r="D235" s="166"/>
      <c r="E235" s="53" t="s">
        <v>1601</v>
      </c>
      <c r="F235" s="54" t="s">
        <v>1024</v>
      </c>
      <c r="G235" s="59" t="s">
        <v>78</v>
      </c>
      <c r="H235" s="30" t="s">
        <v>78</v>
      </c>
      <c r="I235" s="30" t="s">
        <v>1033</v>
      </c>
      <c r="J235" s="52" t="s">
        <v>5</v>
      </c>
      <c r="K235" s="46"/>
      <c r="L235" s="30"/>
      <c r="M235" s="30"/>
      <c r="N235" s="30"/>
      <c r="P235" s="56"/>
    </row>
    <row r="236" spans="1:16" s="55" customFormat="1" ht="54">
      <c r="A236" s="52"/>
      <c r="B236" s="166"/>
      <c r="C236" s="166"/>
      <c r="D236" s="166"/>
      <c r="E236" s="53" t="s">
        <v>1602</v>
      </c>
      <c r="F236" s="54" t="s">
        <v>1027</v>
      </c>
      <c r="G236" s="59" t="s">
        <v>78</v>
      </c>
      <c r="H236" s="30" t="s">
        <v>78</v>
      </c>
      <c r="I236" s="30" t="s">
        <v>1033</v>
      </c>
      <c r="J236" s="52" t="s">
        <v>5</v>
      </c>
      <c r="K236" s="46"/>
      <c r="L236" s="30"/>
      <c r="M236" s="30"/>
      <c r="N236" s="30"/>
      <c r="P236" s="56"/>
    </row>
    <row r="237" spans="1:16" s="55" customFormat="1" ht="54">
      <c r="A237" s="52"/>
      <c r="B237" s="166"/>
      <c r="C237" s="166"/>
      <c r="D237" s="166"/>
      <c r="E237" s="53" t="s">
        <v>1603</v>
      </c>
      <c r="F237" s="54" t="s">
        <v>1028</v>
      </c>
      <c r="G237" s="59" t="s">
        <v>78</v>
      </c>
      <c r="H237" s="30" t="s">
        <v>78</v>
      </c>
      <c r="I237" s="30" t="s">
        <v>1033</v>
      </c>
      <c r="J237" s="52" t="s">
        <v>5</v>
      </c>
      <c r="K237" s="46"/>
      <c r="L237" s="30"/>
      <c r="M237" s="30"/>
      <c r="N237" s="30"/>
      <c r="P237" s="56"/>
    </row>
    <row r="238" spans="1:16" s="55" customFormat="1" ht="54">
      <c r="A238" s="52"/>
      <c r="B238" s="166"/>
      <c r="C238" s="166"/>
      <c r="D238" s="166"/>
      <c r="E238" s="53" t="s">
        <v>1811</v>
      </c>
      <c r="F238" s="226" t="s">
        <v>1026</v>
      </c>
      <c r="G238" s="30" t="s">
        <v>708</v>
      </c>
      <c r="H238" s="30" t="s">
        <v>612</v>
      </c>
      <c r="I238" s="30" t="s">
        <v>1033</v>
      </c>
      <c r="J238" s="52" t="s">
        <v>5</v>
      </c>
      <c r="K238" s="46"/>
      <c r="L238" s="30"/>
      <c r="M238" s="30"/>
      <c r="N238" s="30"/>
      <c r="P238" s="56"/>
    </row>
    <row r="239" spans="1:16" s="55" customFormat="1" ht="54">
      <c r="A239" s="52"/>
      <c r="B239" s="166"/>
      <c r="C239" s="166"/>
      <c r="D239" s="166"/>
      <c r="E239" s="53" t="s">
        <v>1604</v>
      </c>
      <c r="F239" s="54" t="s">
        <v>1034</v>
      </c>
      <c r="G239" s="59" t="s">
        <v>78</v>
      </c>
      <c r="H239" s="30" t="s">
        <v>78</v>
      </c>
      <c r="I239" s="30" t="s">
        <v>1033</v>
      </c>
      <c r="J239" s="52" t="s">
        <v>5</v>
      </c>
      <c r="K239" s="46"/>
      <c r="L239" s="30"/>
      <c r="M239" s="30"/>
      <c r="N239" s="30"/>
      <c r="P239" s="56"/>
    </row>
    <row r="240" spans="1:16" s="55" customFormat="1" ht="54">
      <c r="A240" s="52"/>
      <c r="B240" s="166"/>
      <c r="C240" s="166"/>
      <c r="D240" s="166"/>
      <c r="E240" s="53" t="s">
        <v>1605</v>
      </c>
      <c r="F240" s="54" t="s">
        <v>1035</v>
      </c>
      <c r="G240" s="59" t="s">
        <v>78</v>
      </c>
      <c r="H240" s="30" t="s">
        <v>78</v>
      </c>
      <c r="I240" s="30" t="s">
        <v>1033</v>
      </c>
      <c r="J240" s="52" t="s">
        <v>5</v>
      </c>
      <c r="K240" s="46"/>
      <c r="L240" s="30"/>
      <c r="M240" s="30"/>
      <c r="N240" s="30"/>
      <c r="P240" s="56"/>
    </row>
    <row r="241" spans="1:16" s="55" customFormat="1" ht="54">
      <c r="A241" s="52"/>
      <c r="B241" s="166"/>
      <c r="C241" s="166"/>
      <c r="D241" s="166"/>
      <c r="E241" s="53" t="s">
        <v>1606</v>
      </c>
      <c r="F241" s="54" t="s">
        <v>1036</v>
      </c>
      <c r="G241" s="59" t="s">
        <v>78</v>
      </c>
      <c r="H241" s="30" t="s">
        <v>78</v>
      </c>
      <c r="I241" s="30" t="s">
        <v>1033</v>
      </c>
      <c r="J241" s="52" t="s">
        <v>5</v>
      </c>
      <c r="K241" s="46"/>
      <c r="L241" s="30"/>
      <c r="M241" s="30"/>
      <c r="N241" s="30"/>
      <c r="P241" s="56"/>
    </row>
    <row r="242" spans="1:16" s="55" customFormat="1" ht="54">
      <c r="A242" s="52"/>
      <c r="B242" s="166"/>
      <c r="C242" s="166"/>
      <c r="D242" s="166"/>
      <c r="E242" s="53" t="s">
        <v>1812</v>
      </c>
      <c r="F242" s="226" t="s">
        <v>1026</v>
      </c>
      <c r="G242" s="30" t="s">
        <v>708</v>
      </c>
      <c r="H242" s="30" t="s">
        <v>612</v>
      </c>
      <c r="I242" s="30" t="s">
        <v>1033</v>
      </c>
      <c r="J242" s="52" t="s">
        <v>5</v>
      </c>
      <c r="K242" s="46"/>
      <c r="L242" s="30"/>
      <c r="M242" s="30"/>
      <c r="N242" s="30"/>
      <c r="P242" s="56"/>
    </row>
    <row r="243" spans="1:16" s="55" customFormat="1" ht="54">
      <c r="A243" s="52"/>
      <c r="B243" s="166"/>
      <c r="C243" s="166"/>
      <c r="D243" s="166"/>
      <c r="E243" s="53" t="s">
        <v>1607</v>
      </c>
      <c r="F243" s="54" t="s">
        <v>1034</v>
      </c>
      <c r="G243" s="59" t="s">
        <v>78</v>
      </c>
      <c r="H243" s="30" t="s">
        <v>78</v>
      </c>
      <c r="I243" s="30" t="s">
        <v>1033</v>
      </c>
      <c r="J243" s="52" t="s">
        <v>5</v>
      </c>
      <c r="K243" s="46"/>
      <c r="L243" s="30"/>
      <c r="M243" s="30"/>
      <c r="N243" s="30"/>
      <c r="P243" s="56"/>
    </row>
    <row r="244" spans="1:16" s="55" customFormat="1" ht="54">
      <c r="A244" s="52"/>
      <c r="B244" s="166"/>
      <c r="C244" s="166"/>
      <c r="D244" s="166"/>
      <c r="E244" s="53" t="s">
        <v>1608</v>
      </c>
      <c r="F244" s="54" t="s">
        <v>1037</v>
      </c>
      <c r="G244" s="59" t="s">
        <v>78</v>
      </c>
      <c r="H244" s="30" t="s">
        <v>78</v>
      </c>
      <c r="I244" s="30" t="s">
        <v>1033</v>
      </c>
      <c r="J244" s="52" t="s">
        <v>5</v>
      </c>
      <c r="K244" s="46"/>
      <c r="L244" s="30"/>
      <c r="M244" s="30"/>
      <c r="N244" s="30"/>
      <c r="P244" s="56"/>
    </row>
    <row r="245" spans="1:16" s="55" customFormat="1" ht="54">
      <c r="A245" s="52"/>
      <c r="B245" s="166"/>
      <c r="C245" s="166"/>
      <c r="D245" s="166"/>
      <c r="E245" s="53" t="s">
        <v>1609</v>
      </c>
      <c r="F245" s="54" t="s">
        <v>1038</v>
      </c>
      <c r="G245" s="59" t="s">
        <v>78</v>
      </c>
      <c r="H245" s="30" t="s">
        <v>78</v>
      </c>
      <c r="I245" s="30" t="s">
        <v>1033</v>
      </c>
      <c r="J245" s="52" t="s">
        <v>5</v>
      </c>
      <c r="K245" s="46"/>
      <c r="L245" s="30"/>
      <c r="M245" s="30"/>
      <c r="N245" s="30"/>
      <c r="P245" s="56"/>
    </row>
    <row r="246" spans="1:16" s="55" customFormat="1" ht="54">
      <c r="A246" s="52"/>
      <c r="B246" s="166"/>
      <c r="C246" s="166"/>
      <c r="D246" s="166"/>
      <c r="E246" s="53" t="s">
        <v>1813</v>
      </c>
      <c r="F246" s="226" t="s">
        <v>1026</v>
      </c>
      <c r="G246" s="30" t="s">
        <v>708</v>
      </c>
      <c r="H246" s="30" t="s">
        <v>612</v>
      </c>
      <c r="I246" s="30" t="s">
        <v>1033</v>
      </c>
      <c r="J246" s="52" t="s">
        <v>5</v>
      </c>
      <c r="K246" s="46"/>
      <c r="L246" s="30"/>
      <c r="M246" s="30"/>
      <c r="N246" s="30"/>
      <c r="P246" s="56"/>
    </row>
    <row r="247" spans="1:16" s="55" customFormat="1" ht="126">
      <c r="A247" s="52"/>
      <c r="B247" s="166"/>
      <c r="C247" s="166"/>
      <c r="D247" s="166"/>
      <c r="E247" s="53" t="s">
        <v>1798</v>
      </c>
      <c r="F247" s="54" t="s">
        <v>1203</v>
      </c>
      <c r="G247" s="59" t="s">
        <v>1089</v>
      </c>
      <c r="H247" s="30" t="s">
        <v>78</v>
      </c>
      <c r="I247" s="30" t="s">
        <v>1033</v>
      </c>
      <c r="J247" s="52" t="s">
        <v>5</v>
      </c>
      <c r="K247" s="46" t="s">
        <v>1163</v>
      </c>
      <c r="L247" s="30"/>
      <c r="M247" s="30"/>
      <c r="N247" s="30"/>
      <c r="P247" s="56"/>
    </row>
    <row r="248" spans="1:16" s="55" customFormat="1" ht="126">
      <c r="A248" s="52"/>
      <c r="B248" s="166"/>
      <c r="C248" s="166"/>
      <c r="D248" s="166"/>
      <c r="E248" s="53" t="s">
        <v>1799</v>
      </c>
      <c r="F248" s="54" t="s">
        <v>1204</v>
      </c>
      <c r="G248" s="59" t="s">
        <v>1067</v>
      </c>
      <c r="H248" s="30" t="s">
        <v>78</v>
      </c>
      <c r="I248" s="30" t="s">
        <v>1033</v>
      </c>
      <c r="J248" s="52" t="s">
        <v>5</v>
      </c>
      <c r="K248" s="46" t="s">
        <v>1162</v>
      </c>
      <c r="L248" s="30"/>
      <c r="M248" s="30"/>
      <c r="N248" s="30"/>
      <c r="P248" s="56"/>
    </row>
    <row r="249" spans="1:16" s="55" customFormat="1" ht="126">
      <c r="A249" s="52"/>
      <c r="B249" s="166"/>
      <c r="C249" s="166"/>
      <c r="D249" s="166"/>
      <c r="E249" s="53" t="s">
        <v>1800</v>
      </c>
      <c r="F249" s="54" t="s">
        <v>1205</v>
      </c>
      <c r="G249" s="59" t="s">
        <v>1068</v>
      </c>
      <c r="H249" s="30" t="s">
        <v>78</v>
      </c>
      <c r="I249" s="30" t="s">
        <v>1033</v>
      </c>
      <c r="J249" s="52" t="s">
        <v>5</v>
      </c>
      <c r="K249" s="225" t="s">
        <v>1803</v>
      </c>
      <c r="L249" s="30"/>
      <c r="M249" s="30"/>
      <c r="N249" s="30"/>
      <c r="P249" s="56"/>
    </row>
    <row r="250" spans="1:16" s="55" customFormat="1" ht="126">
      <c r="A250" s="52"/>
      <c r="B250" s="166"/>
      <c r="C250" s="166"/>
      <c r="D250" s="166"/>
      <c r="E250" s="53" t="s">
        <v>1801</v>
      </c>
      <c r="F250" s="54" t="s">
        <v>1206</v>
      </c>
      <c r="G250" s="59" t="s">
        <v>1091</v>
      </c>
      <c r="H250" s="30" t="s">
        <v>78</v>
      </c>
      <c r="I250" s="30" t="s">
        <v>1033</v>
      </c>
      <c r="J250" s="52" t="s">
        <v>5</v>
      </c>
      <c r="K250" s="225" t="s">
        <v>1069</v>
      </c>
      <c r="L250" s="30"/>
      <c r="M250" s="30"/>
      <c r="N250" s="30"/>
      <c r="P250" s="56"/>
    </row>
    <row r="251" spans="1:16" s="55" customFormat="1" ht="126">
      <c r="A251" s="52"/>
      <c r="B251" s="166"/>
      <c r="C251" s="166"/>
      <c r="D251" s="166"/>
      <c r="E251" s="53" t="s">
        <v>1802</v>
      </c>
      <c r="F251" s="54" t="s">
        <v>1207</v>
      </c>
      <c r="G251" s="59" t="s">
        <v>1090</v>
      </c>
      <c r="H251" s="30" t="s">
        <v>78</v>
      </c>
      <c r="I251" s="30" t="s">
        <v>1033</v>
      </c>
      <c r="J251" s="52" t="s">
        <v>5</v>
      </c>
      <c r="K251" s="225" t="s">
        <v>1069</v>
      </c>
      <c r="L251" s="30"/>
      <c r="M251" s="30"/>
      <c r="N251" s="30"/>
      <c r="P251" s="56"/>
    </row>
    <row r="252" spans="1:16" s="55" customFormat="1" ht="108">
      <c r="A252" s="52"/>
      <c r="B252" s="166"/>
      <c r="C252" s="166"/>
      <c r="D252" s="166"/>
      <c r="E252" s="53" t="s">
        <v>1836</v>
      </c>
      <c r="F252" s="226" t="s">
        <v>1105</v>
      </c>
      <c r="G252" s="59" t="s">
        <v>1806</v>
      </c>
      <c r="H252" s="30" t="s">
        <v>78</v>
      </c>
      <c r="I252" s="30" t="s">
        <v>1033</v>
      </c>
      <c r="J252" s="52" t="s">
        <v>5</v>
      </c>
      <c r="K252" s="225" t="s">
        <v>1804</v>
      </c>
      <c r="L252" s="30"/>
      <c r="M252" s="30"/>
      <c r="N252" s="30"/>
      <c r="P252" s="56"/>
    </row>
    <row r="253" spans="1:16" s="55" customFormat="1" ht="108">
      <c r="A253" s="52"/>
      <c r="B253" s="166"/>
      <c r="C253" s="166"/>
      <c r="D253" s="166"/>
      <c r="E253" s="53" t="s">
        <v>1837</v>
      </c>
      <c r="F253" s="226" t="s">
        <v>1106</v>
      </c>
      <c r="G253" s="59" t="s">
        <v>1807</v>
      </c>
      <c r="H253" s="30" t="s">
        <v>78</v>
      </c>
      <c r="I253" s="30" t="s">
        <v>1033</v>
      </c>
      <c r="J253" s="52" t="s">
        <v>5</v>
      </c>
      <c r="K253" s="225"/>
      <c r="L253" s="30"/>
      <c r="M253" s="30"/>
      <c r="N253" s="30"/>
      <c r="P253" s="56"/>
    </row>
    <row r="254" spans="1:16" s="55" customFormat="1" ht="108">
      <c r="A254" s="52"/>
      <c r="B254" s="166"/>
      <c r="C254" s="166"/>
      <c r="D254" s="166"/>
      <c r="E254" s="53" t="s">
        <v>1838</v>
      </c>
      <c r="F254" s="226" t="s">
        <v>1107</v>
      </c>
      <c r="G254" s="59" t="s">
        <v>1805</v>
      </c>
      <c r="H254" s="30" t="s">
        <v>78</v>
      </c>
      <c r="I254" s="30" t="s">
        <v>1033</v>
      </c>
      <c r="J254" s="52" t="s">
        <v>5</v>
      </c>
      <c r="K254" s="225"/>
      <c r="L254" s="30"/>
      <c r="M254" s="30"/>
      <c r="N254" s="30"/>
      <c r="P254" s="56"/>
    </row>
    <row r="255" spans="1:16" s="55" customFormat="1" ht="108">
      <c r="A255" s="52"/>
      <c r="B255" s="166"/>
      <c r="C255" s="166"/>
      <c r="D255" s="166"/>
      <c r="E255" s="53" t="s">
        <v>1839</v>
      </c>
      <c r="F255" s="226" t="s">
        <v>1108</v>
      </c>
      <c r="G255" s="59" t="s">
        <v>1808</v>
      </c>
      <c r="H255" s="30" t="s">
        <v>78</v>
      </c>
      <c r="I255" s="30" t="s">
        <v>1033</v>
      </c>
      <c r="J255" s="52" t="s">
        <v>5</v>
      </c>
      <c r="K255" s="225"/>
      <c r="L255" s="30"/>
      <c r="M255" s="30"/>
      <c r="N255" s="30"/>
      <c r="P255" s="56"/>
    </row>
    <row r="256" spans="1:16" s="55" customFormat="1" ht="108">
      <c r="A256" s="52"/>
      <c r="B256" s="166"/>
      <c r="C256" s="167"/>
      <c r="D256" s="166"/>
      <c r="E256" s="53" t="s">
        <v>1840</v>
      </c>
      <c r="F256" s="226" t="s">
        <v>1109</v>
      </c>
      <c r="G256" s="59" t="s">
        <v>1809</v>
      </c>
      <c r="H256" s="30" t="s">
        <v>78</v>
      </c>
      <c r="I256" s="30" t="s">
        <v>1033</v>
      </c>
      <c r="J256" s="52" t="s">
        <v>5</v>
      </c>
      <c r="K256" s="225"/>
      <c r="L256" s="30"/>
      <c r="M256" s="30"/>
      <c r="N256" s="30"/>
      <c r="P256" s="56"/>
    </row>
    <row r="257" spans="1:16" s="55" customFormat="1" ht="36" customHeight="1">
      <c r="A257" s="223"/>
      <c r="B257" s="166"/>
      <c r="C257" s="165" t="s">
        <v>1778</v>
      </c>
      <c r="D257" s="166"/>
      <c r="E257" s="53" t="s">
        <v>1066</v>
      </c>
      <c r="F257" s="226" t="s">
        <v>1485</v>
      </c>
      <c r="G257" s="30"/>
      <c r="H257" s="30"/>
      <c r="I257" s="30"/>
      <c r="J257" s="52" t="s">
        <v>178</v>
      </c>
      <c r="K257" s="57"/>
      <c r="L257" s="30"/>
      <c r="M257" s="30"/>
      <c r="N257" s="30"/>
      <c r="P257" s="56"/>
    </row>
    <row r="258" spans="1:16" s="55" customFormat="1">
      <c r="A258" s="223"/>
      <c r="B258" s="166"/>
      <c r="C258" s="166"/>
      <c r="D258" s="166"/>
      <c r="E258" s="53" t="s">
        <v>865</v>
      </c>
      <c r="F258" s="226" t="s">
        <v>1486</v>
      </c>
      <c r="G258" s="30"/>
      <c r="H258" s="30"/>
      <c r="I258" s="30"/>
      <c r="J258" s="52" t="s">
        <v>178</v>
      </c>
      <c r="K258" s="57"/>
      <c r="L258" s="30"/>
      <c r="M258" s="30"/>
      <c r="N258" s="30"/>
      <c r="P258" s="56"/>
    </row>
    <row r="259" spans="1:16" s="55" customFormat="1">
      <c r="A259" s="223"/>
      <c r="B259" s="166"/>
      <c r="C259" s="166"/>
      <c r="D259" s="166"/>
      <c r="E259" s="53" t="s">
        <v>867</v>
      </c>
      <c r="F259" s="226" t="s">
        <v>1515</v>
      </c>
      <c r="G259" s="30"/>
      <c r="H259" s="30"/>
      <c r="I259" s="30"/>
      <c r="J259" s="52" t="s">
        <v>178</v>
      </c>
      <c r="K259" s="57"/>
      <c r="L259" s="30"/>
      <c r="M259" s="30"/>
      <c r="N259" s="30"/>
      <c r="P259" s="56"/>
    </row>
    <row r="260" spans="1:16" s="55" customFormat="1">
      <c r="A260" s="223"/>
      <c r="B260" s="166"/>
      <c r="C260" s="166"/>
      <c r="D260" s="166"/>
      <c r="E260" s="53" t="s">
        <v>868</v>
      </c>
      <c r="F260" s="226" t="s">
        <v>1487</v>
      </c>
      <c r="G260" s="30"/>
      <c r="H260" s="30"/>
      <c r="I260" s="30"/>
      <c r="J260" s="52" t="s">
        <v>178</v>
      </c>
      <c r="K260" s="57"/>
      <c r="L260" s="30"/>
      <c r="M260" s="30"/>
      <c r="N260" s="30"/>
      <c r="P260" s="56"/>
    </row>
    <row r="261" spans="1:16" s="55" customFormat="1">
      <c r="A261" s="223"/>
      <c r="B261" s="166"/>
      <c r="C261" s="166"/>
      <c r="D261" s="166"/>
      <c r="E261" s="53" t="s">
        <v>870</v>
      </c>
      <c r="F261" s="226" t="s">
        <v>1488</v>
      </c>
      <c r="G261" s="30"/>
      <c r="H261" s="30"/>
      <c r="I261" s="30"/>
      <c r="J261" s="52" t="s">
        <v>178</v>
      </c>
      <c r="K261" s="57"/>
      <c r="L261" s="30"/>
      <c r="M261" s="30"/>
      <c r="N261" s="30"/>
      <c r="P261" s="56"/>
    </row>
    <row r="262" spans="1:16" s="55" customFormat="1">
      <c r="A262" s="223"/>
      <c r="B262" s="166"/>
      <c r="C262" s="166"/>
      <c r="D262" s="166"/>
      <c r="E262" s="53" t="s">
        <v>871</v>
      </c>
      <c r="F262" s="226" t="s">
        <v>1489</v>
      </c>
      <c r="G262" s="30"/>
      <c r="H262" s="30"/>
      <c r="I262" s="30"/>
      <c r="J262" s="52" t="s">
        <v>178</v>
      </c>
      <c r="K262" s="57"/>
      <c r="L262" s="30"/>
      <c r="M262" s="30"/>
      <c r="N262" s="30"/>
      <c r="P262" s="56"/>
    </row>
    <row r="263" spans="1:16" s="55" customFormat="1">
      <c r="A263" s="223"/>
      <c r="B263" s="166"/>
      <c r="C263" s="166"/>
      <c r="D263" s="166"/>
      <c r="E263" s="53" t="s">
        <v>873</v>
      </c>
      <c r="F263" s="226" t="s">
        <v>1490</v>
      </c>
      <c r="G263" s="30"/>
      <c r="H263" s="30"/>
      <c r="I263" s="30"/>
      <c r="J263" s="52" t="s">
        <v>178</v>
      </c>
      <c r="K263" s="57"/>
      <c r="L263" s="30"/>
      <c r="M263" s="30"/>
      <c r="N263" s="30"/>
      <c r="P263" s="56"/>
    </row>
    <row r="264" spans="1:16" s="55" customFormat="1">
      <c r="A264" s="223"/>
      <c r="B264" s="166"/>
      <c r="C264" s="166"/>
      <c r="D264" s="166"/>
      <c r="E264" s="53" t="s">
        <v>874</v>
      </c>
      <c r="F264" s="226" t="s">
        <v>1491</v>
      </c>
      <c r="G264" s="30"/>
      <c r="H264" s="30"/>
      <c r="I264" s="30"/>
      <c r="J264" s="52" t="s">
        <v>178</v>
      </c>
      <c r="K264" s="57"/>
      <c r="L264" s="30"/>
      <c r="M264" s="30"/>
      <c r="N264" s="30"/>
      <c r="P264" s="56"/>
    </row>
    <row r="265" spans="1:16" s="55" customFormat="1">
      <c r="A265" s="223"/>
      <c r="B265" s="166"/>
      <c r="C265" s="166"/>
      <c r="D265" s="166"/>
      <c r="E265" s="53" t="s">
        <v>876</v>
      </c>
      <c r="F265" s="226" t="s">
        <v>1492</v>
      </c>
      <c r="G265" s="30"/>
      <c r="H265" s="30"/>
      <c r="I265" s="30"/>
      <c r="J265" s="52" t="s">
        <v>178</v>
      </c>
      <c r="K265" s="57"/>
      <c r="L265" s="30"/>
      <c r="M265" s="30"/>
      <c r="N265" s="30"/>
      <c r="P265" s="56"/>
    </row>
    <row r="266" spans="1:16" s="55" customFormat="1">
      <c r="A266" s="223"/>
      <c r="B266" s="166"/>
      <c r="C266" s="166"/>
      <c r="D266" s="166"/>
      <c r="E266" s="53" t="s">
        <v>877</v>
      </c>
      <c r="F266" s="226" t="s">
        <v>1493</v>
      </c>
      <c r="G266" s="30"/>
      <c r="H266" s="30"/>
      <c r="I266" s="30"/>
      <c r="J266" s="52" t="s">
        <v>178</v>
      </c>
      <c r="K266" s="57"/>
      <c r="L266" s="30"/>
      <c r="M266" s="30"/>
      <c r="N266" s="30"/>
      <c r="P266" s="56"/>
    </row>
    <row r="267" spans="1:16" s="55" customFormat="1">
      <c r="A267" s="223"/>
      <c r="B267" s="166"/>
      <c r="C267" s="166"/>
      <c r="D267" s="166"/>
      <c r="E267" s="53" t="s">
        <v>879</v>
      </c>
      <c r="F267" s="226" t="s">
        <v>1494</v>
      </c>
      <c r="G267" s="30"/>
      <c r="H267" s="30"/>
      <c r="I267" s="30"/>
      <c r="J267" s="52" t="s">
        <v>178</v>
      </c>
      <c r="K267" s="57"/>
      <c r="L267" s="30"/>
      <c r="M267" s="30"/>
      <c r="N267" s="30"/>
      <c r="P267" s="56"/>
    </row>
    <row r="268" spans="1:16" s="55" customFormat="1">
      <c r="A268" s="223"/>
      <c r="B268" s="166"/>
      <c r="C268" s="166"/>
      <c r="D268" s="166"/>
      <c r="E268" s="53" t="s">
        <v>880</v>
      </c>
      <c r="F268" s="226" t="s">
        <v>1495</v>
      </c>
      <c r="G268" s="30"/>
      <c r="H268" s="30"/>
      <c r="I268" s="30"/>
      <c r="J268" s="52" t="s">
        <v>178</v>
      </c>
      <c r="K268" s="57"/>
      <c r="L268" s="30"/>
      <c r="M268" s="30"/>
      <c r="N268" s="30"/>
      <c r="P268" s="56"/>
    </row>
    <row r="269" spans="1:16" s="55" customFormat="1">
      <c r="A269" s="223"/>
      <c r="B269" s="166"/>
      <c r="C269" s="166"/>
      <c r="D269" s="166"/>
      <c r="E269" s="53" t="s">
        <v>882</v>
      </c>
      <c r="F269" s="226" t="s">
        <v>1496</v>
      </c>
      <c r="G269" s="30"/>
      <c r="H269" s="30"/>
      <c r="I269" s="30"/>
      <c r="J269" s="52" t="s">
        <v>178</v>
      </c>
      <c r="K269" s="57"/>
      <c r="L269" s="30"/>
      <c r="M269" s="30"/>
      <c r="N269" s="30"/>
      <c r="P269" s="56"/>
    </row>
    <row r="270" spans="1:16" s="55" customFormat="1">
      <c r="A270" s="223"/>
      <c r="B270" s="166"/>
      <c r="C270" s="166"/>
      <c r="D270" s="166"/>
      <c r="E270" s="53" t="s">
        <v>883</v>
      </c>
      <c r="F270" s="226" t="s">
        <v>1497</v>
      </c>
      <c r="G270" s="30"/>
      <c r="H270" s="30"/>
      <c r="I270" s="30"/>
      <c r="J270" s="52" t="s">
        <v>178</v>
      </c>
      <c r="K270" s="57"/>
      <c r="L270" s="30"/>
      <c r="M270" s="30"/>
      <c r="N270" s="30"/>
      <c r="P270" s="56"/>
    </row>
    <row r="271" spans="1:16" s="55" customFormat="1">
      <c r="A271" s="223"/>
      <c r="B271" s="166"/>
      <c r="C271" s="166"/>
      <c r="D271" s="166"/>
      <c r="E271" s="53" t="s">
        <v>885</v>
      </c>
      <c r="F271" s="226" t="s">
        <v>1498</v>
      </c>
      <c r="G271" s="30"/>
      <c r="H271" s="30"/>
      <c r="I271" s="30"/>
      <c r="J271" s="52" t="s">
        <v>178</v>
      </c>
      <c r="K271" s="57"/>
      <c r="L271" s="30"/>
      <c r="M271" s="30"/>
      <c r="N271" s="30"/>
      <c r="P271" s="56"/>
    </row>
    <row r="272" spans="1:16" s="55" customFormat="1">
      <c r="A272" s="223"/>
      <c r="B272" s="166"/>
      <c r="C272" s="166"/>
      <c r="D272" s="166"/>
      <c r="E272" s="53" t="s">
        <v>886</v>
      </c>
      <c r="F272" s="226" t="s">
        <v>1499</v>
      </c>
      <c r="G272" s="30"/>
      <c r="H272" s="30"/>
      <c r="I272" s="30"/>
      <c r="J272" s="52" t="s">
        <v>178</v>
      </c>
      <c r="K272" s="57"/>
      <c r="L272" s="30"/>
      <c r="M272" s="30"/>
      <c r="N272" s="30"/>
      <c r="P272" s="56"/>
    </row>
    <row r="273" spans="1:16" s="55" customFormat="1">
      <c r="A273" s="223"/>
      <c r="B273" s="166"/>
      <c r="C273" s="166"/>
      <c r="D273" s="166"/>
      <c r="E273" s="53" t="s">
        <v>891</v>
      </c>
      <c r="F273" s="226" t="s">
        <v>1500</v>
      </c>
      <c r="G273" s="30"/>
      <c r="H273" s="30"/>
      <c r="I273" s="30"/>
      <c r="J273" s="52" t="s">
        <v>178</v>
      </c>
      <c r="K273" s="57"/>
      <c r="L273" s="30"/>
      <c r="M273" s="30"/>
      <c r="N273" s="30"/>
      <c r="P273" s="56"/>
    </row>
    <row r="274" spans="1:16" s="55" customFormat="1">
      <c r="A274" s="223"/>
      <c r="B274" s="166"/>
      <c r="C274" s="166"/>
      <c r="D274" s="166"/>
      <c r="E274" s="53" t="s">
        <v>892</v>
      </c>
      <c r="F274" s="226" t="s">
        <v>1501</v>
      </c>
      <c r="G274" s="30"/>
      <c r="H274" s="30"/>
      <c r="I274" s="30"/>
      <c r="J274" s="52" t="s">
        <v>178</v>
      </c>
      <c r="K274" s="57"/>
      <c r="L274" s="30"/>
      <c r="M274" s="30"/>
      <c r="N274" s="30"/>
      <c r="P274" s="56"/>
    </row>
    <row r="275" spans="1:16" s="55" customFormat="1">
      <c r="A275" s="223"/>
      <c r="B275" s="166"/>
      <c r="C275" s="166"/>
      <c r="D275" s="166"/>
      <c r="E275" s="53" t="s">
        <v>894</v>
      </c>
      <c r="F275" s="226" t="s">
        <v>1502</v>
      </c>
      <c r="G275" s="30"/>
      <c r="H275" s="30"/>
      <c r="I275" s="30"/>
      <c r="J275" s="52" t="s">
        <v>178</v>
      </c>
      <c r="K275" s="57"/>
      <c r="L275" s="30"/>
      <c r="M275" s="30"/>
      <c r="N275" s="30"/>
      <c r="P275" s="56"/>
    </row>
    <row r="276" spans="1:16" s="55" customFormat="1">
      <c r="A276" s="223"/>
      <c r="B276" s="166"/>
      <c r="C276" s="166"/>
      <c r="D276" s="166"/>
      <c r="E276" s="53" t="s">
        <v>895</v>
      </c>
      <c r="F276" s="226" t="s">
        <v>1503</v>
      </c>
      <c r="G276" s="30"/>
      <c r="H276" s="30"/>
      <c r="I276" s="30"/>
      <c r="J276" s="52" t="s">
        <v>178</v>
      </c>
      <c r="K276" s="57"/>
      <c r="L276" s="30"/>
      <c r="M276" s="30"/>
      <c r="N276" s="30"/>
      <c r="P276" s="56"/>
    </row>
    <row r="277" spans="1:16" s="55" customFormat="1">
      <c r="A277" s="223"/>
      <c r="B277" s="166"/>
      <c r="C277" s="166"/>
      <c r="D277" s="166"/>
      <c r="E277" s="53" t="s">
        <v>896</v>
      </c>
      <c r="F277" s="226" t="s">
        <v>1504</v>
      </c>
      <c r="G277" s="30"/>
      <c r="H277" s="30"/>
      <c r="I277" s="30"/>
      <c r="J277" s="52" t="s">
        <v>178</v>
      </c>
      <c r="K277" s="57"/>
      <c r="L277" s="30"/>
      <c r="M277" s="30"/>
      <c r="N277" s="30"/>
      <c r="P277" s="56"/>
    </row>
    <row r="278" spans="1:16" s="55" customFormat="1">
      <c r="A278" s="223"/>
      <c r="B278" s="166"/>
      <c r="C278" s="166"/>
      <c r="D278" s="166"/>
      <c r="E278" s="53" t="s">
        <v>899</v>
      </c>
      <c r="F278" s="226" t="s">
        <v>1505</v>
      </c>
      <c r="G278" s="30"/>
      <c r="H278" s="30"/>
      <c r="I278" s="30"/>
      <c r="J278" s="52" t="s">
        <v>178</v>
      </c>
      <c r="K278" s="57"/>
      <c r="L278" s="30"/>
      <c r="M278" s="30"/>
      <c r="N278" s="30"/>
      <c r="P278" s="56"/>
    </row>
    <row r="279" spans="1:16" s="55" customFormat="1">
      <c r="A279" s="223"/>
      <c r="B279" s="166"/>
      <c r="C279" s="166"/>
      <c r="D279" s="166"/>
      <c r="E279" s="53" t="s">
        <v>900</v>
      </c>
      <c r="F279" s="226" t="s">
        <v>1506</v>
      </c>
      <c r="G279" s="30"/>
      <c r="H279" s="30"/>
      <c r="I279" s="30"/>
      <c r="J279" s="52" t="s">
        <v>178</v>
      </c>
      <c r="K279" s="57"/>
      <c r="L279" s="30"/>
      <c r="M279" s="30"/>
      <c r="N279" s="30"/>
      <c r="P279" s="56"/>
    </row>
    <row r="280" spans="1:16" s="55" customFormat="1">
      <c r="A280" s="223"/>
      <c r="B280" s="166"/>
      <c r="C280" s="166"/>
      <c r="D280" s="166"/>
      <c r="E280" s="53" t="s">
        <v>904</v>
      </c>
      <c r="F280" s="226" t="s">
        <v>1507</v>
      </c>
      <c r="G280" s="30"/>
      <c r="H280" s="30"/>
      <c r="I280" s="30"/>
      <c r="J280" s="52" t="s">
        <v>178</v>
      </c>
      <c r="K280" s="57"/>
      <c r="L280" s="30"/>
      <c r="M280" s="30"/>
      <c r="N280" s="30"/>
      <c r="P280" s="56"/>
    </row>
    <row r="281" spans="1:16" s="55" customFormat="1">
      <c r="A281" s="223"/>
      <c r="B281" s="166"/>
      <c r="C281" s="166"/>
      <c r="D281" s="166"/>
      <c r="E281" s="53" t="s">
        <v>1573</v>
      </c>
      <c r="F281" s="226" t="s">
        <v>1508</v>
      </c>
      <c r="G281" s="30"/>
      <c r="H281" s="30"/>
      <c r="I281" s="30"/>
      <c r="J281" s="52" t="s">
        <v>178</v>
      </c>
      <c r="K281" s="57"/>
      <c r="L281" s="30"/>
      <c r="M281" s="30"/>
      <c r="N281" s="30"/>
      <c r="P281" s="56"/>
    </row>
    <row r="282" spans="1:16" s="55" customFormat="1">
      <c r="A282" s="223"/>
      <c r="B282" s="166"/>
      <c r="C282" s="166"/>
      <c r="D282" s="166"/>
      <c r="E282" s="53" t="s">
        <v>910</v>
      </c>
      <c r="F282" s="226" t="s">
        <v>1509</v>
      </c>
      <c r="G282" s="30"/>
      <c r="H282" s="30"/>
      <c r="I282" s="30"/>
      <c r="J282" s="52" t="s">
        <v>178</v>
      </c>
      <c r="K282" s="57"/>
      <c r="L282" s="30"/>
      <c r="M282" s="30"/>
      <c r="N282" s="30"/>
      <c r="P282" s="56"/>
    </row>
    <row r="283" spans="1:16" s="55" customFormat="1">
      <c r="A283" s="223"/>
      <c r="B283" s="166"/>
      <c r="C283" s="166"/>
      <c r="D283" s="166"/>
      <c r="E283" s="53" t="s">
        <v>911</v>
      </c>
      <c r="F283" s="226" t="s">
        <v>1510</v>
      </c>
      <c r="G283" s="30"/>
      <c r="H283" s="30"/>
      <c r="I283" s="30"/>
      <c r="J283" s="52" t="s">
        <v>178</v>
      </c>
      <c r="K283" s="57"/>
      <c r="L283" s="30"/>
      <c r="M283" s="30"/>
      <c r="N283" s="30"/>
      <c r="P283" s="56"/>
    </row>
    <row r="284" spans="1:16" s="55" customFormat="1">
      <c r="A284" s="223"/>
      <c r="B284" s="166"/>
      <c r="C284" s="166"/>
      <c r="D284" s="166"/>
      <c r="E284" s="53" t="s">
        <v>923</v>
      </c>
      <c r="F284" s="226" t="s">
        <v>1511</v>
      </c>
      <c r="G284" s="30"/>
      <c r="H284" s="30"/>
      <c r="I284" s="30"/>
      <c r="J284" s="52" t="s">
        <v>178</v>
      </c>
      <c r="K284" s="57"/>
      <c r="L284" s="30"/>
      <c r="M284" s="30"/>
      <c r="N284" s="30"/>
      <c r="P284" s="56"/>
    </row>
    <row r="285" spans="1:16" s="55" customFormat="1">
      <c r="A285" s="223"/>
      <c r="B285" s="166"/>
      <c r="C285" s="166"/>
      <c r="D285" s="166"/>
      <c r="E285" s="53" t="s">
        <v>935</v>
      </c>
      <c r="F285" s="226" t="s">
        <v>1512</v>
      </c>
      <c r="G285" s="30"/>
      <c r="H285" s="30"/>
      <c r="I285" s="30"/>
      <c r="J285" s="52" t="s">
        <v>178</v>
      </c>
      <c r="K285" s="57"/>
      <c r="L285" s="30"/>
      <c r="M285" s="30"/>
      <c r="N285" s="30"/>
      <c r="P285" s="56"/>
    </row>
    <row r="286" spans="1:16" s="55" customFormat="1">
      <c r="A286" s="223"/>
      <c r="B286" s="166"/>
      <c r="C286" s="166"/>
      <c r="D286" s="166"/>
      <c r="E286" s="53" t="s">
        <v>944</v>
      </c>
      <c r="F286" s="226" t="s">
        <v>1513</v>
      </c>
      <c r="G286" s="30"/>
      <c r="H286" s="30"/>
      <c r="I286" s="30"/>
      <c r="J286" s="52" t="s">
        <v>178</v>
      </c>
      <c r="K286" s="57"/>
      <c r="L286" s="30"/>
      <c r="M286" s="30"/>
      <c r="N286" s="30"/>
      <c r="P286" s="56"/>
    </row>
    <row r="287" spans="1:16" s="55" customFormat="1">
      <c r="A287" s="223"/>
      <c r="B287" s="166"/>
      <c r="C287" s="167"/>
      <c r="D287" s="166"/>
      <c r="E287" s="53" t="s">
        <v>950</v>
      </c>
      <c r="F287" s="226" t="s">
        <v>1514</v>
      </c>
      <c r="G287" s="30"/>
      <c r="H287" s="30"/>
      <c r="I287" s="30"/>
      <c r="J287" s="52" t="s">
        <v>178</v>
      </c>
      <c r="K287" s="57"/>
      <c r="L287" s="30"/>
      <c r="M287" s="30"/>
      <c r="N287" s="30"/>
      <c r="P287" s="56"/>
    </row>
    <row r="288" spans="1:16" s="55" customFormat="1">
      <c r="A288" s="52"/>
      <c r="B288" s="166"/>
      <c r="C288" s="165" t="s">
        <v>1817</v>
      </c>
      <c r="D288" s="166"/>
      <c r="E288" s="53" t="s">
        <v>862</v>
      </c>
      <c r="F288" s="225" t="s">
        <v>1516</v>
      </c>
      <c r="G288" s="30"/>
      <c r="H288" s="30"/>
      <c r="I288" s="30"/>
      <c r="J288" s="52" t="s">
        <v>178</v>
      </c>
      <c r="K288" s="57"/>
      <c r="L288" s="30"/>
      <c r="M288" s="30"/>
      <c r="N288" s="30"/>
      <c r="P288" s="56"/>
    </row>
    <row r="289" spans="1:16" s="55" customFormat="1">
      <c r="A289" s="52"/>
      <c r="B289" s="166"/>
      <c r="C289" s="166"/>
      <c r="D289" s="166"/>
      <c r="E289" s="53" t="s">
        <v>866</v>
      </c>
      <c r="F289" s="225" t="s">
        <v>1517</v>
      </c>
      <c r="G289" s="30"/>
      <c r="H289" s="30"/>
      <c r="I289" s="30"/>
      <c r="J289" s="52" t="s">
        <v>178</v>
      </c>
      <c r="K289" s="57"/>
      <c r="L289" s="30"/>
      <c r="M289" s="30"/>
      <c r="N289" s="30"/>
      <c r="P289" s="56"/>
    </row>
    <row r="290" spans="1:16" s="55" customFormat="1">
      <c r="A290" s="52"/>
      <c r="B290" s="166"/>
      <c r="C290" s="166"/>
      <c r="D290" s="166"/>
      <c r="E290" s="53" t="s">
        <v>869</v>
      </c>
      <c r="F290" s="225" t="s">
        <v>1518</v>
      </c>
      <c r="G290" s="30"/>
      <c r="H290" s="30"/>
      <c r="I290" s="30"/>
      <c r="J290" s="52" t="s">
        <v>178</v>
      </c>
      <c r="K290" s="57"/>
      <c r="L290" s="30"/>
      <c r="M290" s="30"/>
      <c r="N290" s="30"/>
      <c r="P290" s="56"/>
    </row>
    <row r="291" spans="1:16" s="55" customFormat="1">
      <c r="A291" s="52"/>
      <c r="B291" s="166"/>
      <c r="C291" s="166"/>
      <c r="D291" s="166"/>
      <c r="E291" s="53" t="s">
        <v>872</v>
      </c>
      <c r="F291" s="225" t="s">
        <v>1519</v>
      </c>
      <c r="G291" s="30"/>
      <c r="H291" s="30"/>
      <c r="I291" s="30"/>
      <c r="J291" s="52" t="s">
        <v>178</v>
      </c>
      <c r="K291" s="57"/>
      <c r="L291" s="30"/>
      <c r="M291" s="30"/>
      <c r="N291" s="30"/>
      <c r="P291" s="56"/>
    </row>
    <row r="292" spans="1:16" s="55" customFormat="1">
      <c r="A292" s="52"/>
      <c r="B292" s="166"/>
      <c r="C292" s="166"/>
      <c r="D292" s="166"/>
      <c r="E292" s="53" t="s">
        <v>875</v>
      </c>
      <c r="F292" s="225" t="s">
        <v>1520</v>
      </c>
      <c r="G292" s="30"/>
      <c r="H292" s="30"/>
      <c r="I292" s="30"/>
      <c r="J292" s="52" t="s">
        <v>178</v>
      </c>
      <c r="K292" s="57"/>
      <c r="L292" s="30"/>
      <c r="M292" s="30"/>
      <c r="N292" s="30"/>
      <c r="P292" s="56"/>
    </row>
    <row r="293" spans="1:16" s="55" customFormat="1">
      <c r="A293" s="52"/>
      <c r="B293" s="166"/>
      <c r="C293" s="166"/>
      <c r="D293" s="166"/>
      <c r="E293" s="53" t="s">
        <v>878</v>
      </c>
      <c r="F293" s="225" t="s">
        <v>1521</v>
      </c>
      <c r="G293" s="30"/>
      <c r="H293" s="30"/>
      <c r="I293" s="30"/>
      <c r="J293" s="52" t="s">
        <v>178</v>
      </c>
      <c r="K293" s="57"/>
      <c r="L293" s="30"/>
      <c r="M293" s="30"/>
      <c r="N293" s="30"/>
      <c r="P293" s="56"/>
    </row>
    <row r="294" spans="1:16" s="55" customFormat="1">
      <c r="A294" s="52"/>
      <c r="B294" s="166"/>
      <c r="C294" s="166"/>
      <c r="D294" s="166"/>
      <c r="E294" s="53" t="s">
        <v>881</v>
      </c>
      <c r="F294" s="225" t="s">
        <v>1522</v>
      </c>
      <c r="G294" s="30"/>
      <c r="H294" s="30"/>
      <c r="I294" s="30"/>
      <c r="J294" s="52" t="s">
        <v>178</v>
      </c>
      <c r="K294" s="57"/>
      <c r="L294" s="30"/>
      <c r="M294" s="30"/>
      <c r="N294" s="30"/>
      <c r="P294" s="56"/>
    </row>
    <row r="295" spans="1:16" s="55" customFormat="1">
      <c r="A295" s="52"/>
      <c r="B295" s="166"/>
      <c r="C295" s="166"/>
      <c r="D295" s="166"/>
      <c r="E295" s="53" t="s">
        <v>884</v>
      </c>
      <c r="F295" s="225" t="s">
        <v>1523</v>
      </c>
      <c r="G295" s="30"/>
      <c r="H295" s="30"/>
      <c r="I295" s="30"/>
      <c r="J295" s="52" t="s">
        <v>178</v>
      </c>
      <c r="K295" s="57"/>
      <c r="L295" s="30"/>
      <c r="M295" s="30"/>
      <c r="N295" s="30"/>
      <c r="P295" s="56"/>
    </row>
    <row r="296" spans="1:16" s="55" customFormat="1">
      <c r="A296" s="52"/>
      <c r="B296" s="166"/>
      <c r="C296" s="166"/>
      <c r="D296" s="166"/>
      <c r="E296" s="53" t="s">
        <v>890</v>
      </c>
      <c r="F296" s="225" t="s">
        <v>1524</v>
      </c>
      <c r="G296" s="30"/>
      <c r="H296" s="30"/>
      <c r="I296" s="30"/>
      <c r="J296" s="52" t="s">
        <v>178</v>
      </c>
      <c r="K296" s="57"/>
      <c r="L296" s="30"/>
      <c r="M296" s="30"/>
      <c r="N296" s="30"/>
      <c r="P296" s="56"/>
    </row>
    <row r="297" spans="1:16" s="55" customFormat="1">
      <c r="A297" s="52"/>
      <c r="B297" s="166"/>
      <c r="C297" s="166"/>
      <c r="D297" s="166"/>
      <c r="E297" s="53" t="s">
        <v>893</v>
      </c>
      <c r="F297" s="225" t="s">
        <v>1525</v>
      </c>
      <c r="G297" s="30"/>
      <c r="H297" s="30"/>
      <c r="I297" s="30"/>
      <c r="J297" s="52" t="s">
        <v>178</v>
      </c>
      <c r="K297" s="57"/>
      <c r="L297" s="30"/>
      <c r="M297" s="30"/>
      <c r="N297" s="30"/>
      <c r="P297" s="56"/>
    </row>
    <row r="298" spans="1:16" s="55" customFormat="1">
      <c r="A298" s="52"/>
      <c r="B298" s="166"/>
      <c r="C298" s="166"/>
      <c r="D298" s="166"/>
      <c r="E298" s="53" t="s">
        <v>897</v>
      </c>
      <c r="F298" s="225" t="s">
        <v>1526</v>
      </c>
      <c r="G298" s="30"/>
      <c r="H298" s="30"/>
      <c r="I298" s="30"/>
      <c r="J298" s="52" t="s">
        <v>178</v>
      </c>
      <c r="K298" s="57"/>
      <c r="L298" s="30"/>
      <c r="M298" s="30"/>
      <c r="N298" s="30"/>
      <c r="P298" s="56"/>
    </row>
    <row r="299" spans="1:16" s="55" customFormat="1">
      <c r="A299" s="52"/>
      <c r="B299" s="166"/>
      <c r="C299" s="166"/>
      <c r="D299" s="166"/>
      <c r="E299" s="53" t="s">
        <v>898</v>
      </c>
      <c r="F299" s="225" t="s">
        <v>1527</v>
      </c>
      <c r="G299" s="30"/>
      <c r="H299" s="30"/>
      <c r="I299" s="30"/>
      <c r="J299" s="52" t="s">
        <v>178</v>
      </c>
      <c r="K299" s="57"/>
      <c r="L299" s="30"/>
      <c r="M299" s="30"/>
      <c r="N299" s="30"/>
      <c r="P299" s="56"/>
    </row>
    <row r="300" spans="1:16" s="55" customFormat="1">
      <c r="A300" s="52"/>
      <c r="B300" s="166"/>
      <c r="C300" s="166"/>
      <c r="D300" s="166"/>
      <c r="E300" s="53" t="s">
        <v>901</v>
      </c>
      <c r="F300" s="225" t="s">
        <v>1528</v>
      </c>
      <c r="G300" s="30"/>
      <c r="H300" s="30"/>
      <c r="I300" s="30"/>
      <c r="J300" s="52" t="s">
        <v>178</v>
      </c>
      <c r="K300" s="57"/>
      <c r="L300" s="30"/>
      <c r="M300" s="30"/>
      <c r="N300" s="30"/>
      <c r="P300" s="56"/>
    </row>
    <row r="301" spans="1:16" s="55" customFormat="1">
      <c r="A301" s="52"/>
      <c r="B301" s="166"/>
      <c r="C301" s="166"/>
      <c r="D301" s="166"/>
      <c r="E301" s="53" t="s">
        <v>902</v>
      </c>
      <c r="F301" s="225" t="s">
        <v>1529</v>
      </c>
      <c r="G301" s="30"/>
      <c r="H301" s="30"/>
      <c r="I301" s="30"/>
      <c r="J301" s="52" t="s">
        <v>178</v>
      </c>
      <c r="K301" s="57"/>
      <c r="L301" s="30"/>
      <c r="M301" s="30"/>
      <c r="N301" s="30"/>
      <c r="P301" s="56"/>
    </row>
    <row r="302" spans="1:16" s="55" customFormat="1">
      <c r="A302" s="52"/>
      <c r="B302" s="166"/>
      <c r="C302" s="166"/>
      <c r="D302" s="166"/>
      <c r="E302" s="53" t="s">
        <v>903</v>
      </c>
      <c r="F302" s="225" t="s">
        <v>1530</v>
      </c>
      <c r="G302" s="30"/>
      <c r="H302" s="30"/>
      <c r="I302" s="30"/>
      <c r="J302" s="52" t="s">
        <v>178</v>
      </c>
      <c r="K302" s="57"/>
      <c r="L302" s="30"/>
      <c r="M302" s="30"/>
      <c r="N302" s="30"/>
      <c r="P302" s="56"/>
    </row>
    <row r="303" spans="1:16" s="55" customFormat="1">
      <c r="A303" s="52"/>
      <c r="B303" s="166"/>
      <c r="C303" s="166"/>
      <c r="D303" s="166"/>
      <c r="E303" s="53" t="s">
        <v>905</v>
      </c>
      <c r="F303" s="225" t="s">
        <v>1531</v>
      </c>
      <c r="G303" s="30"/>
      <c r="H303" s="30"/>
      <c r="I303" s="30"/>
      <c r="J303" s="52" t="s">
        <v>178</v>
      </c>
      <c r="K303" s="57"/>
      <c r="L303" s="30"/>
      <c r="M303" s="30"/>
      <c r="N303" s="30"/>
      <c r="P303" s="56"/>
    </row>
    <row r="304" spans="1:16" s="55" customFormat="1">
      <c r="A304" s="52"/>
      <c r="B304" s="166"/>
      <c r="C304" s="166"/>
      <c r="D304" s="166"/>
      <c r="E304" s="53" t="s">
        <v>906</v>
      </c>
      <c r="F304" s="225" t="s">
        <v>1532</v>
      </c>
      <c r="G304" s="30"/>
      <c r="H304" s="30"/>
      <c r="I304" s="30"/>
      <c r="J304" s="52" t="s">
        <v>178</v>
      </c>
      <c r="K304" s="57"/>
      <c r="L304" s="30"/>
      <c r="M304" s="30"/>
      <c r="N304" s="30"/>
      <c r="P304" s="56"/>
    </row>
    <row r="305" spans="1:16" s="55" customFormat="1">
      <c r="A305" s="52"/>
      <c r="B305" s="166"/>
      <c r="C305" s="166"/>
      <c r="D305" s="166"/>
      <c r="E305" s="53" t="s">
        <v>1569</v>
      </c>
      <c r="F305" s="225" t="s">
        <v>1508</v>
      </c>
      <c r="G305" s="30"/>
      <c r="H305" s="30"/>
      <c r="I305" s="30"/>
      <c r="J305" s="52" t="s">
        <v>178</v>
      </c>
      <c r="K305" s="57"/>
      <c r="L305" s="30"/>
      <c r="M305" s="30"/>
      <c r="N305" s="30"/>
      <c r="P305" s="56"/>
    </row>
    <row r="306" spans="1:16" s="55" customFormat="1">
      <c r="A306" s="52"/>
      <c r="B306" s="166"/>
      <c r="C306" s="166"/>
      <c r="D306" s="166"/>
      <c r="E306" s="53" t="s">
        <v>909</v>
      </c>
      <c r="F306" s="225" t="s">
        <v>1533</v>
      </c>
      <c r="G306" s="30"/>
      <c r="H306" s="30"/>
      <c r="I306" s="30"/>
      <c r="J306" s="52" t="s">
        <v>178</v>
      </c>
      <c r="K306" s="57"/>
      <c r="L306" s="30"/>
      <c r="M306" s="30"/>
      <c r="N306" s="30"/>
      <c r="P306" s="56"/>
    </row>
    <row r="307" spans="1:16" s="55" customFormat="1">
      <c r="A307" s="52"/>
      <c r="B307" s="166"/>
      <c r="C307" s="166"/>
      <c r="D307" s="166"/>
      <c r="E307" s="53" t="s">
        <v>912</v>
      </c>
      <c r="F307" s="225" t="s">
        <v>1534</v>
      </c>
      <c r="G307" s="30"/>
      <c r="H307" s="30"/>
      <c r="I307" s="30"/>
      <c r="J307" s="52" t="s">
        <v>178</v>
      </c>
      <c r="K307" s="57"/>
      <c r="L307" s="30"/>
      <c r="M307" s="30"/>
      <c r="N307" s="30"/>
      <c r="P307" s="56"/>
    </row>
    <row r="308" spans="1:16" s="55" customFormat="1">
      <c r="A308" s="52"/>
      <c r="B308" s="166"/>
      <c r="C308" s="166"/>
      <c r="D308" s="166"/>
      <c r="E308" s="53" t="s">
        <v>913</v>
      </c>
      <c r="F308" s="225" t="s">
        <v>1535</v>
      </c>
      <c r="G308" s="30"/>
      <c r="H308" s="30"/>
      <c r="I308" s="30"/>
      <c r="J308" s="52" t="s">
        <v>178</v>
      </c>
      <c r="K308" s="57"/>
      <c r="L308" s="30"/>
      <c r="M308" s="30"/>
      <c r="N308" s="30"/>
      <c r="P308" s="56"/>
    </row>
    <row r="309" spans="1:16" s="55" customFormat="1">
      <c r="A309" s="52"/>
      <c r="B309" s="166"/>
      <c r="C309" s="166"/>
      <c r="D309" s="166"/>
      <c r="E309" s="53" t="s">
        <v>914</v>
      </c>
      <c r="F309" s="225" t="s">
        <v>1536</v>
      </c>
      <c r="G309" s="30"/>
      <c r="H309" s="30"/>
      <c r="I309" s="30"/>
      <c r="J309" s="52" t="s">
        <v>178</v>
      </c>
      <c r="K309" s="57"/>
      <c r="L309" s="30"/>
      <c r="M309" s="30"/>
      <c r="N309" s="30"/>
      <c r="P309" s="56"/>
    </row>
    <row r="310" spans="1:16" s="55" customFormat="1">
      <c r="A310" s="52"/>
      <c r="B310" s="166"/>
      <c r="C310" s="166"/>
      <c r="D310" s="166"/>
      <c r="E310" s="53" t="s">
        <v>1570</v>
      </c>
      <c r="F310" s="225" t="s">
        <v>1537</v>
      </c>
      <c r="G310" s="30"/>
      <c r="H310" s="30"/>
      <c r="I310" s="30"/>
      <c r="J310" s="52" t="s">
        <v>178</v>
      </c>
      <c r="K310" s="57"/>
      <c r="L310" s="30"/>
      <c r="M310" s="30"/>
      <c r="N310" s="30"/>
      <c r="P310" s="56"/>
    </row>
    <row r="311" spans="1:16" s="55" customFormat="1">
      <c r="A311" s="52"/>
      <c r="B311" s="166"/>
      <c r="C311" s="166"/>
      <c r="D311" s="166"/>
      <c r="E311" s="53" t="s">
        <v>916</v>
      </c>
      <c r="F311" s="225" t="s">
        <v>1538</v>
      </c>
      <c r="G311" s="30"/>
      <c r="H311" s="30"/>
      <c r="I311" s="30"/>
      <c r="J311" s="52" t="s">
        <v>178</v>
      </c>
      <c r="K311" s="57"/>
      <c r="L311" s="30"/>
      <c r="M311" s="30"/>
      <c r="N311" s="30"/>
      <c r="P311" s="56"/>
    </row>
    <row r="312" spans="1:16" s="55" customFormat="1">
      <c r="A312" s="52"/>
      <c r="B312" s="166"/>
      <c r="C312" s="166"/>
      <c r="D312" s="166"/>
      <c r="E312" s="53" t="s">
        <v>917</v>
      </c>
      <c r="F312" s="225" t="s">
        <v>1539</v>
      </c>
      <c r="G312" s="30"/>
      <c r="H312" s="30"/>
      <c r="I312" s="30"/>
      <c r="J312" s="52" t="s">
        <v>178</v>
      </c>
      <c r="K312" s="57"/>
      <c r="L312" s="30"/>
      <c r="M312" s="30"/>
      <c r="N312" s="30"/>
      <c r="P312" s="56"/>
    </row>
    <row r="313" spans="1:16" s="55" customFormat="1">
      <c r="A313" s="52"/>
      <c r="B313" s="166"/>
      <c r="C313" s="166"/>
      <c r="D313" s="166"/>
      <c r="E313" s="53" t="s">
        <v>1571</v>
      </c>
      <c r="F313" s="225" t="s">
        <v>1540</v>
      </c>
      <c r="G313" s="30"/>
      <c r="H313" s="30"/>
      <c r="I313" s="30"/>
      <c r="J313" s="52" t="s">
        <v>178</v>
      </c>
      <c r="K313" s="57"/>
      <c r="L313" s="30"/>
      <c r="M313" s="30"/>
      <c r="N313" s="30"/>
      <c r="P313" s="56"/>
    </row>
    <row r="314" spans="1:16" s="55" customFormat="1">
      <c r="A314" s="52"/>
      <c r="B314" s="166"/>
      <c r="C314" s="166"/>
      <c r="D314" s="166"/>
      <c r="E314" s="53" t="s">
        <v>919</v>
      </c>
      <c r="F314" s="225" t="s">
        <v>1541</v>
      </c>
      <c r="G314" s="30"/>
      <c r="H314" s="30"/>
      <c r="I314" s="30"/>
      <c r="J314" s="52" t="s">
        <v>178</v>
      </c>
      <c r="K314" s="57"/>
      <c r="L314" s="30"/>
      <c r="M314" s="30"/>
      <c r="N314" s="30"/>
      <c r="P314" s="56"/>
    </row>
    <row r="315" spans="1:16" s="55" customFormat="1">
      <c r="A315" s="52"/>
      <c r="B315" s="166"/>
      <c r="C315" s="166"/>
      <c r="D315" s="166"/>
      <c r="E315" s="53" t="s">
        <v>920</v>
      </c>
      <c r="F315" s="225" t="s">
        <v>1542</v>
      </c>
      <c r="G315" s="30"/>
      <c r="H315" s="30"/>
      <c r="I315" s="30"/>
      <c r="J315" s="52" t="s">
        <v>178</v>
      </c>
      <c r="K315" s="57"/>
      <c r="L315" s="30"/>
      <c r="M315" s="30"/>
      <c r="N315" s="30"/>
      <c r="P315" s="56"/>
    </row>
    <row r="316" spans="1:16" s="55" customFormat="1">
      <c r="A316" s="52"/>
      <c r="B316" s="166"/>
      <c r="C316" s="166"/>
      <c r="D316" s="166"/>
      <c r="E316" s="53" t="s">
        <v>921</v>
      </c>
      <c r="F316" s="225" t="s">
        <v>1543</v>
      </c>
      <c r="G316" s="30"/>
      <c r="H316" s="30"/>
      <c r="I316" s="30"/>
      <c r="J316" s="52" t="s">
        <v>178</v>
      </c>
      <c r="K316" s="57"/>
      <c r="L316" s="30"/>
      <c r="M316" s="30"/>
      <c r="N316" s="30"/>
      <c r="P316" s="56"/>
    </row>
    <row r="317" spans="1:16" s="55" customFormat="1">
      <c r="A317" s="52"/>
      <c r="B317" s="166"/>
      <c r="C317" s="166"/>
      <c r="D317" s="166"/>
      <c r="E317" s="53" t="s">
        <v>922</v>
      </c>
      <c r="F317" s="225" t="s">
        <v>1544</v>
      </c>
      <c r="G317" s="30"/>
      <c r="H317" s="30"/>
      <c r="I317" s="30"/>
      <c r="J317" s="52" t="s">
        <v>178</v>
      </c>
      <c r="K317" s="57"/>
      <c r="L317" s="30"/>
      <c r="M317" s="30"/>
      <c r="N317" s="30"/>
      <c r="P317" s="56"/>
    </row>
    <row r="318" spans="1:16" s="55" customFormat="1">
      <c r="A318" s="52"/>
      <c r="B318" s="166"/>
      <c r="C318" s="166"/>
      <c r="D318" s="166"/>
      <c r="E318" s="53" t="s">
        <v>924</v>
      </c>
      <c r="F318" s="225" t="s">
        <v>1545</v>
      </c>
      <c r="G318" s="30"/>
      <c r="H318" s="30"/>
      <c r="I318" s="30"/>
      <c r="J318" s="52" t="s">
        <v>178</v>
      </c>
      <c r="K318" s="57"/>
      <c r="L318" s="30"/>
      <c r="M318" s="30"/>
      <c r="N318" s="30"/>
      <c r="P318" s="56"/>
    </row>
    <row r="319" spans="1:16" s="55" customFormat="1">
      <c r="A319" s="52"/>
      <c r="B319" s="166"/>
      <c r="C319" s="166"/>
      <c r="D319" s="166"/>
      <c r="E319" s="53" t="s">
        <v>925</v>
      </c>
      <c r="F319" s="225" t="s">
        <v>1546</v>
      </c>
      <c r="G319" s="30"/>
      <c r="H319" s="30"/>
      <c r="I319" s="30"/>
      <c r="J319" s="52" t="s">
        <v>178</v>
      </c>
      <c r="K319" s="57"/>
      <c r="L319" s="30"/>
      <c r="M319" s="30"/>
      <c r="N319" s="30"/>
      <c r="P319" s="56"/>
    </row>
    <row r="320" spans="1:16" s="55" customFormat="1">
      <c r="A320" s="52"/>
      <c r="B320" s="166"/>
      <c r="C320" s="166"/>
      <c r="D320" s="166"/>
      <c r="E320" s="53" t="s">
        <v>926</v>
      </c>
      <c r="F320" s="225" t="s">
        <v>1547</v>
      </c>
      <c r="G320" s="30"/>
      <c r="H320" s="30"/>
      <c r="I320" s="30"/>
      <c r="J320" s="52" t="s">
        <v>178</v>
      </c>
      <c r="K320" s="57"/>
      <c r="L320" s="30"/>
      <c r="M320" s="30"/>
      <c r="N320" s="30"/>
      <c r="P320" s="56"/>
    </row>
    <row r="321" spans="1:16" s="55" customFormat="1">
      <c r="A321" s="52"/>
      <c r="B321" s="166"/>
      <c r="C321" s="166"/>
      <c r="D321" s="166"/>
      <c r="E321" s="53" t="s">
        <v>927</v>
      </c>
      <c r="F321" s="225" t="s">
        <v>1548</v>
      </c>
      <c r="G321" s="30"/>
      <c r="H321" s="30"/>
      <c r="I321" s="30"/>
      <c r="J321" s="52" t="s">
        <v>178</v>
      </c>
      <c r="K321" s="57"/>
      <c r="L321" s="30"/>
      <c r="M321" s="30"/>
      <c r="N321" s="30"/>
      <c r="P321" s="56"/>
    </row>
    <row r="322" spans="1:16" s="55" customFormat="1">
      <c r="A322" s="52"/>
      <c r="B322" s="166"/>
      <c r="C322" s="166"/>
      <c r="D322" s="166"/>
      <c r="E322" s="53" t="s">
        <v>928</v>
      </c>
      <c r="F322" s="225" t="s">
        <v>1549</v>
      </c>
      <c r="G322" s="30"/>
      <c r="H322" s="30"/>
      <c r="I322" s="30"/>
      <c r="J322" s="52" t="s">
        <v>178</v>
      </c>
      <c r="K322" s="57"/>
      <c r="L322" s="30"/>
      <c r="M322" s="30"/>
      <c r="N322" s="30"/>
      <c r="P322" s="56"/>
    </row>
    <row r="323" spans="1:16" s="55" customFormat="1">
      <c r="A323" s="52"/>
      <c r="B323" s="166"/>
      <c r="C323" s="166"/>
      <c r="D323" s="166"/>
      <c r="E323" s="53" t="s">
        <v>929</v>
      </c>
      <c r="F323" s="225" t="s">
        <v>1550</v>
      </c>
      <c r="G323" s="30"/>
      <c r="H323" s="30"/>
      <c r="I323" s="30"/>
      <c r="J323" s="52" t="s">
        <v>178</v>
      </c>
      <c r="K323" s="57"/>
      <c r="L323" s="30"/>
      <c r="M323" s="30"/>
      <c r="N323" s="30"/>
      <c r="P323" s="56"/>
    </row>
    <row r="324" spans="1:16" s="55" customFormat="1">
      <c r="A324" s="52"/>
      <c r="B324" s="166"/>
      <c r="C324" s="166"/>
      <c r="D324" s="166"/>
      <c r="E324" s="53" t="s">
        <v>930</v>
      </c>
      <c r="F324" s="225" t="s">
        <v>1551</v>
      </c>
      <c r="G324" s="30"/>
      <c r="H324" s="30"/>
      <c r="I324" s="30"/>
      <c r="J324" s="52" t="s">
        <v>178</v>
      </c>
      <c r="K324" s="57"/>
      <c r="L324" s="30"/>
      <c r="M324" s="30"/>
      <c r="N324" s="30"/>
      <c r="P324" s="56"/>
    </row>
    <row r="325" spans="1:16" s="55" customFormat="1">
      <c r="A325" s="52"/>
      <c r="B325" s="166"/>
      <c r="C325" s="166"/>
      <c r="D325" s="166"/>
      <c r="E325" s="53" t="s">
        <v>931</v>
      </c>
      <c r="F325" s="225" t="s">
        <v>1552</v>
      </c>
      <c r="G325" s="30"/>
      <c r="H325" s="30"/>
      <c r="I325" s="30"/>
      <c r="J325" s="52" t="s">
        <v>178</v>
      </c>
      <c r="K325" s="57"/>
      <c r="L325" s="30"/>
      <c r="M325" s="30"/>
      <c r="N325" s="30"/>
      <c r="P325" s="56"/>
    </row>
    <row r="326" spans="1:16" s="55" customFormat="1">
      <c r="A326" s="52"/>
      <c r="B326" s="166"/>
      <c r="C326" s="166"/>
      <c r="D326" s="166"/>
      <c r="E326" s="53" t="s">
        <v>932</v>
      </c>
      <c r="F326" s="225" t="s">
        <v>1553</v>
      </c>
      <c r="G326" s="30"/>
      <c r="H326" s="30"/>
      <c r="I326" s="30"/>
      <c r="J326" s="52" t="s">
        <v>178</v>
      </c>
      <c r="K326" s="57"/>
      <c r="L326" s="30"/>
      <c r="M326" s="30"/>
      <c r="N326" s="30"/>
      <c r="P326" s="56"/>
    </row>
    <row r="327" spans="1:16" s="55" customFormat="1">
      <c r="A327" s="52"/>
      <c r="B327" s="166"/>
      <c r="C327" s="166"/>
      <c r="D327" s="166"/>
      <c r="E327" s="53" t="s">
        <v>1572</v>
      </c>
      <c r="F327" s="225" t="s">
        <v>1554</v>
      </c>
      <c r="G327" s="30"/>
      <c r="H327" s="30"/>
      <c r="I327" s="30"/>
      <c r="J327" s="52" t="s">
        <v>178</v>
      </c>
      <c r="K327" s="57"/>
      <c r="L327" s="30"/>
      <c r="M327" s="30"/>
      <c r="N327" s="30"/>
      <c r="P327" s="56"/>
    </row>
    <row r="328" spans="1:16" s="55" customFormat="1">
      <c r="A328" s="52"/>
      <c r="B328" s="166"/>
      <c r="C328" s="166"/>
      <c r="D328" s="166"/>
      <c r="E328" s="53" t="s">
        <v>934</v>
      </c>
      <c r="F328" s="225" t="s">
        <v>1555</v>
      </c>
      <c r="G328" s="30"/>
      <c r="H328" s="30"/>
      <c r="I328" s="30"/>
      <c r="J328" s="52" t="s">
        <v>178</v>
      </c>
      <c r="K328" s="57"/>
      <c r="L328" s="30"/>
      <c r="M328" s="30"/>
      <c r="N328" s="30"/>
      <c r="P328" s="56"/>
    </row>
    <row r="329" spans="1:16" s="55" customFormat="1">
      <c r="A329" s="52"/>
      <c r="B329" s="166"/>
      <c r="C329" s="166"/>
      <c r="D329" s="166"/>
      <c r="E329" s="53" t="s">
        <v>936</v>
      </c>
      <c r="F329" s="225" t="s">
        <v>1556</v>
      </c>
      <c r="G329" s="30"/>
      <c r="H329" s="30"/>
      <c r="I329" s="30"/>
      <c r="J329" s="52" t="s">
        <v>178</v>
      </c>
      <c r="K329" s="57"/>
      <c r="L329" s="30"/>
      <c r="M329" s="30"/>
      <c r="N329" s="30"/>
      <c r="P329" s="56"/>
    </row>
    <row r="330" spans="1:16" s="55" customFormat="1">
      <c r="A330" s="52"/>
      <c r="B330" s="166"/>
      <c r="C330" s="166"/>
      <c r="D330" s="166"/>
      <c r="E330" s="53" t="s">
        <v>937</v>
      </c>
      <c r="F330" s="225" t="s">
        <v>1557</v>
      </c>
      <c r="G330" s="30"/>
      <c r="H330" s="30"/>
      <c r="I330" s="30"/>
      <c r="J330" s="52" t="s">
        <v>178</v>
      </c>
      <c r="K330" s="57"/>
      <c r="L330" s="30"/>
      <c r="M330" s="30"/>
      <c r="N330" s="30"/>
      <c r="P330" s="56"/>
    </row>
    <row r="331" spans="1:16" s="55" customFormat="1">
      <c r="A331" s="52"/>
      <c r="B331" s="166"/>
      <c r="C331" s="166"/>
      <c r="D331" s="166"/>
      <c r="E331" s="53" t="s">
        <v>938</v>
      </c>
      <c r="F331" s="225" t="s">
        <v>1558</v>
      </c>
      <c r="G331" s="30"/>
      <c r="H331" s="30"/>
      <c r="I331" s="30"/>
      <c r="J331" s="52" t="s">
        <v>178</v>
      </c>
      <c r="K331" s="57"/>
      <c r="L331" s="30"/>
      <c r="M331" s="30"/>
      <c r="N331" s="30"/>
      <c r="P331" s="56"/>
    </row>
    <row r="332" spans="1:16" s="55" customFormat="1">
      <c r="A332" s="52"/>
      <c r="B332" s="166"/>
      <c r="C332" s="166"/>
      <c r="D332" s="166"/>
      <c r="E332" s="53" t="s">
        <v>939</v>
      </c>
      <c r="F332" s="225" t="s">
        <v>1559</v>
      </c>
      <c r="G332" s="30"/>
      <c r="H332" s="30"/>
      <c r="I332" s="30"/>
      <c r="J332" s="52" t="s">
        <v>178</v>
      </c>
      <c r="K332" s="57"/>
      <c r="L332" s="30"/>
      <c r="M332" s="30"/>
      <c r="N332" s="30"/>
      <c r="P332" s="56"/>
    </row>
    <row r="333" spans="1:16" s="55" customFormat="1">
      <c r="A333" s="52"/>
      <c r="B333" s="166"/>
      <c r="C333" s="166"/>
      <c r="D333" s="166"/>
      <c r="E333" s="53" t="s">
        <v>940</v>
      </c>
      <c r="F333" s="225" t="s">
        <v>1560</v>
      </c>
      <c r="G333" s="30"/>
      <c r="H333" s="30"/>
      <c r="I333" s="30"/>
      <c r="J333" s="52" t="s">
        <v>178</v>
      </c>
      <c r="K333" s="57"/>
      <c r="L333" s="30"/>
      <c r="M333" s="30"/>
      <c r="N333" s="30"/>
      <c r="P333" s="56"/>
    </row>
    <row r="334" spans="1:16" s="55" customFormat="1">
      <c r="A334" s="52"/>
      <c r="B334" s="166"/>
      <c r="C334" s="166"/>
      <c r="D334" s="166"/>
      <c r="E334" s="53" t="s">
        <v>941</v>
      </c>
      <c r="F334" s="225" t="s">
        <v>1561</v>
      </c>
      <c r="G334" s="30"/>
      <c r="H334" s="30"/>
      <c r="I334" s="30"/>
      <c r="J334" s="52" t="s">
        <v>178</v>
      </c>
      <c r="K334" s="57"/>
      <c r="L334" s="30"/>
      <c r="M334" s="30"/>
      <c r="N334" s="30"/>
      <c r="P334" s="56"/>
    </row>
    <row r="335" spans="1:16" s="55" customFormat="1">
      <c r="A335" s="52"/>
      <c r="B335" s="166"/>
      <c r="C335" s="166"/>
      <c r="D335" s="166"/>
      <c r="E335" s="53" t="s">
        <v>942</v>
      </c>
      <c r="F335" s="225" t="s">
        <v>1562</v>
      </c>
      <c r="G335" s="30"/>
      <c r="H335" s="30"/>
      <c r="I335" s="30"/>
      <c r="J335" s="52" t="s">
        <v>178</v>
      </c>
      <c r="K335" s="57"/>
      <c r="L335" s="30"/>
      <c r="M335" s="30"/>
      <c r="N335" s="30"/>
      <c r="P335" s="56"/>
    </row>
    <row r="336" spans="1:16" s="55" customFormat="1">
      <c r="A336" s="52"/>
      <c r="B336" s="166"/>
      <c r="C336" s="166"/>
      <c r="D336" s="166"/>
      <c r="E336" s="53" t="s">
        <v>943</v>
      </c>
      <c r="F336" s="225" t="s">
        <v>1563</v>
      </c>
      <c r="G336" s="30"/>
      <c r="H336" s="30"/>
      <c r="I336" s="30"/>
      <c r="J336" s="52" t="s">
        <v>178</v>
      </c>
      <c r="K336" s="57"/>
      <c r="L336" s="30"/>
      <c r="M336" s="30"/>
      <c r="N336" s="30"/>
      <c r="P336" s="56"/>
    </row>
    <row r="337" spans="1:16" s="55" customFormat="1">
      <c r="A337" s="52"/>
      <c r="B337" s="166"/>
      <c r="C337" s="166"/>
      <c r="D337" s="166"/>
      <c r="E337" s="53" t="s">
        <v>945</v>
      </c>
      <c r="F337" s="225" t="s">
        <v>1564</v>
      </c>
      <c r="G337" s="30"/>
      <c r="H337" s="30"/>
      <c r="I337" s="30"/>
      <c r="J337" s="52" t="s">
        <v>178</v>
      </c>
      <c r="K337" s="57"/>
      <c r="L337" s="30"/>
      <c r="M337" s="30"/>
      <c r="N337" s="30"/>
      <c r="P337" s="56"/>
    </row>
    <row r="338" spans="1:16" s="55" customFormat="1">
      <c r="A338" s="52"/>
      <c r="B338" s="166"/>
      <c r="C338" s="166"/>
      <c r="D338" s="166"/>
      <c r="E338" s="53" t="s">
        <v>946</v>
      </c>
      <c r="F338" s="225" t="s">
        <v>1565</v>
      </c>
      <c r="G338" s="30"/>
      <c r="H338" s="30"/>
      <c r="I338" s="30"/>
      <c r="J338" s="52" t="s">
        <v>178</v>
      </c>
      <c r="K338" s="57"/>
      <c r="L338" s="30"/>
      <c r="M338" s="30"/>
      <c r="N338" s="30"/>
      <c r="P338" s="56"/>
    </row>
    <row r="339" spans="1:16" s="55" customFormat="1">
      <c r="A339" s="52"/>
      <c r="B339" s="166"/>
      <c r="C339" s="166"/>
      <c r="D339" s="166"/>
      <c r="E339" s="53" t="s">
        <v>947</v>
      </c>
      <c r="F339" s="225" t="s">
        <v>1566</v>
      </c>
      <c r="G339" s="30"/>
      <c r="H339" s="30"/>
      <c r="I339" s="30"/>
      <c r="J339" s="52" t="s">
        <v>178</v>
      </c>
      <c r="K339" s="57"/>
      <c r="L339" s="30"/>
      <c r="M339" s="30"/>
      <c r="N339" s="30"/>
      <c r="P339" s="56"/>
    </row>
    <row r="340" spans="1:16" s="55" customFormat="1">
      <c r="A340" s="52"/>
      <c r="B340" s="166"/>
      <c r="C340" s="166"/>
      <c r="D340" s="166"/>
      <c r="E340" s="53" t="s">
        <v>948</v>
      </c>
      <c r="F340" s="225" t="s">
        <v>1567</v>
      </c>
      <c r="G340" s="30"/>
      <c r="H340" s="30"/>
      <c r="I340" s="30"/>
      <c r="J340" s="52" t="s">
        <v>178</v>
      </c>
      <c r="K340" s="57"/>
      <c r="L340" s="30"/>
      <c r="M340" s="30"/>
      <c r="N340" s="30"/>
      <c r="P340" s="56"/>
    </row>
    <row r="341" spans="1:16" s="55" customFormat="1">
      <c r="A341" s="52"/>
      <c r="B341" s="166"/>
      <c r="C341" s="167"/>
      <c r="D341" s="166"/>
      <c r="E341" s="53" t="s">
        <v>949</v>
      </c>
      <c r="F341" s="225" t="s">
        <v>1568</v>
      </c>
      <c r="G341" s="30"/>
      <c r="H341" s="30"/>
      <c r="I341" s="30"/>
      <c r="J341" s="52" t="s">
        <v>178</v>
      </c>
      <c r="K341" s="57"/>
      <c r="L341" s="30"/>
      <c r="M341" s="30"/>
      <c r="N341" s="30"/>
      <c r="P341" s="56"/>
    </row>
    <row r="342" spans="1:16" s="55" customFormat="1" ht="108">
      <c r="A342" s="52"/>
      <c r="B342" s="166"/>
      <c r="C342" s="165" t="s">
        <v>1841</v>
      </c>
      <c r="D342" s="166"/>
      <c r="E342" s="165" t="s">
        <v>1821</v>
      </c>
      <c r="F342" s="138" t="s">
        <v>1819</v>
      </c>
      <c r="G342" s="59" t="s">
        <v>1846</v>
      </c>
      <c r="H342" s="59" t="s">
        <v>1844</v>
      </c>
      <c r="I342" s="59"/>
      <c r="J342" s="52" t="s">
        <v>5</v>
      </c>
      <c r="K342" s="52"/>
      <c r="L342" s="30"/>
      <c r="M342" s="30"/>
      <c r="N342" s="30"/>
      <c r="P342" s="56"/>
    </row>
    <row r="343" spans="1:16" s="55" customFormat="1" ht="108">
      <c r="A343" s="52"/>
      <c r="B343" s="166"/>
      <c r="C343" s="166"/>
      <c r="D343" s="166"/>
      <c r="E343" s="167"/>
      <c r="F343" s="138" t="s">
        <v>1820</v>
      </c>
      <c r="G343" s="59" t="s">
        <v>1847</v>
      </c>
      <c r="H343" s="59" t="s">
        <v>1843</v>
      </c>
      <c r="I343" s="59"/>
      <c r="J343" s="52" t="s">
        <v>5</v>
      </c>
      <c r="K343" s="52"/>
      <c r="L343" s="30"/>
      <c r="M343" s="30"/>
      <c r="N343" s="30"/>
      <c r="P343" s="56"/>
    </row>
    <row r="344" spans="1:16" s="55" customFormat="1" ht="108">
      <c r="A344" s="52"/>
      <c r="B344" s="166"/>
      <c r="C344" s="166"/>
      <c r="D344" s="166"/>
      <c r="E344" s="165" t="s">
        <v>1822</v>
      </c>
      <c r="F344" s="138" t="s">
        <v>1819</v>
      </c>
      <c r="G344" s="59" t="s">
        <v>1846</v>
      </c>
      <c r="H344" s="59" t="s">
        <v>1844</v>
      </c>
      <c r="I344" s="59"/>
      <c r="J344" s="52" t="s">
        <v>5</v>
      </c>
      <c r="K344" s="52"/>
      <c r="L344" s="30"/>
      <c r="M344" s="30"/>
      <c r="N344" s="30"/>
      <c r="P344" s="56"/>
    </row>
    <row r="345" spans="1:16" s="55" customFormat="1" ht="108">
      <c r="A345" s="52"/>
      <c r="B345" s="166"/>
      <c r="C345" s="166"/>
      <c r="D345" s="166"/>
      <c r="E345" s="167"/>
      <c r="F345" s="138" t="s">
        <v>1820</v>
      </c>
      <c r="G345" s="59" t="s">
        <v>1847</v>
      </c>
      <c r="H345" s="59" t="s">
        <v>1843</v>
      </c>
      <c r="I345" s="59"/>
      <c r="J345" s="52" t="s">
        <v>5</v>
      </c>
      <c r="K345" s="52"/>
      <c r="L345" s="30"/>
      <c r="M345" s="30"/>
      <c r="N345" s="30"/>
      <c r="P345" s="56"/>
    </row>
    <row r="346" spans="1:16" s="55" customFormat="1" ht="108">
      <c r="A346" s="52"/>
      <c r="B346" s="166"/>
      <c r="C346" s="166"/>
      <c r="D346" s="166"/>
      <c r="E346" s="165" t="s">
        <v>1823</v>
      </c>
      <c r="F346" s="138" t="s">
        <v>1819</v>
      </c>
      <c r="G346" s="59" t="s">
        <v>1846</v>
      </c>
      <c r="H346" s="59" t="s">
        <v>1844</v>
      </c>
      <c r="I346" s="59"/>
      <c r="J346" s="52" t="s">
        <v>5</v>
      </c>
      <c r="K346" s="52"/>
      <c r="L346" s="30"/>
      <c r="M346" s="30"/>
      <c r="N346" s="30"/>
      <c r="P346" s="56"/>
    </row>
    <row r="347" spans="1:16" s="55" customFormat="1" ht="108">
      <c r="A347" s="52"/>
      <c r="B347" s="166"/>
      <c r="C347" s="166"/>
      <c r="D347" s="166"/>
      <c r="E347" s="167"/>
      <c r="F347" s="138" t="s">
        <v>1820</v>
      </c>
      <c r="G347" s="59" t="s">
        <v>1847</v>
      </c>
      <c r="H347" s="59" t="s">
        <v>1843</v>
      </c>
      <c r="I347" s="59"/>
      <c r="J347" s="52" t="s">
        <v>5</v>
      </c>
      <c r="K347" s="52"/>
      <c r="L347" s="30"/>
      <c r="M347" s="30"/>
      <c r="N347" s="30"/>
      <c r="P347" s="56"/>
    </row>
    <row r="348" spans="1:16" s="55" customFormat="1" ht="108">
      <c r="A348" s="52"/>
      <c r="B348" s="166"/>
      <c r="C348" s="166"/>
      <c r="D348" s="166"/>
      <c r="E348" s="165" t="s">
        <v>1824</v>
      </c>
      <c r="F348" s="138" t="s">
        <v>1819</v>
      </c>
      <c r="G348" s="59" t="s">
        <v>1846</v>
      </c>
      <c r="H348" s="59" t="s">
        <v>1844</v>
      </c>
      <c r="I348" s="59"/>
      <c r="J348" s="52" t="s">
        <v>5</v>
      </c>
      <c r="K348" s="52"/>
      <c r="L348" s="30"/>
      <c r="M348" s="30"/>
      <c r="N348" s="30"/>
      <c r="P348" s="56"/>
    </row>
    <row r="349" spans="1:16" s="55" customFormat="1" ht="108">
      <c r="A349" s="52"/>
      <c r="B349" s="166"/>
      <c r="C349" s="167"/>
      <c r="D349" s="166"/>
      <c r="E349" s="167"/>
      <c r="F349" s="138" t="s">
        <v>1820</v>
      </c>
      <c r="G349" s="59" t="s">
        <v>1847</v>
      </c>
      <c r="H349" s="59" t="s">
        <v>1843</v>
      </c>
      <c r="I349" s="59"/>
      <c r="J349" s="52" t="s">
        <v>5</v>
      </c>
      <c r="K349" s="52"/>
      <c r="L349" s="30"/>
      <c r="M349" s="30"/>
      <c r="N349" s="30"/>
      <c r="P349" s="56"/>
    </row>
    <row r="350" spans="1:16" s="55" customFormat="1" ht="188.4" customHeight="1">
      <c r="A350" s="52"/>
      <c r="B350" s="166"/>
      <c r="C350" s="162" t="s">
        <v>1842</v>
      </c>
      <c r="D350" s="166"/>
      <c r="E350" s="165" t="s">
        <v>1821</v>
      </c>
      <c r="F350" s="138" t="s">
        <v>1851</v>
      </c>
      <c r="G350" s="59" t="s">
        <v>1845</v>
      </c>
      <c r="H350" s="30"/>
      <c r="I350" s="30"/>
      <c r="J350" s="52"/>
      <c r="K350" s="30" t="s">
        <v>1849</v>
      </c>
      <c r="L350" s="30"/>
      <c r="M350" s="30"/>
      <c r="N350" s="30"/>
      <c r="P350" s="56"/>
    </row>
    <row r="351" spans="1:16" s="55" customFormat="1" ht="198">
      <c r="A351" s="52"/>
      <c r="B351" s="166"/>
      <c r="C351" s="162"/>
      <c r="D351" s="166"/>
      <c r="E351" s="167"/>
      <c r="F351" s="138" t="s">
        <v>1854</v>
      </c>
      <c r="G351" s="59" t="s">
        <v>1848</v>
      </c>
      <c r="H351" s="30"/>
      <c r="I351" s="30"/>
      <c r="J351" s="52"/>
      <c r="K351" s="30" t="s">
        <v>1850</v>
      </c>
      <c r="L351" s="30"/>
      <c r="M351" s="30"/>
      <c r="N351" s="30"/>
      <c r="P351" s="56"/>
    </row>
    <row r="352" spans="1:16" s="55" customFormat="1" ht="198">
      <c r="A352" s="52"/>
      <c r="B352" s="166"/>
      <c r="C352" s="162"/>
      <c r="D352" s="166"/>
      <c r="E352" s="165" t="s">
        <v>1822</v>
      </c>
      <c r="F352" s="138" t="s">
        <v>1852</v>
      </c>
      <c r="G352" s="59" t="s">
        <v>1845</v>
      </c>
      <c r="H352" s="30"/>
      <c r="I352" s="30"/>
      <c r="J352" s="52"/>
      <c r="L352" s="30"/>
      <c r="M352" s="30"/>
      <c r="N352" s="30"/>
      <c r="P352" s="56"/>
    </row>
    <row r="353" spans="1:16" s="55" customFormat="1" ht="198">
      <c r="A353" s="52"/>
      <c r="B353" s="166"/>
      <c r="C353" s="162"/>
      <c r="D353" s="166"/>
      <c r="E353" s="167"/>
      <c r="F353" s="138" t="s">
        <v>1855</v>
      </c>
      <c r="G353" s="59" t="s">
        <v>1848</v>
      </c>
      <c r="H353" s="30"/>
      <c r="I353" s="30"/>
      <c r="J353" s="52"/>
      <c r="L353" s="30"/>
      <c r="M353" s="30"/>
      <c r="N353" s="30"/>
      <c r="P353" s="56"/>
    </row>
    <row r="354" spans="1:16" s="55" customFormat="1" ht="198">
      <c r="A354" s="52"/>
      <c r="B354" s="166"/>
      <c r="C354" s="162"/>
      <c r="D354" s="166"/>
      <c r="E354" s="165" t="s">
        <v>1823</v>
      </c>
      <c r="F354" s="138" t="s">
        <v>1853</v>
      </c>
      <c r="G354" s="59" t="s">
        <v>1845</v>
      </c>
      <c r="H354" s="30"/>
      <c r="I354" s="30"/>
      <c r="J354" s="52"/>
      <c r="L354" s="30"/>
      <c r="M354" s="30"/>
      <c r="N354" s="30"/>
      <c r="P354" s="56"/>
    </row>
    <row r="355" spans="1:16" s="55" customFormat="1" ht="198">
      <c r="A355" s="52"/>
      <c r="B355" s="166"/>
      <c r="C355" s="162"/>
      <c r="D355" s="166"/>
      <c r="E355" s="167"/>
      <c r="F355" s="138" t="s">
        <v>1856</v>
      </c>
      <c r="G355" s="59" t="s">
        <v>1848</v>
      </c>
      <c r="H355" s="30"/>
      <c r="I355" s="30"/>
      <c r="J355" s="52"/>
      <c r="L355" s="30"/>
      <c r="M355" s="30"/>
      <c r="N355" s="30"/>
      <c r="P355" s="56"/>
    </row>
    <row r="356" spans="1:16" s="55" customFormat="1" ht="198">
      <c r="A356" s="52"/>
      <c r="B356" s="166"/>
      <c r="C356" s="162"/>
      <c r="D356" s="166"/>
      <c r="E356" s="165" t="s">
        <v>1824</v>
      </c>
      <c r="F356" s="138" t="s">
        <v>1857</v>
      </c>
      <c r="G356" s="59" t="s">
        <v>1845</v>
      </c>
      <c r="H356" s="30"/>
      <c r="I356" s="30"/>
      <c r="J356" s="52"/>
      <c r="L356" s="30"/>
      <c r="M356" s="30"/>
      <c r="N356" s="30"/>
      <c r="P356" s="56"/>
    </row>
    <row r="357" spans="1:16" s="55" customFormat="1" ht="198">
      <c r="A357" s="52"/>
      <c r="B357" s="166"/>
      <c r="C357" s="162"/>
      <c r="D357" s="166"/>
      <c r="E357" s="167"/>
      <c r="F357" s="138" t="s">
        <v>1858</v>
      </c>
      <c r="G357" s="59" t="s">
        <v>1848</v>
      </c>
      <c r="H357" s="30"/>
      <c r="I357" s="30"/>
      <c r="J357" s="52"/>
      <c r="L357" s="30"/>
      <c r="M357" s="30"/>
      <c r="N357" s="30"/>
      <c r="P357" s="56"/>
    </row>
    <row r="358" spans="1:16" s="55" customFormat="1">
      <c r="A358" s="52"/>
      <c r="B358" s="166"/>
      <c r="C358" s="162"/>
      <c r="D358" s="166"/>
      <c r="E358" s="53"/>
      <c r="F358" s="46"/>
      <c r="G358" s="30"/>
      <c r="H358" s="30"/>
      <c r="I358" s="30"/>
      <c r="J358" s="52"/>
      <c r="L358" s="30"/>
      <c r="M358" s="30"/>
      <c r="N358" s="30"/>
      <c r="P358" s="56"/>
    </row>
    <row r="359" spans="1:16" s="55" customFormat="1">
      <c r="A359" s="52"/>
      <c r="B359" s="166"/>
      <c r="C359" s="162"/>
      <c r="D359" s="166"/>
      <c r="E359" s="53"/>
      <c r="F359" s="46"/>
      <c r="G359" s="30"/>
      <c r="H359" s="30"/>
      <c r="I359" s="30"/>
      <c r="J359" s="52"/>
      <c r="L359" s="30"/>
      <c r="M359" s="30"/>
      <c r="N359" s="30"/>
      <c r="P359" s="56"/>
    </row>
    <row r="360" spans="1:16" s="55" customFormat="1">
      <c r="A360" s="52"/>
      <c r="B360" s="166"/>
      <c r="C360" s="162"/>
      <c r="D360" s="166"/>
      <c r="E360" s="53"/>
      <c r="F360" s="46"/>
      <c r="G360" s="30"/>
      <c r="H360" s="30"/>
      <c r="I360" s="30"/>
      <c r="J360" s="52"/>
      <c r="L360" s="30"/>
      <c r="M360" s="30"/>
      <c r="N360" s="30"/>
      <c r="P360" s="56"/>
    </row>
    <row r="361" spans="1:16" s="55" customFormat="1">
      <c r="A361" s="52"/>
      <c r="B361" s="166"/>
      <c r="C361" s="162"/>
      <c r="D361" s="166"/>
      <c r="E361" s="53"/>
      <c r="F361" s="46"/>
      <c r="G361" s="30"/>
      <c r="H361" s="30"/>
      <c r="I361" s="30"/>
      <c r="J361" s="52"/>
      <c r="L361" s="30"/>
      <c r="M361" s="30"/>
      <c r="N361" s="30"/>
      <c r="P361" s="56"/>
    </row>
    <row r="362" spans="1:16" s="55" customFormat="1">
      <c r="A362" s="52"/>
      <c r="B362" s="166"/>
      <c r="C362" s="162"/>
      <c r="D362" s="166"/>
      <c r="E362" s="53"/>
      <c r="F362" s="46"/>
      <c r="G362" s="30"/>
      <c r="H362" s="30"/>
      <c r="I362" s="30"/>
      <c r="J362" s="52"/>
      <c r="L362" s="30"/>
      <c r="M362" s="30"/>
      <c r="N362" s="30"/>
      <c r="P362" s="56"/>
    </row>
    <row r="363" spans="1:16" s="55" customFormat="1" ht="144">
      <c r="A363" s="52"/>
      <c r="B363" s="166"/>
      <c r="C363" s="165" t="s">
        <v>1818</v>
      </c>
      <c r="D363" s="166"/>
      <c r="E363" s="53" t="s">
        <v>1633</v>
      </c>
      <c r="F363" s="54" t="s">
        <v>1631</v>
      </c>
      <c r="G363" s="30" t="s">
        <v>1632</v>
      </c>
      <c r="H363" s="30" t="s">
        <v>1620</v>
      </c>
      <c r="I363" s="30"/>
      <c r="J363" s="52" t="s">
        <v>5</v>
      </c>
      <c r="K363" s="46"/>
      <c r="L363" s="30"/>
      <c r="M363" s="30"/>
      <c r="N363" s="30"/>
      <c r="P363" s="56"/>
    </row>
    <row r="364" spans="1:16" s="55" customFormat="1" ht="162">
      <c r="A364" s="52"/>
      <c r="B364" s="166"/>
      <c r="C364" s="166"/>
      <c r="D364" s="166"/>
      <c r="E364" s="53" t="s">
        <v>1814</v>
      </c>
      <c r="F364" s="54" t="s">
        <v>1575</v>
      </c>
      <c r="G364" s="59" t="s">
        <v>78</v>
      </c>
      <c r="H364" s="30" t="s">
        <v>78</v>
      </c>
      <c r="I364" s="30" t="s">
        <v>1033</v>
      </c>
      <c r="J364" s="52" t="s">
        <v>5</v>
      </c>
      <c r="K364" s="46" t="s">
        <v>1161</v>
      </c>
      <c r="L364" s="30"/>
      <c r="M364" s="30"/>
      <c r="N364" s="30"/>
      <c r="P364" s="56"/>
    </row>
    <row r="365" spans="1:16" s="55" customFormat="1" ht="54">
      <c r="A365" s="52"/>
      <c r="B365" s="166"/>
      <c r="C365" s="166"/>
      <c r="D365" s="166"/>
      <c r="E365" s="53" t="s">
        <v>1815</v>
      </c>
      <c r="F365" s="54"/>
      <c r="G365" s="59" t="s">
        <v>78</v>
      </c>
      <c r="H365" s="30" t="s">
        <v>78</v>
      </c>
      <c r="I365" s="30" t="s">
        <v>1033</v>
      </c>
      <c r="J365" s="52" t="s">
        <v>5</v>
      </c>
      <c r="K365" s="46" t="s">
        <v>1161</v>
      </c>
      <c r="L365" s="30"/>
      <c r="M365" s="30"/>
      <c r="N365" s="30"/>
      <c r="P365" s="56"/>
    </row>
    <row r="366" spans="1:16" s="55" customFormat="1" ht="54">
      <c r="A366" s="52"/>
      <c r="B366" s="166"/>
      <c r="C366" s="166"/>
      <c r="D366" s="166"/>
      <c r="E366" s="53" t="s">
        <v>1816</v>
      </c>
      <c r="F366" s="54"/>
      <c r="G366" s="59" t="s">
        <v>78</v>
      </c>
      <c r="H366" s="30" t="s">
        <v>78</v>
      </c>
      <c r="I366" s="30" t="s">
        <v>1033</v>
      </c>
      <c r="J366" s="52" t="s">
        <v>5</v>
      </c>
      <c r="K366" s="46" t="s">
        <v>1161</v>
      </c>
      <c r="L366" s="30"/>
      <c r="M366" s="30"/>
      <c r="N366" s="30"/>
      <c r="P366" s="56"/>
    </row>
    <row r="367" spans="1:16" s="55" customFormat="1" ht="144">
      <c r="A367" s="52"/>
      <c r="B367" s="166"/>
      <c r="C367" s="162"/>
      <c r="D367" s="166"/>
      <c r="E367" s="53" t="s">
        <v>1633</v>
      </c>
      <c r="F367" s="54" t="s">
        <v>1634</v>
      </c>
      <c r="G367" s="30" t="s">
        <v>1632</v>
      </c>
      <c r="H367" s="59" t="s">
        <v>1621</v>
      </c>
      <c r="I367" s="30"/>
      <c r="J367" s="52" t="s">
        <v>5</v>
      </c>
      <c r="K367" s="46"/>
      <c r="L367" s="30"/>
      <c r="M367" s="30"/>
      <c r="N367" s="30"/>
      <c r="P367" s="56"/>
    </row>
    <row r="368" spans="1:16" s="55" customFormat="1">
      <c r="A368" s="52"/>
      <c r="B368" s="166"/>
      <c r="C368" s="162"/>
      <c r="D368" s="166"/>
      <c r="P368" s="56"/>
    </row>
    <row r="369" spans="1:16" s="55" customFormat="1">
      <c r="A369" s="52"/>
      <c r="B369" s="166"/>
      <c r="C369" s="162"/>
      <c r="D369" s="166"/>
      <c r="P369" s="56"/>
    </row>
    <row r="370" spans="1:16" s="55" customFormat="1">
      <c r="A370" s="52"/>
      <c r="B370" s="166"/>
      <c r="C370" s="162"/>
      <c r="D370" s="166"/>
      <c r="P370" s="56"/>
    </row>
    <row r="371" spans="1:16" s="55" customFormat="1">
      <c r="A371" s="52"/>
      <c r="B371" s="166"/>
      <c r="C371" s="162"/>
      <c r="D371" s="166"/>
      <c r="L371" s="30"/>
      <c r="M371" s="30"/>
      <c r="N371" s="30"/>
      <c r="P371" s="56"/>
    </row>
    <row r="372" spans="1:16" s="55" customFormat="1">
      <c r="A372" s="52"/>
      <c r="B372" s="166"/>
      <c r="C372" s="162"/>
      <c r="D372" s="166"/>
      <c r="L372" s="30"/>
      <c r="M372" s="30"/>
      <c r="N372" s="30"/>
      <c r="P372" s="56"/>
    </row>
    <row r="373" spans="1:16" s="55" customFormat="1">
      <c r="A373" s="52"/>
      <c r="B373" s="166"/>
      <c r="C373" s="162"/>
      <c r="D373" s="166"/>
      <c r="L373" s="30"/>
      <c r="M373" s="30"/>
      <c r="N373" s="30"/>
      <c r="P373" s="56"/>
    </row>
    <row r="374" spans="1:16" s="55" customFormat="1">
      <c r="A374" s="52"/>
      <c r="B374" s="166"/>
      <c r="C374" s="162"/>
      <c r="D374" s="166"/>
      <c r="L374" s="30"/>
      <c r="M374" s="30"/>
      <c r="N374" s="30"/>
      <c r="P374" s="56"/>
    </row>
    <row r="375" spans="1:16" s="55" customFormat="1">
      <c r="A375" s="52"/>
      <c r="B375" s="166"/>
      <c r="C375" s="162"/>
      <c r="D375" s="166"/>
      <c r="L375" s="30"/>
      <c r="M375" s="30"/>
      <c r="N375" s="30"/>
      <c r="P375" s="56"/>
    </row>
    <row r="376" spans="1:16" s="55" customFormat="1">
      <c r="A376" s="163"/>
      <c r="B376" s="166"/>
      <c r="C376" s="162"/>
      <c r="D376" s="166"/>
      <c r="L376" s="30"/>
      <c r="M376" s="30"/>
      <c r="N376" s="30"/>
      <c r="P376" s="56"/>
    </row>
    <row r="377" spans="1:16" s="55" customFormat="1">
      <c r="A377" s="163"/>
      <c r="B377" s="166"/>
      <c r="C377" s="162"/>
      <c r="D377" s="166"/>
      <c r="L377" s="30"/>
      <c r="M377" s="30"/>
      <c r="N377" s="30"/>
      <c r="P377" s="56"/>
    </row>
    <row r="378" spans="1:16" s="55" customFormat="1">
      <c r="A378" s="163"/>
      <c r="B378" s="166"/>
      <c r="C378" s="162"/>
      <c r="D378" s="166"/>
      <c r="L378" s="30"/>
      <c r="M378" s="30"/>
      <c r="N378" s="30"/>
      <c r="P378" s="56"/>
    </row>
    <row r="379" spans="1:16" s="55" customFormat="1">
      <c r="A379" s="163"/>
      <c r="B379" s="166"/>
      <c r="C379" s="162"/>
      <c r="D379" s="166"/>
      <c r="L379" s="30"/>
      <c r="M379" s="30"/>
      <c r="N379" s="30"/>
      <c r="P379" s="56"/>
    </row>
    <row r="380" spans="1:16" s="55" customFormat="1">
      <c r="A380" s="163"/>
      <c r="B380" s="166"/>
      <c r="C380" s="162"/>
      <c r="D380" s="166"/>
      <c r="L380" s="30"/>
      <c r="M380" s="30"/>
      <c r="N380" s="30"/>
      <c r="P380" s="56"/>
    </row>
    <row r="381" spans="1:16" s="55" customFormat="1">
      <c r="A381" s="52"/>
      <c r="B381" s="166"/>
      <c r="C381" s="162"/>
      <c r="D381" s="166"/>
      <c r="L381" s="30"/>
      <c r="M381" s="30"/>
      <c r="N381" s="30"/>
      <c r="P381" s="56"/>
    </row>
    <row r="382" spans="1:16" s="55" customFormat="1">
      <c r="A382" s="52"/>
      <c r="B382" s="166"/>
      <c r="C382" s="162"/>
      <c r="D382" s="166"/>
      <c r="L382" s="30"/>
      <c r="M382" s="30"/>
      <c r="N382" s="30"/>
      <c r="P382" s="56"/>
    </row>
    <row r="383" spans="1:16" s="55" customFormat="1">
      <c r="A383" s="52"/>
      <c r="B383" s="166"/>
      <c r="C383" s="162"/>
      <c r="D383" s="166"/>
      <c r="L383" s="30"/>
      <c r="M383" s="30"/>
      <c r="N383" s="30"/>
      <c r="P383" s="56"/>
    </row>
    <row r="384" spans="1:16" s="55" customFormat="1">
      <c r="A384" s="52"/>
      <c r="B384" s="166"/>
      <c r="C384" s="162"/>
      <c r="D384" s="166"/>
      <c r="L384" s="30"/>
      <c r="M384" s="30"/>
      <c r="N384" s="30"/>
      <c r="P384" s="56"/>
    </row>
    <row r="385" spans="1:16" s="55" customFormat="1">
      <c r="A385" s="52"/>
      <c r="B385" s="166"/>
      <c r="C385" s="162"/>
      <c r="D385" s="166"/>
      <c r="L385" s="30"/>
      <c r="M385" s="30"/>
      <c r="N385" s="30"/>
      <c r="P385" s="56"/>
    </row>
    <row r="386" spans="1:16" s="55" customFormat="1">
      <c r="A386" s="52"/>
      <c r="B386" s="167"/>
      <c r="C386" s="162"/>
      <c r="D386" s="166"/>
      <c r="L386" s="30"/>
      <c r="M386" s="30"/>
      <c r="N386" s="30"/>
      <c r="P386" s="56"/>
    </row>
    <row r="387" spans="1:16" s="55" customFormat="1">
      <c r="A387" s="52"/>
      <c r="B387" s="165" t="s">
        <v>1216</v>
      </c>
      <c r="D387" s="165"/>
      <c r="E387" s="53"/>
      <c r="F387" s="138"/>
      <c r="G387" s="59"/>
      <c r="H387" s="59"/>
      <c r="I387" s="30"/>
      <c r="J387" s="52"/>
      <c r="K387" s="46"/>
      <c r="L387" s="30"/>
      <c r="M387" s="30"/>
      <c r="N387" s="30"/>
      <c r="O387" s="55" t="s">
        <v>48</v>
      </c>
    </row>
    <row r="388" spans="1:16" s="55" customFormat="1">
      <c r="A388" s="52"/>
      <c r="B388" s="166"/>
      <c r="D388" s="167"/>
      <c r="E388" s="53"/>
      <c r="F388" s="139"/>
      <c r="G388" s="59"/>
      <c r="H388" s="59"/>
      <c r="I388" s="30"/>
      <c r="J388" s="52"/>
      <c r="K388" s="46"/>
      <c r="L388" s="30"/>
      <c r="M388" s="30"/>
      <c r="N388" s="30"/>
      <c r="O388" s="55" t="s">
        <v>48</v>
      </c>
    </row>
    <row r="389" spans="1:16" s="55" customFormat="1">
      <c r="A389" s="52"/>
      <c r="B389" s="166"/>
      <c r="D389" s="165"/>
      <c r="E389" s="53"/>
      <c r="F389" s="138"/>
      <c r="G389" s="59"/>
      <c r="H389" s="59"/>
      <c r="I389" s="30"/>
      <c r="J389" s="52"/>
      <c r="K389" s="46"/>
      <c r="L389" s="30"/>
      <c r="M389" s="30"/>
      <c r="N389" s="30"/>
      <c r="O389" s="55" t="s">
        <v>48</v>
      </c>
    </row>
    <row r="390" spans="1:16" s="55" customFormat="1">
      <c r="A390" s="52"/>
      <c r="B390" s="166"/>
      <c r="D390" s="167"/>
      <c r="E390" s="53"/>
      <c r="F390" s="139"/>
      <c r="G390" s="59"/>
      <c r="H390" s="59"/>
      <c r="I390" s="30"/>
      <c r="J390" s="52"/>
      <c r="K390" s="46"/>
      <c r="L390" s="30"/>
      <c r="M390" s="30"/>
      <c r="N390" s="30"/>
      <c r="O390" s="55" t="s">
        <v>48</v>
      </c>
    </row>
    <row r="391" spans="1:16" s="55" customFormat="1">
      <c r="A391" s="52"/>
      <c r="B391" s="166"/>
      <c r="D391" s="165"/>
      <c r="E391" s="53"/>
      <c r="F391" s="138"/>
      <c r="G391" s="59"/>
      <c r="H391" s="59"/>
      <c r="I391" s="30"/>
      <c r="J391" s="52"/>
      <c r="K391" s="46"/>
      <c r="L391" s="30"/>
      <c r="M391" s="30"/>
      <c r="N391" s="30"/>
      <c r="O391" s="55" t="s">
        <v>48</v>
      </c>
    </row>
    <row r="392" spans="1:16" s="55" customFormat="1">
      <c r="A392" s="52"/>
      <c r="B392" s="166"/>
      <c r="D392" s="167"/>
      <c r="E392" s="53"/>
      <c r="F392" s="139"/>
      <c r="G392" s="59"/>
      <c r="H392" s="59"/>
      <c r="I392" s="30"/>
      <c r="J392" s="52"/>
      <c r="K392" s="46"/>
      <c r="L392" s="30"/>
      <c r="M392" s="30"/>
      <c r="N392" s="30"/>
      <c r="O392" s="55" t="s">
        <v>48</v>
      </c>
    </row>
    <row r="393" spans="1:16" s="55" customFormat="1">
      <c r="A393" s="52"/>
      <c r="B393" s="166"/>
      <c r="D393" s="165"/>
      <c r="E393" s="53"/>
      <c r="F393" s="138"/>
      <c r="G393" s="59"/>
      <c r="H393" s="59"/>
      <c r="I393" s="30"/>
      <c r="J393" s="52"/>
      <c r="K393" s="46"/>
      <c r="L393" s="30"/>
      <c r="M393" s="30"/>
      <c r="N393" s="30"/>
      <c r="O393" s="55" t="s">
        <v>48</v>
      </c>
    </row>
    <row r="394" spans="1:16" s="55" customFormat="1">
      <c r="A394" s="52"/>
      <c r="B394" s="166"/>
      <c r="D394" s="167"/>
      <c r="E394" s="53"/>
      <c r="F394" s="139"/>
      <c r="G394" s="59"/>
      <c r="H394" s="59"/>
      <c r="I394" s="30"/>
      <c r="J394" s="52"/>
      <c r="K394" s="46"/>
      <c r="L394" s="30"/>
      <c r="M394" s="30"/>
      <c r="N394" s="30"/>
      <c r="O394" s="55" t="s">
        <v>48</v>
      </c>
    </row>
    <row r="395" spans="1:16" s="55" customFormat="1" ht="126">
      <c r="A395" s="52"/>
      <c r="B395" s="166"/>
      <c r="C395" s="165" t="s">
        <v>1235</v>
      </c>
      <c r="D395" s="165"/>
      <c r="E395" s="53" t="s">
        <v>1227</v>
      </c>
      <c r="F395" s="54" t="s">
        <v>1576</v>
      </c>
      <c r="G395" s="30" t="s">
        <v>1580</v>
      </c>
      <c r="H395" s="59" t="s">
        <v>1582</v>
      </c>
      <c r="I395" s="30"/>
      <c r="J395" s="52" t="s">
        <v>5</v>
      </c>
      <c r="K395" s="46" t="s">
        <v>1583</v>
      </c>
      <c r="L395" s="30"/>
      <c r="M395" s="30"/>
      <c r="N395" s="30"/>
      <c r="O395" s="55" t="s">
        <v>48</v>
      </c>
    </row>
    <row r="396" spans="1:16" s="55" customFormat="1" ht="144">
      <c r="A396" s="52"/>
      <c r="B396" s="166"/>
      <c r="C396" s="167"/>
      <c r="D396" s="167"/>
      <c r="E396" s="53" t="s">
        <v>1228</v>
      </c>
      <c r="F396" s="54" t="s">
        <v>1623</v>
      </c>
      <c r="G396" s="30" t="s">
        <v>1581</v>
      </c>
      <c r="H396" s="30" t="s">
        <v>1581</v>
      </c>
      <c r="I396" s="30"/>
      <c r="J396" s="52" t="s">
        <v>5</v>
      </c>
      <c r="K396" s="46"/>
      <c r="L396" s="30"/>
      <c r="M396" s="30"/>
      <c r="N396" s="30"/>
      <c r="O396" s="55" t="s">
        <v>48</v>
      </c>
    </row>
    <row r="397" spans="1:16" s="55" customFormat="1" ht="126">
      <c r="A397" s="52"/>
      <c r="B397" s="166"/>
      <c r="C397" s="165" t="s">
        <v>1236</v>
      </c>
      <c r="D397" s="165"/>
      <c r="E397" s="53" t="s">
        <v>1227</v>
      </c>
      <c r="F397" s="54" t="s">
        <v>1577</v>
      </c>
      <c r="G397" s="30" t="s">
        <v>1580</v>
      </c>
      <c r="H397" s="59" t="s">
        <v>1582</v>
      </c>
      <c r="I397" s="30"/>
      <c r="J397" s="52" t="s">
        <v>5</v>
      </c>
      <c r="K397" s="46"/>
      <c r="L397" s="30"/>
      <c r="M397" s="30"/>
      <c r="N397" s="30"/>
      <c r="O397" s="55" t="s">
        <v>48</v>
      </c>
    </row>
    <row r="398" spans="1:16" s="55" customFormat="1" ht="144">
      <c r="A398" s="52"/>
      <c r="B398" s="166"/>
      <c r="C398" s="167"/>
      <c r="D398" s="167"/>
      <c r="E398" s="53" t="s">
        <v>1228</v>
      </c>
      <c r="F398" s="54" t="s">
        <v>1624</v>
      </c>
      <c r="G398" s="30" t="s">
        <v>1581</v>
      </c>
      <c r="H398" s="30" t="s">
        <v>1581</v>
      </c>
      <c r="I398" s="30"/>
      <c r="J398" s="52" t="s">
        <v>5</v>
      </c>
      <c r="K398" s="46"/>
      <c r="L398" s="30"/>
      <c r="M398" s="30"/>
      <c r="N398" s="30"/>
      <c r="O398" s="55" t="s">
        <v>48</v>
      </c>
    </row>
    <row r="399" spans="1:16" s="55" customFormat="1" ht="126">
      <c r="A399" s="52"/>
      <c r="B399" s="166"/>
      <c r="C399" s="165" t="s">
        <v>1237</v>
      </c>
      <c r="D399" s="165"/>
      <c r="E399" s="53" t="s">
        <v>1227</v>
      </c>
      <c r="F399" s="54" t="s">
        <v>1578</v>
      </c>
      <c r="G399" s="30" t="s">
        <v>1580</v>
      </c>
      <c r="H399" s="59" t="s">
        <v>1582</v>
      </c>
      <c r="I399" s="30"/>
      <c r="J399" s="52" t="s">
        <v>5</v>
      </c>
      <c r="K399" s="46"/>
      <c r="L399" s="30"/>
      <c r="M399" s="30"/>
      <c r="N399" s="30"/>
      <c r="O399" s="55" t="s">
        <v>48</v>
      </c>
    </row>
    <row r="400" spans="1:16" s="55" customFormat="1" ht="144">
      <c r="A400" s="52"/>
      <c r="B400" s="166"/>
      <c r="C400" s="167"/>
      <c r="D400" s="167"/>
      <c r="E400" s="53" t="s">
        <v>1228</v>
      </c>
      <c r="F400" s="54" t="s">
        <v>1625</v>
      </c>
      <c r="G400" s="30" t="s">
        <v>1581</v>
      </c>
      <c r="H400" s="30" t="s">
        <v>1581</v>
      </c>
      <c r="I400" s="30"/>
      <c r="J400" s="52" t="s">
        <v>5</v>
      </c>
      <c r="K400" s="46"/>
      <c r="L400" s="30"/>
      <c r="M400" s="30"/>
      <c r="N400" s="30"/>
      <c r="O400" s="55" t="s">
        <v>48</v>
      </c>
    </row>
    <row r="401" spans="1:15" s="55" customFormat="1" ht="126">
      <c r="A401" s="52"/>
      <c r="B401" s="166"/>
      <c r="C401" s="170" t="s">
        <v>1238</v>
      </c>
      <c r="D401" s="170"/>
      <c r="E401" s="53" t="s">
        <v>1227</v>
      </c>
      <c r="F401" s="54" t="s">
        <v>1579</v>
      </c>
      <c r="G401" s="30" t="s">
        <v>1580</v>
      </c>
      <c r="H401" s="59" t="s">
        <v>1582</v>
      </c>
      <c r="I401" s="30"/>
      <c r="J401" s="52" t="s">
        <v>5</v>
      </c>
      <c r="K401" s="46"/>
      <c r="L401" s="30"/>
      <c r="M401" s="30"/>
      <c r="N401" s="30"/>
      <c r="O401" s="55" t="s">
        <v>48</v>
      </c>
    </row>
    <row r="402" spans="1:15" s="55" customFormat="1" ht="144">
      <c r="A402" s="52"/>
      <c r="B402" s="166"/>
      <c r="C402" s="170"/>
      <c r="D402" s="170"/>
      <c r="E402" s="53" t="s">
        <v>1228</v>
      </c>
      <c r="F402" s="54" t="s">
        <v>1626</v>
      </c>
      <c r="G402" s="30" t="s">
        <v>78</v>
      </c>
      <c r="H402" s="30" t="s">
        <v>78</v>
      </c>
      <c r="I402" s="30"/>
      <c r="J402" s="52" t="s">
        <v>5</v>
      </c>
      <c r="K402" s="46"/>
      <c r="L402" s="30"/>
      <c r="M402" s="30"/>
      <c r="N402" s="30"/>
      <c r="O402" s="55" t="s">
        <v>48</v>
      </c>
    </row>
    <row r="403" spans="1:15" s="55" customFormat="1" ht="85.2" customHeight="1">
      <c r="A403" s="52"/>
      <c r="B403" s="166"/>
      <c r="C403" s="165" t="s">
        <v>1720</v>
      </c>
      <c r="D403" s="165" t="s">
        <v>1720</v>
      </c>
      <c r="E403" s="53" t="s">
        <v>1735</v>
      </c>
      <c r="F403" s="54" t="s">
        <v>1723</v>
      </c>
      <c r="G403" s="30" t="s">
        <v>1722</v>
      </c>
      <c r="H403" s="59" t="s">
        <v>612</v>
      </c>
      <c r="I403" s="30"/>
      <c r="J403" s="52" t="s">
        <v>178</v>
      </c>
      <c r="K403" s="46" t="s">
        <v>1737</v>
      </c>
      <c r="L403" s="30"/>
      <c r="M403" s="30"/>
      <c r="N403" s="30"/>
    </row>
    <row r="404" spans="1:15" s="55" customFormat="1" ht="36">
      <c r="A404" s="52"/>
      <c r="B404" s="166"/>
      <c r="C404" s="167"/>
      <c r="D404" s="167"/>
      <c r="E404" s="53" t="s">
        <v>1736</v>
      </c>
      <c r="F404" s="54" t="s">
        <v>1629</v>
      </c>
      <c r="G404" s="54" t="s">
        <v>1629</v>
      </c>
      <c r="H404" s="30" t="s">
        <v>78</v>
      </c>
      <c r="I404" s="30"/>
      <c r="J404" s="52" t="s">
        <v>178</v>
      </c>
      <c r="K404" s="46"/>
      <c r="L404" s="30"/>
      <c r="M404" s="30"/>
      <c r="N404" s="30"/>
    </row>
    <row r="405" spans="1:15" s="55" customFormat="1" ht="90">
      <c r="A405" s="52"/>
      <c r="B405" s="166"/>
      <c r="C405" s="165" t="s">
        <v>1721</v>
      </c>
      <c r="D405" s="165" t="s">
        <v>1721</v>
      </c>
      <c r="E405" s="53" t="s">
        <v>1724</v>
      </c>
      <c r="F405" s="54" t="s">
        <v>1723</v>
      </c>
      <c r="G405" s="30" t="s">
        <v>1722</v>
      </c>
      <c r="H405" s="59" t="s">
        <v>612</v>
      </c>
      <c r="I405" s="30"/>
      <c r="J405" s="52" t="s">
        <v>178</v>
      </c>
      <c r="K405" s="46" t="s">
        <v>1737</v>
      </c>
      <c r="L405" s="30"/>
      <c r="M405" s="30"/>
      <c r="N405" s="30"/>
    </row>
    <row r="406" spans="1:15" s="55" customFormat="1" ht="36">
      <c r="A406" s="52"/>
      <c r="B406" s="166"/>
      <c r="C406" s="166"/>
      <c r="D406" s="166"/>
      <c r="E406" s="53" t="s">
        <v>1725</v>
      </c>
      <c r="F406" s="54" t="s">
        <v>1629</v>
      </c>
      <c r="G406" s="54" t="s">
        <v>1629</v>
      </c>
      <c r="H406" s="30" t="s">
        <v>78</v>
      </c>
      <c r="I406" s="30"/>
      <c r="J406" s="52" t="s">
        <v>178</v>
      </c>
      <c r="K406" s="46"/>
      <c r="L406" s="30"/>
      <c r="M406" s="30"/>
      <c r="N406" s="30"/>
    </row>
    <row r="407" spans="1:15" s="55" customFormat="1" ht="36">
      <c r="A407" s="52"/>
      <c r="B407" s="166"/>
      <c r="C407" s="166"/>
      <c r="D407" s="166"/>
      <c r="E407" s="53" t="s">
        <v>1726</v>
      </c>
      <c r="F407" s="54" t="s">
        <v>1629</v>
      </c>
      <c r="G407" s="54" t="s">
        <v>1629</v>
      </c>
      <c r="H407" s="54" t="s">
        <v>1629</v>
      </c>
      <c r="I407" s="30"/>
      <c r="J407" s="52" t="s">
        <v>178</v>
      </c>
      <c r="K407" s="46"/>
      <c r="L407" s="30"/>
      <c r="M407" s="30"/>
      <c r="N407" s="30"/>
    </row>
    <row r="408" spans="1:15" s="55" customFormat="1" ht="36">
      <c r="A408" s="52"/>
      <c r="B408" s="166"/>
      <c r="C408" s="166"/>
      <c r="D408" s="166"/>
      <c r="E408" s="53" t="s">
        <v>1727</v>
      </c>
      <c r="F408" s="54" t="s">
        <v>1629</v>
      </c>
      <c r="G408" s="54" t="s">
        <v>1629</v>
      </c>
      <c r="H408" s="54" t="s">
        <v>1629</v>
      </c>
      <c r="I408" s="30"/>
      <c r="J408" s="52" t="s">
        <v>178</v>
      </c>
      <c r="K408" s="46"/>
      <c r="L408" s="30"/>
      <c r="M408" s="30"/>
      <c r="N408" s="30"/>
    </row>
    <row r="409" spans="1:15" s="55" customFormat="1" ht="36">
      <c r="A409" s="52"/>
      <c r="B409" s="166"/>
      <c r="C409" s="166"/>
      <c r="D409" s="166"/>
      <c r="E409" s="53" t="s">
        <v>1728</v>
      </c>
      <c r="F409" s="54" t="s">
        <v>1629</v>
      </c>
      <c r="G409" s="54" t="s">
        <v>1629</v>
      </c>
      <c r="H409" s="54" t="s">
        <v>1629</v>
      </c>
      <c r="I409" s="30"/>
      <c r="J409" s="52" t="s">
        <v>178</v>
      </c>
      <c r="K409" s="46"/>
      <c r="L409" s="30"/>
      <c r="M409" s="30"/>
      <c r="N409" s="30"/>
    </row>
    <row r="410" spans="1:15" s="55" customFormat="1" ht="36">
      <c r="A410" s="52"/>
      <c r="B410" s="166"/>
      <c r="C410" s="166"/>
      <c r="D410" s="166"/>
      <c r="E410" s="53" t="s">
        <v>1729</v>
      </c>
      <c r="F410" s="54" t="s">
        <v>1629</v>
      </c>
      <c r="G410" s="54" t="s">
        <v>1629</v>
      </c>
      <c r="H410" s="54" t="s">
        <v>1629</v>
      </c>
      <c r="I410" s="30"/>
      <c r="J410" s="52" t="s">
        <v>178</v>
      </c>
      <c r="K410" s="46"/>
      <c r="L410" s="30"/>
      <c r="M410" s="30"/>
      <c r="N410" s="30"/>
    </row>
    <row r="411" spans="1:15" s="55" customFormat="1" ht="36">
      <c r="A411" s="52"/>
      <c r="B411" s="166"/>
      <c r="C411" s="166"/>
      <c r="D411" s="166"/>
      <c r="E411" s="161" t="s">
        <v>1730</v>
      </c>
      <c r="F411" s="54" t="s">
        <v>1629</v>
      </c>
      <c r="G411" s="54" t="s">
        <v>1629</v>
      </c>
      <c r="H411" s="54" t="s">
        <v>1629</v>
      </c>
      <c r="I411" s="30"/>
      <c r="J411" s="52" t="s">
        <v>178</v>
      </c>
      <c r="K411" s="46"/>
      <c r="L411" s="30"/>
      <c r="M411" s="30"/>
      <c r="N411" s="30"/>
    </row>
    <row r="412" spans="1:15" s="55" customFormat="1" ht="36">
      <c r="A412" s="52"/>
      <c r="B412" s="166"/>
      <c r="C412" s="166"/>
      <c r="D412" s="166"/>
      <c r="E412" s="161" t="s">
        <v>1731</v>
      </c>
      <c r="F412" s="54" t="s">
        <v>1629</v>
      </c>
      <c r="G412" s="54" t="s">
        <v>1629</v>
      </c>
      <c r="H412" s="54" t="s">
        <v>1629</v>
      </c>
      <c r="I412" s="30"/>
      <c r="J412" s="52" t="s">
        <v>178</v>
      </c>
      <c r="K412" s="46"/>
      <c r="L412" s="30"/>
      <c r="M412" s="30"/>
      <c r="N412" s="30"/>
    </row>
    <row r="413" spans="1:15" s="55" customFormat="1" ht="36">
      <c r="A413" s="52"/>
      <c r="B413" s="166"/>
      <c r="C413" s="166"/>
      <c r="D413" s="166"/>
      <c r="E413" s="161" t="s">
        <v>1732</v>
      </c>
      <c r="F413" s="54" t="s">
        <v>1629</v>
      </c>
      <c r="G413" s="54" t="s">
        <v>1629</v>
      </c>
      <c r="H413" s="54" t="s">
        <v>1629</v>
      </c>
      <c r="I413" s="30"/>
      <c r="J413" s="52" t="s">
        <v>178</v>
      </c>
      <c r="K413" s="46"/>
      <c r="L413" s="30"/>
      <c r="M413" s="30"/>
      <c r="N413" s="30"/>
    </row>
    <row r="414" spans="1:15" s="55" customFormat="1" ht="36">
      <c r="A414" s="52"/>
      <c r="B414" s="166"/>
      <c r="C414" s="166"/>
      <c r="D414" s="166"/>
      <c r="E414" s="161" t="s">
        <v>1733</v>
      </c>
      <c r="F414" s="54" t="s">
        <v>1629</v>
      </c>
      <c r="G414" s="54" t="s">
        <v>1629</v>
      </c>
      <c r="H414" s="54" t="s">
        <v>1629</v>
      </c>
      <c r="I414" s="30"/>
      <c r="J414" s="52" t="s">
        <v>178</v>
      </c>
      <c r="K414" s="46"/>
      <c r="L414" s="30"/>
      <c r="M414" s="30"/>
      <c r="N414" s="30"/>
    </row>
    <row r="415" spans="1:15" s="55" customFormat="1" ht="36">
      <c r="A415" s="52"/>
      <c r="B415" s="166"/>
      <c r="C415" s="167"/>
      <c r="D415" s="167"/>
      <c r="E415" s="161" t="s">
        <v>1734</v>
      </c>
      <c r="F415" s="54" t="s">
        <v>1629</v>
      </c>
      <c r="G415" s="54" t="s">
        <v>1629</v>
      </c>
      <c r="H415" s="54" t="s">
        <v>1629</v>
      </c>
      <c r="I415" s="30"/>
      <c r="J415" s="52" t="s">
        <v>178</v>
      </c>
      <c r="K415" s="46"/>
      <c r="L415" s="30"/>
      <c r="M415" s="30"/>
      <c r="N415" s="30"/>
      <c r="O415" s="55" t="s">
        <v>48</v>
      </c>
    </row>
    <row r="416" spans="1:15" s="55" customFormat="1" ht="36">
      <c r="A416" s="52"/>
      <c r="B416" s="67" t="s">
        <v>1627</v>
      </c>
      <c r="C416" s="67"/>
      <c r="D416" s="53" t="s">
        <v>1630</v>
      </c>
      <c r="L416" s="30"/>
      <c r="M416" s="30"/>
      <c r="N416" s="30"/>
      <c r="O416" s="55" t="s">
        <v>48</v>
      </c>
    </row>
    <row r="417" spans="1:15" s="55" customFormat="1" ht="36">
      <c r="A417" s="52"/>
      <c r="B417" s="67" t="s">
        <v>1628</v>
      </c>
      <c r="C417" s="67"/>
      <c r="D417" s="53" t="s">
        <v>1630</v>
      </c>
      <c r="L417" s="30"/>
      <c r="M417" s="30"/>
      <c r="N417" s="30"/>
      <c r="O417" s="55" t="s">
        <v>48</v>
      </c>
    </row>
    <row r="418" spans="1:15" s="55" customFormat="1" ht="90">
      <c r="A418" s="52"/>
      <c r="B418" s="165" t="s">
        <v>1711</v>
      </c>
      <c r="C418" s="67"/>
      <c r="D418" s="168" t="s">
        <v>1713</v>
      </c>
      <c r="E418" s="53" t="s">
        <v>1589</v>
      </c>
      <c r="F418" s="54" t="s">
        <v>1714</v>
      </c>
      <c r="G418" s="30" t="s">
        <v>1587</v>
      </c>
      <c r="H418" s="30" t="s">
        <v>1582</v>
      </c>
      <c r="I418" s="30"/>
      <c r="J418" s="52" t="s">
        <v>5</v>
      </c>
      <c r="K418" s="46"/>
      <c r="L418" s="30"/>
      <c r="M418" s="30"/>
      <c r="N418" s="30"/>
      <c r="O418" s="55" t="s">
        <v>48</v>
      </c>
    </row>
    <row r="419" spans="1:15" s="55" customFormat="1" ht="36">
      <c r="A419" s="52"/>
      <c r="B419" s="166"/>
      <c r="C419" s="162"/>
      <c r="D419" s="169"/>
      <c r="E419" s="53" t="s">
        <v>1590</v>
      </c>
      <c r="F419" s="54" t="s">
        <v>78</v>
      </c>
      <c r="G419" s="54" t="s">
        <v>78</v>
      </c>
      <c r="H419" s="30" t="s">
        <v>1581</v>
      </c>
      <c r="I419" s="30"/>
      <c r="J419" s="52" t="s">
        <v>5</v>
      </c>
      <c r="K419" s="46"/>
      <c r="L419" s="30"/>
      <c r="M419" s="30"/>
      <c r="N419" s="30"/>
      <c r="O419" s="55" t="s">
        <v>48</v>
      </c>
    </row>
    <row r="420" spans="1:15" s="55" customFormat="1" ht="36">
      <c r="A420" s="52"/>
      <c r="B420" s="166"/>
      <c r="C420" s="162"/>
      <c r="D420" s="169"/>
      <c r="E420" s="53" t="s">
        <v>1591</v>
      </c>
      <c r="F420" s="54" t="s">
        <v>78</v>
      </c>
      <c r="G420" s="30" t="s">
        <v>1588</v>
      </c>
      <c r="H420" s="30" t="s">
        <v>1581</v>
      </c>
      <c r="I420" s="30"/>
      <c r="J420" s="52" t="s">
        <v>5</v>
      </c>
      <c r="K420" s="46"/>
      <c r="L420" s="30"/>
      <c r="M420" s="30"/>
      <c r="N420" s="30"/>
      <c r="O420" s="55" t="s">
        <v>48</v>
      </c>
    </row>
    <row r="421" spans="1:15" s="55" customFormat="1" ht="108">
      <c r="A421" s="52"/>
      <c r="B421" s="166"/>
      <c r="C421" s="162"/>
      <c r="D421" s="169"/>
      <c r="E421" s="53" t="s">
        <v>707</v>
      </c>
      <c r="F421" s="54" t="s">
        <v>1715</v>
      </c>
      <c r="G421" s="30" t="s">
        <v>708</v>
      </c>
      <c r="H421" s="30" t="s">
        <v>1582</v>
      </c>
      <c r="I421" s="30"/>
      <c r="J421" s="52" t="s">
        <v>5</v>
      </c>
      <c r="K421" s="46"/>
      <c r="L421" s="30"/>
      <c r="M421" s="30"/>
      <c r="N421" s="30"/>
      <c r="O421" s="55" t="s">
        <v>48</v>
      </c>
    </row>
    <row r="422" spans="1:15" s="55" customFormat="1" ht="108">
      <c r="A422" s="52"/>
      <c r="B422" s="166"/>
      <c r="C422" s="162"/>
      <c r="D422" s="169"/>
      <c r="E422" s="53" t="s">
        <v>795</v>
      </c>
      <c r="F422" s="54" t="s">
        <v>1716</v>
      </c>
      <c r="G422" s="30" t="s">
        <v>78</v>
      </c>
      <c r="H422" s="30" t="s">
        <v>1581</v>
      </c>
      <c r="I422" s="30"/>
      <c r="J422" s="52" t="s">
        <v>5</v>
      </c>
      <c r="K422" s="46"/>
      <c r="L422" s="30"/>
      <c r="M422" s="30"/>
      <c r="N422" s="30"/>
      <c r="O422" s="55" t="s">
        <v>48</v>
      </c>
    </row>
    <row r="423" spans="1:15" s="55" customFormat="1" ht="108">
      <c r="A423" s="52"/>
      <c r="B423" s="166"/>
      <c r="C423" s="162"/>
      <c r="D423" s="169"/>
      <c r="E423" s="53" t="s">
        <v>796</v>
      </c>
      <c r="F423" s="54" t="s">
        <v>1717</v>
      </c>
      <c r="G423" s="30" t="s">
        <v>78</v>
      </c>
      <c r="H423" s="30" t="s">
        <v>1581</v>
      </c>
      <c r="I423" s="30"/>
      <c r="J423" s="52" t="s">
        <v>5</v>
      </c>
      <c r="K423" s="46"/>
      <c r="L423" s="30"/>
      <c r="M423" s="30"/>
      <c r="N423" s="30"/>
      <c r="O423" s="55" t="s">
        <v>48</v>
      </c>
    </row>
    <row r="424" spans="1:15" s="55" customFormat="1" ht="108">
      <c r="A424" s="52"/>
      <c r="B424" s="166"/>
      <c r="C424" s="162"/>
      <c r="D424" s="169"/>
      <c r="E424" s="53" t="s">
        <v>797</v>
      </c>
      <c r="F424" s="54" t="s">
        <v>1717</v>
      </c>
      <c r="G424" s="30" t="s">
        <v>78</v>
      </c>
      <c r="H424" s="30" t="s">
        <v>1581</v>
      </c>
      <c r="I424" s="30"/>
      <c r="J424" s="52" t="s">
        <v>5</v>
      </c>
      <c r="K424" s="46"/>
      <c r="L424" s="30"/>
      <c r="M424" s="30"/>
      <c r="N424" s="30"/>
      <c r="O424" s="55" t="s">
        <v>48</v>
      </c>
    </row>
    <row r="425" spans="1:15" s="55" customFormat="1" ht="90">
      <c r="A425" s="52"/>
      <c r="B425" s="166"/>
      <c r="C425" s="162"/>
      <c r="D425" s="169"/>
      <c r="E425" s="53" t="s">
        <v>1594</v>
      </c>
      <c r="F425" s="54" t="s">
        <v>1714</v>
      </c>
      <c r="G425" s="30" t="s">
        <v>1587</v>
      </c>
      <c r="H425" s="30" t="s">
        <v>1582</v>
      </c>
      <c r="I425" s="30"/>
      <c r="J425" s="52" t="s">
        <v>5</v>
      </c>
      <c r="K425" s="46"/>
      <c r="L425" s="30"/>
      <c r="M425" s="30"/>
      <c r="N425" s="30"/>
      <c r="O425" s="55" t="s">
        <v>48</v>
      </c>
    </row>
    <row r="426" spans="1:15" s="55" customFormat="1" ht="36">
      <c r="A426" s="52"/>
      <c r="B426" s="166"/>
      <c r="C426" s="162"/>
      <c r="D426" s="169"/>
      <c r="E426" s="53" t="s">
        <v>1614</v>
      </c>
      <c r="F426" s="54" t="s">
        <v>78</v>
      </c>
      <c r="G426" s="54" t="s">
        <v>78</v>
      </c>
      <c r="H426" s="30" t="s">
        <v>1581</v>
      </c>
      <c r="I426" s="30"/>
      <c r="J426" s="52" t="s">
        <v>5</v>
      </c>
      <c r="K426" s="46"/>
      <c r="L426" s="30"/>
      <c r="M426" s="30"/>
      <c r="N426" s="30"/>
      <c r="O426" s="55" t="s">
        <v>48</v>
      </c>
    </row>
    <row r="427" spans="1:15" s="55" customFormat="1" ht="36">
      <c r="A427" s="52"/>
      <c r="B427" s="166"/>
      <c r="C427" s="162"/>
      <c r="D427" s="169"/>
      <c r="E427" s="53" t="s">
        <v>1615</v>
      </c>
      <c r="F427" s="54" t="s">
        <v>78</v>
      </c>
      <c r="G427" s="30" t="s">
        <v>1588</v>
      </c>
      <c r="H427" s="30" t="s">
        <v>1581</v>
      </c>
      <c r="I427" s="30"/>
      <c r="J427" s="52" t="s">
        <v>5</v>
      </c>
      <c r="K427" s="46"/>
      <c r="L427" s="30"/>
      <c r="M427" s="30"/>
      <c r="N427" s="30"/>
      <c r="O427" s="55" t="s">
        <v>48</v>
      </c>
    </row>
    <row r="428" spans="1:15" s="55" customFormat="1" ht="108">
      <c r="A428" s="52"/>
      <c r="B428" s="166"/>
      <c r="C428" s="162"/>
      <c r="D428" s="169"/>
      <c r="E428" s="53" t="s">
        <v>1610</v>
      </c>
      <c r="F428" s="54" t="s">
        <v>1715</v>
      </c>
      <c r="G428" s="30" t="s">
        <v>708</v>
      </c>
      <c r="H428" s="30" t="s">
        <v>1582</v>
      </c>
      <c r="I428" s="30"/>
      <c r="J428" s="52" t="s">
        <v>5</v>
      </c>
      <c r="K428" s="46"/>
      <c r="L428" s="30"/>
      <c r="M428" s="30"/>
      <c r="N428" s="30"/>
      <c r="O428" s="55" t="s">
        <v>48</v>
      </c>
    </row>
    <row r="429" spans="1:15" s="55" customFormat="1" ht="108">
      <c r="A429" s="52"/>
      <c r="B429" s="166"/>
      <c r="C429" s="162"/>
      <c r="D429" s="169"/>
      <c r="E429" s="53" t="s">
        <v>1611</v>
      </c>
      <c r="F429" s="54" t="s">
        <v>1716</v>
      </c>
      <c r="G429" s="30" t="s">
        <v>78</v>
      </c>
      <c r="H429" s="30" t="s">
        <v>1581</v>
      </c>
      <c r="I429" s="30"/>
      <c r="J429" s="52" t="s">
        <v>5</v>
      </c>
      <c r="K429" s="46"/>
      <c r="L429" s="30"/>
      <c r="M429" s="30"/>
      <c r="N429" s="30"/>
      <c r="O429" s="55" t="s">
        <v>48</v>
      </c>
    </row>
    <row r="430" spans="1:15" s="55" customFormat="1" ht="108">
      <c r="A430" s="52"/>
      <c r="B430" s="166"/>
      <c r="C430" s="162"/>
      <c r="D430" s="169"/>
      <c r="E430" s="53" t="s">
        <v>1612</v>
      </c>
      <c r="F430" s="54" t="s">
        <v>1717</v>
      </c>
      <c r="G430" s="30" t="s">
        <v>78</v>
      </c>
      <c r="H430" s="30" t="s">
        <v>1581</v>
      </c>
      <c r="I430" s="30"/>
      <c r="J430" s="52" t="s">
        <v>5</v>
      </c>
      <c r="K430" s="46"/>
      <c r="L430" s="30"/>
      <c r="M430" s="30"/>
      <c r="N430" s="30"/>
      <c r="O430" s="55" t="s">
        <v>48</v>
      </c>
    </row>
    <row r="431" spans="1:15" s="55" customFormat="1" ht="108">
      <c r="A431" s="52"/>
      <c r="B431" s="166"/>
      <c r="C431" s="162"/>
      <c r="D431" s="169"/>
      <c r="E431" s="53" t="s">
        <v>1613</v>
      </c>
      <c r="F431" s="54" t="s">
        <v>1717</v>
      </c>
      <c r="G431" s="30" t="s">
        <v>78</v>
      </c>
      <c r="H431" s="30" t="s">
        <v>1581</v>
      </c>
      <c r="I431" s="30"/>
      <c r="J431" s="52" t="s">
        <v>5</v>
      </c>
      <c r="K431" s="46"/>
      <c r="L431" s="30"/>
      <c r="M431" s="30"/>
      <c r="N431" s="30"/>
      <c r="O431" s="55" t="s">
        <v>48</v>
      </c>
    </row>
    <row r="432" spans="1:15" s="55" customFormat="1" ht="90">
      <c r="A432" s="52"/>
      <c r="B432" s="53" t="s">
        <v>1710</v>
      </c>
      <c r="C432" s="53"/>
      <c r="D432" s="6" t="s">
        <v>1616</v>
      </c>
      <c r="E432" s="53" t="s">
        <v>1712</v>
      </c>
      <c r="F432" s="54" t="s">
        <v>1718</v>
      </c>
      <c r="G432" s="30"/>
      <c r="H432" s="30"/>
      <c r="I432" s="30"/>
      <c r="J432" s="52" t="s">
        <v>5</v>
      </c>
      <c r="K432" s="46"/>
      <c r="L432" s="30"/>
      <c r="M432" s="30"/>
      <c r="N432" s="30"/>
      <c r="O432" s="55" t="s">
        <v>48</v>
      </c>
    </row>
    <row r="433" spans="1:15" s="55" customFormat="1">
      <c r="A433" s="52"/>
      <c r="B433" s="53"/>
      <c r="C433" s="53"/>
      <c r="D433" s="6"/>
      <c r="E433" s="53"/>
      <c r="F433" s="54"/>
      <c r="G433" s="30"/>
      <c r="H433" s="30"/>
      <c r="I433" s="30"/>
      <c r="J433" s="52"/>
      <c r="K433" s="46"/>
      <c r="L433" s="30"/>
      <c r="M433" s="30"/>
      <c r="N433" s="30"/>
      <c r="O433" s="55" t="s">
        <v>48</v>
      </c>
    </row>
    <row r="434" spans="1:15" s="55" customFormat="1">
      <c r="A434" s="52"/>
      <c r="B434" s="53"/>
      <c r="C434" s="53"/>
      <c r="D434" s="6"/>
      <c r="E434" s="53"/>
      <c r="F434" s="54"/>
      <c r="G434" s="30"/>
      <c r="H434" s="30"/>
      <c r="I434" s="30"/>
      <c r="J434" s="52"/>
      <c r="K434" s="46"/>
      <c r="L434" s="30"/>
      <c r="M434" s="30"/>
      <c r="N434" s="30"/>
      <c r="O434" s="55" t="s">
        <v>48</v>
      </c>
    </row>
    <row r="435" spans="1:15" s="55" customFormat="1">
      <c r="A435" s="52"/>
      <c r="B435" s="53"/>
      <c r="C435" s="53"/>
      <c r="D435" s="6"/>
      <c r="E435" s="53"/>
      <c r="F435" s="54"/>
      <c r="G435" s="30"/>
      <c r="H435" s="30"/>
      <c r="I435" s="30"/>
      <c r="J435" s="52"/>
      <c r="K435" s="46"/>
      <c r="L435" s="30"/>
      <c r="M435" s="30"/>
      <c r="N435" s="30"/>
      <c r="O435" s="55" t="s">
        <v>48</v>
      </c>
    </row>
    <row r="436" spans="1:15" s="55" customFormat="1">
      <c r="A436" s="52"/>
      <c r="B436" s="53"/>
      <c r="C436" s="53"/>
      <c r="D436" s="6"/>
      <c r="E436" s="53"/>
      <c r="F436" s="54"/>
      <c r="G436" s="30"/>
      <c r="H436" s="30"/>
      <c r="I436" s="30"/>
      <c r="J436" s="52"/>
      <c r="K436" s="46"/>
      <c r="L436" s="30"/>
      <c r="M436" s="30"/>
      <c r="N436" s="30"/>
      <c r="O436" s="55" t="s">
        <v>48</v>
      </c>
    </row>
    <row r="437" spans="1:15" s="55" customFormat="1">
      <c r="A437" s="52"/>
      <c r="B437" s="53"/>
      <c r="C437" s="53"/>
      <c r="D437" s="6"/>
      <c r="E437" s="53"/>
      <c r="F437" s="54"/>
      <c r="G437" s="30"/>
      <c r="H437" s="30"/>
      <c r="I437" s="30"/>
      <c r="J437" s="52"/>
      <c r="K437" s="46"/>
      <c r="L437" s="30"/>
      <c r="M437" s="30"/>
      <c r="N437" s="30"/>
      <c r="O437" s="55" t="s">
        <v>48</v>
      </c>
    </row>
    <row r="438" spans="1:15" s="55" customFormat="1">
      <c r="A438" s="52"/>
      <c r="B438" s="53"/>
      <c r="C438" s="53"/>
      <c r="D438" s="6"/>
      <c r="E438" s="53"/>
      <c r="F438" s="54"/>
      <c r="G438" s="30"/>
      <c r="H438" s="30"/>
      <c r="I438" s="30"/>
      <c r="J438" s="52"/>
      <c r="K438" s="46"/>
      <c r="L438" s="30"/>
      <c r="M438" s="30"/>
      <c r="N438" s="30"/>
      <c r="O438" s="55" t="s">
        <v>48</v>
      </c>
    </row>
    <row r="439" spans="1:15" s="55" customFormat="1">
      <c r="A439" s="52"/>
      <c r="B439" s="53"/>
      <c r="C439" s="53"/>
      <c r="D439" s="6"/>
      <c r="E439" s="53"/>
      <c r="F439" s="54"/>
      <c r="G439" s="30"/>
      <c r="H439" s="30"/>
      <c r="I439" s="30"/>
      <c r="J439" s="52"/>
      <c r="K439" s="46"/>
      <c r="L439" s="30"/>
      <c r="M439" s="30"/>
      <c r="N439" s="30"/>
      <c r="O439" s="55" t="s">
        <v>48</v>
      </c>
    </row>
    <row r="440" spans="1:15" s="55" customFormat="1">
      <c r="A440" s="52"/>
      <c r="B440" s="53"/>
      <c r="C440" s="53"/>
      <c r="D440" s="53"/>
      <c r="E440" s="53"/>
      <c r="F440" s="54"/>
      <c r="G440" s="30"/>
      <c r="H440" s="30"/>
      <c r="I440" s="30"/>
      <c r="J440" s="52"/>
      <c r="K440" s="46"/>
      <c r="L440" s="30"/>
      <c r="M440" s="30"/>
      <c r="N440" s="30"/>
      <c r="O440" s="55" t="s">
        <v>48</v>
      </c>
    </row>
    <row r="441" spans="1:15" s="55" customFormat="1">
      <c r="A441" s="52"/>
      <c r="B441" s="53"/>
      <c r="C441" s="53"/>
      <c r="D441" s="53"/>
      <c r="E441" s="53"/>
      <c r="F441" s="54"/>
      <c r="G441" s="30"/>
      <c r="H441" s="30"/>
      <c r="I441" s="30"/>
      <c r="J441" s="52"/>
      <c r="K441" s="46"/>
      <c r="L441" s="30"/>
      <c r="M441" s="30"/>
      <c r="N441" s="30"/>
      <c r="O441" s="55" t="s">
        <v>48</v>
      </c>
    </row>
    <row r="442" spans="1:15" s="55" customFormat="1">
      <c r="A442" s="52"/>
      <c r="B442" s="53"/>
      <c r="C442" s="53"/>
      <c r="D442" s="53"/>
      <c r="E442" s="53"/>
      <c r="F442" s="54"/>
      <c r="G442" s="30"/>
      <c r="H442" s="30"/>
      <c r="I442" s="30"/>
      <c r="J442" s="52"/>
      <c r="K442" s="46"/>
      <c r="L442" s="30"/>
      <c r="M442" s="30"/>
      <c r="N442" s="30"/>
      <c r="O442" s="55" t="s">
        <v>48</v>
      </c>
    </row>
    <row r="443" spans="1:15" s="55" customFormat="1">
      <c r="A443" s="52"/>
      <c r="B443" s="53"/>
      <c r="C443" s="53"/>
      <c r="D443" s="53"/>
      <c r="E443" s="53"/>
      <c r="F443" s="54"/>
      <c r="G443" s="30"/>
      <c r="H443" s="30"/>
      <c r="I443" s="30"/>
      <c r="J443" s="52"/>
      <c r="K443" s="46"/>
      <c r="L443" s="30"/>
      <c r="M443" s="30"/>
      <c r="N443" s="30"/>
      <c r="O443" s="55" t="s">
        <v>48</v>
      </c>
    </row>
    <row r="444" spans="1:15" s="55" customFormat="1">
      <c r="A444" s="52"/>
      <c r="B444" s="53"/>
      <c r="C444" s="53"/>
      <c r="D444" s="53"/>
      <c r="E444" s="30"/>
      <c r="F444" s="54"/>
      <c r="G444" s="30"/>
      <c r="H444" s="30"/>
      <c r="I444" s="30"/>
      <c r="J444" s="52"/>
      <c r="K444" s="46"/>
      <c r="L444" s="30"/>
      <c r="M444" s="30"/>
      <c r="N444" s="30"/>
      <c r="O444" s="55" t="s">
        <v>48</v>
      </c>
    </row>
    <row r="445" spans="1:15" s="55" customFormat="1">
      <c r="A445" s="52"/>
      <c r="B445" s="53"/>
      <c r="C445" s="53"/>
      <c r="D445" s="53"/>
      <c r="E445" s="30"/>
      <c r="F445" s="54"/>
      <c r="G445" s="30"/>
      <c r="H445" s="30"/>
      <c r="I445" s="30"/>
      <c r="J445" s="52"/>
      <c r="K445" s="46"/>
      <c r="L445" s="30"/>
      <c r="M445" s="30"/>
      <c r="N445" s="30"/>
      <c r="O445" s="55" t="s">
        <v>48</v>
      </c>
    </row>
    <row r="446" spans="1:15" s="55" customFormat="1">
      <c r="A446" s="52"/>
      <c r="B446" s="53"/>
      <c r="C446" s="53"/>
      <c r="D446" s="53"/>
      <c r="E446" s="30"/>
      <c r="F446" s="54"/>
      <c r="G446" s="30"/>
      <c r="H446" s="30"/>
      <c r="I446" s="30"/>
      <c r="J446" s="52"/>
      <c r="K446" s="46"/>
      <c r="L446" s="30"/>
      <c r="M446" s="30"/>
      <c r="N446" s="30"/>
      <c r="O446" s="55" t="s">
        <v>48</v>
      </c>
    </row>
    <row r="447" spans="1:15" s="55" customFormat="1">
      <c r="A447" s="52"/>
      <c r="B447" s="53"/>
      <c r="C447" s="53"/>
      <c r="D447" s="53"/>
      <c r="E447" s="30"/>
      <c r="F447" s="54"/>
      <c r="G447" s="30"/>
      <c r="H447" s="30"/>
      <c r="I447" s="30"/>
      <c r="J447" s="52"/>
      <c r="K447" s="46"/>
      <c r="L447" s="30"/>
      <c r="M447" s="30"/>
      <c r="N447" s="30"/>
      <c r="O447" s="55" t="s">
        <v>48</v>
      </c>
    </row>
    <row r="448" spans="1:15" s="55" customFormat="1">
      <c r="A448" s="52"/>
      <c r="B448" s="53"/>
      <c r="C448" s="53"/>
      <c r="D448" s="53"/>
      <c r="E448" s="30"/>
      <c r="F448" s="54"/>
      <c r="G448" s="30"/>
      <c r="H448" s="30"/>
      <c r="I448" s="30"/>
      <c r="J448" s="52"/>
      <c r="K448" s="46"/>
      <c r="L448" s="30"/>
      <c r="M448" s="30"/>
      <c r="N448" s="30"/>
      <c r="O448" s="55" t="s">
        <v>48</v>
      </c>
    </row>
    <row r="449" spans="1:15" s="55" customFormat="1">
      <c r="A449" s="52"/>
      <c r="B449" s="53"/>
      <c r="C449" s="53"/>
      <c r="D449" s="53"/>
      <c r="E449" s="30"/>
      <c r="F449" s="54"/>
      <c r="G449" s="30"/>
      <c r="H449" s="30"/>
      <c r="I449" s="30"/>
      <c r="J449" s="52"/>
      <c r="K449" s="46"/>
      <c r="L449" s="30"/>
      <c r="M449" s="30"/>
      <c r="N449" s="30"/>
      <c r="O449" s="55" t="s">
        <v>48</v>
      </c>
    </row>
    <row r="450" spans="1:15" s="55" customFormat="1">
      <c r="A450" s="52"/>
      <c r="B450" s="53"/>
      <c r="C450" s="53"/>
      <c r="D450" s="53"/>
      <c r="E450" s="53"/>
      <c r="F450" s="54"/>
      <c r="G450" s="30"/>
      <c r="H450" s="30"/>
      <c r="I450" s="30"/>
      <c r="J450" s="52"/>
      <c r="K450" s="46"/>
      <c r="L450" s="30"/>
      <c r="M450" s="30"/>
      <c r="N450" s="30"/>
      <c r="O450" s="55" t="s">
        <v>48</v>
      </c>
    </row>
    <row r="451" spans="1:15" s="55" customFormat="1">
      <c r="A451" s="52"/>
      <c r="B451" s="53"/>
      <c r="C451" s="53"/>
      <c r="D451" s="53"/>
      <c r="E451" s="53"/>
      <c r="F451" s="54"/>
      <c r="G451" s="30"/>
      <c r="H451" s="30"/>
      <c r="I451" s="30"/>
      <c r="J451" s="52"/>
      <c r="K451" s="46"/>
      <c r="L451" s="30"/>
      <c r="M451" s="30"/>
      <c r="N451" s="30"/>
      <c r="O451" s="55" t="s">
        <v>48</v>
      </c>
    </row>
    <row r="452" spans="1:15" s="55" customFormat="1">
      <c r="A452" s="52"/>
      <c r="B452" s="68"/>
      <c r="C452" s="68"/>
      <c r="D452" s="68"/>
      <c r="E452" s="61"/>
      <c r="F452" s="59"/>
      <c r="G452" s="30"/>
      <c r="H452" s="30"/>
      <c r="I452" s="30"/>
      <c r="J452" s="52"/>
      <c r="K452" s="46"/>
      <c r="L452" s="30"/>
      <c r="M452" s="30"/>
      <c r="N452" s="30"/>
      <c r="O452" s="55" t="s">
        <v>48</v>
      </c>
    </row>
    <row r="453" spans="1:15" s="55" customFormat="1">
      <c r="A453" s="52"/>
      <c r="B453" s="68"/>
      <c r="C453" s="68"/>
      <c r="D453" s="68"/>
      <c r="E453" s="61"/>
      <c r="F453" s="59"/>
      <c r="G453" s="30"/>
      <c r="H453" s="30"/>
      <c r="I453" s="30"/>
      <c r="J453" s="52"/>
      <c r="K453" s="46"/>
      <c r="L453" s="30"/>
      <c r="M453" s="30"/>
      <c r="N453" s="30"/>
      <c r="O453" s="55" t="s">
        <v>48</v>
      </c>
    </row>
    <row r="454" spans="1:15" s="55" customFormat="1">
      <c r="A454" s="52"/>
      <c r="B454" s="68"/>
      <c r="C454" s="68"/>
      <c r="D454" s="68"/>
      <c r="E454" s="61"/>
      <c r="F454" s="59"/>
      <c r="G454" s="30"/>
      <c r="H454" s="30"/>
      <c r="I454" s="30"/>
      <c r="J454" s="52"/>
      <c r="K454" s="46"/>
      <c r="L454" s="30"/>
      <c r="M454" s="30"/>
      <c r="N454" s="30"/>
      <c r="O454" s="55" t="s">
        <v>48</v>
      </c>
    </row>
    <row r="455" spans="1:15" s="55" customFormat="1">
      <c r="A455" s="52"/>
      <c r="B455" s="68"/>
      <c r="C455" s="68"/>
      <c r="D455" s="68"/>
      <c r="E455" s="61"/>
      <c r="F455" s="59"/>
      <c r="G455" s="30"/>
      <c r="H455" s="30"/>
      <c r="I455" s="30"/>
      <c r="J455" s="52"/>
      <c r="K455" s="46"/>
      <c r="L455" s="30"/>
      <c r="M455" s="30"/>
      <c r="N455" s="30"/>
      <c r="O455" s="55" t="s">
        <v>48</v>
      </c>
    </row>
    <row r="456" spans="1:15" s="55" customFormat="1">
      <c r="A456" s="52"/>
      <c r="B456" s="68"/>
      <c r="C456" s="68"/>
      <c r="D456" s="68"/>
      <c r="E456" s="61"/>
      <c r="F456" s="59"/>
      <c r="G456" s="30"/>
      <c r="H456" s="30"/>
      <c r="I456" s="30"/>
      <c r="J456" s="52"/>
      <c r="K456" s="46"/>
      <c r="L456" s="30"/>
      <c r="M456" s="30"/>
      <c r="N456" s="30"/>
      <c r="O456" s="55" t="s">
        <v>48</v>
      </c>
    </row>
    <row r="457" spans="1:15" s="55" customFormat="1">
      <c r="A457" s="52"/>
      <c r="B457" s="68"/>
      <c r="C457" s="68"/>
      <c r="D457" s="68"/>
      <c r="E457" s="61"/>
      <c r="F457" s="59"/>
      <c r="G457" s="30"/>
      <c r="H457" s="30"/>
      <c r="I457" s="30"/>
      <c r="J457" s="52"/>
      <c r="K457" s="46"/>
      <c r="L457" s="30"/>
      <c r="M457" s="30"/>
      <c r="N457" s="30"/>
      <c r="O457" s="55" t="s">
        <v>48</v>
      </c>
    </row>
    <row r="458" spans="1:15" s="55" customFormat="1">
      <c r="A458" s="52"/>
      <c r="B458" s="68"/>
      <c r="C458" s="68"/>
      <c r="D458" s="68"/>
      <c r="E458" s="61"/>
      <c r="F458" s="59"/>
      <c r="G458" s="30"/>
      <c r="H458" s="30"/>
      <c r="I458" s="30"/>
      <c r="J458" s="52"/>
      <c r="K458" s="46"/>
      <c r="L458" s="30"/>
      <c r="M458" s="30"/>
      <c r="N458" s="30"/>
      <c r="O458" s="55" t="s">
        <v>48</v>
      </c>
    </row>
    <row r="459" spans="1:15" s="55" customFormat="1">
      <c r="A459" s="52"/>
      <c r="B459" s="68"/>
      <c r="C459" s="68"/>
      <c r="D459" s="68"/>
      <c r="E459" s="61"/>
      <c r="F459" s="59"/>
      <c r="G459" s="30"/>
      <c r="H459" s="30"/>
      <c r="I459" s="30"/>
      <c r="J459" s="52"/>
      <c r="K459" s="46"/>
      <c r="L459" s="30"/>
      <c r="M459" s="30"/>
      <c r="N459" s="30"/>
      <c r="O459" s="55" t="s">
        <v>48</v>
      </c>
    </row>
    <row r="460" spans="1:15" s="55" customFormat="1">
      <c r="A460" s="52"/>
      <c r="B460" s="68"/>
      <c r="C460" s="68"/>
      <c r="D460" s="68"/>
      <c r="E460" s="61"/>
      <c r="F460" s="59"/>
      <c r="G460" s="30"/>
      <c r="H460" s="30"/>
      <c r="I460" s="30"/>
      <c r="J460" s="52"/>
      <c r="K460" s="46"/>
      <c r="L460" s="30"/>
      <c r="M460" s="30"/>
      <c r="N460" s="30"/>
      <c r="O460" s="55" t="s">
        <v>48</v>
      </c>
    </row>
    <row r="461" spans="1:15" s="55" customFormat="1">
      <c r="A461" s="52"/>
      <c r="B461" s="68"/>
      <c r="C461" s="68"/>
      <c r="D461" s="68"/>
      <c r="E461" s="61"/>
      <c r="F461" s="59"/>
      <c r="G461" s="30"/>
      <c r="H461" s="30"/>
      <c r="I461" s="30"/>
      <c r="J461" s="52"/>
      <c r="K461" s="46"/>
      <c r="L461" s="30"/>
      <c r="M461" s="30"/>
      <c r="N461" s="30"/>
      <c r="O461" s="55" t="s">
        <v>48</v>
      </c>
    </row>
    <row r="462" spans="1:15" s="55" customFormat="1">
      <c r="A462" s="52"/>
      <c r="B462" s="68"/>
      <c r="C462" s="68"/>
      <c r="D462" s="68"/>
      <c r="E462" s="61"/>
      <c r="F462" s="59"/>
      <c r="G462" s="30"/>
      <c r="H462" s="30"/>
      <c r="I462" s="30"/>
      <c r="J462" s="52"/>
      <c r="K462" s="46"/>
      <c r="L462" s="30"/>
      <c r="M462" s="30"/>
      <c r="N462" s="30"/>
      <c r="O462" s="55" t="s">
        <v>48</v>
      </c>
    </row>
    <row r="463" spans="1:15" s="55" customFormat="1">
      <c r="A463" s="52"/>
      <c r="B463" s="68"/>
      <c r="C463" s="68"/>
      <c r="D463" s="68"/>
      <c r="E463" s="61"/>
      <c r="F463" s="59"/>
      <c r="G463" s="30"/>
      <c r="H463" s="30"/>
      <c r="I463" s="30"/>
      <c r="J463" s="52"/>
      <c r="K463" s="46"/>
      <c r="L463" s="30"/>
      <c r="M463" s="30"/>
      <c r="N463" s="30"/>
      <c r="O463" s="55" t="s">
        <v>48</v>
      </c>
    </row>
    <row r="464" spans="1:15" s="55" customFormat="1">
      <c r="A464" s="52"/>
      <c r="B464" s="68"/>
      <c r="C464" s="68"/>
      <c r="D464" s="68"/>
      <c r="E464" s="61"/>
      <c r="F464" s="59"/>
      <c r="G464" s="30"/>
      <c r="H464" s="30"/>
      <c r="I464" s="30"/>
      <c r="J464" s="52"/>
      <c r="K464" s="46"/>
      <c r="L464" s="30"/>
      <c r="M464" s="30"/>
      <c r="N464" s="30"/>
      <c r="O464" s="55" t="s">
        <v>48</v>
      </c>
    </row>
    <row r="465" spans="1:15" s="55" customFormat="1">
      <c r="A465" s="52"/>
      <c r="B465" s="68"/>
      <c r="C465" s="68"/>
      <c r="D465" s="68"/>
      <c r="E465" s="61"/>
      <c r="F465" s="59"/>
      <c r="G465" s="30"/>
      <c r="H465" s="30"/>
      <c r="I465" s="30"/>
      <c r="J465" s="52"/>
      <c r="K465" s="46"/>
      <c r="L465" s="30"/>
      <c r="M465" s="30"/>
      <c r="N465" s="30"/>
      <c r="O465" s="55" t="s">
        <v>48</v>
      </c>
    </row>
    <row r="466" spans="1:15" s="55" customFormat="1">
      <c r="A466" s="52"/>
      <c r="B466" s="68"/>
      <c r="C466" s="68"/>
      <c r="D466" s="68"/>
      <c r="E466" s="61"/>
      <c r="F466" s="59"/>
      <c r="G466" s="30"/>
      <c r="H466" s="30"/>
      <c r="I466" s="30"/>
      <c r="J466" s="52"/>
      <c r="K466" s="46"/>
      <c r="L466" s="30"/>
      <c r="M466" s="30"/>
      <c r="N466" s="30"/>
      <c r="O466" s="55" t="s">
        <v>48</v>
      </c>
    </row>
    <row r="467" spans="1:15" s="55" customFormat="1">
      <c r="A467" s="52"/>
      <c r="B467" s="68"/>
      <c r="C467" s="68"/>
      <c r="D467" s="68"/>
      <c r="E467" s="61"/>
      <c r="F467" s="59"/>
      <c r="G467" s="30"/>
      <c r="H467" s="30"/>
      <c r="I467" s="30"/>
      <c r="J467" s="52"/>
      <c r="K467" s="46"/>
      <c r="L467" s="30"/>
      <c r="M467" s="30"/>
      <c r="N467" s="30"/>
      <c r="O467" s="55" t="s">
        <v>48</v>
      </c>
    </row>
    <row r="468" spans="1:15" s="55" customFormat="1">
      <c r="A468" s="52"/>
      <c r="B468" s="68"/>
      <c r="C468" s="68"/>
      <c r="D468" s="68"/>
      <c r="E468" s="61"/>
      <c r="F468" s="59"/>
      <c r="G468" s="30"/>
      <c r="H468" s="30"/>
      <c r="I468" s="30"/>
      <c r="J468" s="52"/>
      <c r="K468" s="46"/>
      <c r="L468" s="30"/>
      <c r="M468" s="30"/>
      <c r="N468" s="30"/>
      <c r="O468" s="55" t="s">
        <v>48</v>
      </c>
    </row>
    <row r="469" spans="1:15" s="55" customFormat="1">
      <c r="A469" s="52"/>
      <c r="B469" s="68"/>
      <c r="C469" s="68"/>
      <c r="D469" s="68"/>
      <c r="E469" s="61"/>
      <c r="F469" s="59"/>
      <c r="G469" s="30"/>
      <c r="H469" s="30"/>
      <c r="I469" s="30"/>
      <c r="J469" s="52"/>
      <c r="K469" s="46"/>
      <c r="L469" s="30"/>
      <c r="M469" s="30"/>
      <c r="N469" s="30"/>
      <c r="O469" s="55" t="s">
        <v>48</v>
      </c>
    </row>
    <row r="470" spans="1:15" s="55" customFormat="1">
      <c r="A470" s="52"/>
      <c r="B470" s="68"/>
      <c r="C470" s="68"/>
      <c r="D470" s="68"/>
      <c r="E470" s="61"/>
      <c r="F470" s="59"/>
      <c r="G470" s="30"/>
      <c r="H470" s="30"/>
      <c r="I470" s="30"/>
      <c r="J470" s="52"/>
      <c r="K470" s="46"/>
      <c r="L470" s="30"/>
      <c r="M470" s="30"/>
      <c r="N470" s="30"/>
      <c r="O470" s="55" t="s">
        <v>48</v>
      </c>
    </row>
    <row r="471" spans="1:15" s="55" customFormat="1">
      <c r="A471" s="52"/>
      <c r="B471" s="68"/>
      <c r="C471" s="68"/>
      <c r="D471" s="68"/>
      <c r="E471" s="61"/>
      <c r="F471" s="59"/>
      <c r="G471" s="30"/>
      <c r="H471" s="30"/>
      <c r="I471" s="30"/>
      <c r="J471" s="52"/>
      <c r="K471" s="46"/>
      <c r="L471" s="30"/>
      <c r="M471" s="30"/>
      <c r="N471" s="30"/>
      <c r="O471" s="55" t="s">
        <v>48</v>
      </c>
    </row>
    <row r="472" spans="1:15" s="55" customFormat="1">
      <c r="A472" s="52"/>
      <c r="B472" s="68"/>
      <c r="C472" s="68"/>
      <c r="D472" s="68"/>
      <c r="E472" s="61"/>
      <c r="F472" s="59"/>
      <c r="G472" s="30"/>
      <c r="H472" s="30"/>
      <c r="I472" s="30"/>
      <c r="J472" s="52"/>
      <c r="K472" s="46"/>
      <c r="L472" s="30"/>
      <c r="M472" s="30"/>
      <c r="N472" s="30"/>
      <c r="O472" s="55" t="s">
        <v>48</v>
      </c>
    </row>
    <row r="473" spans="1:15" s="55" customFormat="1">
      <c r="A473" s="52"/>
      <c r="B473" s="68"/>
      <c r="C473" s="68"/>
      <c r="D473" s="68"/>
      <c r="E473" s="61"/>
      <c r="F473" s="59"/>
      <c r="G473" s="30"/>
      <c r="H473" s="30"/>
      <c r="I473" s="30"/>
      <c r="J473" s="52"/>
      <c r="K473" s="46"/>
      <c r="L473" s="30"/>
      <c r="M473" s="30"/>
      <c r="N473" s="30"/>
      <c r="O473" s="55" t="s">
        <v>48</v>
      </c>
    </row>
    <row r="474" spans="1:15" s="55" customFormat="1">
      <c r="A474" s="52"/>
      <c r="B474" s="68"/>
      <c r="C474" s="68"/>
      <c r="D474" s="68"/>
      <c r="E474" s="61"/>
      <c r="F474" s="59"/>
      <c r="G474" s="30"/>
      <c r="H474" s="30"/>
      <c r="I474" s="30"/>
      <c r="J474" s="52"/>
      <c r="K474" s="46"/>
      <c r="L474" s="30"/>
      <c r="M474" s="30"/>
      <c r="N474" s="30"/>
      <c r="O474" s="55" t="s">
        <v>48</v>
      </c>
    </row>
    <row r="475" spans="1:15" s="55" customFormat="1">
      <c r="A475" s="52"/>
      <c r="B475" s="68"/>
      <c r="C475" s="68"/>
      <c r="D475" s="68"/>
      <c r="E475" s="61"/>
      <c r="F475" s="59"/>
      <c r="G475" s="30"/>
      <c r="H475" s="30"/>
      <c r="I475" s="30"/>
      <c r="J475" s="52"/>
      <c r="K475" s="46"/>
      <c r="L475" s="30"/>
      <c r="M475" s="30"/>
      <c r="N475" s="30"/>
      <c r="O475" s="55" t="s">
        <v>48</v>
      </c>
    </row>
    <row r="476" spans="1:15" s="55" customFormat="1">
      <c r="A476" s="52"/>
      <c r="B476" s="68"/>
      <c r="C476" s="68"/>
      <c r="D476" s="68"/>
      <c r="E476" s="61"/>
      <c r="F476" s="59"/>
      <c r="G476" s="30"/>
      <c r="H476" s="30"/>
      <c r="I476" s="30"/>
      <c r="J476" s="52"/>
      <c r="K476" s="46"/>
      <c r="L476" s="30"/>
      <c r="M476" s="30"/>
      <c r="N476" s="30"/>
      <c r="O476" s="55" t="s">
        <v>48</v>
      </c>
    </row>
    <row r="477" spans="1:15" s="55" customFormat="1">
      <c r="A477" s="52"/>
      <c r="B477" s="68"/>
      <c r="C477" s="68"/>
      <c r="D477" s="68"/>
      <c r="E477" s="61"/>
      <c r="F477" s="59"/>
      <c r="G477" s="30"/>
      <c r="H477" s="30"/>
      <c r="I477" s="30"/>
      <c r="J477" s="52"/>
      <c r="K477" s="46"/>
      <c r="L477" s="30"/>
      <c r="M477" s="30"/>
      <c r="N477" s="30"/>
      <c r="O477" s="55" t="s">
        <v>48</v>
      </c>
    </row>
    <row r="478" spans="1:15" s="55" customFormat="1">
      <c r="A478" s="52"/>
      <c r="B478" s="68"/>
      <c r="C478" s="68"/>
      <c r="D478" s="68"/>
      <c r="E478" s="61"/>
      <c r="F478" s="59"/>
      <c r="G478" s="30"/>
      <c r="H478" s="30"/>
      <c r="I478" s="30"/>
      <c r="J478" s="52"/>
      <c r="K478" s="46"/>
      <c r="L478" s="30"/>
      <c r="M478" s="30"/>
      <c r="N478" s="30"/>
      <c r="O478" s="55" t="s">
        <v>48</v>
      </c>
    </row>
    <row r="479" spans="1:15" s="55" customFormat="1">
      <c r="A479" s="52"/>
      <c r="B479" s="68"/>
      <c r="C479" s="68"/>
      <c r="D479" s="68"/>
      <c r="E479" s="61"/>
      <c r="F479" s="59"/>
      <c r="G479" s="30"/>
      <c r="H479" s="30"/>
      <c r="I479" s="30"/>
      <c r="J479" s="52"/>
      <c r="K479" s="46"/>
      <c r="L479" s="30"/>
      <c r="M479" s="30"/>
      <c r="N479" s="30"/>
      <c r="O479" s="55" t="s">
        <v>48</v>
      </c>
    </row>
    <row r="480" spans="1:15" s="55" customFormat="1">
      <c r="A480" s="52"/>
      <c r="B480" s="68"/>
      <c r="C480" s="68"/>
      <c r="D480" s="68"/>
      <c r="E480" s="61"/>
      <c r="F480" s="59"/>
      <c r="G480" s="30"/>
      <c r="H480" s="30"/>
      <c r="I480" s="30"/>
      <c r="J480" s="52"/>
      <c r="K480" s="46"/>
      <c r="L480" s="30"/>
      <c r="M480" s="30"/>
      <c r="N480" s="30"/>
      <c r="O480" s="55" t="s">
        <v>48</v>
      </c>
    </row>
    <row r="481" spans="1:15" s="55" customFormat="1">
      <c r="A481" s="52"/>
      <c r="B481" s="68"/>
      <c r="C481" s="68"/>
      <c r="D481" s="68"/>
      <c r="E481" s="61"/>
      <c r="F481" s="59"/>
      <c r="G481" s="30"/>
      <c r="H481" s="30"/>
      <c r="I481" s="30"/>
      <c r="J481" s="52"/>
      <c r="K481" s="46"/>
      <c r="L481" s="30"/>
      <c r="M481" s="30"/>
      <c r="N481" s="30"/>
      <c r="O481" s="55" t="s">
        <v>48</v>
      </c>
    </row>
    <row r="482" spans="1:15" s="55" customFormat="1">
      <c r="A482" s="52"/>
      <c r="B482" s="68"/>
      <c r="C482" s="68"/>
      <c r="D482" s="68"/>
      <c r="E482" s="61"/>
      <c r="F482" s="59"/>
      <c r="G482" s="30"/>
      <c r="H482" s="30"/>
      <c r="I482" s="30"/>
      <c r="J482" s="52"/>
      <c r="K482" s="46"/>
      <c r="L482" s="30"/>
      <c r="M482" s="30"/>
      <c r="N482" s="30"/>
      <c r="O482" s="55" t="s">
        <v>48</v>
      </c>
    </row>
    <row r="483" spans="1:15" s="55" customFormat="1">
      <c r="A483" s="52"/>
      <c r="B483" s="68"/>
      <c r="C483" s="68"/>
      <c r="D483" s="68"/>
      <c r="E483" s="61"/>
      <c r="F483" s="59"/>
      <c r="G483" s="30"/>
      <c r="H483" s="30"/>
      <c r="I483" s="30"/>
      <c r="J483" s="52"/>
      <c r="K483" s="46"/>
      <c r="L483" s="30"/>
      <c r="M483" s="30"/>
      <c r="N483" s="30"/>
      <c r="O483" s="55" t="s">
        <v>48</v>
      </c>
    </row>
    <row r="484" spans="1:15" s="55" customFormat="1">
      <c r="A484" s="52"/>
      <c r="B484" s="68"/>
      <c r="C484" s="68"/>
      <c r="D484" s="68"/>
      <c r="E484" s="61"/>
      <c r="F484" s="59"/>
      <c r="G484" s="30"/>
      <c r="H484" s="30"/>
      <c r="I484" s="30"/>
      <c r="J484" s="52"/>
      <c r="K484" s="46"/>
      <c r="L484" s="30"/>
      <c r="M484" s="30"/>
      <c r="N484" s="30"/>
      <c r="O484" s="55" t="s">
        <v>48</v>
      </c>
    </row>
    <row r="485" spans="1:15" s="55" customFormat="1">
      <c r="A485" s="52"/>
      <c r="B485" s="68"/>
      <c r="C485" s="68"/>
      <c r="D485" s="68"/>
      <c r="E485" s="61"/>
      <c r="F485" s="59"/>
      <c r="G485" s="30"/>
      <c r="H485" s="30"/>
      <c r="I485" s="30"/>
      <c r="J485" s="52"/>
      <c r="K485" s="46"/>
      <c r="L485" s="30"/>
      <c r="M485" s="30"/>
      <c r="N485" s="30"/>
      <c r="O485" s="55" t="s">
        <v>48</v>
      </c>
    </row>
    <row r="486" spans="1:15" s="55" customFormat="1">
      <c r="A486" s="52"/>
      <c r="B486" s="68"/>
      <c r="C486" s="68"/>
      <c r="D486" s="68"/>
      <c r="E486" s="61"/>
      <c r="F486" s="59"/>
      <c r="G486" s="30"/>
      <c r="H486" s="30"/>
      <c r="I486" s="30"/>
      <c r="J486" s="52"/>
      <c r="K486" s="46"/>
      <c r="L486" s="30"/>
      <c r="M486" s="30"/>
      <c r="N486" s="30"/>
      <c r="O486" s="55" t="s">
        <v>48</v>
      </c>
    </row>
    <row r="487" spans="1:15" s="55" customFormat="1">
      <c r="A487" s="52"/>
      <c r="B487" s="68"/>
      <c r="C487" s="68"/>
      <c r="D487" s="68"/>
      <c r="E487" s="61"/>
      <c r="F487" s="59"/>
      <c r="G487" s="30"/>
      <c r="H487" s="30"/>
      <c r="I487" s="30"/>
      <c r="J487" s="52"/>
      <c r="K487" s="46"/>
      <c r="L487" s="30"/>
      <c r="M487" s="30"/>
      <c r="N487" s="30"/>
      <c r="O487" s="55" t="s">
        <v>48</v>
      </c>
    </row>
    <row r="488" spans="1:15" s="55" customFormat="1">
      <c r="A488" s="52"/>
      <c r="B488" s="68"/>
      <c r="C488" s="68"/>
      <c r="D488" s="68"/>
      <c r="E488" s="61"/>
      <c r="F488" s="59"/>
      <c r="G488" s="30"/>
      <c r="H488" s="30"/>
      <c r="I488" s="30"/>
      <c r="J488" s="52"/>
      <c r="K488" s="46"/>
      <c r="L488" s="30"/>
      <c r="M488" s="30"/>
      <c r="N488" s="30"/>
      <c r="O488" s="55" t="s">
        <v>48</v>
      </c>
    </row>
    <row r="489" spans="1:15" s="55" customFormat="1">
      <c r="A489" s="52"/>
      <c r="B489" s="68"/>
      <c r="C489" s="68"/>
      <c r="D489" s="68"/>
      <c r="E489" s="61"/>
      <c r="F489" s="59"/>
      <c r="G489" s="30"/>
      <c r="H489" s="30"/>
      <c r="I489" s="30"/>
      <c r="J489" s="52"/>
      <c r="K489" s="46"/>
      <c r="L489" s="30"/>
      <c r="M489" s="30"/>
      <c r="N489" s="30"/>
      <c r="O489" s="55" t="s">
        <v>48</v>
      </c>
    </row>
    <row r="490" spans="1:15" s="55" customFormat="1">
      <c r="A490" s="52"/>
      <c r="B490" s="68"/>
      <c r="C490" s="68"/>
      <c r="D490" s="68"/>
      <c r="E490" s="61"/>
      <c r="F490" s="59"/>
      <c r="G490" s="30"/>
      <c r="H490" s="30"/>
      <c r="I490" s="30"/>
      <c r="J490" s="52"/>
      <c r="K490" s="46"/>
      <c r="L490" s="30"/>
      <c r="M490" s="30"/>
      <c r="N490" s="30"/>
      <c r="O490" s="55" t="s">
        <v>48</v>
      </c>
    </row>
    <row r="491" spans="1:15" s="55" customFormat="1">
      <c r="A491" s="52"/>
      <c r="B491" s="68"/>
      <c r="C491" s="68"/>
      <c r="D491" s="68"/>
      <c r="E491" s="61"/>
      <c r="F491" s="59"/>
      <c r="G491" s="30"/>
      <c r="H491" s="30"/>
      <c r="I491" s="30"/>
      <c r="J491" s="52"/>
      <c r="K491" s="46"/>
      <c r="L491" s="30"/>
      <c r="M491" s="30"/>
      <c r="N491" s="30"/>
      <c r="O491" s="55" t="s">
        <v>48</v>
      </c>
    </row>
    <row r="492" spans="1:15" s="55" customFormat="1">
      <c r="A492" s="52"/>
      <c r="B492" s="68"/>
      <c r="C492" s="68"/>
      <c r="D492" s="68"/>
      <c r="E492" s="61"/>
      <c r="F492" s="59"/>
      <c r="G492" s="30"/>
      <c r="H492" s="30"/>
      <c r="I492" s="30"/>
      <c r="J492" s="52"/>
      <c r="K492" s="46"/>
      <c r="L492" s="30"/>
      <c r="M492" s="30"/>
      <c r="N492" s="30"/>
      <c r="O492" s="55" t="s">
        <v>48</v>
      </c>
    </row>
    <row r="493" spans="1:15" s="55" customFormat="1">
      <c r="A493" s="52"/>
      <c r="B493" s="68"/>
      <c r="C493" s="68"/>
      <c r="D493" s="68"/>
      <c r="E493" s="61"/>
      <c r="F493" s="59"/>
      <c r="G493" s="30"/>
      <c r="H493" s="30"/>
      <c r="I493" s="30"/>
      <c r="J493" s="52"/>
      <c r="K493" s="46"/>
      <c r="L493" s="30"/>
      <c r="M493" s="30"/>
      <c r="N493" s="30"/>
      <c r="O493" s="55" t="s">
        <v>48</v>
      </c>
    </row>
    <row r="494" spans="1:15" s="55" customFormat="1">
      <c r="A494" s="52"/>
      <c r="B494" s="68"/>
      <c r="C494" s="68"/>
      <c r="D494" s="68"/>
      <c r="E494" s="61"/>
      <c r="F494" s="59"/>
      <c r="G494" s="30"/>
      <c r="H494" s="30"/>
      <c r="I494" s="30"/>
      <c r="J494" s="52"/>
      <c r="K494" s="46"/>
      <c r="L494" s="30"/>
      <c r="M494" s="30"/>
      <c r="N494" s="30"/>
      <c r="O494" s="55" t="s">
        <v>48</v>
      </c>
    </row>
    <row r="495" spans="1:15" s="55" customFormat="1">
      <c r="A495" s="52"/>
      <c r="B495" s="68"/>
      <c r="C495" s="68"/>
      <c r="D495" s="68"/>
      <c r="E495" s="61"/>
      <c r="F495" s="59"/>
      <c r="G495" s="30"/>
      <c r="H495" s="30"/>
      <c r="I495" s="30"/>
      <c r="J495" s="52"/>
      <c r="K495" s="46"/>
      <c r="L495" s="30"/>
      <c r="M495" s="30"/>
      <c r="N495" s="30"/>
      <c r="O495" s="55" t="s">
        <v>48</v>
      </c>
    </row>
    <row r="496" spans="1:15" s="55" customFormat="1">
      <c r="A496" s="52"/>
      <c r="B496" s="68"/>
      <c r="C496" s="68"/>
      <c r="D496" s="68"/>
      <c r="E496" s="61"/>
      <c r="F496" s="59"/>
      <c r="G496" s="30"/>
      <c r="H496" s="30"/>
      <c r="I496" s="30"/>
      <c r="J496" s="52"/>
      <c r="K496" s="46"/>
      <c r="L496" s="30"/>
      <c r="M496" s="30"/>
      <c r="N496" s="30"/>
      <c r="O496" s="55" t="s">
        <v>48</v>
      </c>
    </row>
    <row r="497" spans="1:15" s="55" customFormat="1">
      <c r="A497" s="52"/>
      <c r="B497" s="68"/>
      <c r="C497" s="68"/>
      <c r="D497" s="68"/>
      <c r="E497" s="61"/>
      <c r="F497" s="59"/>
      <c r="G497" s="30"/>
      <c r="H497" s="30"/>
      <c r="I497" s="30"/>
      <c r="J497" s="52"/>
      <c r="K497" s="46"/>
      <c r="L497" s="30"/>
      <c r="M497" s="30"/>
      <c r="N497" s="30"/>
      <c r="O497" s="55" t="s">
        <v>48</v>
      </c>
    </row>
    <row r="498" spans="1:15" s="55" customFormat="1">
      <c r="A498" s="55" t="s">
        <v>48</v>
      </c>
      <c r="B498" s="55" t="s">
        <v>48</v>
      </c>
      <c r="D498" s="55" t="s">
        <v>48</v>
      </c>
      <c r="E498" s="55" t="s">
        <v>48</v>
      </c>
      <c r="F498" s="55" t="s">
        <v>48</v>
      </c>
      <c r="G498" s="55" t="s">
        <v>48</v>
      </c>
      <c r="H498" s="55" t="s">
        <v>48</v>
      </c>
      <c r="I498" s="55" t="s">
        <v>48</v>
      </c>
      <c r="J498" s="55" t="s">
        <v>48</v>
      </c>
      <c r="K498" s="55" t="s">
        <v>48</v>
      </c>
      <c r="L498" s="55" t="s">
        <v>48</v>
      </c>
      <c r="M498" s="55" t="s">
        <v>48</v>
      </c>
      <c r="N498" s="55" t="s">
        <v>48</v>
      </c>
    </row>
    <row r="499" spans="1:15" s="55" customFormat="1">
      <c r="J499" s="62"/>
      <c r="N499" s="63"/>
    </row>
    <row r="500" spans="1:15" s="55" customFormat="1">
      <c r="J500" s="62"/>
      <c r="N500" s="63"/>
    </row>
    <row r="501" spans="1:15" s="55" customFormat="1">
      <c r="J501" s="62"/>
      <c r="N501" s="63"/>
    </row>
    <row r="502" spans="1:15" s="55" customFormat="1">
      <c r="J502" s="62"/>
      <c r="N502" s="63"/>
    </row>
    <row r="503" spans="1:15" s="55" customFormat="1">
      <c r="J503" s="62"/>
      <c r="N503" s="63"/>
    </row>
  </sheetData>
  <autoFilter ref="A6:N498" xr:uid="{E2DB99EB-5450-41CF-BF2F-A0BADC1FF8B8}"/>
  <mergeCells count="59">
    <mergeCell ref="C403:C404"/>
    <mergeCell ref="C405:C415"/>
    <mergeCell ref="C363:C366"/>
    <mergeCell ref="E348:E349"/>
    <mergeCell ref="C395:C396"/>
    <mergeCell ref="C397:C398"/>
    <mergeCell ref="C399:C400"/>
    <mergeCell ref="C401:C402"/>
    <mergeCell ref="C342:C349"/>
    <mergeCell ref="E350:E351"/>
    <mergeCell ref="E352:E353"/>
    <mergeCell ref="E354:E355"/>
    <mergeCell ref="E356:E357"/>
    <mergeCell ref="C257:C287"/>
    <mergeCell ref="C288:C341"/>
    <mergeCell ref="E342:E343"/>
    <mergeCell ref="E344:E345"/>
    <mergeCell ref="D401:D402"/>
    <mergeCell ref="D403:D404"/>
    <mergeCell ref="D405:D415"/>
    <mergeCell ref="D171:D174"/>
    <mergeCell ref="D175:D183"/>
    <mergeCell ref="D184:D198"/>
    <mergeCell ref="C171:C174"/>
    <mergeCell ref="C175:C199"/>
    <mergeCell ref="B7:B199"/>
    <mergeCell ref="C200:C209"/>
    <mergeCell ref="C210:C256"/>
    <mergeCell ref="E346:E347"/>
    <mergeCell ref="D86:D116"/>
    <mergeCell ref="D117:D170"/>
    <mergeCell ref="D13:D14"/>
    <mergeCell ref="D11:D12"/>
    <mergeCell ref="C7:C15"/>
    <mergeCell ref="C16:C52"/>
    <mergeCell ref="C86:C116"/>
    <mergeCell ref="C117:C170"/>
    <mergeCell ref="C53:C70"/>
    <mergeCell ref="C71:C85"/>
    <mergeCell ref="D9:D10"/>
    <mergeCell ref="D71:D85"/>
    <mergeCell ref="D53:D70"/>
    <mergeCell ref="D16:D52"/>
    <mergeCell ref="B418:B431"/>
    <mergeCell ref="B200:B386"/>
    <mergeCell ref="D203:D204"/>
    <mergeCell ref="D205:D206"/>
    <mergeCell ref="D207:D208"/>
    <mergeCell ref="D210:D386"/>
    <mergeCell ref="D201:D202"/>
    <mergeCell ref="D418:D431"/>
    <mergeCell ref="D393:D394"/>
    <mergeCell ref="D391:D392"/>
    <mergeCell ref="D389:D390"/>
    <mergeCell ref="D387:D388"/>
    <mergeCell ref="B387:B415"/>
    <mergeCell ref="D395:D396"/>
    <mergeCell ref="D397:D398"/>
    <mergeCell ref="D399:D400"/>
  </mergeCells>
  <phoneticPr fontId="4"/>
  <conditionalFormatting sqref="A7:E7 F7:I34 D8:E9 E9:E10 D11:E11 E12 D13:E13 E14 D15:E15 E16:E36 E35:I35 F36:I36 E37:I52 A8:A170 D71 E75:E85 D86:I86 E87:I116 D117:E117 F117:I170 E118:E170 E172:G173 A172:A199 E174:I174 E176:I183 E184:E198 I186:I196 E187:H187 E189:H189 D199:I199 A200:E200 F200:I201 D201:E201 E202:I202 D203:E203 F203:I209 E204:E206 D207:E207 E208 D209:E209 F395:I415 E396 E398:E410 F452:I497 F197:I198 D53:I54 K7:N209 A201:A209 K210:K221 A222:A230 K222:N230 E248:H248 F249:H249 E250:H251 F247:H247 E247:E249 I247:I251 K231:K256 E210:I246 E252:I256 C395:E395 C397:E397 C399:D399 C401:D401 K387:N415 K418:N497 A387:A415 A418:A497 E418:I451 K363:K367 E288:I341 D389 D391 D393 D387:I387 E358:I367 F342:I342 F343:G343 E342:E357 H350:I357">
    <cfRule type="expression" dxfId="251" priority="329">
      <formula>$J7="NT"</formula>
    </cfRule>
    <cfRule type="expression" dxfId="250" priority="330">
      <formula>$J7="N/A"</formula>
    </cfRule>
  </conditionalFormatting>
  <conditionalFormatting sqref="A171 C171:G171">
    <cfRule type="expression" dxfId="249" priority="177">
      <formula>$J171="NT"</formula>
    </cfRule>
    <cfRule type="expression" dxfId="248" priority="178">
      <formula>$J171="N/A"</formula>
    </cfRule>
  </conditionalFormatting>
  <conditionalFormatting sqref="D205">
    <cfRule type="expression" dxfId="247" priority="63">
      <formula>$J205="NT"</formula>
    </cfRule>
    <cfRule type="expression" dxfId="246" priority="64">
      <formula>$J205="N/A"</formula>
    </cfRule>
  </conditionalFormatting>
  <conditionalFormatting sqref="D450">
    <cfRule type="expression" dxfId="245" priority="327">
      <formula>$J450="NT"</formula>
    </cfRule>
    <cfRule type="expression" dxfId="244" priority="328">
      <formula>$J450="N/A"</formula>
    </cfRule>
  </conditionalFormatting>
  <conditionalFormatting sqref="D175:I175">
    <cfRule type="expression" dxfId="243" priority="173">
      <formula>$J175="NT"</formula>
    </cfRule>
    <cfRule type="expression" dxfId="242" priority="174">
      <formula>$J175="N/A"</formula>
    </cfRule>
  </conditionalFormatting>
  <conditionalFormatting sqref="E55:I75">
    <cfRule type="expression" dxfId="241" priority="93">
      <formula>$J55="NT"</formula>
    </cfRule>
    <cfRule type="expression" dxfId="240" priority="94">
      <formula>$J55="N/A"</formula>
    </cfRule>
  </conditionalFormatting>
  <conditionalFormatting sqref="E388:I394">
    <cfRule type="expression" dxfId="239" priority="49">
      <formula>$J388="NT"</formula>
    </cfRule>
    <cfRule type="expression" dxfId="238" priority="50">
      <formula>$J388="N/A"</formula>
    </cfRule>
  </conditionalFormatting>
  <conditionalFormatting sqref="F186:H186">
    <cfRule type="expression" dxfId="237" priority="137">
      <formula>$J186="NT"</formula>
    </cfRule>
    <cfRule type="expression" dxfId="236" priority="138">
      <formula>$J186="N/A"</formula>
    </cfRule>
  </conditionalFormatting>
  <conditionalFormatting sqref="F188:H188">
    <cfRule type="expression" dxfId="235" priority="135">
      <formula>$J188="NT"</formula>
    </cfRule>
    <cfRule type="expression" dxfId="234" priority="136">
      <formula>$J188="N/A"</formula>
    </cfRule>
  </conditionalFormatting>
  <conditionalFormatting sqref="F190:H196">
    <cfRule type="expression" dxfId="233" priority="127">
      <formula>$J190="NT"</formula>
    </cfRule>
    <cfRule type="expression" dxfId="232" priority="128">
      <formula>$J190="N/A"</formula>
    </cfRule>
  </conditionalFormatting>
  <conditionalFormatting sqref="F76:I85">
    <cfRule type="expression" dxfId="231" priority="67">
      <formula>$J76="NT"</formula>
    </cfRule>
    <cfRule type="expression" dxfId="230" priority="68">
      <formula>$J76="N/A"</formula>
    </cfRule>
  </conditionalFormatting>
  <conditionalFormatting sqref="F184:I185">
    <cfRule type="expression" dxfId="229" priority="139">
      <formula>$J184="NT"</formula>
    </cfRule>
    <cfRule type="expression" dxfId="228" priority="140">
      <formula>$J184="N/A"</formula>
    </cfRule>
  </conditionalFormatting>
  <conditionalFormatting sqref="H171:I173">
    <cfRule type="expression" dxfId="227" priority="157">
      <formula>$J171="NT"</formula>
    </cfRule>
    <cfRule type="expression" dxfId="226" priority="158">
      <formula>$J171="N/A"</formula>
    </cfRule>
  </conditionalFormatting>
  <conditionalFormatting sqref="J387:J415 J418:J497 J7:J367">
    <cfRule type="cellIs" dxfId="225" priority="309" operator="equal">
      <formula>"N/A"</formula>
    </cfRule>
    <cfRule type="cellIs" dxfId="224" priority="310" operator="equal">
      <formula>"NT"</formula>
    </cfRule>
    <cfRule type="cellIs" dxfId="223" priority="311" operator="equal">
      <formula>"QA"</formula>
    </cfRule>
    <cfRule type="cellIs" dxfId="222" priority="312" operator="equal">
      <formula>"保留"</formula>
    </cfRule>
    <cfRule type="cellIs" dxfId="221" priority="313" operator="equal">
      <formula>"NG"</formula>
    </cfRule>
    <cfRule type="cellIs" dxfId="220" priority="314" operator="equal">
      <formula>"OK"</formula>
    </cfRule>
  </conditionalFormatting>
  <conditionalFormatting sqref="L210:N221 A210:A221 A231:A256 L231:N256">
    <cfRule type="expression" dxfId="219" priority="579">
      <formula>#REF!="NT"</formula>
    </cfRule>
    <cfRule type="expression" dxfId="218" priority="580">
      <formula>#REF!="N/A"</formula>
    </cfRule>
  </conditionalFormatting>
  <conditionalFormatting sqref="L381:N386 A381:A386">
    <cfRule type="expression" dxfId="217" priority="585">
      <formula>$J216="NT"</formula>
    </cfRule>
    <cfRule type="expression" dxfId="216" priority="586">
      <formula>$J216="N/A"</formula>
    </cfRule>
  </conditionalFormatting>
  <conditionalFormatting sqref="L376:N380 A376:A380">
    <cfRule type="expression" dxfId="215" priority="607">
      <formula>$J252="NT"</formula>
    </cfRule>
    <cfRule type="expression" dxfId="214" priority="608">
      <formula>$J252="N/A"</formula>
    </cfRule>
  </conditionalFormatting>
  <conditionalFormatting sqref="L286:N287 A286:A287 A268:A269">
    <cfRule type="expression" dxfId="213" priority="615">
      <formula>$J365="NT"</formula>
    </cfRule>
    <cfRule type="expression" dxfId="212" priority="616">
      <formula>$J365="N/A"</formula>
    </cfRule>
  </conditionalFormatting>
  <conditionalFormatting sqref="L282:N283 A282:A283">
    <cfRule type="expression" dxfId="211" priority="621">
      <formula>$J383="NT"</formula>
    </cfRule>
    <cfRule type="expression" dxfId="210" priority="622">
      <formula>$J383="N/A"</formula>
    </cfRule>
  </conditionalFormatting>
  <conditionalFormatting sqref="L278:N279 A278:A279">
    <cfRule type="expression" dxfId="209" priority="627">
      <formula>$J383="NT"</formula>
    </cfRule>
    <cfRule type="expression" dxfId="208" priority="628">
      <formula>$J383="N/A"</formula>
    </cfRule>
  </conditionalFormatting>
  <conditionalFormatting sqref="L274:N275 A274:A275">
    <cfRule type="expression" dxfId="207" priority="633">
      <formula>$J383="NT"</formula>
    </cfRule>
    <cfRule type="expression" dxfId="206" priority="634">
      <formula>$J383="N/A"</formula>
    </cfRule>
  </conditionalFormatting>
  <conditionalFormatting sqref="L270:N271 A270:A271">
    <cfRule type="expression" dxfId="205" priority="639">
      <formula>$J383="NT"</formula>
    </cfRule>
    <cfRule type="expression" dxfId="204" priority="640">
      <formula>$J383="N/A"</formula>
    </cfRule>
  </conditionalFormatting>
  <conditionalFormatting sqref="L260:N267 A260:A267">
    <cfRule type="expression" dxfId="203" priority="645">
      <formula>$J383="NT"</formula>
    </cfRule>
    <cfRule type="expression" dxfId="202" priority="646">
      <formula>$J383="N/A"</formula>
    </cfRule>
  </conditionalFormatting>
  <conditionalFormatting sqref="E257:I287">
    <cfRule type="expression" dxfId="201" priority="41">
      <formula>$J257="NT"</formula>
    </cfRule>
    <cfRule type="expression" dxfId="200" priority="42">
      <formula>$J257="N/A"</formula>
    </cfRule>
  </conditionalFormatting>
  <conditionalFormatting sqref="L372:N374 A372:A374 L357:N358 A357:A358">
    <cfRule type="expression" dxfId="199" priority="651">
      <formula>$J368="NT"</formula>
    </cfRule>
    <cfRule type="expression" dxfId="198" priority="652">
      <formula>$J368="N/A"</formula>
    </cfRule>
  </conditionalFormatting>
  <conditionalFormatting sqref="A368:A370 L353:N354 A353:A354">
    <cfRule type="expression" dxfId="197" priority="669">
      <formula>$J368="NT"</formula>
    </cfRule>
    <cfRule type="expression" dxfId="196" priority="670">
      <formula>$J368="N/A"</formula>
    </cfRule>
  </conditionalFormatting>
  <conditionalFormatting sqref="L338:N340 A338:A340 A321 E344 E346 E348 E342">
    <cfRule type="expression" dxfId="195" priority="687">
      <formula>$J366="NT"</formula>
    </cfRule>
    <cfRule type="expression" dxfId="194" priority="688">
      <formula>$J366="N/A"</formula>
    </cfRule>
  </conditionalFormatting>
  <conditionalFormatting sqref="L334:N336 A334:A336 A317">
    <cfRule type="expression" dxfId="193" priority="705">
      <formula>$J366="NT"</formula>
    </cfRule>
    <cfRule type="expression" dxfId="192" priority="706">
      <formula>$J366="N/A"</formula>
    </cfRule>
  </conditionalFormatting>
  <conditionalFormatting sqref="L330:N332 A330:A332 A313">
    <cfRule type="expression" dxfId="191" priority="723">
      <formula>$J366="NT"</formula>
    </cfRule>
    <cfRule type="expression" dxfId="190" priority="724">
      <formula>$J366="N/A"</formula>
    </cfRule>
  </conditionalFormatting>
  <conditionalFormatting sqref="L326:N328 A326:A328 A309">
    <cfRule type="expression" dxfId="189" priority="741">
      <formula>$J366="NT"</formula>
    </cfRule>
    <cfRule type="expression" dxfId="188" priority="742">
      <formula>$J366="N/A"</formula>
    </cfRule>
  </conditionalFormatting>
  <conditionalFormatting sqref="L322:N324 A322:A324 A305">
    <cfRule type="expression" dxfId="187" priority="759">
      <formula>$J366="NT"</formula>
    </cfRule>
    <cfRule type="expression" dxfId="186" priority="760">
      <formula>$J366="N/A"</formula>
    </cfRule>
  </conditionalFormatting>
  <conditionalFormatting sqref="L318:N320 A318:A320 A301">
    <cfRule type="expression" dxfId="185" priority="777">
      <formula>$J366="NT"</formula>
    </cfRule>
    <cfRule type="expression" dxfId="184" priority="778">
      <formula>$J366="N/A"</formula>
    </cfRule>
  </conditionalFormatting>
  <conditionalFormatting sqref="L314:N316 A314:A316 A297">
    <cfRule type="expression" dxfId="183" priority="795">
      <formula>$J366="NT"</formula>
    </cfRule>
    <cfRule type="expression" dxfId="182" priority="796">
      <formula>$J366="N/A"</formula>
    </cfRule>
  </conditionalFormatting>
  <conditionalFormatting sqref="L310:N312 A310:A312 A293">
    <cfRule type="expression" dxfId="181" priority="813">
      <formula>$J366="NT"</formula>
    </cfRule>
    <cfRule type="expression" dxfId="180" priority="814">
      <formula>$J366="N/A"</formula>
    </cfRule>
  </conditionalFormatting>
  <conditionalFormatting sqref="L306:N308 A306:A308 A288:A289">
    <cfRule type="expression" dxfId="179" priority="831">
      <formula>$J365="NT"</formula>
    </cfRule>
    <cfRule type="expression" dxfId="178" priority="832">
      <formula>$J365="N/A"</formula>
    </cfRule>
  </conditionalFormatting>
  <conditionalFormatting sqref="L302:N304 A302:A304 A284:A285">
    <cfRule type="expression" dxfId="177" priority="849">
      <formula>$J365="NT"</formula>
    </cfRule>
    <cfRule type="expression" dxfId="176" priority="850">
      <formula>$J365="N/A"</formula>
    </cfRule>
  </conditionalFormatting>
  <conditionalFormatting sqref="L298:N300 A298:A300 A280:A281">
    <cfRule type="expression" dxfId="175" priority="867">
      <formula>$J365="NT"</formula>
    </cfRule>
    <cfRule type="expression" dxfId="174" priority="868">
      <formula>$J365="N/A"</formula>
    </cfRule>
  </conditionalFormatting>
  <conditionalFormatting sqref="L294:N296 A294:A296 A276:A277">
    <cfRule type="expression" dxfId="173" priority="885">
      <formula>$J365="NT"</formula>
    </cfRule>
    <cfRule type="expression" dxfId="172" priority="886">
      <formula>$J365="N/A"</formula>
    </cfRule>
  </conditionalFormatting>
  <conditionalFormatting sqref="L290:N292 A290:A292 A272:A273">
    <cfRule type="expression" dxfId="171" priority="903">
      <formula>$J365="NT"</formula>
    </cfRule>
    <cfRule type="expression" dxfId="170" priority="904">
      <formula>$J365="N/A"</formula>
    </cfRule>
  </conditionalFormatting>
  <conditionalFormatting sqref="L367:N367 A367">
    <cfRule type="expression" dxfId="169" priority="971">
      <formula>$J372="NT"</formula>
    </cfRule>
    <cfRule type="expression" dxfId="168" priority="972">
      <formula>$J372="N/A"</formula>
    </cfRule>
  </conditionalFormatting>
  <conditionalFormatting sqref="L417:N417 A417:D417">
    <cfRule type="expression" dxfId="167" priority="1009">
      <formula>$J367="NT"</formula>
    </cfRule>
    <cfRule type="expression" dxfId="166" priority="1010">
      <formula>$J367="N/A"</formula>
    </cfRule>
  </conditionalFormatting>
  <conditionalFormatting sqref="L363:N363 A363:A366">
    <cfRule type="expression" dxfId="165" priority="1117">
      <formula>$J371="NT"</formula>
    </cfRule>
    <cfRule type="expression" dxfId="164" priority="1118">
      <formula>$J371="N/A"</formula>
    </cfRule>
  </conditionalFormatting>
  <conditionalFormatting sqref="L416:N416 A416:D416">
    <cfRule type="expression" dxfId="163" priority="1129">
      <formula>$J363="NT"</formula>
    </cfRule>
    <cfRule type="expression" dxfId="162" priority="1130">
      <formula>$J363="N/A"</formula>
    </cfRule>
  </conditionalFormatting>
  <conditionalFormatting sqref="L337:N337 A337">
    <cfRule type="expression" dxfId="161" priority="1153">
      <formula>$J366="NT"</formula>
    </cfRule>
    <cfRule type="expression" dxfId="160" priority="1154">
      <formula>$J366="N/A"</formula>
    </cfRule>
  </conditionalFormatting>
  <conditionalFormatting sqref="L272:N273">
    <cfRule type="expression" dxfId="159" priority="1157">
      <formula>$J365="NT"</formula>
    </cfRule>
    <cfRule type="expression" dxfId="158" priority="1158">
      <formula>$J365="N/A"</formula>
    </cfRule>
  </conditionalFormatting>
  <conditionalFormatting sqref="L268:N269">
    <cfRule type="expression" dxfId="157" priority="1161">
      <formula>$J365="NT"</formula>
    </cfRule>
    <cfRule type="expression" dxfId="156" priority="1162">
      <formula>$J365="N/A"</formula>
    </cfRule>
  </conditionalFormatting>
  <conditionalFormatting sqref="L325:N325 A325">
    <cfRule type="expression" dxfId="155" priority="1165">
      <formula>$J366="NT"</formula>
    </cfRule>
    <cfRule type="expression" dxfId="154" priority="1166">
      <formula>$J366="N/A"</formula>
    </cfRule>
  </conditionalFormatting>
  <conditionalFormatting sqref="L321:N321">
    <cfRule type="expression" dxfId="153" priority="1171">
      <formula>$J366="NT"</formula>
    </cfRule>
    <cfRule type="expression" dxfId="152" priority="1172">
      <formula>$J366="N/A"</formula>
    </cfRule>
  </conditionalFormatting>
  <conditionalFormatting sqref="L317:N317">
    <cfRule type="expression" dxfId="151" priority="1175">
      <formula>$J366="NT"</formula>
    </cfRule>
    <cfRule type="expression" dxfId="150" priority="1176">
      <formula>$J366="N/A"</formula>
    </cfRule>
  </conditionalFormatting>
  <conditionalFormatting sqref="L313:N313">
    <cfRule type="expression" dxfId="149" priority="1179">
      <formula>$J366="NT"</formula>
    </cfRule>
    <cfRule type="expression" dxfId="148" priority="1180">
      <formula>$J366="N/A"</formula>
    </cfRule>
  </conditionalFormatting>
  <conditionalFormatting sqref="L309:N309">
    <cfRule type="expression" dxfId="147" priority="1183">
      <formula>$J366="NT"</formula>
    </cfRule>
    <cfRule type="expression" dxfId="146" priority="1184">
      <formula>$J366="N/A"</formula>
    </cfRule>
  </conditionalFormatting>
  <conditionalFormatting sqref="L305:N305">
    <cfRule type="expression" dxfId="145" priority="1187">
      <formula>$J366="NT"</formula>
    </cfRule>
    <cfRule type="expression" dxfId="144" priority="1188">
      <formula>$J366="N/A"</formula>
    </cfRule>
  </conditionalFormatting>
  <conditionalFormatting sqref="L301:N301">
    <cfRule type="expression" dxfId="143" priority="1191">
      <formula>$J366="NT"</formula>
    </cfRule>
    <cfRule type="expression" dxfId="142" priority="1192">
      <formula>$J366="N/A"</formula>
    </cfRule>
  </conditionalFormatting>
  <conditionalFormatting sqref="L297:N297">
    <cfRule type="expression" dxfId="141" priority="1195">
      <formula>$J366="NT"</formula>
    </cfRule>
    <cfRule type="expression" dxfId="140" priority="1196">
      <formula>$J366="N/A"</formula>
    </cfRule>
  </conditionalFormatting>
  <conditionalFormatting sqref="L293:N293">
    <cfRule type="expression" dxfId="139" priority="1199">
      <formula>$J366="NT"</formula>
    </cfRule>
    <cfRule type="expression" dxfId="138" priority="1200">
      <formula>$J366="N/A"</formula>
    </cfRule>
  </conditionalFormatting>
  <conditionalFormatting sqref="L288:N289">
    <cfRule type="expression" dxfId="137" priority="1203">
      <formula>$J365="NT"</formula>
    </cfRule>
    <cfRule type="expression" dxfId="136" priority="1204">
      <formula>$J365="N/A"</formula>
    </cfRule>
  </conditionalFormatting>
  <conditionalFormatting sqref="L284:N285">
    <cfRule type="expression" dxfId="135" priority="1207">
      <formula>$J365="NT"</formula>
    </cfRule>
    <cfRule type="expression" dxfId="134" priority="1208">
      <formula>$J365="N/A"</formula>
    </cfRule>
  </conditionalFormatting>
  <conditionalFormatting sqref="L280:N281">
    <cfRule type="expression" dxfId="133" priority="1211">
      <formula>$J365="NT"</formula>
    </cfRule>
    <cfRule type="expression" dxfId="132" priority="1212">
      <formula>$J365="N/A"</formula>
    </cfRule>
  </conditionalFormatting>
  <conditionalFormatting sqref="L276:N277">
    <cfRule type="expression" dxfId="131" priority="1215">
      <formula>$J365="NT"</formula>
    </cfRule>
    <cfRule type="expression" dxfId="130" priority="1216">
      <formula>$J365="N/A"</formula>
    </cfRule>
  </conditionalFormatting>
  <conditionalFormatting sqref="L375:N375 A375">
    <cfRule type="expression" dxfId="129" priority="1219">
      <formula>$J366="NT"</formula>
    </cfRule>
    <cfRule type="expression" dxfId="128" priority="1220">
      <formula>$J366="N/A"</formula>
    </cfRule>
  </conditionalFormatting>
  <conditionalFormatting sqref="L257:N259 A257:A259">
    <cfRule type="expression" dxfId="127" priority="1223">
      <formula>$J364="NT"</formula>
    </cfRule>
    <cfRule type="expression" dxfId="126" priority="1224">
      <formula>$J364="N/A"</formula>
    </cfRule>
  </conditionalFormatting>
  <conditionalFormatting sqref="L371:N371 A371">
    <cfRule type="expression" dxfId="125" priority="1227">
      <formula>$J366="NT"</formula>
    </cfRule>
    <cfRule type="expression" dxfId="124" priority="1228">
      <formula>$J366="N/A"</formula>
    </cfRule>
  </conditionalFormatting>
  <conditionalFormatting sqref="A333 L333:N333">
    <cfRule type="expression" dxfId="123" priority="1231">
      <formula>$J366="NT"</formula>
    </cfRule>
    <cfRule type="expression" dxfId="122" priority="1232">
      <formula>$J366="N/A"</formula>
    </cfRule>
  </conditionalFormatting>
  <conditionalFormatting sqref="A329 L329:N329">
    <cfRule type="expression" dxfId="121" priority="1235">
      <formula>$J366="NT"</formula>
    </cfRule>
    <cfRule type="expression" dxfId="120" priority="1236">
      <formula>$J366="N/A"</formula>
    </cfRule>
  </conditionalFormatting>
  <conditionalFormatting sqref="L361:N362 A361:A362">
    <cfRule type="expression" dxfId="119" priority="1241">
      <formula>$J368="NT"</formula>
    </cfRule>
    <cfRule type="expression" dxfId="118" priority="1242">
      <formula>$J368="N/A"</formula>
    </cfRule>
  </conditionalFormatting>
  <conditionalFormatting sqref="L364:N366 L349:N350 A349:A350">
    <cfRule type="expression" dxfId="117" priority="1309">
      <formula>$J368="NT"</formula>
    </cfRule>
    <cfRule type="expression" dxfId="116" priority="1310">
      <formula>$J368="N/A"</formula>
    </cfRule>
  </conditionalFormatting>
  <conditionalFormatting sqref="L359:N360 A359:A360">
    <cfRule type="expression" dxfId="115" priority="1391">
      <formula>$J368="NT"</formula>
    </cfRule>
    <cfRule type="expression" dxfId="114" priority="1392">
      <formula>$J368="N/A"</formula>
    </cfRule>
  </conditionalFormatting>
  <conditionalFormatting sqref="L355:N356 A355:A356">
    <cfRule type="expression" dxfId="113" priority="1411">
      <formula>$J368="NT"</formula>
    </cfRule>
    <cfRule type="expression" dxfId="112" priority="1412">
      <formula>$J368="N/A"</formula>
    </cfRule>
  </conditionalFormatting>
  <conditionalFormatting sqref="L351:N352 A351:A352">
    <cfRule type="expression" dxfId="111" priority="1431">
      <formula>$J368="NT"</formula>
    </cfRule>
    <cfRule type="expression" dxfId="110" priority="1432">
      <formula>$J368="N/A"</formula>
    </cfRule>
  </conditionalFormatting>
  <conditionalFormatting sqref="L347:N348 A347:A348">
    <cfRule type="expression" dxfId="109" priority="1513">
      <formula>$J368="NT"</formula>
    </cfRule>
    <cfRule type="expression" dxfId="108" priority="1514">
      <formula>$J368="N/A"</formula>
    </cfRule>
  </conditionalFormatting>
  <conditionalFormatting sqref="L345:N346 A345:A346">
    <cfRule type="expression" dxfId="107" priority="1595">
      <formula>$J368="NT"</formula>
    </cfRule>
    <cfRule type="expression" dxfId="106" priority="1596">
      <formula>$J368="N/A"</formula>
    </cfRule>
  </conditionalFormatting>
  <conditionalFormatting sqref="L341:N344 A341:A344">
    <cfRule type="expression" dxfId="105" priority="1677">
      <formula>$J366="NT"</formula>
    </cfRule>
    <cfRule type="expression" dxfId="104" priority="1678">
      <formula>$J366="N/A"</formula>
    </cfRule>
  </conditionalFormatting>
  <conditionalFormatting sqref="F343:I343 F349 I344:I349 H349 F345:H345 F347:H347 G349:G357">
    <cfRule type="expression" dxfId="37" priority="31">
      <formula>$J343="NT"</formula>
    </cfRule>
    <cfRule type="expression" dxfId="36" priority="32">
      <formula>$J343="N/A"</formula>
    </cfRule>
  </conditionalFormatting>
  <conditionalFormatting sqref="K342:K349">
    <cfRule type="cellIs" dxfId="35" priority="33" operator="equal">
      <formula>"N/A"</formula>
    </cfRule>
    <cfRule type="cellIs" dxfId="34" priority="34" operator="equal">
      <formula>"NT"</formula>
    </cfRule>
    <cfRule type="cellIs" dxfId="33" priority="35" operator="equal">
      <formula>"QA"</formula>
    </cfRule>
    <cfRule type="cellIs" dxfId="32" priority="36" operator="equal">
      <formula>"保留"</formula>
    </cfRule>
    <cfRule type="cellIs" dxfId="31" priority="37" operator="equal">
      <formula>"NG"</formula>
    </cfRule>
    <cfRule type="cellIs" dxfId="30" priority="38" operator="equal">
      <formula>"OK"</formula>
    </cfRule>
  </conditionalFormatting>
  <conditionalFormatting sqref="F344:F345">
    <cfRule type="expression" dxfId="29" priority="29">
      <formula>$J344="NT"</formula>
    </cfRule>
    <cfRule type="expression" dxfId="28" priority="30">
      <formula>$J344="N/A"</formula>
    </cfRule>
  </conditionalFormatting>
  <conditionalFormatting sqref="F346:F347">
    <cfRule type="expression" dxfId="27" priority="27">
      <formula>$J346="NT"</formula>
    </cfRule>
    <cfRule type="expression" dxfId="26" priority="28">
      <formula>$J346="N/A"</formula>
    </cfRule>
  </conditionalFormatting>
  <conditionalFormatting sqref="F348:F357">
    <cfRule type="expression" dxfId="25" priority="25">
      <formula>$J348="NT"</formula>
    </cfRule>
    <cfRule type="expression" dxfId="24" priority="26">
      <formula>$J348="N/A"</formula>
    </cfRule>
  </conditionalFormatting>
  <conditionalFormatting sqref="H344">
    <cfRule type="expression" dxfId="23" priority="23">
      <formula>$J344="NT"</formula>
    </cfRule>
    <cfRule type="expression" dxfId="22" priority="24">
      <formula>$J344="N/A"</formula>
    </cfRule>
  </conditionalFormatting>
  <conditionalFormatting sqref="H346">
    <cfRule type="expression" dxfId="21" priority="21">
      <formula>$J346="NT"</formula>
    </cfRule>
    <cfRule type="expression" dxfId="20" priority="22">
      <formula>$J346="N/A"</formula>
    </cfRule>
  </conditionalFormatting>
  <conditionalFormatting sqref="H348">
    <cfRule type="expression" dxfId="19" priority="19">
      <formula>$J348="NT"</formula>
    </cfRule>
    <cfRule type="expression" dxfId="18" priority="20">
      <formula>$J348="N/A"</formula>
    </cfRule>
  </conditionalFormatting>
  <conditionalFormatting sqref="E352 E354 E356 E350">
    <cfRule type="expression" dxfId="17" priority="17">
      <formula>$J395="NT"</formula>
    </cfRule>
    <cfRule type="expression" dxfId="16" priority="18">
      <formula>$J395="N/A"</formula>
    </cfRule>
  </conditionalFormatting>
  <conditionalFormatting sqref="F351">
    <cfRule type="expression" dxfId="15" priority="15">
      <formula>$J351="NT"</formula>
    </cfRule>
    <cfRule type="expression" dxfId="14" priority="16">
      <formula>$J351="N/A"</formula>
    </cfRule>
  </conditionalFormatting>
  <conditionalFormatting sqref="G344:G345">
    <cfRule type="expression" dxfId="13" priority="13">
      <formula>$J344="NT"</formula>
    </cfRule>
    <cfRule type="expression" dxfId="12" priority="14">
      <formula>$J344="N/A"</formula>
    </cfRule>
  </conditionalFormatting>
  <conditionalFormatting sqref="G346:G347">
    <cfRule type="expression" dxfId="11" priority="11">
      <formula>$J346="NT"</formula>
    </cfRule>
    <cfRule type="expression" dxfId="10" priority="12">
      <formula>$J346="N/A"</formula>
    </cfRule>
  </conditionalFormatting>
  <conditionalFormatting sqref="G348:G349">
    <cfRule type="expression" dxfId="9" priority="9">
      <formula>$J348="NT"</formula>
    </cfRule>
    <cfRule type="expression" dxfId="8" priority="10">
      <formula>$J348="N/A"</formula>
    </cfRule>
  </conditionalFormatting>
  <conditionalFormatting sqref="F353">
    <cfRule type="expression" dxfId="7" priority="7">
      <formula>$J353="NT"</formula>
    </cfRule>
    <cfRule type="expression" dxfId="6" priority="8">
      <formula>$J353="N/A"</formula>
    </cfRule>
  </conditionalFormatting>
  <conditionalFormatting sqref="F355">
    <cfRule type="expression" dxfId="5" priority="5">
      <formula>$J355="NT"</formula>
    </cfRule>
    <cfRule type="expression" dxfId="4" priority="6">
      <formula>$J355="N/A"</formula>
    </cfRule>
  </conditionalFormatting>
  <conditionalFormatting sqref="F357">
    <cfRule type="expression" dxfId="3" priority="3">
      <formula>$J357="NT"</formula>
    </cfRule>
    <cfRule type="expression" dxfId="2" priority="4">
      <formula>$J357="N/A"</formula>
    </cfRule>
  </conditionalFormatting>
  <conditionalFormatting sqref="K350:K351">
    <cfRule type="expression" dxfId="1" priority="1">
      <formula>$J350="NT"</formula>
    </cfRule>
    <cfRule type="expression" dxfId="0" priority="2">
      <formula>$J350="N/A"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7EE7D40-D12B-4388-8451-3961CEA503E8}">
          <x14:formula1>
            <xm:f>設定値!$A$2:$A$9</xm:f>
          </x14:formula1>
          <xm:sqref>J387:J415 J418:J497 J7:J367 K342:K349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39AA-6D64-4E2B-A525-77D2EBEAA667}">
  <sheetPr>
    <tabColor theme="7" tint="0.79998168889431442"/>
  </sheetPr>
  <dimension ref="A1:Z87"/>
  <sheetViews>
    <sheetView showGridLines="0" workbookViewId="0">
      <selection activeCell="AM8" sqref="AM8"/>
    </sheetView>
  </sheetViews>
  <sheetFormatPr defaultColWidth="3.19921875" defaultRowHeight="18"/>
  <sheetData>
    <row r="1" spans="1:26">
      <c r="A1" t="str" cm="1">
        <f t="array" aca="1" ref="A1" ca="1" xml:space="preserve"> "【" &amp; _xlfn.TEXTAFTER(CELL("filename",A1),"]") &amp; "】"</f>
        <v>【状態表示_整理】</v>
      </c>
    </row>
    <row r="3" spans="1:26">
      <c r="A3" s="140" t="s">
        <v>1669</v>
      </c>
      <c r="B3" s="140"/>
      <c r="C3" s="140"/>
      <c r="D3" s="140"/>
      <c r="E3" s="140"/>
      <c r="F3" s="140"/>
      <c r="G3" s="140"/>
      <c r="H3" s="140"/>
      <c r="I3" s="140"/>
      <c r="J3" s="140"/>
      <c r="K3" s="140"/>
      <c r="L3" s="140"/>
      <c r="M3" s="140"/>
      <c r="N3" s="140"/>
      <c r="O3" s="140"/>
      <c r="P3" s="140"/>
      <c r="Q3" s="140"/>
      <c r="R3" s="140"/>
      <c r="S3" s="140"/>
      <c r="T3" s="140"/>
      <c r="U3" s="140"/>
      <c r="V3" s="140"/>
      <c r="W3" s="140"/>
      <c r="X3" s="140"/>
      <c r="Y3" s="140"/>
      <c r="Z3" s="140"/>
    </row>
    <row r="4" spans="1:26">
      <c r="A4" s="140"/>
      <c r="B4" s="33" t="s">
        <v>1673</v>
      </c>
      <c r="C4" t="s">
        <v>1675</v>
      </c>
      <c r="K4" t="s">
        <v>1616</v>
      </c>
      <c r="O4" t="s">
        <v>1752</v>
      </c>
      <c r="S4" t="s">
        <v>1759</v>
      </c>
    </row>
    <row r="5" spans="1:26">
      <c r="A5" s="140"/>
      <c r="C5" s="33" t="s">
        <v>132</v>
      </c>
      <c r="D5" s="218" t="s">
        <v>1753</v>
      </c>
      <c r="E5" s="218"/>
      <c r="F5" s="218"/>
      <c r="G5" s="218"/>
      <c r="H5" s="218"/>
      <c r="I5" s="218"/>
      <c r="J5" s="218"/>
    </row>
    <row r="6" spans="1:26">
      <c r="A6" s="140"/>
      <c r="C6" s="33" t="s">
        <v>132</v>
      </c>
      <c r="D6" s="218" t="s">
        <v>966</v>
      </c>
      <c r="E6" s="218"/>
      <c r="F6" s="218"/>
      <c r="G6" s="218"/>
      <c r="H6" s="218"/>
      <c r="I6" s="218"/>
      <c r="J6" s="218"/>
    </row>
    <row r="7" spans="1:26">
      <c r="A7" s="140"/>
      <c r="C7" s="33" t="s">
        <v>132</v>
      </c>
      <c r="D7" s="218" t="s">
        <v>967</v>
      </c>
      <c r="E7" s="218"/>
      <c r="F7" s="218"/>
      <c r="G7" s="218"/>
      <c r="H7" s="218"/>
      <c r="I7" s="218"/>
      <c r="J7" s="218"/>
    </row>
    <row r="8" spans="1:26">
      <c r="A8" s="140"/>
      <c r="C8" s="33" t="s">
        <v>132</v>
      </c>
      <c r="D8" s="218" t="s">
        <v>1754</v>
      </c>
      <c r="E8" s="218"/>
      <c r="F8" s="218"/>
      <c r="G8" s="218"/>
      <c r="H8" s="218"/>
      <c r="I8" s="218"/>
      <c r="J8" s="218"/>
    </row>
    <row r="9" spans="1:26">
      <c r="A9" s="140"/>
      <c r="C9" s="33" t="s">
        <v>132</v>
      </c>
      <c r="D9" s="218" t="s">
        <v>969</v>
      </c>
      <c r="E9" s="218"/>
      <c r="F9" s="218"/>
      <c r="G9" s="218"/>
      <c r="H9" s="218"/>
      <c r="I9" s="218"/>
      <c r="J9" s="218"/>
    </row>
    <row r="10" spans="1:26">
      <c r="A10" s="140"/>
      <c r="C10" s="33" t="s">
        <v>132</v>
      </c>
      <c r="D10" s="218" t="s">
        <v>970</v>
      </c>
      <c r="E10" s="218"/>
      <c r="F10" s="218"/>
      <c r="G10" s="218"/>
      <c r="H10" s="218"/>
      <c r="I10" s="218"/>
      <c r="J10" s="218"/>
    </row>
    <row r="11" spans="1:26">
      <c r="A11" s="140"/>
      <c r="C11" s="33"/>
    </row>
    <row r="12" spans="1:26">
      <c r="A12" s="140"/>
      <c r="B12" s="33" t="s">
        <v>1673</v>
      </c>
      <c r="C12" t="s">
        <v>1677</v>
      </c>
      <c r="K12" t="s">
        <v>1616</v>
      </c>
      <c r="O12" t="s">
        <v>1752</v>
      </c>
      <c r="S12" t="s">
        <v>1759</v>
      </c>
    </row>
    <row r="13" spans="1:26">
      <c r="A13" s="140"/>
      <c r="C13" s="33" t="s">
        <v>132</v>
      </c>
      <c r="D13" s="218" t="s">
        <v>1755</v>
      </c>
      <c r="E13" s="218"/>
      <c r="F13" s="218"/>
      <c r="G13" s="218"/>
      <c r="H13" s="218"/>
      <c r="I13" s="218"/>
      <c r="J13" s="218"/>
      <c r="S13" t="s">
        <v>1760</v>
      </c>
    </row>
    <row r="14" spans="1:26">
      <c r="A14" s="140"/>
      <c r="C14" s="33" t="s">
        <v>132</v>
      </c>
      <c r="D14" s="218" t="s">
        <v>972</v>
      </c>
      <c r="E14" s="218"/>
      <c r="F14" s="218"/>
      <c r="G14" s="218"/>
      <c r="H14" s="218"/>
      <c r="I14" s="218"/>
      <c r="J14" s="218"/>
      <c r="S14" t="s">
        <v>1761</v>
      </c>
    </row>
    <row r="15" spans="1:26">
      <c r="A15" s="140"/>
      <c r="C15" s="33" t="s">
        <v>132</v>
      </c>
      <c r="D15" s="218" t="s">
        <v>973</v>
      </c>
      <c r="E15" s="218"/>
      <c r="F15" s="218"/>
      <c r="G15" s="218"/>
      <c r="H15" s="218"/>
      <c r="I15" s="218"/>
      <c r="J15" s="218"/>
      <c r="S15" t="s">
        <v>1761</v>
      </c>
    </row>
    <row r="16" spans="1:26">
      <c r="A16" s="140"/>
      <c r="C16" s="33" t="s">
        <v>132</v>
      </c>
      <c r="D16" s="218" t="s">
        <v>974</v>
      </c>
      <c r="E16" s="218"/>
      <c r="F16" s="218"/>
      <c r="G16" s="218"/>
      <c r="H16" s="218"/>
      <c r="I16" s="218"/>
      <c r="J16" s="218"/>
      <c r="S16" t="s">
        <v>1761</v>
      </c>
    </row>
    <row r="17" spans="1:19">
      <c r="A17" s="140"/>
      <c r="C17" s="33" t="s">
        <v>132</v>
      </c>
      <c r="D17" s="218" t="s">
        <v>1756</v>
      </c>
      <c r="E17" s="218"/>
      <c r="F17" s="218"/>
      <c r="G17" s="218"/>
      <c r="H17" s="218"/>
      <c r="I17" s="218"/>
      <c r="J17" s="218"/>
      <c r="S17" t="s">
        <v>1760</v>
      </c>
    </row>
    <row r="18" spans="1:19">
      <c r="A18" s="140"/>
      <c r="C18" s="33" t="s">
        <v>132</v>
      </c>
      <c r="D18" s="218" t="s">
        <v>1757</v>
      </c>
      <c r="E18" s="218"/>
      <c r="F18" s="218"/>
      <c r="G18" s="218"/>
      <c r="H18" s="218"/>
      <c r="I18" s="218"/>
      <c r="J18" s="218"/>
    </row>
    <row r="19" spans="1:19">
      <c r="A19" s="140"/>
      <c r="C19" s="33" t="s">
        <v>132</v>
      </c>
      <c r="D19" s="218" t="s">
        <v>1758</v>
      </c>
      <c r="E19" s="218"/>
      <c r="F19" s="218"/>
      <c r="G19" s="218"/>
      <c r="H19" s="218"/>
      <c r="I19" s="218"/>
      <c r="J19" s="218"/>
    </row>
    <row r="20" spans="1:19">
      <c r="A20" s="140"/>
      <c r="C20" s="33" t="s">
        <v>132</v>
      </c>
      <c r="D20" s="218" t="s">
        <v>978</v>
      </c>
      <c r="E20" s="218"/>
      <c r="F20" s="218"/>
      <c r="G20" s="218"/>
      <c r="H20" s="218"/>
      <c r="I20" s="218"/>
      <c r="J20" s="218"/>
    </row>
    <row r="21" spans="1:19">
      <c r="A21" s="140"/>
    </row>
    <row r="22" spans="1:19">
      <c r="A22" s="140"/>
      <c r="B22" s="33" t="s">
        <v>1673</v>
      </c>
      <c r="C22" t="s">
        <v>1678</v>
      </c>
    </row>
    <row r="23" spans="1:19">
      <c r="A23" s="140"/>
      <c r="C23" s="33" t="s">
        <v>132</v>
      </c>
      <c r="D23" t="s">
        <v>1672</v>
      </c>
    </row>
    <row r="24" spans="1:19">
      <c r="A24" s="140"/>
    </row>
    <row r="25" spans="1:19">
      <c r="A25" s="140"/>
      <c r="B25" s="33" t="s">
        <v>1673</v>
      </c>
      <c r="C25" t="s">
        <v>1679</v>
      </c>
    </row>
    <row r="26" spans="1:19">
      <c r="A26" s="140"/>
      <c r="C26" s="33" t="s">
        <v>132</v>
      </c>
      <c r="D26" t="s">
        <v>1671</v>
      </c>
    </row>
    <row r="27" spans="1:19">
      <c r="A27" s="140"/>
    </row>
    <row r="28" spans="1:19">
      <c r="A28" s="140"/>
      <c r="B28" s="33" t="s">
        <v>1673</v>
      </c>
      <c r="C28" t="s">
        <v>1680</v>
      </c>
    </row>
    <row r="29" spans="1:19">
      <c r="A29" s="140"/>
      <c r="C29" s="33" t="s">
        <v>132</v>
      </c>
      <c r="D29" t="s">
        <v>1681</v>
      </c>
    </row>
    <row r="30" spans="1:19">
      <c r="A30" s="140"/>
      <c r="C30" s="33" t="s">
        <v>132</v>
      </c>
      <c r="D30" t="s">
        <v>1682</v>
      </c>
    </row>
    <row r="31" spans="1:19">
      <c r="A31" s="140"/>
      <c r="C31" s="33" t="s">
        <v>132</v>
      </c>
      <c r="D31" t="s">
        <v>1683</v>
      </c>
    </row>
    <row r="32" spans="1:19">
      <c r="A32" s="140"/>
      <c r="B32" t="s">
        <v>1684</v>
      </c>
    </row>
    <row r="33" spans="1:26">
      <c r="A33" s="140"/>
      <c r="C33" t="s">
        <v>1685</v>
      </c>
    </row>
    <row r="34" spans="1:26">
      <c r="A34" s="140"/>
      <c r="D34" s="33" t="s">
        <v>1673</v>
      </c>
      <c r="E34" t="s">
        <v>1686</v>
      </c>
    </row>
    <row r="35" spans="1:26">
      <c r="A35" s="140"/>
      <c r="D35" s="33" t="s">
        <v>1673</v>
      </c>
      <c r="E35" t="s">
        <v>1687</v>
      </c>
    </row>
    <row r="36" spans="1:26">
      <c r="A36" s="140"/>
      <c r="D36" s="33" t="s">
        <v>1673</v>
      </c>
      <c r="E36" t="s">
        <v>1688</v>
      </c>
    </row>
    <row r="37" spans="1:26">
      <c r="A37" s="140"/>
      <c r="D37" s="33" t="s">
        <v>1673</v>
      </c>
      <c r="E37" t="s">
        <v>1689</v>
      </c>
    </row>
    <row r="38" spans="1:26" s="216" customFormat="1">
      <c r="D38" s="217"/>
    </row>
    <row r="40" spans="1:26">
      <c r="A40" s="215" t="s">
        <v>1670</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row>
    <row r="41" spans="1:26">
      <c r="A41" s="215"/>
      <c r="B41" t="s">
        <v>1690</v>
      </c>
    </row>
    <row r="42" spans="1:26">
      <c r="A42" s="215"/>
      <c r="B42" s="33" t="s">
        <v>1673</v>
      </c>
      <c r="C42" t="s">
        <v>1675</v>
      </c>
    </row>
    <row r="43" spans="1:26">
      <c r="A43" s="215"/>
      <c r="C43" s="33" t="s">
        <v>132</v>
      </c>
    </row>
    <row r="44" spans="1:26">
      <c r="A44" s="215"/>
      <c r="C44" s="33" t="s">
        <v>132</v>
      </c>
    </row>
    <row r="45" spans="1:26">
      <c r="A45" s="215"/>
      <c r="C45" s="33" t="s">
        <v>132</v>
      </c>
    </row>
    <row r="46" spans="1:26">
      <c r="A46" s="215"/>
      <c r="C46" s="33" t="s">
        <v>132</v>
      </c>
    </row>
    <row r="47" spans="1:26">
      <c r="A47" s="215"/>
      <c r="C47" s="33" t="s">
        <v>132</v>
      </c>
    </row>
    <row r="48" spans="1:26">
      <c r="A48" s="215"/>
      <c r="C48" s="33" t="s">
        <v>132</v>
      </c>
    </row>
    <row r="49" spans="1:4">
      <c r="A49" s="215"/>
      <c r="C49" s="33" t="s">
        <v>132</v>
      </c>
    </row>
    <row r="50" spans="1:4">
      <c r="A50" s="215"/>
      <c r="C50" s="33" t="s">
        <v>132</v>
      </c>
    </row>
    <row r="51" spans="1:4">
      <c r="A51" s="215"/>
      <c r="C51" s="33" t="s">
        <v>132</v>
      </c>
    </row>
    <row r="52" spans="1:4">
      <c r="A52" s="215"/>
      <c r="C52" s="33" t="s">
        <v>132</v>
      </c>
    </row>
    <row r="53" spans="1:4">
      <c r="A53" s="215"/>
      <c r="C53" s="33"/>
    </row>
    <row r="54" spans="1:4">
      <c r="A54" s="215"/>
      <c r="B54" s="33" t="s">
        <v>1673</v>
      </c>
      <c r="C54" t="s">
        <v>1676</v>
      </c>
    </row>
    <row r="55" spans="1:4">
      <c r="A55" s="215"/>
      <c r="C55" s="33" t="s">
        <v>132</v>
      </c>
    </row>
    <row r="56" spans="1:4">
      <c r="A56" s="215"/>
      <c r="C56" s="33" t="s">
        <v>132</v>
      </c>
    </row>
    <row r="57" spans="1:4">
      <c r="A57" s="215"/>
    </row>
    <row r="58" spans="1:4">
      <c r="A58" s="215"/>
      <c r="B58" s="33" t="s">
        <v>1673</v>
      </c>
      <c r="C58" t="s">
        <v>345</v>
      </c>
    </row>
    <row r="59" spans="1:4">
      <c r="A59" s="215"/>
      <c r="C59" s="33" t="s">
        <v>132</v>
      </c>
      <c r="D59" t="s">
        <v>1672</v>
      </c>
    </row>
    <row r="60" spans="1:4">
      <c r="A60" s="215"/>
      <c r="C60" s="33"/>
    </row>
    <row r="61" spans="1:4">
      <c r="A61" s="215"/>
      <c r="B61" s="33" t="s">
        <v>1673</v>
      </c>
      <c r="C61" t="s">
        <v>1679</v>
      </c>
    </row>
    <row r="62" spans="1:4">
      <c r="A62" s="215"/>
      <c r="C62" s="33" t="s">
        <v>132</v>
      </c>
      <c r="D62" t="s">
        <v>1671</v>
      </c>
    </row>
    <row r="63" spans="1:4">
      <c r="A63" s="215"/>
    </row>
    <row r="64" spans="1:4">
      <c r="A64" s="215"/>
      <c r="B64" s="33" t="s">
        <v>1673</v>
      </c>
      <c r="C64" t="s">
        <v>1691</v>
      </c>
    </row>
    <row r="65" spans="1:6">
      <c r="A65" s="215"/>
      <c r="C65" s="33" t="s">
        <v>132</v>
      </c>
      <c r="D65" t="s">
        <v>1692</v>
      </c>
    </row>
    <row r="66" spans="1:6">
      <c r="A66" s="215"/>
      <c r="C66" s="33" t="s">
        <v>132</v>
      </c>
      <c r="D66" t="s">
        <v>1693</v>
      </c>
    </row>
    <row r="67" spans="1:6">
      <c r="A67" s="215"/>
      <c r="C67" s="33" t="s">
        <v>132</v>
      </c>
      <c r="D67" t="s">
        <v>1694</v>
      </c>
    </row>
    <row r="68" spans="1:6">
      <c r="A68" s="215"/>
      <c r="C68" s="33" t="s">
        <v>132</v>
      </c>
      <c r="D68" t="s">
        <v>1695</v>
      </c>
    </row>
    <row r="69" spans="1:6">
      <c r="A69" s="215"/>
      <c r="C69" t="s">
        <v>1696</v>
      </c>
    </row>
    <row r="70" spans="1:6">
      <c r="A70" s="215"/>
      <c r="D70" t="s">
        <v>1697</v>
      </c>
    </row>
    <row r="71" spans="1:6">
      <c r="A71" s="215"/>
      <c r="D71" t="s">
        <v>1698</v>
      </c>
    </row>
    <row r="72" spans="1:6">
      <c r="A72" s="215"/>
      <c r="E72" s="33" t="s">
        <v>1673</v>
      </c>
      <c r="F72" t="s">
        <v>1699</v>
      </c>
    </row>
    <row r="73" spans="1:6">
      <c r="A73" s="215"/>
      <c r="E73" s="33" t="s">
        <v>1673</v>
      </c>
      <c r="F73" t="s">
        <v>1700</v>
      </c>
    </row>
    <row r="74" spans="1:6">
      <c r="A74" s="215"/>
      <c r="E74" s="33" t="s">
        <v>1673</v>
      </c>
      <c r="F74" t="s">
        <v>1701</v>
      </c>
    </row>
    <row r="75" spans="1:6">
      <c r="A75" s="215"/>
      <c r="D75" t="s">
        <v>1702</v>
      </c>
    </row>
    <row r="76" spans="1:6">
      <c r="A76" s="215"/>
      <c r="D76" t="s">
        <v>1703</v>
      </c>
    </row>
    <row r="77" spans="1:6">
      <c r="A77" s="215"/>
      <c r="E77" s="33" t="s">
        <v>1673</v>
      </c>
      <c r="F77" t="s">
        <v>1699</v>
      </c>
    </row>
    <row r="78" spans="1:6">
      <c r="A78" s="215"/>
      <c r="E78" s="33" t="s">
        <v>1673</v>
      </c>
      <c r="F78" t="s">
        <v>1704</v>
      </c>
    </row>
    <row r="79" spans="1:6">
      <c r="A79" s="215"/>
      <c r="E79" s="33" t="s">
        <v>1673</v>
      </c>
      <c r="F79" t="s">
        <v>1701</v>
      </c>
    </row>
    <row r="80" spans="1:6">
      <c r="A80" s="215"/>
    </row>
    <row r="81" spans="1:5">
      <c r="A81" s="215"/>
      <c r="D81" s="33" t="s">
        <v>132</v>
      </c>
      <c r="E81" t="s">
        <v>1705</v>
      </c>
    </row>
    <row r="82" spans="1:5">
      <c r="A82" s="215"/>
      <c r="E82" t="s">
        <v>1706</v>
      </c>
    </row>
    <row r="83" spans="1:5">
      <c r="A83" s="215"/>
    </row>
    <row r="84" spans="1:5">
      <c r="A84" s="215"/>
      <c r="B84" t="s">
        <v>1707</v>
      </c>
    </row>
    <row r="85" spans="1:5">
      <c r="A85" s="215"/>
      <c r="B85" s="33" t="s">
        <v>1673</v>
      </c>
      <c r="C85" t="s">
        <v>1708</v>
      </c>
    </row>
    <row r="86" spans="1:5">
      <c r="A86" s="215"/>
      <c r="B86" s="33" t="s">
        <v>1673</v>
      </c>
      <c r="C86" t="s">
        <v>1674</v>
      </c>
    </row>
    <row r="87" spans="1:5">
      <c r="A87" s="215"/>
      <c r="C87" s="33" t="s">
        <v>132</v>
      </c>
      <c r="D87" t="s">
        <v>1709</v>
      </c>
    </row>
  </sheetData>
  <mergeCells count="14">
    <mergeCell ref="D19:J19"/>
    <mergeCell ref="D20:J20"/>
    <mergeCell ref="D18:J18"/>
    <mergeCell ref="D13:J13"/>
    <mergeCell ref="D14:J14"/>
    <mergeCell ref="D15:J15"/>
    <mergeCell ref="D16:J16"/>
    <mergeCell ref="D17:J17"/>
    <mergeCell ref="D5:J5"/>
    <mergeCell ref="D6:J6"/>
    <mergeCell ref="D7:J7"/>
    <mergeCell ref="D8:J8"/>
    <mergeCell ref="D9:J9"/>
    <mergeCell ref="D10:J10"/>
  </mergeCells>
  <phoneticPr fontId="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09F36-1B19-4515-9E34-D7E549CCE414}">
  <sheetPr>
    <tabColor theme="7" tint="0.79998168889431442"/>
  </sheetPr>
  <dimension ref="A1:J419"/>
  <sheetViews>
    <sheetView zoomScale="70" zoomScaleNormal="70" workbookViewId="0">
      <selection activeCell="B4" sqref="B4:B7"/>
    </sheetView>
  </sheetViews>
  <sheetFormatPr defaultRowHeight="18"/>
  <cols>
    <col min="1" max="1" width="13" bestFit="1" customWidth="1"/>
    <col min="2" max="2" width="17.09765625" bestFit="1" customWidth="1"/>
    <col min="3" max="3" width="17.09765625" hidden="1" customWidth="1"/>
    <col min="4" max="4" width="14.69921875" hidden="1" customWidth="1"/>
    <col min="5" max="5" width="15.19921875" bestFit="1" customWidth="1"/>
    <col min="6" max="6" width="19.19921875" bestFit="1" customWidth="1"/>
    <col min="7" max="7" width="6.3984375" hidden="1" customWidth="1"/>
    <col min="8" max="8" width="15.09765625" hidden="1" customWidth="1"/>
    <col min="9" max="9" width="69.59765625" hidden="1" customWidth="1"/>
    <col min="10" max="10" width="25.5" bestFit="1" customWidth="1"/>
  </cols>
  <sheetData>
    <row r="1" spans="1:10">
      <c r="A1" t="str" cm="1">
        <f t="array" aca="1" ref="A1" ca="1" xml:space="preserve"> "【" &amp; _xlfn.TEXTAFTER(CELL("filename",A1),"]") &amp; "】"</f>
        <v>【状態表示_セル電圧】</v>
      </c>
    </row>
    <row r="3" spans="1:10" ht="36">
      <c r="A3" s="90" t="s">
        <v>1268</v>
      </c>
      <c r="B3" s="90" t="s">
        <v>1269</v>
      </c>
      <c r="C3" s="90" t="s">
        <v>1270</v>
      </c>
      <c r="E3" s="90" t="s">
        <v>1271</v>
      </c>
      <c r="F3" s="90" t="s">
        <v>1272</v>
      </c>
      <c r="G3" s="90" t="s">
        <v>1273</v>
      </c>
      <c r="H3" s="90" t="s">
        <v>1274</v>
      </c>
      <c r="I3" s="90" t="s">
        <v>1275</v>
      </c>
      <c r="J3" s="146" t="s">
        <v>1276</v>
      </c>
    </row>
    <row r="4" spans="1:10" ht="18" customHeight="1">
      <c r="A4" s="192" t="s">
        <v>1277</v>
      </c>
      <c r="B4" s="191" t="s">
        <v>1278</v>
      </c>
      <c r="C4" s="154">
        <v>1</v>
      </c>
      <c r="D4" s="153" t="s">
        <v>1266</v>
      </c>
      <c r="E4" s="155" t="s">
        <v>1122</v>
      </c>
      <c r="F4" s="156">
        <v>1</v>
      </c>
      <c r="G4" s="4">
        <f>F4*1000</f>
        <v>1000</v>
      </c>
      <c r="H4" s="157" t="str">
        <f>_xlfn.BASE(G4,2,14)</f>
        <v>00001111101000</v>
      </c>
      <c r="I4" t="str">
        <f>_xlfn.CONCAT(H4:H7)</f>
        <v>00001111101000000011111010000101010111110000001111101000</v>
      </c>
      <c r="J4" t="str">
        <f>DEC2HEX(C4,2) &amp;" "&amp;BIN2HEX(MID($I4,1,4))&amp;BIN2HEX(MID($I4,5,4))&amp;" "&amp;BIN2HEX(MID($I4,9,4))&amp;BIN2HEX(MID($I4,13,4))&amp;" "&amp;BIN2HEX(MID($I4,17,4))&amp;BIN2HEX(MID($I4,21,4))&amp;" "&amp;BIN2HEX(MID($I4,25,4))&amp;BIN2HEX(MID($I4,29,4))&amp;" "&amp;BIN2HEX(MID($I4,33,4))&amp;BIN2HEX(MID($I4,37,4))&amp;" "&amp;BIN2HEX(MID($I4,41,4))&amp;BIN2HEX(MID($I4,45,4))&amp;" "&amp;BIN2HEX(MID($I4,49,4))&amp;BIN2HEX(MID($I4,53,4))</f>
        <v>01 0F A0 3E 85 5F 03 E8</v>
      </c>
    </row>
    <row r="5" spans="1:10">
      <c r="A5" s="193"/>
      <c r="B5" s="191"/>
      <c r="C5" s="154"/>
      <c r="D5" s="153"/>
      <c r="E5" s="155" t="s">
        <v>1120</v>
      </c>
      <c r="F5" s="156">
        <v>1</v>
      </c>
      <c r="G5" s="4">
        <f>F5*1000</f>
        <v>1000</v>
      </c>
      <c r="H5" s="157" t="str">
        <f>_xlfn.BASE(G5,2,14)</f>
        <v>00001111101000</v>
      </c>
      <c r="I5" s="141"/>
    </row>
    <row r="6" spans="1:10">
      <c r="A6" s="193"/>
      <c r="B6" s="191"/>
      <c r="C6" s="154"/>
      <c r="D6" s="153"/>
      <c r="E6" s="155" t="s">
        <v>1118</v>
      </c>
      <c r="F6" s="156">
        <v>5.5</v>
      </c>
      <c r="G6" s="4">
        <f t="shared" ref="G6:G69" si="0">F6*1000</f>
        <v>5500</v>
      </c>
      <c r="H6" s="157" t="str">
        <f t="shared" ref="H6:H69" si="1">_xlfn.BASE(G6,2,14)</f>
        <v>01010101111100</v>
      </c>
      <c r="I6" s="158"/>
    </row>
    <row r="7" spans="1:10">
      <c r="A7" s="193"/>
      <c r="B7" s="191"/>
      <c r="C7" s="154"/>
      <c r="D7" s="153"/>
      <c r="E7" s="155" t="s">
        <v>1116</v>
      </c>
      <c r="F7" s="156">
        <v>1</v>
      </c>
      <c r="G7" s="4">
        <f t="shared" si="0"/>
        <v>1000</v>
      </c>
      <c r="H7" s="157" t="str">
        <f t="shared" si="1"/>
        <v>00001111101000</v>
      </c>
    </row>
    <row r="8" spans="1:10">
      <c r="A8" s="193"/>
      <c r="B8" s="191" t="s">
        <v>1279</v>
      </c>
      <c r="C8" s="154">
        <f>C4+1</f>
        <v>2</v>
      </c>
      <c r="D8" s="153" t="s">
        <v>1266</v>
      </c>
      <c r="E8" s="155" t="s">
        <v>1280</v>
      </c>
      <c r="F8" s="156">
        <v>2</v>
      </c>
      <c r="G8" s="4">
        <f t="shared" si="0"/>
        <v>2000</v>
      </c>
      <c r="H8" s="157" t="str">
        <f t="shared" si="1"/>
        <v>00011111010000</v>
      </c>
      <c r="I8" t="str">
        <f>_xlfn.CONCAT(H8:H11)</f>
        <v>00011111010000000111110100000001111101000000011111010000</v>
      </c>
      <c r="J8" t="str">
        <f>DEC2HEX(C8,2) &amp;" "&amp;BIN2HEX(MID($I8,1,4))&amp;BIN2HEX(MID($I8,5,4))&amp;" "&amp;BIN2HEX(MID($I8,9,4))&amp;BIN2HEX(MID($I8,13,4))&amp;" "&amp;BIN2HEX(MID($I8,17,4))&amp;BIN2HEX(MID($I8,21,4))&amp;" "&amp;BIN2HEX(MID($I8,25,4))&amp;BIN2HEX(MID($I8,29,4))&amp;" "&amp;BIN2HEX(MID($I8,33,4))&amp;BIN2HEX(MID($I8,37,4))&amp;" "&amp;BIN2HEX(MID($I8,41,4))&amp;BIN2HEX(MID($I8,45,4))&amp;" "&amp;BIN2HEX(MID($I8,49,4))&amp;BIN2HEX(MID($I8,53,4))</f>
        <v>02 1F 40 7D 01 F4 07 D0</v>
      </c>
    </row>
    <row r="9" spans="1:10">
      <c r="A9" s="193"/>
      <c r="B9" s="191"/>
      <c r="C9" s="154"/>
      <c r="D9" s="153"/>
      <c r="E9" s="155" t="s">
        <v>1281</v>
      </c>
      <c r="F9" s="156">
        <v>2</v>
      </c>
      <c r="G9" s="4">
        <f t="shared" si="0"/>
        <v>2000</v>
      </c>
      <c r="H9" s="157" t="str">
        <f t="shared" si="1"/>
        <v>00011111010000</v>
      </c>
    </row>
    <row r="10" spans="1:10">
      <c r="A10" s="193"/>
      <c r="B10" s="191"/>
      <c r="C10" s="154"/>
      <c r="D10" s="153"/>
      <c r="E10" s="155" t="s">
        <v>1282</v>
      </c>
      <c r="F10" s="156">
        <v>2</v>
      </c>
      <c r="G10" s="4">
        <f t="shared" si="0"/>
        <v>2000</v>
      </c>
      <c r="H10" s="157" t="str">
        <f t="shared" si="1"/>
        <v>00011111010000</v>
      </c>
    </row>
    <row r="11" spans="1:10">
      <c r="A11" s="193"/>
      <c r="B11" s="191"/>
      <c r="C11" s="154"/>
      <c r="D11" s="153"/>
      <c r="E11" s="155" t="s">
        <v>1283</v>
      </c>
      <c r="F11" s="156">
        <v>2</v>
      </c>
      <c r="G11" s="4">
        <f t="shared" si="0"/>
        <v>2000</v>
      </c>
      <c r="H11" s="157" t="str">
        <f t="shared" si="1"/>
        <v>00011111010000</v>
      </c>
    </row>
    <row r="12" spans="1:10">
      <c r="A12" s="193"/>
      <c r="B12" s="191" t="s">
        <v>1284</v>
      </c>
      <c r="C12" s="154">
        <f>C8+1</f>
        <v>3</v>
      </c>
      <c r="D12" s="153" t="s">
        <v>1266</v>
      </c>
      <c r="E12" s="155" t="s">
        <v>1285</v>
      </c>
      <c r="F12" s="156">
        <v>3</v>
      </c>
      <c r="G12" s="4">
        <f t="shared" si="0"/>
        <v>3000</v>
      </c>
      <c r="H12" s="157" t="str">
        <f t="shared" si="1"/>
        <v>00101110111000</v>
      </c>
      <c r="I12" t="str">
        <f>_xlfn.CONCAT(H12:H15)</f>
        <v>00101110111000001011101110000010111011100000101110111000</v>
      </c>
      <c r="J12" t="str">
        <f>DEC2HEX(C12,2) &amp;" "&amp;BIN2HEX(MID($I12,1,4))&amp;BIN2HEX(MID($I12,5,4))&amp;" "&amp;BIN2HEX(MID($I12,9,4))&amp;BIN2HEX(MID($I12,13,4))&amp;" "&amp;BIN2HEX(MID($I12,17,4))&amp;BIN2HEX(MID($I12,21,4))&amp;" "&amp;BIN2HEX(MID($I12,25,4))&amp;BIN2HEX(MID($I12,29,4))&amp;" "&amp;BIN2HEX(MID($I12,33,4))&amp;BIN2HEX(MID($I12,37,4))&amp;" "&amp;BIN2HEX(MID($I12,41,4))&amp;BIN2HEX(MID($I12,45,4))&amp;" "&amp;BIN2HEX(MID($I12,49,4))&amp;BIN2HEX(MID($I12,53,4))</f>
        <v>03 2E E0 BB 82 EE 0B B8</v>
      </c>
    </row>
    <row r="13" spans="1:10">
      <c r="A13" s="193"/>
      <c r="B13" s="191"/>
      <c r="C13" s="154"/>
      <c r="D13" s="153"/>
      <c r="E13" s="155" t="s">
        <v>1286</v>
      </c>
      <c r="F13" s="156">
        <v>3</v>
      </c>
      <c r="G13" s="4">
        <f t="shared" si="0"/>
        <v>3000</v>
      </c>
      <c r="H13" s="157" t="str">
        <f t="shared" si="1"/>
        <v>00101110111000</v>
      </c>
    </row>
    <row r="14" spans="1:10">
      <c r="A14" s="193"/>
      <c r="B14" s="191"/>
      <c r="C14" s="154"/>
      <c r="D14" s="153"/>
      <c r="E14" s="155" t="s">
        <v>1287</v>
      </c>
      <c r="F14" s="156">
        <v>3</v>
      </c>
      <c r="G14" s="4">
        <f t="shared" si="0"/>
        <v>3000</v>
      </c>
      <c r="H14" s="157" t="str">
        <f t="shared" si="1"/>
        <v>00101110111000</v>
      </c>
    </row>
    <row r="15" spans="1:10">
      <c r="A15" s="193"/>
      <c r="B15" s="191"/>
      <c r="C15" s="154"/>
      <c r="D15" s="153"/>
      <c r="E15" s="155" t="s">
        <v>1288</v>
      </c>
      <c r="F15" s="156">
        <v>3</v>
      </c>
      <c r="G15" s="4">
        <f t="shared" si="0"/>
        <v>3000</v>
      </c>
      <c r="H15" s="157" t="str">
        <f t="shared" si="1"/>
        <v>00101110111000</v>
      </c>
    </row>
    <row r="16" spans="1:10">
      <c r="A16" s="193"/>
      <c r="B16" s="191" t="s">
        <v>1289</v>
      </c>
      <c r="C16" s="154">
        <f>C12+1</f>
        <v>4</v>
      </c>
      <c r="D16" s="153" t="s">
        <v>1266</v>
      </c>
      <c r="E16" s="155" t="s">
        <v>1290</v>
      </c>
      <c r="F16" s="156"/>
      <c r="G16" s="4">
        <f t="shared" si="0"/>
        <v>0</v>
      </c>
      <c r="H16" s="157" t="str">
        <f t="shared" si="1"/>
        <v>00000000000000</v>
      </c>
      <c r="I16" t="str">
        <f>_xlfn.CONCAT(H16:H19)</f>
        <v>00000000000000000000000000000000000000000000000000000000</v>
      </c>
      <c r="J16" t="str">
        <f>DEC2HEX(C16,2) &amp;" "&amp;BIN2HEX(MID($I16,1,4))&amp;BIN2HEX(MID($I16,5,4))&amp;" "&amp;BIN2HEX(MID($I16,9,4))&amp;BIN2HEX(MID($I16,13,4))&amp;" "&amp;BIN2HEX(MID($I16,17,4))&amp;BIN2HEX(MID($I16,21,4))&amp;" "&amp;BIN2HEX(MID($I16,25,4))&amp;BIN2HEX(MID($I16,29,4))&amp;" "&amp;BIN2HEX(MID($I16,33,4))&amp;BIN2HEX(MID($I16,37,4))&amp;" "&amp;BIN2HEX(MID($I16,41,4))&amp;BIN2HEX(MID($I16,45,4))&amp;" "&amp;BIN2HEX(MID($I16,49,4))&amp;BIN2HEX(MID($I16,53,4))</f>
        <v>04 00 00 00 00 00 00 00</v>
      </c>
    </row>
    <row r="17" spans="1:10">
      <c r="A17" s="193"/>
      <c r="B17" s="191"/>
      <c r="C17" s="154"/>
      <c r="D17" s="153"/>
      <c r="E17" s="155" t="s">
        <v>1291</v>
      </c>
      <c r="F17" s="156"/>
      <c r="G17" s="4">
        <f t="shared" si="0"/>
        <v>0</v>
      </c>
      <c r="H17" s="157" t="str">
        <f t="shared" si="1"/>
        <v>00000000000000</v>
      </c>
    </row>
    <row r="18" spans="1:10">
      <c r="A18" s="193"/>
      <c r="B18" s="191"/>
      <c r="C18" s="154"/>
      <c r="D18" s="153"/>
      <c r="E18" s="155" t="s">
        <v>1292</v>
      </c>
      <c r="F18" s="156"/>
      <c r="G18" s="4">
        <f t="shared" si="0"/>
        <v>0</v>
      </c>
      <c r="H18" s="157" t="str">
        <f t="shared" si="1"/>
        <v>00000000000000</v>
      </c>
    </row>
    <row r="19" spans="1:10">
      <c r="A19" s="193"/>
      <c r="B19" s="191"/>
      <c r="C19" s="154"/>
      <c r="D19" s="153"/>
      <c r="E19" s="155" t="s">
        <v>1293</v>
      </c>
      <c r="F19" s="156"/>
      <c r="G19" s="4">
        <f t="shared" si="0"/>
        <v>0</v>
      </c>
      <c r="H19" s="157" t="str">
        <f t="shared" si="1"/>
        <v>00000000000000</v>
      </c>
    </row>
    <row r="20" spans="1:10">
      <c r="A20" s="193"/>
      <c r="B20" s="191" t="s">
        <v>1294</v>
      </c>
      <c r="C20" s="154">
        <f>C16+1</f>
        <v>5</v>
      </c>
      <c r="D20" s="153" t="s">
        <v>1266</v>
      </c>
      <c r="E20" s="155" t="s">
        <v>1295</v>
      </c>
      <c r="F20" s="156"/>
      <c r="G20" s="4">
        <f t="shared" si="0"/>
        <v>0</v>
      </c>
      <c r="H20" s="157" t="str">
        <f t="shared" si="1"/>
        <v>00000000000000</v>
      </c>
      <c r="I20" t="str">
        <f>_xlfn.CONCAT(H20:H23)</f>
        <v>00000000000000000000000000000000000000000000000000000000</v>
      </c>
      <c r="J20" t="str">
        <f>DEC2HEX(C20,2) &amp;" "&amp;BIN2HEX(MID($I20,1,4))&amp;BIN2HEX(MID($I20,5,4))&amp;" "&amp;BIN2HEX(MID($I20,9,4))&amp;BIN2HEX(MID($I20,13,4))&amp;" "&amp;BIN2HEX(MID($I20,17,4))&amp;BIN2HEX(MID($I20,21,4))&amp;" "&amp;BIN2HEX(MID($I20,25,4))&amp;BIN2HEX(MID($I20,29,4))&amp;" "&amp;BIN2HEX(MID($I20,33,4))&amp;BIN2HEX(MID($I20,37,4))&amp;" "&amp;BIN2HEX(MID($I20,41,4))&amp;BIN2HEX(MID($I20,45,4))&amp;" "&amp;BIN2HEX(MID($I20,49,4))&amp;BIN2HEX(MID($I20,53,4))</f>
        <v>05 00 00 00 00 00 00 00</v>
      </c>
    </row>
    <row r="21" spans="1:10">
      <c r="A21" s="193"/>
      <c r="B21" s="191"/>
      <c r="C21" s="154"/>
      <c r="D21" s="153"/>
      <c r="E21" s="155" t="s">
        <v>1296</v>
      </c>
      <c r="F21" s="156"/>
      <c r="G21" s="4">
        <f t="shared" si="0"/>
        <v>0</v>
      </c>
      <c r="H21" s="157" t="str">
        <f t="shared" si="1"/>
        <v>00000000000000</v>
      </c>
    </row>
    <row r="22" spans="1:10">
      <c r="A22" s="193"/>
      <c r="B22" s="191"/>
      <c r="C22" s="154"/>
      <c r="D22" s="153"/>
      <c r="E22" s="155" t="s">
        <v>1297</v>
      </c>
      <c r="F22" s="156"/>
      <c r="G22" s="4">
        <f t="shared" si="0"/>
        <v>0</v>
      </c>
      <c r="H22" s="157" t="str">
        <f t="shared" si="1"/>
        <v>00000000000000</v>
      </c>
    </row>
    <row r="23" spans="1:10">
      <c r="A23" s="193"/>
      <c r="B23" s="191"/>
      <c r="C23" s="154"/>
      <c r="D23" s="153"/>
      <c r="E23" s="155" t="s">
        <v>1298</v>
      </c>
      <c r="F23" s="156"/>
      <c r="G23" s="4">
        <f t="shared" si="0"/>
        <v>0</v>
      </c>
      <c r="H23" s="157" t="str">
        <f t="shared" si="1"/>
        <v>00000000000000</v>
      </c>
    </row>
    <row r="24" spans="1:10">
      <c r="A24" s="193"/>
      <c r="B24" s="191" t="s">
        <v>1299</v>
      </c>
      <c r="C24" s="154">
        <f>C20+1</f>
        <v>6</v>
      </c>
      <c r="D24" s="153" t="s">
        <v>1266</v>
      </c>
      <c r="E24" s="155" t="s">
        <v>1300</v>
      </c>
      <c r="F24" s="156"/>
      <c r="G24" s="4">
        <f t="shared" si="0"/>
        <v>0</v>
      </c>
      <c r="H24" s="157" t="str">
        <f t="shared" si="1"/>
        <v>00000000000000</v>
      </c>
      <c r="I24" t="str">
        <f>_xlfn.CONCAT(H24:H27)</f>
        <v>00000000000000000000000000000000000000000000000000000000</v>
      </c>
      <c r="J24" t="str">
        <f>DEC2HEX(C24,2) &amp;" "&amp;BIN2HEX(MID($I24,1,4))&amp;BIN2HEX(MID($I24,5,4))&amp;" "&amp;BIN2HEX(MID($I24,9,4))&amp;BIN2HEX(MID($I24,13,4))&amp;" "&amp;BIN2HEX(MID($I24,17,4))&amp;BIN2HEX(MID($I24,21,4))&amp;" "&amp;BIN2HEX(MID($I24,25,4))&amp;BIN2HEX(MID($I24,29,4))&amp;" "&amp;BIN2HEX(MID($I24,33,4))&amp;BIN2HEX(MID($I24,37,4))&amp;" "&amp;BIN2HEX(MID($I24,41,4))&amp;BIN2HEX(MID($I24,45,4))&amp;" "&amp;BIN2HEX(MID($I24,49,4))&amp;BIN2HEX(MID($I24,53,4))</f>
        <v>06 00 00 00 00 00 00 00</v>
      </c>
    </row>
    <row r="25" spans="1:10">
      <c r="A25" s="193"/>
      <c r="B25" s="191"/>
      <c r="C25" s="154"/>
      <c r="D25" s="153"/>
      <c r="E25" s="155" t="s">
        <v>1301</v>
      </c>
      <c r="F25" s="156"/>
      <c r="G25" s="4">
        <f t="shared" si="0"/>
        <v>0</v>
      </c>
      <c r="H25" s="157" t="str">
        <f t="shared" si="1"/>
        <v>00000000000000</v>
      </c>
    </row>
    <row r="26" spans="1:10">
      <c r="A26" s="193"/>
      <c r="B26" s="191"/>
      <c r="C26" s="154"/>
      <c r="D26" s="153"/>
      <c r="E26" s="155" t="s">
        <v>1302</v>
      </c>
      <c r="F26" s="156"/>
      <c r="G26" s="4">
        <f t="shared" si="0"/>
        <v>0</v>
      </c>
      <c r="H26" s="157" t="str">
        <f t="shared" si="1"/>
        <v>00000000000000</v>
      </c>
    </row>
    <row r="27" spans="1:10">
      <c r="A27" s="193"/>
      <c r="B27" s="191"/>
      <c r="C27" s="154"/>
      <c r="D27" s="153"/>
      <c r="E27" s="155" t="s">
        <v>1303</v>
      </c>
      <c r="F27" s="156"/>
      <c r="G27" s="4">
        <f t="shared" si="0"/>
        <v>0</v>
      </c>
      <c r="H27" s="157" t="str">
        <f t="shared" si="1"/>
        <v>00000000000000</v>
      </c>
    </row>
    <row r="28" spans="1:10">
      <c r="A28" s="193"/>
      <c r="B28" s="191" t="s">
        <v>1304</v>
      </c>
      <c r="C28" s="154">
        <f>C24+1</f>
        <v>7</v>
      </c>
      <c r="D28" s="153" t="s">
        <v>1266</v>
      </c>
      <c r="E28" s="155" t="s">
        <v>1305</v>
      </c>
      <c r="F28" s="156"/>
      <c r="G28" s="4">
        <f t="shared" si="0"/>
        <v>0</v>
      </c>
      <c r="H28" s="157" t="str">
        <f t="shared" si="1"/>
        <v>00000000000000</v>
      </c>
      <c r="I28" t="str">
        <f>_xlfn.CONCAT(H28:H31)</f>
        <v>00000000000000000000000000000000000000000000000000000000</v>
      </c>
      <c r="J28" t="str">
        <f>DEC2HEX(C28,2) &amp;" "&amp;BIN2HEX(MID($I28,1,4))&amp;BIN2HEX(MID($I28,5,4))&amp;" "&amp;BIN2HEX(MID($I28,9,4))&amp;BIN2HEX(MID($I28,13,4))&amp;" "&amp;BIN2HEX(MID($I28,17,4))&amp;BIN2HEX(MID($I28,21,4))&amp;" "&amp;BIN2HEX(MID($I28,25,4))&amp;BIN2HEX(MID($I28,29,4))&amp;" "&amp;BIN2HEX(MID($I28,33,4))&amp;BIN2HEX(MID($I28,37,4))&amp;" "&amp;BIN2HEX(MID($I28,41,4))&amp;BIN2HEX(MID($I28,45,4))&amp;" "&amp;BIN2HEX(MID($I28,49,4))&amp;BIN2HEX(MID($I28,53,4))</f>
        <v>07 00 00 00 00 00 00 00</v>
      </c>
    </row>
    <row r="29" spans="1:10">
      <c r="A29" s="193"/>
      <c r="B29" s="191"/>
      <c r="C29" s="154"/>
      <c r="D29" s="153"/>
      <c r="E29" s="155" t="s">
        <v>1306</v>
      </c>
      <c r="F29" s="156"/>
      <c r="G29" s="4">
        <f t="shared" si="0"/>
        <v>0</v>
      </c>
      <c r="H29" s="157" t="str">
        <f t="shared" si="1"/>
        <v>00000000000000</v>
      </c>
    </row>
    <row r="30" spans="1:10">
      <c r="A30" s="193"/>
      <c r="B30" s="191"/>
      <c r="C30" s="154"/>
      <c r="D30" s="153"/>
      <c r="E30" s="155" t="s">
        <v>1307</v>
      </c>
      <c r="F30" s="156"/>
      <c r="G30" s="4">
        <f t="shared" si="0"/>
        <v>0</v>
      </c>
      <c r="H30" s="157" t="str">
        <f t="shared" si="1"/>
        <v>00000000000000</v>
      </c>
    </row>
    <row r="31" spans="1:10">
      <c r="A31" s="193"/>
      <c r="B31" s="191"/>
      <c r="C31" s="154"/>
      <c r="D31" s="153"/>
      <c r="E31" s="155" t="s">
        <v>1308</v>
      </c>
      <c r="F31" s="156"/>
      <c r="G31" s="4">
        <f t="shared" si="0"/>
        <v>0</v>
      </c>
      <c r="H31" s="157" t="str">
        <f t="shared" si="1"/>
        <v>00000000000000</v>
      </c>
    </row>
    <row r="32" spans="1:10">
      <c r="A32" s="193"/>
      <c r="B32" s="191" t="s">
        <v>1309</v>
      </c>
      <c r="C32" s="154">
        <f>C28+1</f>
        <v>8</v>
      </c>
      <c r="D32" s="153" t="s">
        <v>1266</v>
      </c>
      <c r="E32" s="155" t="s">
        <v>1310</v>
      </c>
      <c r="F32" s="156"/>
      <c r="G32" s="4">
        <f t="shared" si="0"/>
        <v>0</v>
      </c>
      <c r="H32" s="157" t="str">
        <f t="shared" si="1"/>
        <v>00000000000000</v>
      </c>
      <c r="I32" t="str">
        <f>_xlfn.CONCAT(H32:H35)</f>
        <v>00000000000000000000000000000000000000000000000000000000</v>
      </c>
      <c r="J32" t="str">
        <f>DEC2HEX(C32,2) &amp;" "&amp;BIN2HEX(MID($I32,1,4))&amp;BIN2HEX(MID($I32,5,4))&amp;" "&amp;BIN2HEX(MID($I32,9,4))&amp;BIN2HEX(MID($I32,13,4))&amp;" "&amp;BIN2HEX(MID($I32,17,4))&amp;BIN2HEX(MID($I32,21,4))&amp;" "&amp;BIN2HEX(MID($I32,25,4))&amp;BIN2HEX(MID($I32,29,4))&amp;" "&amp;BIN2HEX(MID($I32,33,4))&amp;BIN2HEX(MID($I32,37,4))&amp;" "&amp;BIN2HEX(MID($I32,41,4))&amp;BIN2HEX(MID($I32,45,4))&amp;" "&amp;BIN2HEX(MID($I32,49,4))&amp;BIN2HEX(MID($I32,53,4))</f>
        <v>08 00 00 00 00 00 00 00</v>
      </c>
    </row>
    <row r="33" spans="1:10">
      <c r="A33" s="193"/>
      <c r="B33" s="191"/>
      <c r="C33" s="154"/>
      <c r="D33" s="153"/>
      <c r="E33" s="155" t="s">
        <v>1311</v>
      </c>
      <c r="F33" s="156"/>
      <c r="G33" s="4">
        <f t="shared" si="0"/>
        <v>0</v>
      </c>
      <c r="H33" s="157" t="str">
        <f t="shared" si="1"/>
        <v>00000000000000</v>
      </c>
      <c r="I33" s="141"/>
    </row>
    <row r="34" spans="1:10">
      <c r="A34" s="193"/>
      <c r="B34" s="191"/>
      <c r="C34" s="154"/>
      <c r="D34" s="153"/>
      <c r="E34" s="155" t="s">
        <v>1312</v>
      </c>
      <c r="F34" s="156"/>
      <c r="G34" s="4">
        <f t="shared" si="0"/>
        <v>0</v>
      </c>
      <c r="H34" s="157" t="str">
        <f t="shared" si="1"/>
        <v>00000000000000</v>
      </c>
      <c r="I34" s="158"/>
    </row>
    <row r="35" spans="1:10">
      <c r="A35" s="193"/>
      <c r="B35" s="191"/>
      <c r="C35" s="154"/>
      <c r="D35" s="153"/>
      <c r="E35" s="155" t="s">
        <v>1313</v>
      </c>
      <c r="F35" s="156"/>
      <c r="G35" s="4">
        <f t="shared" si="0"/>
        <v>0</v>
      </c>
      <c r="H35" s="157" t="str">
        <f t="shared" si="1"/>
        <v>00000000000000</v>
      </c>
    </row>
    <row r="36" spans="1:10">
      <c r="A36" s="193"/>
      <c r="B36" s="191" t="s">
        <v>1314</v>
      </c>
      <c r="C36" s="154">
        <f>C32+1</f>
        <v>9</v>
      </c>
      <c r="D36" s="153" t="s">
        <v>1266</v>
      </c>
      <c r="E36" s="155" t="s">
        <v>1315</v>
      </c>
      <c r="F36" s="156"/>
      <c r="G36" s="4">
        <f t="shared" si="0"/>
        <v>0</v>
      </c>
      <c r="H36" s="157" t="str">
        <f t="shared" si="1"/>
        <v>00000000000000</v>
      </c>
      <c r="I36" t="str">
        <f>_xlfn.CONCAT(H36:H39)</f>
        <v>00000000000000000000000000000000000000000000000000000000</v>
      </c>
      <c r="J36" t="str">
        <f>DEC2HEX(C36,2) &amp;" "&amp;BIN2HEX(MID($I36,1,4))&amp;BIN2HEX(MID($I36,5,4))&amp;" "&amp;BIN2HEX(MID($I36,9,4))&amp;BIN2HEX(MID($I36,13,4))&amp;" "&amp;BIN2HEX(MID($I36,17,4))&amp;BIN2HEX(MID($I36,21,4))&amp;" "&amp;BIN2HEX(MID($I36,25,4))&amp;BIN2HEX(MID($I36,29,4))&amp;" "&amp;BIN2HEX(MID($I36,33,4))&amp;BIN2HEX(MID($I36,37,4))&amp;" "&amp;BIN2HEX(MID($I36,41,4))&amp;BIN2HEX(MID($I36,45,4))&amp;" "&amp;BIN2HEX(MID($I36,49,4))&amp;BIN2HEX(MID($I36,53,4))</f>
        <v>09 00 00 00 00 00 00 00</v>
      </c>
    </row>
    <row r="37" spans="1:10">
      <c r="A37" s="193"/>
      <c r="B37" s="191"/>
      <c r="C37" s="154"/>
      <c r="D37" s="153"/>
      <c r="E37" s="155" t="s">
        <v>1316</v>
      </c>
      <c r="F37" s="156"/>
      <c r="G37" s="4">
        <f t="shared" si="0"/>
        <v>0</v>
      </c>
      <c r="H37" s="157" t="str">
        <f t="shared" si="1"/>
        <v>00000000000000</v>
      </c>
    </row>
    <row r="38" spans="1:10">
      <c r="A38" s="193"/>
      <c r="B38" s="191"/>
      <c r="C38" s="154"/>
      <c r="D38" s="153"/>
      <c r="E38" s="155" t="s">
        <v>1317</v>
      </c>
      <c r="F38" s="156"/>
      <c r="G38" s="4">
        <f t="shared" si="0"/>
        <v>0</v>
      </c>
      <c r="H38" s="157" t="str">
        <f t="shared" si="1"/>
        <v>00000000000000</v>
      </c>
    </row>
    <row r="39" spans="1:10">
      <c r="A39" s="193"/>
      <c r="B39" s="191"/>
      <c r="C39" s="154"/>
      <c r="D39" s="153"/>
      <c r="E39" s="155" t="s">
        <v>1318</v>
      </c>
      <c r="F39" s="156"/>
      <c r="G39" s="4">
        <f t="shared" si="0"/>
        <v>0</v>
      </c>
      <c r="H39" s="157" t="str">
        <f t="shared" si="1"/>
        <v>00000000000000</v>
      </c>
    </row>
    <row r="40" spans="1:10">
      <c r="A40" s="193"/>
      <c r="B40" s="191" t="s">
        <v>1319</v>
      </c>
      <c r="C40" s="154">
        <f>C36+1</f>
        <v>10</v>
      </c>
      <c r="D40" s="153" t="s">
        <v>1266</v>
      </c>
      <c r="E40" s="155" t="s">
        <v>1320</v>
      </c>
      <c r="F40" s="156"/>
      <c r="G40" s="4">
        <f t="shared" si="0"/>
        <v>0</v>
      </c>
      <c r="H40" s="157" t="str">
        <f t="shared" si="1"/>
        <v>00000000000000</v>
      </c>
      <c r="I40" t="str">
        <f>_xlfn.CONCAT(H40:H43)</f>
        <v>00000000000000000000000000000000000000000000000000000000</v>
      </c>
      <c r="J40" t="str">
        <f>DEC2HEX(C40,2) &amp;" "&amp;BIN2HEX(MID($I40,1,4))&amp;BIN2HEX(MID($I40,5,4))&amp;" "&amp;BIN2HEX(MID($I40,9,4))&amp;BIN2HEX(MID($I40,13,4))&amp;" "&amp;BIN2HEX(MID($I40,17,4))&amp;BIN2HEX(MID($I40,21,4))&amp;" "&amp;BIN2HEX(MID($I40,25,4))&amp;BIN2HEX(MID($I40,29,4))&amp;" "&amp;BIN2HEX(MID($I40,33,4))&amp;BIN2HEX(MID($I40,37,4))&amp;" "&amp;BIN2HEX(MID($I40,41,4))&amp;BIN2HEX(MID($I40,45,4))&amp;" "&amp;BIN2HEX(MID($I40,49,4))&amp;BIN2HEX(MID($I40,53,4))</f>
        <v>0A 00 00 00 00 00 00 00</v>
      </c>
    </row>
    <row r="41" spans="1:10">
      <c r="A41" s="193"/>
      <c r="B41" s="191"/>
      <c r="C41" s="154"/>
      <c r="D41" s="153"/>
      <c r="E41" s="155" t="s">
        <v>1321</v>
      </c>
      <c r="F41" s="156"/>
      <c r="G41" s="4">
        <f t="shared" si="0"/>
        <v>0</v>
      </c>
      <c r="H41" s="157" t="str">
        <f t="shared" si="1"/>
        <v>00000000000000</v>
      </c>
    </row>
    <row r="42" spans="1:10">
      <c r="A42" s="193"/>
      <c r="B42" s="191"/>
      <c r="C42" s="154"/>
      <c r="D42" s="153"/>
      <c r="E42" s="155" t="s">
        <v>1322</v>
      </c>
      <c r="F42" s="156"/>
      <c r="G42" s="4">
        <f t="shared" si="0"/>
        <v>0</v>
      </c>
      <c r="H42" s="157" t="str">
        <f t="shared" si="1"/>
        <v>00000000000000</v>
      </c>
    </row>
    <row r="43" spans="1:10">
      <c r="A43" s="193"/>
      <c r="B43" s="191"/>
      <c r="C43" s="154"/>
      <c r="D43" s="153"/>
      <c r="E43" s="155" t="s">
        <v>1323</v>
      </c>
      <c r="F43" s="156"/>
      <c r="G43" s="4">
        <f t="shared" si="0"/>
        <v>0</v>
      </c>
      <c r="H43" s="157" t="str">
        <f t="shared" si="1"/>
        <v>00000000000000</v>
      </c>
    </row>
    <row r="44" spans="1:10">
      <c r="A44" s="193"/>
      <c r="B44" s="191" t="s">
        <v>1324</v>
      </c>
      <c r="C44" s="154">
        <f>C40+1</f>
        <v>11</v>
      </c>
      <c r="D44" s="153" t="s">
        <v>1266</v>
      </c>
      <c r="E44" s="155" t="s">
        <v>1325</v>
      </c>
      <c r="F44" s="156"/>
      <c r="G44" s="4">
        <f t="shared" si="0"/>
        <v>0</v>
      </c>
      <c r="H44" s="157" t="str">
        <f t="shared" si="1"/>
        <v>00000000000000</v>
      </c>
      <c r="I44" t="str">
        <f>_xlfn.CONCAT(H44:H47)</f>
        <v>00000000000000000000000000000000000000000000000000000000</v>
      </c>
      <c r="J44" t="str">
        <f>DEC2HEX(C44,2) &amp;" "&amp;BIN2HEX(MID($I44,1,4))&amp;BIN2HEX(MID($I44,5,4))&amp;" "&amp;BIN2HEX(MID($I44,9,4))&amp;BIN2HEX(MID($I44,13,4))&amp;" "&amp;BIN2HEX(MID($I44,17,4))&amp;BIN2HEX(MID($I44,21,4))&amp;" "&amp;BIN2HEX(MID($I44,25,4))&amp;BIN2HEX(MID($I44,29,4))&amp;" "&amp;BIN2HEX(MID($I44,33,4))&amp;BIN2HEX(MID($I44,37,4))&amp;" "&amp;BIN2HEX(MID($I44,41,4))&amp;BIN2HEX(MID($I44,45,4))&amp;" "&amp;BIN2HEX(MID($I44,49,4))&amp;BIN2HEX(MID($I44,53,4))</f>
        <v>0B 00 00 00 00 00 00 00</v>
      </c>
    </row>
    <row r="45" spans="1:10">
      <c r="A45" s="193"/>
      <c r="B45" s="191"/>
      <c r="C45" s="154"/>
      <c r="D45" s="153"/>
      <c r="E45" s="155" t="s">
        <v>1326</v>
      </c>
      <c r="F45" s="156"/>
      <c r="G45" s="4">
        <f t="shared" si="0"/>
        <v>0</v>
      </c>
      <c r="H45" s="157" t="str">
        <f t="shared" si="1"/>
        <v>00000000000000</v>
      </c>
    </row>
    <row r="46" spans="1:10">
      <c r="A46" s="193"/>
      <c r="B46" s="191"/>
      <c r="C46" s="154"/>
      <c r="D46" s="153"/>
      <c r="E46" s="155" t="s">
        <v>1327</v>
      </c>
      <c r="F46" s="156"/>
      <c r="G46" s="4">
        <f t="shared" si="0"/>
        <v>0</v>
      </c>
      <c r="H46" s="157" t="str">
        <f t="shared" si="1"/>
        <v>00000000000000</v>
      </c>
    </row>
    <row r="47" spans="1:10">
      <c r="A47" s="193"/>
      <c r="B47" s="191"/>
      <c r="C47" s="154"/>
      <c r="D47" s="153"/>
      <c r="E47" s="155" t="s">
        <v>1328</v>
      </c>
      <c r="F47" s="156"/>
      <c r="G47" s="4">
        <f t="shared" si="0"/>
        <v>0</v>
      </c>
      <c r="H47" s="157" t="str">
        <f t="shared" si="1"/>
        <v>00000000000000</v>
      </c>
    </row>
    <row r="48" spans="1:10">
      <c r="A48" s="193"/>
      <c r="B48" s="191" t="s">
        <v>1329</v>
      </c>
      <c r="C48" s="154">
        <f>C44+1</f>
        <v>12</v>
      </c>
      <c r="D48" s="153" t="s">
        <v>1266</v>
      </c>
      <c r="E48" s="155" t="s">
        <v>1330</v>
      </c>
      <c r="F48" s="156"/>
      <c r="G48" s="4">
        <f t="shared" si="0"/>
        <v>0</v>
      </c>
      <c r="H48" s="157" t="str">
        <f t="shared" si="1"/>
        <v>00000000000000</v>
      </c>
      <c r="I48" t="str">
        <f>_xlfn.CONCAT(H48:H51)</f>
        <v>00000000000000000000000000000000000000000000000000000000</v>
      </c>
      <c r="J48" t="str">
        <f>DEC2HEX(C48,2) &amp;" "&amp;BIN2HEX(MID($I48,1,4))&amp;BIN2HEX(MID($I48,5,4))&amp;" "&amp;BIN2HEX(MID($I48,9,4))&amp;BIN2HEX(MID($I48,13,4))&amp;" "&amp;BIN2HEX(MID($I48,17,4))&amp;BIN2HEX(MID($I48,21,4))&amp;" "&amp;BIN2HEX(MID($I48,25,4))&amp;BIN2HEX(MID($I48,29,4))&amp;" "&amp;BIN2HEX(MID($I48,33,4))&amp;BIN2HEX(MID($I48,37,4))&amp;" "&amp;BIN2HEX(MID($I48,41,4))&amp;BIN2HEX(MID($I48,45,4))&amp;" "&amp;BIN2HEX(MID($I48,49,4))&amp;BIN2HEX(MID($I48,53,4))</f>
        <v>0C 00 00 00 00 00 00 00</v>
      </c>
    </row>
    <row r="49" spans="1:10">
      <c r="A49" s="193"/>
      <c r="B49" s="191"/>
      <c r="C49" s="154"/>
      <c r="D49" s="153"/>
      <c r="E49" s="155" t="s">
        <v>1331</v>
      </c>
      <c r="F49" s="156"/>
      <c r="G49" s="4">
        <f t="shared" si="0"/>
        <v>0</v>
      </c>
      <c r="H49" s="157" t="str">
        <f t="shared" si="1"/>
        <v>00000000000000</v>
      </c>
    </row>
    <row r="50" spans="1:10">
      <c r="A50" s="193"/>
      <c r="B50" s="191"/>
      <c r="C50" s="154"/>
      <c r="D50" s="153"/>
      <c r="E50" s="155" t="s">
        <v>1332</v>
      </c>
      <c r="F50" s="156"/>
      <c r="G50" s="4">
        <f t="shared" si="0"/>
        <v>0</v>
      </c>
      <c r="H50" s="157" t="str">
        <f t="shared" si="1"/>
        <v>00000000000000</v>
      </c>
    </row>
    <row r="51" spans="1:10">
      <c r="A51" s="193"/>
      <c r="B51" s="191"/>
      <c r="C51" s="154"/>
      <c r="D51" s="153"/>
      <c r="E51" s="155" t="s">
        <v>1333</v>
      </c>
      <c r="F51" s="156"/>
      <c r="G51" s="4">
        <f t="shared" si="0"/>
        <v>0</v>
      </c>
      <c r="H51" s="157" t="str">
        <f t="shared" si="1"/>
        <v>00000000000000</v>
      </c>
    </row>
    <row r="52" spans="1:10">
      <c r="A52" s="193"/>
      <c r="B52" s="191" t="s">
        <v>1334</v>
      </c>
      <c r="C52" s="154">
        <f>C48+1</f>
        <v>13</v>
      </c>
      <c r="D52" s="153" t="s">
        <v>1266</v>
      </c>
      <c r="E52" s="155" t="s">
        <v>1335</v>
      </c>
      <c r="F52" s="156"/>
      <c r="G52" s="4">
        <f t="shared" si="0"/>
        <v>0</v>
      </c>
      <c r="H52" s="157" t="str">
        <f t="shared" si="1"/>
        <v>00000000000000</v>
      </c>
      <c r="I52" t="str">
        <f>_xlfn.CONCAT(H52:H55)</f>
        <v>00000000000000000000000000000000000000000000000000000000</v>
      </c>
      <c r="J52" t="str">
        <f>DEC2HEX(C52,2) &amp;" "&amp;BIN2HEX(MID($I52,1,4))&amp;BIN2HEX(MID($I52,5,4))&amp;" "&amp;BIN2HEX(MID($I52,9,4))&amp;BIN2HEX(MID($I52,13,4))&amp;" "&amp;BIN2HEX(MID($I52,17,4))&amp;BIN2HEX(MID($I52,21,4))&amp;" "&amp;BIN2HEX(MID($I52,25,4))&amp;BIN2HEX(MID($I52,29,4))&amp;" "&amp;BIN2HEX(MID($I52,33,4))&amp;BIN2HEX(MID($I52,37,4))&amp;" "&amp;BIN2HEX(MID($I52,41,4))&amp;BIN2HEX(MID($I52,45,4))&amp;" "&amp;BIN2HEX(MID($I52,49,4))&amp;BIN2HEX(MID($I52,53,4))</f>
        <v>0D 00 00 00 00 00 00 00</v>
      </c>
    </row>
    <row r="53" spans="1:10">
      <c r="A53" s="193"/>
      <c r="B53" s="191"/>
      <c r="C53" s="154"/>
      <c r="D53" s="153"/>
      <c r="E53" s="155" t="s">
        <v>1336</v>
      </c>
      <c r="F53" s="156"/>
      <c r="G53" s="4">
        <f t="shared" si="0"/>
        <v>0</v>
      </c>
      <c r="H53" s="157" t="str">
        <f t="shared" si="1"/>
        <v>00000000000000</v>
      </c>
    </row>
    <row r="54" spans="1:10">
      <c r="A54" s="193"/>
      <c r="B54" s="191"/>
      <c r="C54" s="154"/>
      <c r="D54" s="153"/>
      <c r="E54" s="155" t="s">
        <v>1337</v>
      </c>
      <c r="F54" s="156"/>
      <c r="G54" s="4">
        <f t="shared" si="0"/>
        <v>0</v>
      </c>
      <c r="H54" s="157" t="str">
        <f t="shared" si="1"/>
        <v>00000000000000</v>
      </c>
    </row>
    <row r="55" spans="1:10">
      <c r="A55" s="193"/>
      <c r="B55" s="191"/>
      <c r="C55" s="154"/>
      <c r="D55" s="153"/>
      <c r="E55" s="155" t="s">
        <v>1338</v>
      </c>
      <c r="F55" s="156"/>
      <c r="G55" s="4">
        <f t="shared" si="0"/>
        <v>0</v>
      </c>
      <c r="H55" s="157" t="str">
        <f t="shared" si="1"/>
        <v>00000000000000</v>
      </c>
    </row>
    <row r="56" spans="1:10">
      <c r="A56" s="193"/>
      <c r="B56" s="191" t="s">
        <v>1339</v>
      </c>
      <c r="C56" s="154">
        <f>C52+1</f>
        <v>14</v>
      </c>
      <c r="D56" s="153" t="s">
        <v>1266</v>
      </c>
      <c r="E56" s="155" t="s">
        <v>1340</v>
      </c>
      <c r="F56" s="156"/>
      <c r="G56" s="4">
        <f t="shared" si="0"/>
        <v>0</v>
      </c>
      <c r="H56" s="157" t="str">
        <f t="shared" si="1"/>
        <v>00000000000000</v>
      </c>
      <c r="I56" t="str">
        <f>_xlfn.CONCAT(H56:H59)</f>
        <v>00000000000000000000000000000000000000000000000000000000</v>
      </c>
      <c r="J56" t="str">
        <f>DEC2HEX(C56,2) &amp;" "&amp;BIN2HEX(MID($I56,1,4))&amp;BIN2HEX(MID($I56,5,4))&amp;" "&amp;BIN2HEX(MID($I56,9,4))&amp;BIN2HEX(MID($I56,13,4))&amp;" "&amp;BIN2HEX(MID($I56,17,4))&amp;BIN2HEX(MID($I56,21,4))&amp;" "&amp;BIN2HEX(MID($I56,25,4))&amp;BIN2HEX(MID($I56,29,4))&amp;" "&amp;BIN2HEX(MID($I56,33,4))&amp;BIN2HEX(MID($I56,37,4))&amp;" "&amp;BIN2HEX(MID($I56,41,4))&amp;BIN2HEX(MID($I56,45,4))&amp;" "&amp;BIN2HEX(MID($I56,49,4))&amp;BIN2HEX(MID($I56,53,4))</f>
        <v>0E 00 00 00 00 00 00 00</v>
      </c>
    </row>
    <row r="57" spans="1:10">
      <c r="A57" s="193"/>
      <c r="B57" s="191"/>
      <c r="C57" s="154"/>
      <c r="D57" s="153"/>
      <c r="E57" s="155" t="s">
        <v>1341</v>
      </c>
      <c r="F57" s="156"/>
      <c r="G57" s="4">
        <f t="shared" si="0"/>
        <v>0</v>
      </c>
      <c r="H57" s="157" t="str">
        <f t="shared" si="1"/>
        <v>00000000000000</v>
      </c>
    </row>
    <row r="58" spans="1:10">
      <c r="A58" s="193"/>
      <c r="B58" s="191"/>
      <c r="C58" s="154"/>
      <c r="D58" s="153"/>
      <c r="E58" s="155" t="s">
        <v>1342</v>
      </c>
      <c r="F58" s="156"/>
      <c r="G58" s="4">
        <f t="shared" si="0"/>
        <v>0</v>
      </c>
      <c r="H58" s="157" t="str">
        <f t="shared" si="1"/>
        <v>00000000000000</v>
      </c>
    </row>
    <row r="59" spans="1:10">
      <c r="A59" s="193"/>
      <c r="B59" s="191"/>
      <c r="C59" s="154"/>
      <c r="D59" s="153"/>
      <c r="E59" s="155" t="s">
        <v>1343</v>
      </c>
      <c r="F59" s="156"/>
      <c r="G59" s="4">
        <f t="shared" si="0"/>
        <v>0</v>
      </c>
      <c r="H59" s="157" t="str">
        <f t="shared" si="1"/>
        <v>00000000000000</v>
      </c>
    </row>
    <row r="60" spans="1:10">
      <c r="A60" s="193"/>
      <c r="B60" s="191" t="s">
        <v>1344</v>
      </c>
      <c r="C60" s="154">
        <f>C56+1</f>
        <v>15</v>
      </c>
      <c r="D60" s="153" t="s">
        <v>1266</v>
      </c>
      <c r="E60" s="155" t="s">
        <v>1345</v>
      </c>
      <c r="F60" s="156"/>
      <c r="G60" s="4">
        <f t="shared" si="0"/>
        <v>0</v>
      </c>
      <c r="H60" s="157" t="str">
        <f t="shared" si="1"/>
        <v>00000000000000</v>
      </c>
      <c r="I60" t="str">
        <f>_xlfn.CONCAT(H60:H63)</f>
        <v>00000000000000000000000000000000000000000000000000000000</v>
      </c>
      <c r="J60" t="str">
        <f>DEC2HEX(C60,2) &amp;" "&amp;BIN2HEX(MID($I60,1,4))&amp;BIN2HEX(MID($I60,5,4))&amp;" "&amp;BIN2HEX(MID($I60,9,4))&amp;BIN2HEX(MID($I60,13,4))&amp;" "&amp;BIN2HEX(MID($I60,17,4))&amp;BIN2HEX(MID($I60,21,4))&amp;" "&amp;BIN2HEX(MID($I60,25,4))&amp;BIN2HEX(MID($I60,29,4))&amp;" "&amp;BIN2HEX(MID($I60,33,4))&amp;BIN2HEX(MID($I60,37,4))&amp;" "&amp;BIN2HEX(MID($I60,41,4))&amp;BIN2HEX(MID($I60,45,4))&amp;" "&amp;BIN2HEX(MID($I60,49,4))&amp;BIN2HEX(MID($I60,53,4))</f>
        <v>0F 00 00 00 00 00 00 00</v>
      </c>
    </row>
    <row r="61" spans="1:10">
      <c r="A61" s="193"/>
      <c r="B61" s="191"/>
      <c r="C61" s="154"/>
      <c r="D61" s="153"/>
      <c r="E61" s="155" t="s">
        <v>1346</v>
      </c>
      <c r="F61" s="156"/>
      <c r="G61" s="4">
        <f t="shared" si="0"/>
        <v>0</v>
      </c>
      <c r="H61" s="157" t="str">
        <f t="shared" si="1"/>
        <v>00000000000000</v>
      </c>
      <c r="I61" s="141"/>
    </row>
    <row r="62" spans="1:10">
      <c r="A62" s="193"/>
      <c r="B62" s="191"/>
      <c r="C62" s="154"/>
      <c r="D62" s="153"/>
      <c r="E62" s="155" t="s">
        <v>1347</v>
      </c>
      <c r="F62" s="156"/>
      <c r="G62" s="4">
        <f t="shared" si="0"/>
        <v>0</v>
      </c>
      <c r="H62" s="157" t="str">
        <f t="shared" si="1"/>
        <v>00000000000000</v>
      </c>
      <c r="I62" s="158"/>
    </row>
    <row r="63" spans="1:10">
      <c r="A63" s="193"/>
      <c r="B63" s="191"/>
      <c r="C63" s="154"/>
      <c r="D63" s="153"/>
      <c r="E63" s="155" t="s">
        <v>1348</v>
      </c>
      <c r="F63" s="156"/>
      <c r="G63" s="4">
        <f t="shared" si="0"/>
        <v>0</v>
      </c>
      <c r="H63" s="157" t="str">
        <f t="shared" si="1"/>
        <v>00000000000000</v>
      </c>
    </row>
    <row r="64" spans="1:10">
      <c r="A64" s="193"/>
      <c r="B64" s="191" t="s">
        <v>1349</v>
      </c>
      <c r="C64" s="154">
        <f>C60+1</f>
        <v>16</v>
      </c>
      <c r="D64" s="153" t="s">
        <v>1266</v>
      </c>
      <c r="E64" s="155" t="s">
        <v>1350</v>
      </c>
      <c r="F64" s="156"/>
      <c r="G64" s="4">
        <f t="shared" si="0"/>
        <v>0</v>
      </c>
      <c r="H64" s="157" t="str">
        <f t="shared" si="1"/>
        <v>00000000000000</v>
      </c>
      <c r="I64" t="str">
        <f>_xlfn.CONCAT(H64:H67)</f>
        <v>00000000000000000000000000000000000000000000000000000000</v>
      </c>
      <c r="J64" t="str">
        <f>DEC2HEX(C64,2) &amp;" "&amp;BIN2HEX(MID($I64,1,4))&amp;BIN2HEX(MID($I64,5,4))&amp;" "&amp;BIN2HEX(MID($I64,9,4))&amp;BIN2HEX(MID($I64,13,4))&amp;" "&amp;BIN2HEX(MID($I64,17,4))&amp;BIN2HEX(MID($I64,21,4))&amp;" "&amp;BIN2HEX(MID($I64,25,4))&amp;BIN2HEX(MID($I64,29,4))&amp;" "&amp;BIN2HEX(MID($I64,33,4))&amp;BIN2HEX(MID($I64,37,4))&amp;" "&amp;BIN2HEX(MID($I64,41,4))&amp;BIN2HEX(MID($I64,45,4))&amp;" "&amp;BIN2HEX(MID($I64,49,4))&amp;BIN2HEX(MID($I64,53,4))</f>
        <v>10 00 00 00 00 00 00 00</v>
      </c>
    </row>
    <row r="65" spans="1:10">
      <c r="A65" s="193"/>
      <c r="B65" s="191"/>
      <c r="C65" s="154"/>
      <c r="D65" s="153"/>
      <c r="E65" s="155" t="s">
        <v>1351</v>
      </c>
      <c r="F65" s="156"/>
      <c r="G65" s="4">
        <f t="shared" si="0"/>
        <v>0</v>
      </c>
      <c r="H65" s="157" t="str">
        <f t="shared" si="1"/>
        <v>00000000000000</v>
      </c>
    </row>
    <row r="66" spans="1:10">
      <c r="A66" s="193"/>
      <c r="B66" s="191"/>
      <c r="C66" s="154"/>
      <c r="D66" s="153"/>
      <c r="E66" s="155" t="s">
        <v>1352</v>
      </c>
      <c r="F66" s="156"/>
      <c r="G66" s="4">
        <f t="shared" si="0"/>
        <v>0</v>
      </c>
      <c r="H66" s="157" t="str">
        <f t="shared" si="1"/>
        <v>00000000000000</v>
      </c>
    </row>
    <row r="67" spans="1:10">
      <c r="A67" s="193"/>
      <c r="B67" s="191"/>
      <c r="C67" s="154"/>
      <c r="D67" s="153"/>
      <c r="E67" s="155" t="s">
        <v>1353</v>
      </c>
      <c r="F67" s="156"/>
      <c r="G67" s="4">
        <f t="shared" si="0"/>
        <v>0</v>
      </c>
      <c r="H67" s="157" t="str">
        <f t="shared" si="1"/>
        <v>00000000000000</v>
      </c>
    </row>
    <row r="68" spans="1:10">
      <c r="A68" s="193"/>
      <c r="B68" s="191" t="s">
        <v>1354</v>
      </c>
      <c r="C68" s="154">
        <f>C64+1</f>
        <v>17</v>
      </c>
      <c r="D68" s="153" t="s">
        <v>1266</v>
      </c>
      <c r="E68" s="155" t="s">
        <v>1355</v>
      </c>
      <c r="F68" s="156"/>
      <c r="G68" s="4">
        <f t="shared" si="0"/>
        <v>0</v>
      </c>
      <c r="H68" s="157" t="str">
        <f t="shared" si="1"/>
        <v>00000000000000</v>
      </c>
      <c r="I68" t="str">
        <f>_xlfn.CONCAT(H68:H71)</f>
        <v>00000000000000000000000000000000000000000000000000000000</v>
      </c>
      <c r="J68" t="str">
        <f>DEC2HEX(C68,2) &amp;" "&amp;BIN2HEX(MID($I68,1,4))&amp;BIN2HEX(MID($I68,5,4))&amp;" "&amp;BIN2HEX(MID($I68,9,4))&amp;BIN2HEX(MID($I68,13,4))&amp;" "&amp;BIN2HEX(MID($I68,17,4))&amp;BIN2HEX(MID($I68,21,4))&amp;" "&amp;BIN2HEX(MID($I68,25,4))&amp;BIN2HEX(MID($I68,29,4))&amp;" "&amp;BIN2HEX(MID($I68,33,4))&amp;BIN2HEX(MID($I68,37,4))&amp;" "&amp;BIN2HEX(MID($I68,41,4))&amp;BIN2HEX(MID($I68,45,4))&amp;" "&amp;BIN2HEX(MID($I68,49,4))&amp;BIN2HEX(MID($I68,53,4))</f>
        <v>11 00 00 00 00 00 00 00</v>
      </c>
    </row>
    <row r="69" spans="1:10">
      <c r="A69" s="193"/>
      <c r="B69" s="191"/>
      <c r="C69" s="154"/>
      <c r="D69" s="153"/>
      <c r="E69" s="155" t="s">
        <v>1356</v>
      </c>
      <c r="F69" s="156"/>
      <c r="G69" s="4">
        <f t="shared" si="0"/>
        <v>0</v>
      </c>
      <c r="H69" s="157" t="str">
        <f t="shared" si="1"/>
        <v>00000000000000</v>
      </c>
    </row>
    <row r="70" spans="1:10">
      <c r="A70" s="193"/>
      <c r="B70" s="191"/>
      <c r="C70" s="154"/>
      <c r="D70" s="153"/>
      <c r="E70" s="155" t="s">
        <v>1357</v>
      </c>
      <c r="F70" s="156"/>
      <c r="G70" s="4">
        <f t="shared" ref="G70:G133" si="2">F70*1000</f>
        <v>0</v>
      </c>
      <c r="H70" s="157" t="str">
        <f t="shared" ref="H70:H133" si="3">_xlfn.BASE(G70,2,14)</f>
        <v>00000000000000</v>
      </c>
    </row>
    <row r="71" spans="1:10">
      <c r="A71" s="193"/>
      <c r="B71" s="191"/>
      <c r="C71" s="154"/>
      <c r="D71" s="153"/>
      <c r="E71" s="155" t="s">
        <v>1358</v>
      </c>
      <c r="F71" s="156"/>
      <c r="G71" s="4">
        <f t="shared" si="2"/>
        <v>0</v>
      </c>
      <c r="H71" s="157" t="str">
        <f t="shared" si="3"/>
        <v>00000000000000</v>
      </c>
    </row>
    <row r="72" spans="1:10">
      <c r="A72" s="193"/>
      <c r="B72" s="191" t="s">
        <v>1359</v>
      </c>
      <c r="C72" s="154">
        <f>C68+1</f>
        <v>18</v>
      </c>
      <c r="D72" s="153" t="s">
        <v>1266</v>
      </c>
      <c r="E72" s="155" t="s">
        <v>1360</v>
      </c>
      <c r="F72" s="156"/>
      <c r="G72" s="4">
        <f t="shared" si="2"/>
        <v>0</v>
      </c>
      <c r="H72" s="157" t="str">
        <f t="shared" si="3"/>
        <v>00000000000000</v>
      </c>
      <c r="I72" t="str">
        <f>_xlfn.CONCAT(H72:H75)</f>
        <v>00000000000000000000000000000000000000000000000000000000</v>
      </c>
      <c r="J72" t="str">
        <f>DEC2HEX(C72,2) &amp;" "&amp;BIN2HEX(MID($I72,1,4))&amp;BIN2HEX(MID($I72,5,4))&amp;" "&amp;BIN2HEX(MID($I72,9,4))&amp;BIN2HEX(MID($I72,13,4))&amp;" "&amp;BIN2HEX(MID($I72,17,4))&amp;BIN2HEX(MID($I72,21,4))&amp;" "&amp;BIN2HEX(MID($I72,25,4))&amp;BIN2HEX(MID($I72,29,4))&amp;" "&amp;BIN2HEX(MID($I72,33,4))&amp;BIN2HEX(MID($I72,37,4))&amp;" "&amp;BIN2HEX(MID($I72,41,4))&amp;BIN2HEX(MID($I72,45,4))&amp;" "&amp;BIN2HEX(MID($I72,49,4))&amp;BIN2HEX(MID($I72,53,4))</f>
        <v>12 00 00 00 00 00 00 00</v>
      </c>
    </row>
    <row r="73" spans="1:10">
      <c r="A73" s="193"/>
      <c r="B73" s="191"/>
      <c r="C73" s="154"/>
      <c r="D73" s="153"/>
      <c r="E73" s="155" t="s">
        <v>1361</v>
      </c>
      <c r="F73" s="156"/>
      <c r="G73" s="4">
        <f t="shared" si="2"/>
        <v>0</v>
      </c>
      <c r="H73" s="157" t="str">
        <f t="shared" si="3"/>
        <v>00000000000000</v>
      </c>
    </row>
    <row r="74" spans="1:10">
      <c r="A74" s="193"/>
      <c r="B74" s="191"/>
      <c r="C74" s="154"/>
      <c r="D74" s="153"/>
      <c r="E74" s="155" t="s">
        <v>1362</v>
      </c>
      <c r="F74" s="156"/>
      <c r="G74" s="4">
        <f t="shared" si="2"/>
        <v>0</v>
      </c>
      <c r="H74" s="157" t="str">
        <f t="shared" si="3"/>
        <v>00000000000000</v>
      </c>
    </row>
    <row r="75" spans="1:10">
      <c r="A75" s="193"/>
      <c r="B75" s="191"/>
      <c r="C75" s="154"/>
      <c r="D75" s="153"/>
      <c r="E75" s="155" t="s">
        <v>1363</v>
      </c>
      <c r="F75" s="156"/>
      <c r="G75" s="4">
        <f t="shared" si="2"/>
        <v>0</v>
      </c>
      <c r="H75" s="157" t="str">
        <f t="shared" si="3"/>
        <v>00000000000000</v>
      </c>
    </row>
    <row r="76" spans="1:10">
      <c r="A76" s="193"/>
      <c r="B76" s="191" t="s">
        <v>1364</v>
      </c>
      <c r="C76" s="154">
        <f>C72+1</f>
        <v>19</v>
      </c>
      <c r="D76" s="153" t="s">
        <v>1266</v>
      </c>
      <c r="E76" s="155" t="s">
        <v>1365</v>
      </c>
      <c r="F76" s="156"/>
      <c r="G76" s="4">
        <f t="shared" si="2"/>
        <v>0</v>
      </c>
      <c r="H76" s="157" t="str">
        <f t="shared" si="3"/>
        <v>00000000000000</v>
      </c>
      <c r="I76" t="str">
        <f>_xlfn.CONCAT(H76:H79)</f>
        <v>00000000000000000000000000000000000000000000000000000000</v>
      </c>
      <c r="J76" t="str">
        <f>DEC2HEX(C76,2) &amp;" "&amp;BIN2HEX(MID($I76,1,4))&amp;BIN2HEX(MID($I76,5,4))&amp;" "&amp;BIN2HEX(MID($I76,9,4))&amp;BIN2HEX(MID($I76,13,4))&amp;" "&amp;BIN2HEX(MID($I76,17,4))&amp;BIN2HEX(MID($I76,21,4))&amp;" "&amp;BIN2HEX(MID($I76,25,4))&amp;BIN2HEX(MID($I76,29,4))&amp;" "&amp;BIN2HEX(MID($I76,33,4))&amp;BIN2HEX(MID($I76,37,4))&amp;" "&amp;BIN2HEX(MID($I76,41,4))&amp;BIN2HEX(MID($I76,45,4))&amp;" "&amp;BIN2HEX(MID($I76,49,4))&amp;BIN2HEX(MID($I76,53,4))</f>
        <v>13 00 00 00 00 00 00 00</v>
      </c>
    </row>
    <row r="77" spans="1:10">
      <c r="A77" s="193"/>
      <c r="B77" s="191"/>
      <c r="C77" s="154"/>
      <c r="D77" s="153"/>
      <c r="E77" s="155" t="s">
        <v>1366</v>
      </c>
      <c r="F77" s="156"/>
      <c r="G77" s="4">
        <f t="shared" si="2"/>
        <v>0</v>
      </c>
      <c r="H77" s="157" t="str">
        <f t="shared" si="3"/>
        <v>00000000000000</v>
      </c>
    </row>
    <row r="78" spans="1:10">
      <c r="A78" s="193"/>
      <c r="B78" s="191"/>
      <c r="C78" s="154"/>
      <c r="D78" s="153"/>
      <c r="E78" s="155" t="s">
        <v>1367</v>
      </c>
      <c r="F78" s="156"/>
      <c r="G78" s="4">
        <f t="shared" si="2"/>
        <v>0</v>
      </c>
      <c r="H78" s="157" t="str">
        <f t="shared" si="3"/>
        <v>00000000000000</v>
      </c>
    </row>
    <row r="79" spans="1:10">
      <c r="A79" s="193"/>
      <c r="B79" s="191"/>
      <c r="C79" s="154"/>
      <c r="D79" s="153"/>
      <c r="E79" s="155" t="s">
        <v>1368</v>
      </c>
      <c r="F79" s="156"/>
      <c r="G79" s="4">
        <f t="shared" si="2"/>
        <v>0</v>
      </c>
      <c r="H79" s="157" t="str">
        <f t="shared" si="3"/>
        <v>00000000000000</v>
      </c>
    </row>
    <row r="80" spans="1:10">
      <c r="A80" s="193"/>
      <c r="B80" s="191" t="s">
        <v>1369</v>
      </c>
      <c r="C80" s="154">
        <f>C76+1</f>
        <v>20</v>
      </c>
      <c r="D80" s="153" t="s">
        <v>1266</v>
      </c>
      <c r="E80" s="155" t="s">
        <v>1370</v>
      </c>
      <c r="F80" s="156"/>
      <c r="G80" s="4">
        <f t="shared" si="2"/>
        <v>0</v>
      </c>
      <c r="H80" s="157" t="str">
        <f t="shared" si="3"/>
        <v>00000000000000</v>
      </c>
      <c r="I80" t="str">
        <f>_xlfn.CONCAT(H80:H83)</f>
        <v>00000000000000000000000000000000000000000000000000000000</v>
      </c>
      <c r="J80" t="str">
        <f>DEC2HEX(C80,2) &amp;" "&amp;BIN2HEX(MID($I80,1,4))&amp;BIN2HEX(MID($I80,5,4))&amp;" "&amp;BIN2HEX(MID($I80,9,4))&amp;BIN2HEX(MID($I80,13,4))&amp;" "&amp;BIN2HEX(MID($I80,17,4))&amp;BIN2HEX(MID($I80,21,4))&amp;" "&amp;BIN2HEX(MID($I80,25,4))&amp;BIN2HEX(MID($I80,29,4))&amp;" "&amp;BIN2HEX(MID($I80,33,4))&amp;BIN2HEX(MID($I80,37,4))&amp;" "&amp;BIN2HEX(MID($I80,41,4))&amp;BIN2HEX(MID($I80,45,4))&amp;" "&amp;BIN2HEX(MID($I80,49,4))&amp;BIN2HEX(MID($I80,53,4))</f>
        <v>14 00 00 00 00 00 00 00</v>
      </c>
    </row>
    <row r="81" spans="1:10">
      <c r="A81" s="193"/>
      <c r="B81" s="191"/>
      <c r="C81" s="154"/>
      <c r="D81" s="153"/>
      <c r="E81" s="155" t="s">
        <v>1371</v>
      </c>
      <c r="F81" s="156"/>
      <c r="G81" s="4">
        <f t="shared" si="2"/>
        <v>0</v>
      </c>
      <c r="H81" s="157" t="str">
        <f t="shared" si="3"/>
        <v>00000000000000</v>
      </c>
    </row>
    <row r="82" spans="1:10">
      <c r="A82" s="193"/>
      <c r="B82" s="191"/>
      <c r="C82" s="154"/>
      <c r="D82" s="153"/>
      <c r="E82" s="155" t="s">
        <v>1372</v>
      </c>
      <c r="F82" s="156"/>
      <c r="G82" s="4">
        <f t="shared" si="2"/>
        <v>0</v>
      </c>
      <c r="H82" s="157" t="str">
        <f t="shared" si="3"/>
        <v>00000000000000</v>
      </c>
    </row>
    <row r="83" spans="1:10">
      <c r="A83" s="193"/>
      <c r="B83" s="191"/>
      <c r="C83" s="154"/>
      <c r="D83" s="153"/>
      <c r="E83" s="155" t="s">
        <v>1373</v>
      </c>
      <c r="F83" s="156"/>
      <c r="G83" s="4">
        <f t="shared" si="2"/>
        <v>0</v>
      </c>
      <c r="H83" s="157" t="str">
        <f t="shared" si="3"/>
        <v>00000000000000</v>
      </c>
    </row>
    <row r="84" spans="1:10">
      <c r="A84" s="193"/>
      <c r="B84" s="191" t="s">
        <v>1374</v>
      </c>
      <c r="C84" s="154">
        <f>C80+1</f>
        <v>21</v>
      </c>
      <c r="D84" s="153" t="s">
        <v>1266</v>
      </c>
      <c r="E84" s="155" t="s">
        <v>1375</v>
      </c>
      <c r="F84" s="156"/>
      <c r="G84" s="4">
        <f t="shared" si="2"/>
        <v>0</v>
      </c>
      <c r="H84" s="157" t="str">
        <f t="shared" si="3"/>
        <v>00000000000000</v>
      </c>
      <c r="I84" t="str">
        <f>_xlfn.CONCAT(H84:H87)</f>
        <v>00000000000000000000000000000000000000000000000000000000</v>
      </c>
      <c r="J84" t="str">
        <f>DEC2HEX(C84,2) &amp;" "&amp;BIN2HEX(MID($I84,1,4))&amp;BIN2HEX(MID($I84,5,4))&amp;" "&amp;BIN2HEX(MID($I84,9,4))&amp;BIN2HEX(MID($I84,13,4))&amp;" "&amp;BIN2HEX(MID($I84,17,4))&amp;BIN2HEX(MID($I84,21,4))&amp;" "&amp;BIN2HEX(MID($I84,25,4))&amp;BIN2HEX(MID($I84,29,4))&amp;" "&amp;BIN2HEX(MID($I84,33,4))&amp;BIN2HEX(MID($I84,37,4))&amp;" "&amp;BIN2HEX(MID($I84,41,4))&amp;BIN2HEX(MID($I84,45,4))&amp;" "&amp;BIN2HEX(MID($I84,49,4))&amp;BIN2HEX(MID($I84,53,4))</f>
        <v>15 00 00 00 00 00 00 00</v>
      </c>
    </row>
    <row r="85" spans="1:10">
      <c r="A85" s="193"/>
      <c r="B85" s="191"/>
      <c r="C85" s="154"/>
      <c r="D85" s="153"/>
      <c r="E85" s="155" t="s">
        <v>1376</v>
      </c>
      <c r="F85" s="156"/>
      <c r="G85" s="4">
        <f t="shared" si="2"/>
        <v>0</v>
      </c>
      <c r="H85" s="157" t="str">
        <f t="shared" si="3"/>
        <v>00000000000000</v>
      </c>
    </row>
    <row r="86" spans="1:10">
      <c r="A86" s="193"/>
      <c r="B86" s="191"/>
      <c r="C86" s="154"/>
      <c r="D86" s="153"/>
      <c r="E86" s="155" t="s">
        <v>1377</v>
      </c>
      <c r="F86" s="156"/>
      <c r="G86" s="4">
        <f t="shared" si="2"/>
        <v>0</v>
      </c>
      <c r="H86" s="157" t="str">
        <f t="shared" si="3"/>
        <v>00000000000000</v>
      </c>
    </row>
    <row r="87" spans="1:10">
      <c r="A87" s="193"/>
      <c r="B87" s="191"/>
      <c r="C87" s="154"/>
      <c r="D87" s="153"/>
      <c r="E87" s="155" t="s">
        <v>1378</v>
      </c>
      <c r="F87" s="156"/>
      <c r="G87" s="4">
        <f t="shared" si="2"/>
        <v>0</v>
      </c>
      <c r="H87" s="157" t="str">
        <f t="shared" si="3"/>
        <v>00000000000000</v>
      </c>
    </row>
    <row r="88" spans="1:10">
      <c r="A88" s="193"/>
      <c r="B88" s="191" t="s">
        <v>1379</v>
      </c>
      <c r="C88" s="154">
        <f>C84+1</f>
        <v>22</v>
      </c>
      <c r="D88" s="153" t="s">
        <v>1266</v>
      </c>
      <c r="E88" s="155" t="s">
        <v>1380</v>
      </c>
      <c r="F88" s="156"/>
      <c r="G88" s="4">
        <f t="shared" si="2"/>
        <v>0</v>
      </c>
      <c r="H88" s="157" t="str">
        <f t="shared" si="3"/>
        <v>00000000000000</v>
      </c>
      <c r="I88" t="str">
        <f>_xlfn.CONCAT(H88:H91)</f>
        <v>00000000000000000000000000000000000000000000000000000000</v>
      </c>
      <c r="J88" t="str">
        <f>DEC2HEX(C88,2) &amp;" "&amp;BIN2HEX(MID($I88,1,4))&amp;BIN2HEX(MID($I88,5,4))&amp;" "&amp;BIN2HEX(MID($I88,9,4))&amp;BIN2HEX(MID($I88,13,4))&amp;" "&amp;BIN2HEX(MID($I88,17,4))&amp;BIN2HEX(MID($I88,21,4))&amp;" "&amp;BIN2HEX(MID($I88,25,4))&amp;BIN2HEX(MID($I88,29,4))&amp;" "&amp;BIN2HEX(MID($I88,33,4))&amp;BIN2HEX(MID($I88,37,4))&amp;" "&amp;BIN2HEX(MID($I88,41,4))&amp;BIN2HEX(MID($I88,45,4))&amp;" "&amp;BIN2HEX(MID($I88,49,4))&amp;BIN2HEX(MID($I88,53,4))</f>
        <v>16 00 00 00 00 00 00 00</v>
      </c>
    </row>
    <row r="89" spans="1:10">
      <c r="A89" s="193"/>
      <c r="B89" s="191"/>
      <c r="C89" s="154"/>
      <c r="D89" s="153"/>
      <c r="E89" s="155" t="s">
        <v>1381</v>
      </c>
      <c r="F89" s="156"/>
      <c r="G89" s="4">
        <f t="shared" si="2"/>
        <v>0</v>
      </c>
      <c r="H89" s="157" t="str">
        <f t="shared" si="3"/>
        <v>00000000000000</v>
      </c>
      <c r="I89" s="141"/>
    </row>
    <row r="90" spans="1:10">
      <c r="A90" s="193"/>
      <c r="B90" s="191"/>
      <c r="C90" s="154"/>
      <c r="D90" s="153"/>
      <c r="E90" s="155" t="s">
        <v>1382</v>
      </c>
      <c r="F90" s="156"/>
      <c r="G90" s="4">
        <f t="shared" si="2"/>
        <v>0</v>
      </c>
      <c r="H90" s="157" t="str">
        <f t="shared" si="3"/>
        <v>00000000000000</v>
      </c>
      <c r="I90" s="158"/>
    </row>
    <row r="91" spans="1:10">
      <c r="A91" s="193"/>
      <c r="B91" s="191"/>
      <c r="C91" s="154"/>
      <c r="D91" s="153"/>
      <c r="E91" s="155" t="s">
        <v>1383</v>
      </c>
      <c r="F91" s="156"/>
      <c r="G91" s="4">
        <f t="shared" si="2"/>
        <v>0</v>
      </c>
      <c r="H91" s="157" t="str">
        <f t="shared" si="3"/>
        <v>00000000000000</v>
      </c>
    </row>
    <row r="92" spans="1:10">
      <c r="A92" s="193"/>
      <c r="B92" s="191" t="s">
        <v>1384</v>
      </c>
      <c r="C92" s="154">
        <f>C88+1</f>
        <v>23</v>
      </c>
      <c r="D92" s="153" t="s">
        <v>1266</v>
      </c>
      <c r="E92" s="155" t="s">
        <v>1385</v>
      </c>
      <c r="F92" s="156"/>
      <c r="G92" s="4">
        <f t="shared" si="2"/>
        <v>0</v>
      </c>
      <c r="H92" s="157" t="str">
        <f t="shared" si="3"/>
        <v>00000000000000</v>
      </c>
      <c r="I92" t="str">
        <f>_xlfn.CONCAT(H92:H95)</f>
        <v>00000000000000000000000000000000000000000000000000000000</v>
      </c>
      <c r="J92" t="str">
        <f>DEC2HEX(C92,2) &amp;" "&amp;BIN2HEX(MID($I92,1,4))&amp;BIN2HEX(MID($I92,5,4))&amp;" "&amp;BIN2HEX(MID($I92,9,4))&amp;BIN2HEX(MID($I92,13,4))&amp;" "&amp;BIN2HEX(MID($I92,17,4))&amp;BIN2HEX(MID($I92,21,4))&amp;" "&amp;BIN2HEX(MID($I92,25,4))&amp;BIN2HEX(MID($I92,29,4))&amp;" "&amp;BIN2HEX(MID($I92,33,4))&amp;BIN2HEX(MID($I92,37,4))&amp;" "&amp;BIN2HEX(MID($I92,41,4))&amp;BIN2HEX(MID($I92,45,4))&amp;" "&amp;BIN2HEX(MID($I92,49,4))&amp;BIN2HEX(MID($I92,53,4))</f>
        <v>17 00 00 00 00 00 00 00</v>
      </c>
    </row>
    <row r="93" spans="1:10">
      <c r="A93" s="193"/>
      <c r="B93" s="191"/>
      <c r="C93" s="154"/>
      <c r="D93" s="153"/>
      <c r="E93" s="155" t="s">
        <v>1386</v>
      </c>
      <c r="F93" s="156"/>
      <c r="G93" s="4">
        <f t="shared" si="2"/>
        <v>0</v>
      </c>
      <c r="H93" s="157" t="str">
        <f t="shared" si="3"/>
        <v>00000000000000</v>
      </c>
    </row>
    <row r="94" spans="1:10">
      <c r="A94" s="193"/>
      <c r="B94" s="191"/>
      <c r="C94" s="154"/>
      <c r="D94" s="153"/>
      <c r="E94" s="155" t="s">
        <v>1387</v>
      </c>
      <c r="F94" s="156"/>
      <c r="G94" s="4">
        <f t="shared" si="2"/>
        <v>0</v>
      </c>
      <c r="H94" s="157" t="str">
        <f t="shared" si="3"/>
        <v>00000000000000</v>
      </c>
    </row>
    <row r="95" spans="1:10">
      <c r="A95" s="193"/>
      <c r="B95" s="191"/>
      <c r="C95" s="154"/>
      <c r="D95" s="153"/>
      <c r="E95" s="155" t="s">
        <v>1388</v>
      </c>
      <c r="F95" s="156"/>
      <c r="G95" s="4">
        <f t="shared" si="2"/>
        <v>0</v>
      </c>
      <c r="H95" s="157" t="str">
        <f t="shared" si="3"/>
        <v>00000000000000</v>
      </c>
    </row>
    <row r="96" spans="1:10">
      <c r="A96" s="193"/>
      <c r="B96" s="191" t="s">
        <v>1389</v>
      </c>
      <c r="C96" s="154">
        <f>C92+1</f>
        <v>24</v>
      </c>
      <c r="D96" s="153" t="s">
        <v>1266</v>
      </c>
      <c r="E96" s="155" t="s">
        <v>1390</v>
      </c>
      <c r="F96" s="156"/>
      <c r="G96" s="4">
        <f t="shared" si="2"/>
        <v>0</v>
      </c>
      <c r="H96" s="157" t="str">
        <f t="shared" si="3"/>
        <v>00000000000000</v>
      </c>
      <c r="I96" t="str">
        <f>_xlfn.CONCAT(H96:H99)</f>
        <v>00000000000000000000000000000000000000000000000000000000</v>
      </c>
      <c r="J96" t="str">
        <f>DEC2HEX(C96,2) &amp;" "&amp;BIN2HEX(MID($I96,1,4))&amp;BIN2HEX(MID($I96,5,4))&amp;" "&amp;BIN2HEX(MID($I96,9,4))&amp;BIN2HEX(MID($I96,13,4))&amp;" "&amp;BIN2HEX(MID($I96,17,4))&amp;BIN2HEX(MID($I96,21,4))&amp;" "&amp;BIN2HEX(MID($I96,25,4))&amp;BIN2HEX(MID($I96,29,4))&amp;" "&amp;BIN2HEX(MID($I96,33,4))&amp;BIN2HEX(MID($I96,37,4))&amp;" "&amp;BIN2HEX(MID($I96,41,4))&amp;BIN2HEX(MID($I96,45,4))&amp;" "&amp;BIN2HEX(MID($I96,49,4))&amp;BIN2HEX(MID($I96,53,4))</f>
        <v>18 00 00 00 00 00 00 00</v>
      </c>
    </row>
    <row r="97" spans="1:10">
      <c r="A97" s="193"/>
      <c r="B97" s="191"/>
      <c r="C97" s="154"/>
      <c r="D97" s="153"/>
      <c r="E97" s="155" t="s">
        <v>1391</v>
      </c>
      <c r="F97" s="156"/>
      <c r="G97" s="4">
        <f t="shared" si="2"/>
        <v>0</v>
      </c>
      <c r="H97" s="157" t="str">
        <f t="shared" si="3"/>
        <v>00000000000000</v>
      </c>
    </row>
    <row r="98" spans="1:10">
      <c r="A98" s="193"/>
      <c r="B98" s="191"/>
      <c r="C98" s="154"/>
      <c r="D98" s="153"/>
      <c r="E98" s="155" t="s">
        <v>1392</v>
      </c>
      <c r="F98" s="156"/>
      <c r="G98" s="4">
        <f t="shared" si="2"/>
        <v>0</v>
      </c>
      <c r="H98" s="157" t="str">
        <f t="shared" si="3"/>
        <v>00000000000000</v>
      </c>
    </row>
    <row r="99" spans="1:10">
      <c r="A99" s="193"/>
      <c r="B99" s="191"/>
      <c r="C99" s="154"/>
      <c r="D99" s="153"/>
      <c r="E99" s="155" t="s">
        <v>1393</v>
      </c>
      <c r="F99" s="156"/>
      <c r="G99" s="4">
        <f t="shared" si="2"/>
        <v>0</v>
      </c>
      <c r="H99" s="157" t="str">
        <f t="shared" si="3"/>
        <v>00000000000000</v>
      </c>
    </row>
    <row r="100" spans="1:10">
      <c r="A100" s="193"/>
      <c r="B100" s="191" t="s">
        <v>1394</v>
      </c>
      <c r="C100" s="154">
        <f>C96+1</f>
        <v>25</v>
      </c>
      <c r="D100" s="153" t="s">
        <v>1265</v>
      </c>
      <c r="E100" s="155" t="s">
        <v>1395</v>
      </c>
      <c r="F100" s="156"/>
      <c r="G100" s="4">
        <f t="shared" si="2"/>
        <v>0</v>
      </c>
      <c r="H100" s="157" t="str">
        <f t="shared" si="3"/>
        <v>00000000000000</v>
      </c>
      <c r="I100" t="str">
        <f>_xlfn.CONCAT(H100:H103)</f>
        <v>00000000000000000000000000000000000000000000000000000000</v>
      </c>
      <c r="J100" t="str">
        <f>DEC2HEX(C100,2) &amp;" "&amp;BIN2HEX(MID($I100,1,4))&amp;BIN2HEX(MID($I100,5,4))&amp;" "&amp;BIN2HEX(MID($I100,9,4))&amp;BIN2HEX(MID($I100,13,4))&amp;" "&amp;BIN2HEX(MID($I100,17,4))&amp;BIN2HEX(MID($I100,21,4))&amp;" "&amp;BIN2HEX(MID($I100,25,4))&amp;BIN2HEX(MID($I100,29,4))&amp;" "&amp;BIN2HEX(MID($I100,33,4))&amp;BIN2HEX(MID($I100,37,4))&amp;" "&amp;BIN2HEX(MID($I100,41,4))&amp;BIN2HEX(MID($I100,45,4))&amp;" "&amp;BIN2HEX(MID($I100,49,4))&amp;BIN2HEX(MID($I100,53,4))</f>
        <v>19 00 00 00 00 00 00 00</v>
      </c>
    </row>
    <row r="101" spans="1:10">
      <c r="A101" s="193"/>
      <c r="B101" s="191"/>
      <c r="C101" s="154"/>
      <c r="D101" s="153"/>
      <c r="E101" s="155" t="s">
        <v>1396</v>
      </c>
      <c r="F101" s="156"/>
      <c r="G101" s="4">
        <f t="shared" si="2"/>
        <v>0</v>
      </c>
      <c r="H101" s="157" t="str">
        <f t="shared" si="3"/>
        <v>00000000000000</v>
      </c>
    </row>
    <row r="102" spans="1:10">
      <c r="A102" s="193"/>
      <c r="B102" s="191"/>
      <c r="C102" s="154"/>
      <c r="D102" s="153"/>
      <c r="E102" s="155" t="s">
        <v>1397</v>
      </c>
      <c r="F102" s="156"/>
      <c r="G102" s="4">
        <f t="shared" si="2"/>
        <v>0</v>
      </c>
      <c r="H102" s="157" t="str">
        <f t="shared" si="3"/>
        <v>00000000000000</v>
      </c>
    </row>
    <row r="103" spans="1:10">
      <c r="A103" s="193"/>
      <c r="B103" s="191"/>
      <c r="C103" s="154"/>
      <c r="D103" s="153"/>
      <c r="E103" s="155" t="s">
        <v>1398</v>
      </c>
      <c r="F103" s="156"/>
      <c r="G103" s="4">
        <f t="shared" si="2"/>
        <v>0</v>
      </c>
      <c r="H103" s="157" t="str">
        <f t="shared" si="3"/>
        <v>00000000000000</v>
      </c>
    </row>
    <row r="104" spans="1:10">
      <c r="A104" s="193"/>
      <c r="B104" s="191" t="s">
        <v>1399</v>
      </c>
      <c r="C104" s="154">
        <f>C100+1</f>
        <v>26</v>
      </c>
      <c r="D104" s="153" t="s">
        <v>1265</v>
      </c>
      <c r="E104" s="155" t="s">
        <v>1400</v>
      </c>
      <c r="F104" s="156"/>
      <c r="G104" s="4">
        <f t="shared" si="2"/>
        <v>0</v>
      </c>
      <c r="H104" s="157" t="str">
        <f t="shared" si="3"/>
        <v>00000000000000</v>
      </c>
      <c r="I104" t="str">
        <f>_xlfn.CONCAT(H104:H107)</f>
        <v>00000000000000000000000000000000000000000000000000000000</v>
      </c>
      <c r="J104" t="str">
        <f>DEC2HEX(C104,2) &amp;" "&amp;BIN2HEX(MID($I104,1,4))&amp;BIN2HEX(MID($I104,5,4))&amp;" "&amp;BIN2HEX(MID($I104,9,4))&amp;BIN2HEX(MID($I104,13,4))&amp;" "&amp;BIN2HEX(MID($I104,17,4))&amp;BIN2HEX(MID($I104,21,4))&amp;" "&amp;BIN2HEX(MID($I104,25,4))&amp;BIN2HEX(MID($I104,29,4))&amp;" "&amp;BIN2HEX(MID($I104,33,4))&amp;BIN2HEX(MID($I104,37,4))&amp;" "&amp;BIN2HEX(MID($I104,41,4))&amp;BIN2HEX(MID($I104,45,4))&amp;" "&amp;BIN2HEX(MID($I104,49,4))&amp;BIN2HEX(MID($I104,53,4))</f>
        <v>1A 00 00 00 00 00 00 00</v>
      </c>
    </row>
    <row r="105" spans="1:10">
      <c r="A105" s="193"/>
      <c r="B105" s="191"/>
      <c r="C105" s="154"/>
      <c r="D105" s="153"/>
      <c r="E105" s="155" t="s">
        <v>1401</v>
      </c>
      <c r="F105" s="156"/>
      <c r="G105" s="4">
        <f t="shared" si="2"/>
        <v>0</v>
      </c>
      <c r="H105" s="157" t="str">
        <f t="shared" si="3"/>
        <v>00000000000000</v>
      </c>
    </row>
    <row r="106" spans="1:10">
      <c r="A106" s="193"/>
      <c r="B106" s="191"/>
      <c r="C106" s="154"/>
      <c r="D106" s="153"/>
      <c r="E106" s="155" t="s">
        <v>1402</v>
      </c>
      <c r="F106" s="156"/>
      <c r="G106" s="4">
        <f t="shared" si="2"/>
        <v>0</v>
      </c>
      <c r="H106" s="157" t="str">
        <f t="shared" si="3"/>
        <v>00000000000000</v>
      </c>
    </row>
    <row r="107" spans="1:10">
      <c r="A107" s="194"/>
      <c r="B107" s="191"/>
      <c r="C107" s="154"/>
      <c r="D107" s="153"/>
      <c r="E107" s="155" t="s">
        <v>1403</v>
      </c>
      <c r="F107" s="156"/>
      <c r="G107" s="4">
        <f t="shared" si="2"/>
        <v>0</v>
      </c>
      <c r="H107" s="157" t="str">
        <f t="shared" si="3"/>
        <v>00000000000000</v>
      </c>
    </row>
    <row r="108" spans="1:10">
      <c r="A108" s="188" t="s">
        <v>1404</v>
      </c>
      <c r="B108" s="187" t="s">
        <v>1405</v>
      </c>
      <c r="C108" s="6">
        <f>C104+1</f>
        <v>27</v>
      </c>
      <c r="D108" s="159" t="s">
        <v>1265</v>
      </c>
      <c r="E108" s="160" t="s">
        <v>1122</v>
      </c>
      <c r="F108" s="156">
        <v>3.3</v>
      </c>
      <c r="G108" s="4">
        <f t="shared" si="2"/>
        <v>3300</v>
      </c>
      <c r="H108" s="157" t="str">
        <f t="shared" si="3"/>
        <v>00110011100100</v>
      </c>
      <c r="I108" t="str">
        <f>_xlfn.CONCAT(H108:H111)</f>
        <v>00110011100100000100010011000001001011000000000100101100</v>
      </c>
      <c r="J108" t="str">
        <f>DEC2HEX(C108,2) &amp;" "&amp;BIN2HEX(MID($I108,1,4))&amp;BIN2HEX(MID($I108,5,4))&amp;" "&amp;BIN2HEX(MID($I108,9,4))&amp;BIN2HEX(MID($I108,13,4))&amp;" "&amp;BIN2HEX(MID($I108,17,4))&amp;BIN2HEX(MID($I108,21,4))&amp;" "&amp;BIN2HEX(MID($I108,25,4))&amp;BIN2HEX(MID($I108,29,4))&amp;" "&amp;BIN2HEX(MID($I108,33,4))&amp;BIN2HEX(MID($I108,37,4))&amp;" "&amp;BIN2HEX(MID($I108,41,4))&amp;BIN2HEX(MID($I108,45,4))&amp;" "&amp;BIN2HEX(MID($I108,49,4))&amp;BIN2HEX(MID($I108,53,4))</f>
        <v>1B 33 90 44 C1 2C 01 2C</v>
      </c>
    </row>
    <row r="109" spans="1:10">
      <c r="A109" s="189"/>
      <c r="B109" s="187"/>
      <c r="C109" s="6"/>
      <c r="D109" s="159"/>
      <c r="E109" s="160" t="s">
        <v>1120</v>
      </c>
      <c r="F109" s="156">
        <v>1.1000000000000001</v>
      </c>
      <c r="G109" s="4">
        <f t="shared" si="2"/>
        <v>1100</v>
      </c>
      <c r="H109" s="157" t="str">
        <f t="shared" si="3"/>
        <v>00010001001100</v>
      </c>
    </row>
    <row r="110" spans="1:10">
      <c r="A110" s="189"/>
      <c r="B110" s="187"/>
      <c r="C110" s="6"/>
      <c r="D110" s="159"/>
      <c r="E110" s="160" t="s">
        <v>1118</v>
      </c>
      <c r="F110" s="156">
        <v>1.2</v>
      </c>
      <c r="G110" s="4">
        <f t="shared" si="2"/>
        <v>1200</v>
      </c>
      <c r="H110" s="157" t="str">
        <f t="shared" si="3"/>
        <v>00010010110000</v>
      </c>
    </row>
    <row r="111" spans="1:10">
      <c r="A111" s="189"/>
      <c r="B111" s="187"/>
      <c r="C111" s="6"/>
      <c r="D111" s="159"/>
      <c r="E111" s="160" t="s">
        <v>1116</v>
      </c>
      <c r="F111" s="156">
        <v>0.3</v>
      </c>
      <c r="G111" s="4">
        <f t="shared" si="2"/>
        <v>300</v>
      </c>
      <c r="H111" s="157" t="str">
        <f t="shared" si="3"/>
        <v>00000100101100</v>
      </c>
    </row>
    <row r="112" spans="1:10">
      <c r="A112" s="189"/>
      <c r="B112" s="187" t="s">
        <v>1406</v>
      </c>
      <c r="C112" s="6">
        <f>C108+1</f>
        <v>28</v>
      </c>
      <c r="D112" s="159" t="s">
        <v>1265</v>
      </c>
      <c r="E112" s="160" t="s">
        <v>1280</v>
      </c>
      <c r="F112" s="156"/>
      <c r="G112" s="4">
        <f t="shared" si="2"/>
        <v>0</v>
      </c>
      <c r="H112" s="157" t="str">
        <f t="shared" si="3"/>
        <v>00000000000000</v>
      </c>
      <c r="I112" t="str">
        <f>_xlfn.CONCAT(H112:H115)</f>
        <v>00000000000000000000000000000000000000000000000000000000</v>
      </c>
      <c r="J112" t="str">
        <f>DEC2HEX(C112,2) &amp;" "&amp;BIN2HEX(MID($I112,1,4))&amp;BIN2HEX(MID($I112,5,4))&amp;" "&amp;BIN2HEX(MID($I112,9,4))&amp;BIN2HEX(MID($I112,13,4))&amp;" "&amp;BIN2HEX(MID($I112,17,4))&amp;BIN2HEX(MID($I112,21,4))&amp;" "&amp;BIN2HEX(MID($I112,25,4))&amp;BIN2HEX(MID($I112,29,4))&amp;" "&amp;BIN2HEX(MID($I112,33,4))&amp;BIN2HEX(MID($I112,37,4))&amp;" "&amp;BIN2HEX(MID($I112,41,4))&amp;BIN2HEX(MID($I112,45,4))&amp;" "&amp;BIN2HEX(MID($I112,49,4))&amp;BIN2HEX(MID($I112,53,4))</f>
        <v>1C 00 00 00 00 00 00 00</v>
      </c>
    </row>
    <row r="113" spans="1:10">
      <c r="A113" s="189"/>
      <c r="B113" s="187"/>
      <c r="C113" s="6"/>
      <c r="D113" s="159"/>
      <c r="E113" s="160" t="s">
        <v>1281</v>
      </c>
      <c r="F113" s="156"/>
      <c r="G113" s="4">
        <f t="shared" si="2"/>
        <v>0</v>
      </c>
      <c r="H113" s="157" t="str">
        <f t="shared" si="3"/>
        <v>00000000000000</v>
      </c>
    </row>
    <row r="114" spans="1:10">
      <c r="A114" s="189"/>
      <c r="B114" s="187"/>
      <c r="C114" s="6"/>
      <c r="D114" s="159"/>
      <c r="E114" s="160" t="s">
        <v>1282</v>
      </c>
      <c r="F114" s="156"/>
      <c r="G114" s="4">
        <f t="shared" si="2"/>
        <v>0</v>
      </c>
      <c r="H114" s="157" t="str">
        <f t="shared" si="3"/>
        <v>00000000000000</v>
      </c>
    </row>
    <row r="115" spans="1:10">
      <c r="A115" s="189"/>
      <c r="B115" s="187"/>
      <c r="C115" s="6"/>
      <c r="D115" s="159"/>
      <c r="E115" s="160" t="s">
        <v>1283</v>
      </c>
      <c r="F115" s="156"/>
      <c r="G115" s="4">
        <f t="shared" si="2"/>
        <v>0</v>
      </c>
      <c r="H115" s="157" t="str">
        <f t="shared" si="3"/>
        <v>00000000000000</v>
      </c>
    </row>
    <row r="116" spans="1:10">
      <c r="A116" s="189"/>
      <c r="B116" s="187" t="s">
        <v>1407</v>
      </c>
      <c r="C116" s="6">
        <f>C112+1</f>
        <v>29</v>
      </c>
      <c r="D116" s="159" t="s">
        <v>1265</v>
      </c>
      <c r="E116" s="160" t="s">
        <v>1285</v>
      </c>
      <c r="F116" s="156"/>
      <c r="G116" s="4">
        <f t="shared" si="2"/>
        <v>0</v>
      </c>
      <c r="H116" s="157" t="str">
        <f t="shared" si="3"/>
        <v>00000000000000</v>
      </c>
      <c r="I116" t="str">
        <f>_xlfn.CONCAT(H116:H119)</f>
        <v>00000000000000000000000000000000000000000000000000000000</v>
      </c>
      <c r="J116" t="str">
        <f>DEC2HEX(C116,2) &amp;" "&amp;BIN2HEX(MID($I116,1,4))&amp;BIN2HEX(MID($I116,5,4))&amp;" "&amp;BIN2HEX(MID($I116,9,4))&amp;BIN2HEX(MID($I116,13,4))&amp;" "&amp;BIN2HEX(MID($I116,17,4))&amp;BIN2HEX(MID($I116,21,4))&amp;" "&amp;BIN2HEX(MID($I116,25,4))&amp;BIN2HEX(MID($I116,29,4))&amp;" "&amp;BIN2HEX(MID($I116,33,4))&amp;BIN2HEX(MID($I116,37,4))&amp;" "&amp;BIN2HEX(MID($I116,41,4))&amp;BIN2HEX(MID($I116,45,4))&amp;" "&amp;BIN2HEX(MID($I116,49,4))&amp;BIN2HEX(MID($I116,53,4))</f>
        <v>1D 00 00 00 00 00 00 00</v>
      </c>
    </row>
    <row r="117" spans="1:10">
      <c r="A117" s="189"/>
      <c r="B117" s="187"/>
      <c r="C117" s="6"/>
      <c r="D117" s="159"/>
      <c r="E117" s="160" t="s">
        <v>1286</v>
      </c>
      <c r="F117" s="156"/>
      <c r="G117" s="4">
        <f t="shared" si="2"/>
        <v>0</v>
      </c>
      <c r="H117" s="157" t="str">
        <f t="shared" si="3"/>
        <v>00000000000000</v>
      </c>
      <c r="I117" s="141"/>
    </row>
    <row r="118" spans="1:10">
      <c r="A118" s="189"/>
      <c r="B118" s="187"/>
      <c r="C118" s="6"/>
      <c r="D118" s="159"/>
      <c r="E118" s="160" t="s">
        <v>1287</v>
      </c>
      <c r="F118" s="156"/>
      <c r="G118" s="4">
        <f t="shared" si="2"/>
        <v>0</v>
      </c>
      <c r="H118" s="157" t="str">
        <f t="shared" si="3"/>
        <v>00000000000000</v>
      </c>
      <c r="I118" s="158"/>
    </row>
    <row r="119" spans="1:10">
      <c r="A119" s="189"/>
      <c r="B119" s="187"/>
      <c r="C119" s="6"/>
      <c r="D119" s="159"/>
      <c r="E119" s="160" t="s">
        <v>1288</v>
      </c>
      <c r="F119" s="156"/>
      <c r="G119" s="4">
        <f t="shared" si="2"/>
        <v>0</v>
      </c>
      <c r="H119" s="157" t="str">
        <f t="shared" si="3"/>
        <v>00000000000000</v>
      </c>
    </row>
    <row r="120" spans="1:10">
      <c r="A120" s="189"/>
      <c r="B120" s="187" t="s">
        <v>1408</v>
      </c>
      <c r="C120" s="6">
        <f>C116+1</f>
        <v>30</v>
      </c>
      <c r="D120" s="159" t="s">
        <v>1265</v>
      </c>
      <c r="E120" s="160" t="s">
        <v>1290</v>
      </c>
      <c r="F120" s="156"/>
      <c r="G120" s="4">
        <f t="shared" si="2"/>
        <v>0</v>
      </c>
      <c r="H120" s="157" t="str">
        <f t="shared" si="3"/>
        <v>00000000000000</v>
      </c>
      <c r="I120" t="str">
        <f>_xlfn.CONCAT(H120:H123)</f>
        <v>00000000000000000000000000000000000000000000000000000000</v>
      </c>
      <c r="J120" t="str">
        <f>DEC2HEX(C120,2) &amp;" "&amp;BIN2HEX(MID($I120,1,4))&amp;BIN2HEX(MID($I120,5,4))&amp;" "&amp;BIN2HEX(MID($I120,9,4))&amp;BIN2HEX(MID($I120,13,4))&amp;" "&amp;BIN2HEX(MID($I120,17,4))&amp;BIN2HEX(MID($I120,21,4))&amp;" "&amp;BIN2HEX(MID($I120,25,4))&amp;BIN2HEX(MID($I120,29,4))&amp;" "&amp;BIN2HEX(MID($I120,33,4))&amp;BIN2HEX(MID($I120,37,4))&amp;" "&amp;BIN2HEX(MID($I120,41,4))&amp;BIN2HEX(MID($I120,45,4))&amp;" "&amp;BIN2HEX(MID($I120,49,4))&amp;BIN2HEX(MID($I120,53,4))</f>
        <v>1E 00 00 00 00 00 00 00</v>
      </c>
    </row>
    <row r="121" spans="1:10">
      <c r="A121" s="189"/>
      <c r="B121" s="187"/>
      <c r="C121" s="6"/>
      <c r="D121" s="159"/>
      <c r="E121" s="160" t="s">
        <v>1291</v>
      </c>
      <c r="F121" s="156"/>
      <c r="G121" s="4">
        <f t="shared" si="2"/>
        <v>0</v>
      </c>
      <c r="H121" s="157" t="str">
        <f t="shared" si="3"/>
        <v>00000000000000</v>
      </c>
    </row>
    <row r="122" spans="1:10">
      <c r="A122" s="189"/>
      <c r="B122" s="187"/>
      <c r="C122" s="6"/>
      <c r="D122" s="159"/>
      <c r="E122" s="160" t="s">
        <v>1292</v>
      </c>
      <c r="F122" s="156"/>
      <c r="G122" s="4">
        <f t="shared" si="2"/>
        <v>0</v>
      </c>
      <c r="H122" s="157" t="str">
        <f t="shared" si="3"/>
        <v>00000000000000</v>
      </c>
    </row>
    <row r="123" spans="1:10">
      <c r="A123" s="189"/>
      <c r="B123" s="187"/>
      <c r="C123" s="6"/>
      <c r="D123" s="159"/>
      <c r="E123" s="160" t="s">
        <v>1293</v>
      </c>
      <c r="F123" s="156"/>
      <c r="G123" s="4">
        <f t="shared" si="2"/>
        <v>0</v>
      </c>
      <c r="H123" s="157" t="str">
        <f t="shared" si="3"/>
        <v>00000000000000</v>
      </c>
    </row>
    <row r="124" spans="1:10">
      <c r="A124" s="189"/>
      <c r="B124" s="187" t="s">
        <v>1409</v>
      </c>
      <c r="C124" s="6">
        <f>C120+1</f>
        <v>31</v>
      </c>
      <c r="D124" s="159" t="s">
        <v>1265</v>
      </c>
      <c r="E124" s="160" t="s">
        <v>1295</v>
      </c>
      <c r="F124" s="156"/>
      <c r="G124" s="4">
        <f t="shared" si="2"/>
        <v>0</v>
      </c>
      <c r="H124" s="157" t="str">
        <f t="shared" si="3"/>
        <v>00000000000000</v>
      </c>
      <c r="I124" t="str">
        <f>_xlfn.CONCAT(H124:H127)</f>
        <v>00000000000000000000000000000000000000000000000000000000</v>
      </c>
      <c r="J124" t="str">
        <f>DEC2HEX(C124,2) &amp;" "&amp;BIN2HEX(MID($I124,1,4))&amp;BIN2HEX(MID($I124,5,4))&amp;" "&amp;BIN2HEX(MID($I124,9,4))&amp;BIN2HEX(MID($I124,13,4))&amp;" "&amp;BIN2HEX(MID($I124,17,4))&amp;BIN2HEX(MID($I124,21,4))&amp;" "&amp;BIN2HEX(MID($I124,25,4))&amp;BIN2HEX(MID($I124,29,4))&amp;" "&amp;BIN2HEX(MID($I124,33,4))&amp;BIN2HEX(MID($I124,37,4))&amp;" "&amp;BIN2HEX(MID($I124,41,4))&amp;BIN2HEX(MID($I124,45,4))&amp;" "&amp;BIN2HEX(MID($I124,49,4))&amp;BIN2HEX(MID($I124,53,4))</f>
        <v>1F 00 00 00 00 00 00 00</v>
      </c>
    </row>
    <row r="125" spans="1:10">
      <c r="A125" s="189"/>
      <c r="B125" s="187"/>
      <c r="C125" s="6"/>
      <c r="D125" s="159"/>
      <c r="E125" s="160" t="s">
        <v>1296</v>
      </c>
      <c r="F125" s="156"/>
      <c r="G125" s="4">
        <f t="shared" si="2"/>
        <v>0</v>
      </c>
      <c r="H125" s="157" t="str">
        <f t="shared" si="3"/>
        <v>00000000000000</v>
      </c>
    </row>
    <row r="126" spans="1:10">
      <c r="A126" s="189"/>
      <c r="B126" s="187"/>
      <c r="C126" s="6"/>
      <c r="D126" s="159"/>
      <c r="E126" s="160" t="s">
        <v>1297</v>
      </c>
      <c r="F126" s="156"/>
      <c r="G126" s="4">
        <f t="shared" si="2"/>
        <v>0</v>
      </c>
      <c r="H126" s="157" t="str">
        <f t="shared" si="3"/>
        <v>00000000000000</v>
      </c>
    </row>
    <row r="127" spans="1:10">
      <c r="A127" s="189"/>
      <c r="B127" s="187"/>
      <c r="C127" s="6"/>
      <c r="D127" s="159"/>
      <c r="E127" s="160" t="s">
        <v>1298</v>
      </c>
      <c r="F127" s="156"/>
      <c r="G127" s="4">
        <f t="shared" si="2"/>
        <v>0</v>
      </c>
      <c r="H127" s="157" t="str">
        <f t="shared" si="3"/>
        <v>00000000000000</v>
      </c>
    </row>
    <row r="128" spans="1:10">
      <c r="A128" s="189"/>
      <c r="B128" s="187" t="s">
        <v>1410</v>
      </c>
      <c r="C128" s="6">
        <f>C124+1</f>
        <v>32</v>
      </c>
      <c r="D128" s="159" t="s">
        <v>1265</v>
      </c>
      <c r="E128" s="160" t="s">
        <v>1300</v>
      </c>
      <c r="F128" s="156"/>
      <c r="G128" s="4">
        <f t="shared" si="2"/>
        <v>0</v>
      </c>
      <c r="H128" s="157" t="str">
        <f t="shared" si="3"/>
        <v>00000000000000</v>
      </c>
      <c r="I128" t="str">
        <f>_xlfn.CONCAT(H128:H131)</f>
        <v>00000000000000000000000000000000000000000000000000000000</v>
      </c>
      <c r="J128" t="str">
        <f>DEC2HEX(C128,2) &amp;" "&amp;BIN2HEX(MID($I128,1,4))&amp;BIN2HEX(MID($I128,5,4))&amp;" "&amp;BIN2HEX(MID($I128,9,4))&amp;BIN2HEX(MID($I128,13,4))&amp;" "&amp;BIN2HEX(MID($I128,17,4))&amp;BIN2HEX(MID($I128,21,4))&amp;" "&amp;BIN2HEX(MID($I128,25,4))&amp;BIN2HEX(MID($I128,29,4))&amp;" "&amp;BIN2HEX(MID($I128,33,4))&amp;BIN2HEX(MID($I128,37,4))&amp;" "&amp;BIN2HEX(MID($I128,41,4))&amp;BIN2HEX(MID($I128,45,4))&amp;" "&amp;BIN2HEX(MID($I128,49,4))&amp;BIN2HEX(MID($I128,53,4))</f>
        <v>20 00 00 00 00 00 00 00</v>
      </c>
    </row>
    <row r="129" spans="1:10">
      <c r="A129" s="189"/>
      <c r="B129" s="187"/>
      <c r="C129" s="6"/>
      <c r="D129" s="159"/>
      <c r="E129" s="160" t="s">
        <v>1301</v>
      </c>
      <c r="F129" s="156"/>
      <c r="G129" s="4">
        <f t="shared" si="2"/>
        <v>0</v>
      </c>
      <c r="H129" s="157" t="str">
        <f t="shared" si="3"/>
        <v>00000000000000</v>
      </c>
    </row>
    <row r="130" spans="1:10">
      <c r="A130" s="189"/>
      <c r="B130" s="187"/>
      <c r="C130" s="6"/>
      <c r="D130" s="159"/>
      <c r="E130" s="160" t="s">
        <v>1302</v>
      </c>
      <c r="F130" s="156"/>
      <c r="G130" s="4">
        <f t="shared" si="2"/>
        <v>0</v>
      </c>
      <c r="H130" s="157" t="str">
        <f t="shared" si="3"/>
        <v>00000000000000</v>
      </c>
    </row>
    <row r="131" spans="1:10">
      <c r="A131" s="189"/>
      <c r="B131" s="187"/>
      <c r="C131" s="6"/>
      <c r="D131" s="159"/>
      <c r="E131" s="160" t="s">
        <v>1303</v>
      </c>
      <c r="F131" s="156"/>
      <c r="G131" s="4">
        <f t="shared" si="2"/>
        <v>0</v>
      </c>
      <c r="H131" s="157" t="str">
        <f t="shared" si="3"/>
        <v>00000000000000</v>
      </c>
    </row>
    <row r="132" spans="1:10">
      <c r="A132" s="189"/>
      <c r="B132" s="187" t="s">
        <v>1411</v>
      </c>
      <c r="C132" s="6">
        <f>C128+1</f>
        <v>33</v>
      </c>
      <c r="D132" s="159" t="s">
        <v>1265</v>
      </c>
      <c r="E132" s="160" t="s">
        <v>1305</v>
      </c>
      <c r="F132" s="156"/>
      <c r="G132" s="4">
        <f t="shared" si="2"/>
        <v>0</v>
      </c>
      <c r="H132" s="157" t="str">
        <f t="shared" si="3"/>
        <v>00000000000000</v>
      </c>
      <c r="I132" t="str">
        <f>_xlfn.CONCAT(H132:H135)</f>
        <v>00000000000000000000000000000000000000000000000000000000</v>
      </c>
      <c r="J132" t="str">
        <f>DEC2HEX(C132,2) &amp;" "&amp;BIN2HEX(MID($I132,1,4))&amp;BIN2HEX(MID($I132,5,4))&amp;" "&amp;BIN2HEX(MID($I132,9,4))&amp;BIN2HEX(MID($I132,13,4))&amp;" "&amp;BIN2HEX(MID($I132,17,4))&amp;BIN2HEX(MID($I132,21,4))&amp;" "&amp;BIN2HEX(MID($I132,25,4))&amp;BIN2HEX(MID($I132,29,4))&amp;" "&amp;BIN2HEX(MID($I132,33,4))&amp;BIN2HEX(MID($I132,37,4))&amp;" "&amp;BIN2HEX(MID($I132,41,4))&amp;BIN2HEX(MID($I132,45,4))&amp;" "&amp;BIN2HEX(MID($I132,49,4))&amp;BIN2HEX(MID($I132,53,4))</f>
        <v>21 00 00 00 00 00 00 00</v>
      </c>
    </row>
    <row r="133" spans="1:10">
      <c r="A133" s="189"/>
      <c r="B133" s="187"/>
      <c r="C133" s="6"/>
      <c r="D133" s="159"/>
      <c r="E133" s="160" t="s">
        <v>1306</v>
      </c>
      <c r="F133" s="156"/>
      <c r="G133" s="4">
        <f t="shared" si="2"/>
        <v>0</v>
      </c>
      <c r="H133" s="157" t="str">
        <f t="shared" si="3"/>
        <v>00000000000000</v>
      </c>
    </row>
    <row r="134" spans="1:10">
      <c r="A134" s="189"/>
      <c r="B134" s="187"/>
      <c r="C134" s="6"/>
      <c r="D134" s="159"/>
      <c r="E134" s="160" t="s">
        <v>1307</v>
      </c>
      <c r="F134" s="156"/>
      <c r="G134" s="4">
        <f t="shared" ref="G134:G197" si="4">F134*1000</f>
        <v>0</v>
      </c>
      <c r="H134" s="157" t="str">
        <f t="shared" ref="H134:H197" si="5">_xlfn.BASE(G134,2,14)</f>
        <v>00000000000000</v>
      </c>
    </row>
    <row r="135" spans="1:10">
      <c r="A135" s="189"/>
      <c r="B135" s="187"/>
      <c r="C135" s="6"/>
      <c r="D135" s="159"/>
      <c r="E135" s="160" t="s">
        <v>1308</v>
      </c>
      <c r="F135" s="156"/>
      <c r="G135" s="4">
        <f t="shared" si="4"/>
        <v>0</v>
      </c>
      <c r="H135" s="157" t="str">
        <f t="shared" si="5"/>
        <v>00000000000000</v>
      </c>
    </row>
    <row r="136" spans="1:10">
      <c r="A136" s="189"/>
      <c r="B136" s="187" t="s">
        <v>1412</v>
      </c>
      <c r="C136" s="6">
        <f>C132+1</f>
        <v>34</v>
      </c>
      <c r="D136" s="159" t="s">
        <v>1265</v>
      </c>
      <c r="E136" s="160" t="s">
        <v>1310</v>
      </c>
      <c r="F136" s="156"/>
      <c r="G136" s="4">
        <f t="shared" si="4"/>
        <v>0</v>
      </c>
      <c r="H136" s="157" t="str">
        <f t="shared" si="5"/>
        <v>00000000000000</v>
      </c>
      <c r="I136" t="str">
        <f>_xlfn.CONCAT(H136:H139)</f>
        <v>00000000000000000000000000000000000000000000000000000000</v>
      </c>
      <c r="J136" t="str">
        <f>DEC2HEX(C136,2) &amp;" "&amp;BIN2HEX(MID($I136,1,4))&amp;BIN2HEX(MID($I136,5,4))&amp;" "&amp;BIN2HEX(MID($I136,9,4))&amp;BIN2HEX(MID($I136,13,4))&amp;" "&amp;BIN2HEX(MID($I136,17,4))&amp;BIN2HEX(MID($I136,21,4))&amp;" "&amp;BIN2HEX(MID($I136,25,4))&amp;BIN2HEX(MID($I136,29,4))&amp;" "&amp;BIN2HEX(MID($I136,33,4))&amp;BIN2HEX(MID($I136,37,4))&amp;" "&amp;BIN2HEX(MID($I136,41,4))&amp;BIN2HEX(MID($I136,45,4))&amp;" "&amp;BIN2HEX(MID($I136,49,4))&amp;BIN2HEX(MID($I136,53,4))</f>
        <v>22 00 00 00 00 00 00 00</v>
      </c>
    </row>
    <row r="137" spans="1:10">
      <c r="A137" s="189"/>
      <c r="B137" s="187"/>
      <c r="C137" s="6"/>
      <c r="D137" s="159"/>
      <c r="E137" s="160" t="s">
        <v>1311</v>
      </c>
      <c r="F137" s="156"/>
      <c r="G137" s="4">
        <f t="shared" si="4"/>
        <v>0</v>
      </c>
      <c r="H137" s="157" t="str">
        <f t="shared" si="5"/>
        <v>00000000000000</v>
      </c>
    </row>
    <row r="138" spans="1:10">
      <c r="A138" s="189"/>
      <c r="B138" s="187"/>
      <c r="C138" s="6"/>
      <c r="D138" s="159"/>
      <c r="E138" s="160" t="s">
        <v>1312</v>
      </c>
      <c r="F138" s="156"/>
      <c r="G138" s="4">
        <f t="shared" si="4"/>
        <v>0</v>
      </c>
      <c r="H138" s="157" t="str">
        <f t="shared" si="5"/>
        <v>00000000000000</v>
      </c>
    </row>
    <row r="139" spans="1:10">
      <c r="A139" s="189"/>
      <c r="B139" s="187"/>
      <c r="C139" s="6"/>
      <c r="D139" s="159"/>
      <c r="E139" s="160" t="s">
        <v>1313</v>
      </c>
      <c r="F139" s="156"/>
      <c r="G139" s="4">
        <f t="shared" si="4"/>
        <v>0</v>
      </c>
      <c r="H139" s="157" t="str">
        <f t="shared" si="5"/>
        <v>00000000000000</v>
      </c>
    </row>
    <row r="140" spans="1:10">
      <c r="A140" s="189"/>
      <c r="B140" s="187" t="s">
        <v>1413</v>
      </c>
      <c r="C140" s="6">
        <f>C136+1</f>
        <v>35</v>
      </c>
      <c r="D140" s="159" t="s">
        <v>1265</v>
      </c>
      <c r="E140" s="160" t="s">
        <v>1315</v>
      </c>
      <c r="F140" s="156"/>
      <c r="G140" s="4">
        <f t="shared" si="4"/>
        <v>0</v>
      </c>
      <c r="H140" s="157" t="str">
        <f t="shared" si="5"/>
        <v>00000000000000</v>
      </c>
      <c r="I140" t="str">
        <f>_xlfn.CONCAT(H140:H143)</f>
        <v>00000000000000000000000000000000000000000000000000000000</v>
      </c>
      <c r="J140" t="str">
        <f>DEC2HEX(C140,2) &amp;" "&amp;BIN2HEX(MID($I140,1,4))&amp;BIN2HEX(MID($I140,5,4))&amp;" "&amp;BIN2HEX(MID($I140,9,4))&amp;BIN2HEX(MID($I140,13,4))&amp;" "&amp;BIN2HEX(MID($I140,17,4))&amp;BIN2HEX(MID($I140,21,4))&amp;" "&amp;BIN2HEX(MID($I140,25,4))&amp;BIN2HEX(MID($I140,29,4))&amp;" "&amp;BIN2HEX(MID($I140,33,4))&amp;BIN2HEX(MID($I140,37,4))&amp;" "&amp;BIN2HEX(MID($I140,41,4))&amp;BIN2HEX(MID($I140,45,4))&amp;" "&amp;BIN2HEX(MID($I140,49,4))&amp;BIN2HEX(MID($I140,53,4))</f>
        <v>23 00 00 00 00 00 00 00</v>
      </c>
    </row>
    <row r="141" spans="1:10">
      <c r="A141" s="189"/>
      <c r="B141" s="187"/>
      <c r="C141" s="6"/>
      <c r="D141" s="159"/>
      <c r="E141" s="160" t="s">
        <v>1316</v>
      </c>
      <c r="F141" s="156"/>
      <c r="G141" s="4">
        <f t="shared" si="4"/>
        <v>0</v>
      </c>
      <c r="H141" s="157" t="str">
        <f t="shared" si="5"/>
        <v>00000000000000</v>
      </c>
    </row>
    <row r="142" spans="1:10">
      <c r="A142" s="189"/>
      <c r="B142" s="187"/>
      <c r="C142" s="6"/>
      <c r="D142" s="159"/>
      <c r="E142" s="160" t="s">
        <v>1317</v>
      </c>
      <c r="F142" s="156"/>
      <c r="G142" s="4">
        <f t="shared" si="4"/>
        <v>0</v>
      </c>
      <c r="H142" s="157" t="str">
        <f t="shared" si="5"/>
        <v>00000000000000</v>
      </c>
    </row>
    <row r="143" spans="1:10">
      <c r="A143" s="189"/>
      <c r="B143" s="187"/>
      <c r="C143" s="6"/>
      <c r="D143" s="159"/>
      <c r="E143" s="160" t="s">
        <v>1318</v>
      </c>
      <c r="F143" s="156"/>
      <c r="G143" s="4">
        <f t="shared" si="4"/>
        <v>0</v>
      </c>
      <c r="H143" s="157" t="str">
        <f t="shared" si="5"/>
        <v>00000000000000</v>
      </c>
    </row>
    <row r="144" spans="1:10">
      <c r="A144" s="189"/>
      <c r="B144" s="187" t="s">
        <v>1414</v>
      </c>
      <c r="C144" s="6">
        <f>C140+1</f>
        <v>36</v>
      </c>
      <c r="D144" s="159" t="s">
        <v>1265</v>
      </c>
      <c r="E144" s="160" t="s">
        <v>1320</v>
      </c>
      <c r="F144" s="156"/>
      <c r="G144" s="4">
        <f t="shared" si="4"/>
        <v>0</v>
      </c>
      <c r="H144" s="157" t="str">
        <f t="shared" si="5"/>
        <v>00000000000000</v>
      </c>
      <c r="I144" t="str">
        <f>_xlfn.CONCAT(H144:H147)</f>
        <v>00000000000000000000000000000000000000000000000000000000</v>
      </c>
      <c r="J144" t="str">
        <f>DEC2HEX(C144,2) &amp;" "&amp;BIN2HEX(MID($I144,1,4))&amp;BIN2HEX(MID($I144,5,4))&amp;" "&amp;BIN2HEX(MID($I144,9,4))&amp;BIN2HEX(MID($I144,13,4))&amp;" "&amp;BIN2HEX(MID($I144,17,4))&amp;BIN2HEX(MID($I144,21,4))&amp;" "&amp;BIN2HEX(MID($I144,25,4))&amp;BIN2HEX(MID($I144,29,4))&amp;" "&amp;BIN2HEX(MID($I144,33,4))&amp;BIN2HEX(MID($I144,37,4))&amp;" "&amp;BIN2HEX(MID($I144,41,4))&amp;BIN2HEX(MID($I144,45,4))&amp;" "&amp;BIN2HEX(MID($I144,49,4))&amp;BIN2HEX(MID($I144,53,4))</f>
        <v>24 00 00 00 00 00 00 00</v>
      </c>
    </row>
    <row r="145" spans="1:10">
      <c r="A145" s="189"/>
      <c r="B145" s="187"/>
      <c r="C145" s="6"/>
      <c r="D145" s="159"/>
      <c r="E145" s="160" t="s">
        <v>1321</v>
      </c>
      <c r="F145" s="156"/>
      <c r="G145" s="4">
        <f t="shared" si="4"/>
        <v>0</v>
      </c>
      <c r="H145" s="157" t="str">
        <f t="shared" si="5"/>
        <v>00000000000000</v>
      </c>
      <c r="I145" s="141"/>
    </row>
    <row r="146" spans="1:10">
      <c r="A146" s="189"/>
      <c r="B146" s="187"/>
      <c r="C146" s="6"/>
      <c r="D146" s="159"/>
      <c r="E146" s="160" t="s">
        <v>1322</v>
      </c>
      <c r="F146" s="156"/>
      <c r="G146" s="4">
        <f t="shared" si="4"/>
        <v>0</v>
      </c>
      <c r="H146" s="157" t="str">
        <f t="shared" si="5"/>
        <v>00000000000000</v>
      </c>
      <c r="I146" s="158"/>
    </row>
    <row r="147" spans="1:10">
      <c r="A147" s="189"/>
      <c r="B147" s="187"/>
      <c r="C147" s="6"/>
      <c r="D147" s="159"/>
      <c r="E147" s="160" t="s">
        <v>1323</v>
      </c>
      <c r="F147" s="156"/>
      <c r="G147" s="4">
        <f t="shared" si="4"/>
        <v>0</v>
      </c>
      <c r="H147" s="157" t="str">
        <f t="shared" si="5"/>
        <v>00000000000000</v>
      </c>
    </row>
    <row r="148" spans="1:10">
      <c r="A148" s="189"/>
      <c r="B148" s="187" t="s">
        <v>1415</v>
      </c>
      <c r="C148" s="6">
        <f>C144+1</f>
        <v>37</v>
      </c>
      <c r="D148" s="159" t="s">
        <v>1265</v>
      </c>
      <c r="E148" s="160" t="s">
        <v>1325</v>
      </c>
      <c r="F148" s="156"/>
      <c r="G148" s="4">
        <f t="shared" si="4"/>
        <v>0</v>
      </c>
      <c r="H148" s="157" t="str">
        <f t="shared" si="5"/>
        <v>00000000000000</v>
      </c>
      <c r="I148" t="str">
        <f>_xlfn.CONCAT(H148:H151)</f>
        <v>00000000000000000000000000000000000000000000000000000000</v>
      </c>
      <c r="J148" t="str">
        <f>DEC2HEX(C148,2) &amp;" "&amp;BIN2HEX(MID($I148,1,4))&amp;BIN2HEX(MID($I148,5,4))&amp;" "&amp;BIN2HEX(MID($I148,9,4))&amp;BIN2HEX(MID($I148,13,4))&amp;" "&amp;BIN2HEX(MID($I148,17,4))&amp;BIN2HEX(MID($I148,21,4))&amp;" "&amp;BIN2HEX(MID($I148,25,4))&amp;BIN2HEX(MID($I148,29,4))&amp;" "&amp;BIN2HEX(MID($I148,33,4))&amp;BIN2HEX(MID($I148,37,4))&amp;" "&amp;BIN2HEX(MID($I148,41,4))&amp;BIN2HEX(MID($I148,45,4))&amp;" "&amp;BIN2HEX(MID($I148,49,4))&amp;BIN2HEX(MID($I148,53,4))</f>
        <v>25 00 00 00 00 00 00 00</v>
      </c>
    </row>
    <row r="149" spans="1:10">
      <c r="A149" s="189"/>
      <c r="B149" s="187"/>
      <c r="C149" s="6"/>
      <c r="D149" s="159"/>
      <c r="E149" s="160" t="s">
        <v>1326</v>
      </c>
      <c r="F149" s="156"/>
      <c r="G149" s="4">
        <f t="shared" si="4"/>
        <v>0</v>
      </c>
      <c r="H149" s="157" t="str">
        <f t="shared" si="5"/>
        <v>00000000000000</v>
      </c>
    </row>
    <row r="150" spans="1:10">
      <c r="A150" s="189"/>
      <c r="B150" s="187"/>
      <c r="C150" s="6"/>
      <c r="D150" s="159"/>
      <c r="E150" s="160" t="s">
        <v>1327</v>
      </c>
      <c r="F150" s="156"/>
      <c r="G150" s="4">
        <f t="shared" si="4"/>
        <v>0</v>
      </c>
      <c r="H150" s="157" t="str">
        <f t="shared" si="5"/>
        <v>00000000000000</v>
      </c>
    </row>
    <row r="151" spans="1:10">
      <c r="A151" s="189"/>
      <c r="B151" s="187"/>
      <c r="C151" s="6"/>
      <c r="D151" s="159"/>
      <c r="E151" s="160" t="s">
        <v>1328</v>
      </c>
      <c r="F151" s="156"/>
      <c r="G151" s="4">
        <f t="shared" si="4"/>
        <v>0</v>
      </c>
      <c r="H151" s="157" t="str">
        <f t="shared" si="5"/>
        <v>00000000000000</v>
      </c>
    </row>
    <row r="152" spans="1:10">
      <c r="A152" s="189"/>
      <c r="B152" s="187" t="s">
        <v>1416</v>
      </c>
      <c r="C152" s="6">
        <f>C148+1</f>
        <v>38</v>
      </c>
      <c r="D152" s="159" t="s">
        <v>1265</v>
      </c>
      <c r="E152" s="160" t="s">
        <v>1330</v>
      </c>
      <c r="F152" s="156"/>
      <c r="G152" s="4">
        <f t="shared" si="4"/>
        <v>0</v>
      </c>
      <c r="H152" s="157" t="str">
        <f t="shared" si="5"/>
        <v>00000000000000</v>
      </c>
      <c r="I152" t="str">
        <f>_xlfn.CONCAT(H152:H155)</f>
        <v>00000000000000000000000000000000000000000000000000000000</v>
      </c>
      <c r="J152" t="str">
        <f>DEC2HEX(C152,2) &amp;" "&amp;BIN2HEX(MID($I152,1,4))&amp;BIN2HEX(MID($I152,5,4))&amp;" "&amp;BIN2HEX(MID($I152,9,4))&amp;BIN2HEX(MID($I152,13,4))&amp;" "&amp;BIN2HEX(MID($I152,17,4))&amp;BIN2HEX(MID($I152,21,4))&amp;" "&amp;BIN2HEX(MID($I152,25,4))&amp;BIN2HEX(MID($I152,29,4))&amp;" "&amp;BIN2HEX(MID($I152,33,4))&amp;BIN2HEX(MID($I152,37,4))&amp;" "&amp;BIN2HEX(MID($I152,41,4))&amp;BIN2HEX(MID($I152,45,4))&amp;" "&amp;BIN2HEX(MID($I152,49,4))&amp;BIN2HEX(MID($I152,53,4))</f>
        <v>26 00 00 00 00 00 00 00</v>
      </c>
    </row>
    <row r="153" spans="1:10">
      <c r="A153" s="189"/>
      <c r="B153" s="187"/>
      <c r="C153" s="6"/>
      <c r="D153" s="159"/>
      <c r="E153" s="160" t="s">
        <v>1331</v>
      </c>
      <c r="F153" s="156"/>
      <c r="G153" s="4">
        <f t="shared" si="4"/>
        <v>0</v>
      </c>
      <c r="H153" s="157" t="str">
        <f t="shared" si="5"/>
        <v>00000000000000</v>
      </c>
    </row>
    <row r="154" spans="1:10">
      <c r="A154" s="189"/>
      <c r="B154" s="187"/>
      <c r="C154" s="6"/>
      <c r="D154" s="159"/>
      <c r="E154" s="160" t="s">
        <v>1332</v>
      </c>
      <c r="F154" s="156"/>
      <c r="G154" s="4">
        <f t="shared" si="4"/>
        <v>0</v>
      </c>
      <c r="H154" s="157" t="str">
        <f t="shared" si="5"/>
        <v>00000000000000</v>
      </c>
    </row>
    <row r="155" spans="1:10">
      <c r="A155" s="189"/>
      <c r="B155" s="187"/>
      <c r="C155" s="6"/>
      <c r="D155" s="159"/>
      <c r="E155" s="160" t="s">
        <v>1333</v>
      </c>
      <c r="F155" s="156"/>
      <c r="G155" s="4">
        <f t="shared" si="4"/>
        <v>0</v>
      </c>
      <c r="H155" s="157" t="str">
        <f t="shared" si="5"/>
        <v>00000000000000</v>
      </c>
    </row>
    <row r="156" spans="1:10">
      <c r="A156" s="189"/>
      <c r="B156" s="187" t="s">
        <v>1417</v>
      </c>
      <c r="C156" s="6">
        <f>C152+1</f>
        <v>39</v>
      </c>
      <c r="D156" s="159" t="s">
        <v>1265</v>
      </c>
      <c r="E156" s="160" t="s">
        <v>1335</v>
      </c>
      <c r="F156" s="156"/>
      <c r="G156" s="4">
        <f t="shared" si="4"/>
        <v>0</v>
      </c>
      <c r="H156" s="157" t="str">
        <f t="shared" si="5"/>
        <v>00000000000000</v>
      </c>
      <c r="I156" t="str">
        <f>_xlfn.CONCAT(H156:H159)</f>
        <v>00000000000000000000000000000000000000000000000000000000</v>
      </c>
      <c r="J156" t="str">
        <f>DEC2HEX(C156,2) &amp;" "&amp;BIN2HEX(MID($I156,1,4))&amp;BIN2HEX(MID($I156,5,4))&amp;" "&amp;BIN2HEX(MID($I156,9,4))&amp;BIN2HEX(MID($I156,13,4))&amp;" "&amp;BIN2HEX(MID($I156,17,4))&amp;BIN2HEX(MID($I156,21,4))&amp;" "&amp;BIN2HEX(MID($I156,25,4))&amp;BIN2HEX(MID($I156,29,4))&amp;" "&amp;BIN2HEX(MID($I156,33,4))&amp;BIN2HEX(MID($I156,37,4))&amp;" "&amp;BIN2HEX(MID($I156,41,4))&amp;BIN2HEX(MID($I156,45,4))&amp;" "&amp;BIN2HEX(MID($I156,49,4))&amp;BIN2HEX(MID($I156,53,4))</f>
        <v>27 00 00 00 00 00 00 00</v>
      </c>
    </row>
    <row r="157" spans="1:10">
      <c r="A157" s="189"/>
      <c r="B157" s="187"/>
      <c r="C157" s="6"/>
      <c r="D157" s="159"/>
      <c r="E157" s="160" t="s">
        <v>1336</v>
      </c>
      <c r="F157" s="156"/>
      <c r="G157" s="4">
        <f t="shared" si="4"/>
        <v>0</v>
      </c>
      <c r="H157" s="157" t="str">
        <f t="shared" si="5"/>
        <v>00000000000000</v>
      </c>
    </row>
    <row r="158" spans="1:10">
      <c r="A158" s="189"/>
      <c r="B158" s="187"/>
      <c r="C158" s="6"/>
      <c r="D158" s="159"/>
      <c r="E158" s="160" t="s">
        <v>1337</v>
      </c>
      <c r="F158" s="156"/>
      <c r="G158" s="4">
        <f t="shared" si="4"/>
        <v>0</v>
      </c>
      <c r="H158" s="157" t="str">
        <f t="shared" si="5"/>
        <v>00000000000000</v>
      </c>
    </row>
    <row r="159" spans="1:10">
      <c r="A159" s="189"/>
      <c r="B159" s="187"/>
      <c r="C159" s="6"/>
      <c r="D159" s="159"/>
      <c r="E159" s="160" t="s">
        <v>1338</v>
      </c>
      <c r="F159" s="156"/>
      <c r="G159" s="4">
        <f t="shared" si="4"/>
        <v>0</v>
      </c>
      <c r="H159" s="157" t="str">
        <f t="shared" si="5"/>
        <v>00000000000000</v>
      </c>
    </row>
    <row r="160" spans="1:10">
      <c r="A160" s="189"/>
      <c r="B160" s="187" t="s">
        <v>1418</v>
      </c>
      <c r="C160" s="6">
        <f>C156+1</f>
        <v>40</v>
      </c>
      <c r="D160" s="159" t="s">
        <v>1265</v>
      </c>
      <c r="E160" s="160" t="s">
        <v>1340</v>
      </c>
      <c r="F160" s="156"/>
      <c r="G160" s="4">
        <f t="shared" si="4"/>
        <v>0</v>
      </c>
      <c r="H160" s="157" t="str">
        <f t="shared" si="5"/>
        <v>00000000000000</v>
      </c>
      <c r="I160" t="str">
        <f>_xlfn.CONCAT(H160:H163)</f>
        <v>00000000000000000000000000000000000000000000000000000000</v>
      </c>
      <c r="J160" t="str">
        <f>DEC2HEX(C160,2) &amp;" "&amp;BIN2HEX(MID($I160,1,4))&amp;BIN2HEX(MID($I160,5,4))&amp;" "&amp;BIN2HEX(MID($I160,9,4))&amp;BIN2HEX(MID($I160,13,4))&amp;" "&amp;BIN2HEX(MID($I160,17,4))&amp;BIN2HEX(MID($I160,21,4))&amp;" "&amp;BIN2HEX(MID($I160,25,4))&amp;BIN2HEX(MID($I160,29,4))&amp;" "&amp;BIN2HEX(MID($I160,33,4))&amp;BIN2HEX(MID($I160,37,4))&amp;" "&amp;BIN2HEX(MID($I160,41,4))&amp;BIN2HEX(MID($I160,45,4))&amp;" "&amp;BIN2HEX(MID($I160,49,4))&amp;BIN2HEX(MID($I160,53,4))</f>
        <v>28 00 00 00 00 00 00 00</v>
      </c>
    </row>
    <row r="161" spans="1:10">
      <c r="A161" s="189"/>
      <c r="B161" s="187"/>
      <c r="C161" s="6"/>
      <c r="D161" s="159"/>
      <c r="E161" s="160" t="s">
        <v>1341</v>
      </c>
      <c r="F161" s="156"/>
      <c r="G161" s="4">
        <f t="shared" si="4"/>
        <v>0</v>
      </c>
      <c r="H161" s="157" t="str">
        <f t="shared" si="5"/>
        <v>00000000000000</v>
      </c>
    </row>
    <row r="162" spans="1:10">
      <c r="A162" s="189"/>
      <c r="B162" s="187"/>
      <c r="C162" s="6"/>
      <c r="D162" s="159"/>
      <c r="E162" s="160" t="s">
        <v>1342</v>
      </c>
      <c r="F162" s="156"/>
      <c r="G162" s="4">
        <f t="shared" si="4"/>
        <v>0</v>
      </c>
      <c r="H162" s="157" t="str">
        <f t="shared" si="5"/>
        <v>00000000000000</v>
      </c>
    </row>
    <row r="163" spans="1:10">
      <c r="A163" s="189"/>
      <c r="B163" s="187"/>
      <c r="C163" s="6"/>
      <c r="D163" s="159"/>
      <c r="E163" s="160" t="s">
        <v>1343</v>
      </c>
      <c r="F163" s="156"/>
      <c r="G163" s="4">
        <f t="shared" si="4"/>
        <v>0</v>
      </c>
      <c r="H163" s="157" t="str">
        <f t="shared" si="5"/>
        <v>00000000000000</v>
      </c>
    </row>
    <row r="164" spans="1:10">
      <c r="A164" s="189"/>
      <c r="B164" s="187" t="s">
        <v>1419</v>
      </c>
      <c r="C164" s="6">
        <f>C160+1</f>
        <v>41</v>
      </c>
      <c r="D164" s="159" t="s">
        <v>1265</v>
      </c>
      <c r="E164" s="160" t="s">
        <v>1345</v>
      </c>
      <c r="F164" s="156"/>
      <c r="G164" s="4">
        <f t="shared" si="4"/>
        <v>0</v>
      </c>
      <c r="H164" s="157" t="str">
        <f t="shared" si="5"/>
        <v>00000000000000</v>
      </c>
      <c r="I164" t="str">
        <f>_xlfn.CONCAT(H164:H167)</f>
        <v>00000000000000000000000000000000000000000000000000000000</v>
      </c>
      <c r="J164" t="str">
        <f>DEC2HEX(C164,2) &amp;" "&amp;BIN2HEX(MID($I164,1,4))&amp;BIN2HEX(MID($I164,5,4))&amp;" "&amp;BIN2HEX(MID($I164,9,4))&amp;BIN2HEX(MID($I164,13,4))&amp;" "&amp;BIN2HEX(MID($I164,17,4))&amp;BIN2HEX(MID($I164,21,4))&amp;" "&amp;BIN2HEX(MID($I164,25,4))&amp;BIN2HEX(MID($I164,29,4))&amp;" "&amp;BIN2HEX(MID($I164,33,4))&amp;BIN2HEX(MID($I164,37,4))&amp;" "&amp;BIN2HEX(MID($I164,41,4))&amp;BIN2HEX(MID($I164,45,4))&amp;" "&amp;BIN2HEX(MID($I164,49,4))&amp;BIN2HEX(MID($I164,53,4))</f>
        <v>29 00 00 00 00 00 00 00</v>
      </c>
    </row>
    <row r="165" spans="1:10">
      <c r="A165" s="189"/>
      <c r="B165" s="187"/>
      <c r="C165" s="6"/>
      <c r="D165" s="159"/>
      <c r="E165" s="160" t="s">
        <v>1346</v>
      </c>
      <c r="F165" s="156"/>
      <c r="G165" s="4">
        <f t="shared" si="4"/>
        <v>0</v>
      </c>
      <c r="H165" s="157" t="str">
        <f t="shared" si="5"/>
        <v>00000000000000</v>
      </c>
    </row>
    <row r="166" spans="1:10">
      <c r="A166" s="189"/>
      <c r="B166" s="187"/>
      <c r="C166" s="6"/>
      <c r="D166" s="159"/>
      <c r="E166" s="160" t="s">
        <v>1347</v>
      </c>
      <c r="F166" s="156"/>
      <c r="G166" s="4">
        <f t="shared" si="4"/>
        <v>0</v>
      </c>
      <c r="H166" s="157" t="str">
        <f t="shared" si="5"/>
        <v>00000000000000</v>
      </c>
    </row>
    <row r="167" spans="1:10">
      <c r="A167" s="189"/>
      <c r="B167" s="187"/>
      <c r="C167" s="6"/>
      <c r="D167" s="159"/>
      <c r="E167" s="160" t="s">
        <v>1348</v>
      </c>
      <c r="F167" s="156"/>
      <c r="G167" s="4">
        <f t="shared" si="4"/>
        <v>0</v>
      </c>
      <c r="H167" s="157" t="str">
        <f t="shared" si="5"/>
        <v>00000000000000</v>
      </c>
    </row>
    <row r="168" spans="1:10">
      <c r="A168" s="189"/>
      <c r="B168" s="187" t="s">
        <v>1420</v>
      </c>
      <c r="C168" s="6">
        <f>C164+1</f>
        <v>42</v>
      </c>
      <c r="D168" s="159" t="s">
        <v>1265</v>
      </c>
      <c r="E168" s="160" t="s">
        <v>1350</v>
      </c>
      <c r="F168" s="156"/>
      <c r="G168" s="4">
        <f t="shared" si="4"/>
        <v>0</v>
      </c>
      <c r="H168" s="157" t="str">
        <f t="shared" si="5"/>
        <v>00000000000000</v>
      </c>
      <c r="I168" t="str">
        <f>_xlfn.CONCAT(H168:H171)</f>
        <v>00000000000000000000000000000000000000000000000000000000</v>
      </c>
      <c r="J168" t="str">
        <f>DEC2HEX(C168,2) &amp;" "&amp;BIN2HEX(MID($I168,1,4))&amp;BIN2HEX(MID($I168,5,4))&amp;" "&amp;BIN2HEX(MID($I168,9,4))&amp;BIN2HEX(MID($I168,13,4))&amp;" "&amp;BIN2HEX(MID($I168,17,4))&amp;BIN2HEX(MID($I168,21,4))&amp;" "&amp;BIN2HEX(MID($I168,25,4))&amp;BIN2HEX(MID($I168,29,4))&amp;" "&amp;BIN2HEX(MID($I168,33,4))&amp;BIN2HEX(MID($I168,37,4))&amp;" "&amp;BIN2HEX(MID($I168,41,4))&amp;BIN2HEX(MID($I168,45,4))&amp;" "&amp;BIN2HEX(MID($I168,49,4))&amp;BIN2HEX(MID($I168,53,4))</f>
        <v>2A 00 00 00 00 00 00 00</v>
      </c>
    </row>
    <row r="169" spans="1:10">
      <c r="A169" s="189"/>
      <c r="B169" s="187"/>
      <c r="C169" s="6"/>
      <c r="D169" s="159"/>
      <c r="E169" s="160" t="s">
        <v>1351</v>
      </c>
      <c r="F169" s="156"/>
      <c r="G169" s="4">
        <f t="shared" si="4"/>
        <v>0</v>
      </c>
      <c r="H169" s="157" t="str">
        <f t="shared" si="5"/>
        <v>00000000000000</v>
      </c>
    </row>
    <row r="170" spans="1:10">
      <c r="A170" s="189"/>
      <c r="B170" s="187"/>
      <c r="C170" s="6"/>
      <c r="D170" s="159"/>
      <c r="E170" s="160" t="s">
        <v>1352</v>
      </c>
      <c r="F170" s="156"/>
      <c r="G170" s="4">
        <f t="shared" si="4"/>
        <v>0</v>
      </c>
      <c r="H170" s="157" t="str">
        <f t="shared" si="5"/>
        <v>00000000000000</v>
      </c>
    </row>
    <row r="171" spans="1:10">
      <c r="A171" s="189"/>
      <c r="B171" s="187"/>
      <c r="C171" s="6"/>
      <c r="D171" s="159"/>
      <c r="E171" s="160" t="s">
        <v>1353</v>
      </c>
      <c r="F171" s="156"/>
      <c r="G171" s="4">
        <f t="shared" si="4"/>
        <v>0</v>
      </c>
      <c r="H171" s="157" t="str">
        <f t="shared" si="5"/>
        <v>00000000000000</v>
      </c>
    </row>
    <row r="172" spans="1:10">
      <c r="A172" s="189"/>
      <c r="B172" s="187" t="s">
        <v>1421</v>
      </c>
      <c r="C172" s="6">
        <f>C168+1</f>
        <v>43</v>
      </c>
      <c r="D172" s="159" t="s">
        <v>1265</v>
      </c>
      <c r="E172" s="160" t="s">
        <v>1355</v>
      </c>
      <c r="F172" s="156"/>
      <c r="G172" s="4">
        <f t="shared" si="4"/>
        <v>0</v>
      </c>
      <c r="H172" s="157" t="str">
        <f t="shared" si="5"/>
        <v>00000000000000</v>
      </c>
      <c r="I172" t="str">
        <f>_xlfn.CONCAT(H172:H175)</f>
        <v>00000000000000000000000000000000000000000000000000000000</v>
      </c>
      <c r="J172" t="str">
        <f>DEC2HEX(C172,2) &amp;" "&amp;BIN2HEX(MID($I172,1,4))&amp;BIN2HEX(MID($I172,5,4))&amp;" "&amp;BIN2HEX(MID($I172,9,4))&amp;BIN2HEX(MID($I172,13,4))&amp;" "&amp;BIN2HEX(MID($I172,17,4))&amp;BIN2HEX(MID($I172,21,4))&amp;" "&amp;BIN2HEX(MID($I172,25,4))&amp;BIN2HEX(MID($I172,29,4))&amp;" "&amp;BIN2HEX(MID($I172,33,4))&amp;BIN2HEX(MID($I172,37,4))&amp;" "&amp;BIN2HEX(MID($I172,41,4))&amp;BIN2HEX(MID($I172,45,4))&amp;" "&amp;BIN2HEX(MID($I172,49,4))&amp;BIN2HEX(MID($I172,53,4))</f>
        <v>2B 00 00 00 00 00 00 00</v>
      </c>
    </row>
    <row r="173" spans="1:10">
      <c r="A173" s="189"/>
      <c r="B173" s="187"/>
      <c r="C173" s="6"/>
      <c r="D173" s="159"/>
      <c r="E173" s="160" t="s">
        <v>1356</v>
      </c>
      <c r="F173" s="156"/>
      <c r="G173" s="4">
        <f t="shared" si="4"/>
        <v>0</v>
      </c>
      <c r="H173" s="157" t="str">
        <f t="shared" si="5"/>
        <v>00000000000000</v>
      </c>
      <c r="I173" s="141"/>
    </row>
    <row r="174" spans="1:10">
      <c r="A174" s="189"/>
      <c r="B174" s="187"/>
      <c r="C174" s="6"/>
      <c r="D174" s="159"/>
      <c r="E174" s="160" t="s">
        <v>1357</v>
      </c>
      <c r="F174" s="156"/>
      <c r="G174" s="4">
        <f t="shared" si="4"/>
        <v>0</v>
      </c>
      <c r="H174" s="157" t="str">
        <f t="shared" si="5"/>
        <v>00000000000000</v>
      </c>
      <c r="I174" s="158"/>
    </row>
    <row r="175" spans="1:10">
      <c r="A175" s="189"/>
      <c r="B175" s="187"/>
      <c r="C175" s="6"/>
      <c r="D175" s="159"/>
      <c r="E175" s="160" t="s">
        <v>1358</v>
      </c>
      <c r="F175" s="156"/>
      <c r="G175" s="4">
        <f t="shared" si="4"/>
        <v>0</v>
      </c>
      <c r="H175" s="157" t="str">
        <f t="shared" si="5"/>
        <v>00000000000000</v>
      </c>
    </row>
    <row r="176" spans="1:10">
      <c r="A176" s="189"/>
      <c r="B176" s="187" t="s">
        <v>1422</v>
      </c>
      <c r="C176" s="6">
        <f>C172+1</f>
        <v>44</v>
      </c>
      <c r="D176" s="159" t="s">
        <v>1265</v>
      </c>
      <c r="E176" s="160" t="s">
        <v>1360</v>
      </c>
      <c r="F176" s="156"/>
      <c r="G176" s="4">
        <f t="shared" si="4"/>
        <v>0</v>
      </c>
      <c r="H176" s="157" t="str">
        <f t="shared" si="5"/>
        <v>00000000000000</v>
      </c>
      <c r="I176" t="str">
        <f>_xlfn.CONCAT(H176:H179)</f>
        <v>00000000000000000000000000000000000000000000000000000000</v>
      </c>
      <c r="J176" t="str">
        <f>DEC2HEX(C176,2) &amp;" "&amp;BIN2HEX(MID($I176,1,4))&amp;BIN2HEX(MID($I176,5,4))&amp;" "&amp;BIN2HEX(MID($I176,9,4))&amp;BIN2HEX(MID($I176,13,4))&amp;" "&amp;BIN2HEX(MID($I176,17,4))&amp;BIN2HEX(MID($I176,21,4))&amp;" "&amp;BIN2HEX(MID($I176,25,4))&amp;BIN2HEX(MID($I176,29,4))&amp;" "&amp;BIN2HEX(MID($I176,33,4))&amp;BIN2HEX(MID($I176,37,4))&amp;" "&amp;BIN2HEX(MID($I176,41,4))&amp;BIN2HEX(MID($I176,45,4))&amp;" "&amp;BIN2HEX(MID($I176,49,4))&amp;BIN2HEX(MID($I176,53,4))</f>
        <v>2C 00 00 00 00 00 00 00</v>
      </c>
    </row>
    <row r="177" spans="1:10">
      <c r="A177" s="189"/>
      <c r="B177" s="187"/>
      <c r="C177" s="6"/>
      <c r="D177" s="159"/>
      <c r="E177" s="160" t="s">
        <v>1361</v>
      </c>
      <c r="F177" s="156"/>
      <c r="G177" s="4">
        <f t="shared" si="4"/>
        <v>0</v>
      </c>
      <c r="H177" s="157" t="str">
        <f t="shared" si="5"/>
        <v>00000000000000</v>
      </c>
    </row>
    <row r="178" spans="1:10">
      <c r="A178" s="189"/>
      <c r="B178" s="187"/>
      <c r="C178" s="6"/>
      <c r="D178" s="159"/>
      <c r="E178" s="160" t="s">
        <v>1362</v>
      </c>
      <c r="F178" s="156"/>
      <c r="G178" s="4">
        <f t="shared" si="4"/>
        <v>0</v>
      </c>
      <c r="H178" s="157" t="str">
        <f t="shared" si="5"/>
        <v>00000000000000</v>
      </c>
    </row>
    <row r="179" spans="1:10">
      <c r="A179" s="189"/>
      <c r="B179" s="187"/>
      <c r="C179" s="6"/>
      <c r="D179" s="159"/>
      <c r="E179" s="160" t="s">
        <v>1363</v>
      </c>
      <c r="F179" s="156"/>
      <c r="G179" s="4">
        <f t="shared" si="4"/>
        <v>0</v>
      </c>
      <c r="H179" s="157" t="str">
        <f t="shared" si="5"/>
        <v>00000000000000</v>
      </c>
    </row>
    <row r="180" spans="1:10">
      <c r="A180" s="189"/>
      <c r="B180" s="187" t="s">
        <v>1423</v>
      </c>
      <c r="C180" s="6">
        <f>C176+1</f>
        <v>45</v>
      </c>
      <c r="D180" s="159" t="s">
        <v>1265</v>
      </c>
      <c r="E180" s="160" t="s">
        <v>1365</v>
      </c>
      <c r="F180" s="156"/>
      <c r="G180" s="4">
        <f t="shared" si="4"/>
        <v>0</v>
      </c>
      <c r="H180" s="157" t="str">
        <f t="shared" si="5"/>
        <v>00000000000000</v>
      </c>
      <c r="I180" t="str">
        <f>_xlfn.CONCAT(H180:H183)</f>
        <v>00000000000000000000000000000000000000000000000000000000</v>
      </c>
      <c r="J180" t="str">
        <f>DEC2HEX(C180,2) &amp;" "&amp;BIN2HEX(MID($I180,1,4))&amp;BIN2HEX(MID($I180,5,4))&amp;" "&amp;BIN2HEX(MID($I180,9,4))&amp;BIN2HEX(MID($I180,13,4))&amp;" "&amp;BIN2HEX(MID($I180,17,4))&amp;BIN2HEX(MID($I180,21,4))&amp;" "&amp;BIN2HEX(MID($I180,25,4))&amp;BIN2HEX(MID($I180,29,4))&amp;" "&amp;BIN2HEX(MID($I180,33,4))&amp;BIN2HEX(MID($I180,37,4))&amp;" "&amp;BIN2HEX(MID($I180,41,4))&amp;BIN2HEX(MID($I180,45,4))&amp;" "&amp;BIN2HEX(MID($I180,49,4))&amp;BIN2HEX(MID($I180,53,4))</f>
        <v>2D 00 00 00 00 00 00 00</v>
      </c>
    </row>
    <row r="181" spans="1:10">
      <c r="A181" s="189"/>
      <c r="B181" s="187"/>
      <c r="C181" s="6"/>
      <c r="D181" s="159"/>
      <c r="E181" s="160" t="s">
        <v>1366</v>
      </c>
      <c r="F181" s="156"/>
      <c r="G181" s="4">
        <f t="shared" si="4"/>
        <v>0</v>
      </c>
      <c r="H181" s="157" t="str">
        <f t="shared" si="5"/>
        <v>00000000000000</v>
      </c>
    </row>
    <row r="182" spans="1:10">
      <c r="A182" s="189"/>
      <c r="B182" s="187"/>
      <c r="C182" s="6"/>
      <c r="D182" s="159"/>
      <c r="E182" s="160" t="s">
        <v>1367</v>
      </c>
      <c r="F182" s="156"/>
      <c r="G182" s="4">
        <f t="shared" si="4"/>
        <v>0</v>
      </c>
      <c r="H182" s="157" t="str">
        <f t="shared" si="5"/>
        <v>00000000000000</v>
      </c>
    </row>
    <row r="183" spans="1:10">
      <c r="A183" s="189"/>
      <c r="B183" s="187"/>
      <c r="C183" s="6"/>
      <c r="D183" s="159"/>
      <c r="E183" s="160" t="s">
        <v>1368</v>
      </c>
      <c r="F183" s="156"/>
      <c r="G183" s="4">
        <f t="shared" si="4"/>
        <v>0</v>
      </c>
      <c r="H183" s="157" t="str">
        <f t="shared" si="5"/>
        <v>00000000000000</v>
      </c>
    </row>
    <row r="184" spans="1:10">
      <c r="A184" s="189"/>
      <c r="B184" s="187" t="s">
        <v>1424</v>
      </c>
      <c r="C184" s="6">
        <f>C180+1</f>
        <v>46</v>
      </c>
      <c r="D184" s="159" t="s">
        <v>1265</v>
      </c>
      <c r="E184" s="160" t="s">
        <v>1370</v>
      </c>
      <c r="F184" s="156"/>
      <c r="G184" s="4">
        <f t="shared" si="4"/>
        <v>0</v>
      </c>
      <c r="H184" s="157" t="str">
        <f t="shared" si="5"/>
        <v>00000000000000</v>
      </c>
      <c r="I184" t="str">
        <f>_xlfn.CONCAT(H184:H187)</f>
        <v>00000000000000000000000000000000000000000000000000000000</v>
      </c>
      <c r="J184" t="str">
        <f>DEC2HEX(C184,2) &amp;" "&amp;BIN2HEX(MID($I184,1,4))&amp;BIN2HEX(MID($I184,5,4))&amp;" "&amp;BIN2HEX(MID($I184,9,4))&amp;BIN2HEX(MID($I184,13,4))&amp;" "&amp;BIN2HEX(MID($I184,17,4))&amp;BIN2HEX(MID($I184,21,4))&amp;" "&amp;BIN2HEX(MID($I184,25,4))&amp;BIN2HEX(MID($I184,29,4))&amp;" "&amp;BIN2HEX(MID($I184,33,4))&amp;BIN2HEX(MID($I184,37,4))&amp;" "&amp;BIN2HEX(MID($I184,41,4))&amp;BIN2HEX(MID($I184,45,4))&amp;" "&amp;BIN2HEX(MID($I184,49,4))&amp;BIN2HEX(MID($I184,53,4))</f>
        <v>2E 00 00 00 00 00 00 00</v>
      </c>
    </row>
    <row r="185" spans="1:10">
      <c r="A185" s="189"/>
      <c r="B185" s="187"/>
      <c r="C185" s="6"/>
      <c r="D185" s="159"/>
      <c r="E185" s="160" t="s">
        <v>1371</v>
      </c>
      <c r="F185" s="156"/>
      <c r="G185" s="4">
        <f t="shared" si="4"/>
        <v>0</v>
      </c>
      <c r="H185" s="157" t="str">
        <f t="shared" si="5"/>
        <v>00000000000000</v>
      </c>
    </row>
    <row r="186" spans="1:10">
      <c r="A186" s="189"/>
      <c r="B186" s="187"/>
      <c r="C186" s="6"/>
      <c r="D186" s="159"/>
      <c r="E186" s="160" t="s">
        <v>1372</v>
      </c>
      <c r="F186" s="156"/>
      <c r="G186" s="4">
        <f t="shared" si="4"/>
        <v>0</v>
      </c>
      <c r="H186" s="157" t="str">
        <f t="shared" si="5"/>
        <v>00000000000000</v>
      </c>
    </row>
    <row r="187" spans="1:10">
      <c r="A187" s="189"/>
      <c r="B187" s="187"/>
      <c r="C187" s="6"/>
      <c r="D187" s="159"/>
      <c r="E187" s="160" t="s">
        <v>1373</v>
      </c>
      <c r="F187" s="156"/>
      <c r="G187" s="4">
        <f t="shared" si="4"/>
        <v>0</v>
      </c>
      <c r="H187" s="157" t="str">
        <f t="shared" si="5"/>
        <v>00000000000000</v>
      </c>
    </row>
    <row r="188" spans="1:10">
      <c r="A188" s="189"/>
      <c r="B188" s="187" t="s">
        <v>1425</v>
      </c>
      <c r="C188" s="6">
        <f>C184+1</f>
        <v>47</v>
      </c>
      <c r="D188" s="159" t="s">
        <v>1265</v>
      </c>
      <c r="E188" s="160" t="s">
        <v>1375</v>
      </c>
      <c r="F188" s="156"/>
      <c r="G188" s="4">
        <f t="shared" si="4"/>
        <v>0</v>
      </c>
      <c r="H188" s="157" t="str">
        <f t="shared" si="5"/>
        <v>00000000000000</v>
      </c>
      <c r="I188" t="str">
        <f>_xlfn.CONCAT(H188:H191)</f>
        <v>00000000000000000000000000000000000000000000000000000000</v>
      </c>
      <c r="J188" t="str">
        <f>DEC2HEX(C188,2) &amp;" "&amp;BIN2HEX(MID($I188,1,4))&amp;BIN2HEX(MID($I188,5,4))&amp;" "&amp;BIN2HEX(MID($I188,9,4))&amp;BIN2HEX(MID($I188,13,4))&amp;" "&amp;BIN2HEX(MID($I188,17,4))&amp;BIN2HEX(MID($I188,21,4))&amp;" "&amp;BIN2HEX(MID($I188,25,4))&amp;BIN2HEX(MID($I188,29,4))&amp;" "&amp;BIN2HEX(MID($I188,33,4))&amp;BIN2HEX(MID($I188,37,4))&amp;" "&amp;BIN2HEX(MID($I188,41,4))&amp;BIN2HEX(MID($I188,45,4))&amp;" "&amp;BIN2HEX(MID($I188,49,4))&amp;BIN2HEX(MID($I188,53,4))</f>
        <v>2F 00 00 00 00 00 00 00</v>
      </c>
    </row>
    <row r="189" spans="1:10">
      <c r="A189" s="189"/>
      <c r="B189" s="187"/>
      <c r="C189" s="6"/>
      <c r="D189" s="159"/>
      <c r="E189" s="160" t="s">
        <v>1376</v>
      </c>
      <c r="F189" s="156"/>
      <c r="G189" s="4">
        <f t="shared" si="4"/>
        <v>0</v>
      </c>
      <c r="H189" s="157" t="str">
        <f t="shared" si="5"/>
        <v>00000000000000</v>
      </c>
    </row>
    <row r="190" spans="1:10">
      <c r="A190" s="189"/>
      <c r="B190" s="187"/>
      <c r="C190" s="6"/>
      <c r="D190" s="159"/>
      <c r="E190" s="160" t="s">
        <v>1377</v>
      </c>
      <c r="F190" s="156"/>
      <c r="G190" s="4">
        <f t="shared" si="4"/>
        <v>0</v>
      </c>
      <c r="H190" s="157" t="str">
        <f t="shared" si="5"/>
        <v>00000000000000</v>
      </c>
    </row>
    <row r="191" spans="1:10">
      <c r="A191" s="189"/>
      <c r="B191" s="187"/>
      <c r="C191" s="6"/>
      <c r="D191" s="159"/>
      <c r="E191" s="160" t="s">
        <v>1378</v>
      </c>
      <c r="F191" s="156"/>
      <c r="G191" s="4">
        <f t="shared" si="4"/>
        <v>0</v>
      </c>
      <c r="H191" s="157" t="str">
        <f t="shared" si="5"/>
        <v>00000000000000</v>
      </c>
    </row>
    <row r="192" spans="1:10">
      <c r="A192" s="189"/>
      <c r="B192" s="187" t="s">
        <v>1426</v>
      </c>
      <c r="C192" s="6">
        <f>C188+1</f>
        <v>48</v>
      </c>
      <c r="D192" s="159" t="s">
        <v>1265</v>
      </c>
      <c r="E192" s="160" t="s">
        <v>1380</v>
      </c>
      <c r="F192" s="156"/>
      <c r="G192" s="4">
        <f t="shared" si="4"/>
        <v>0</v>
      </c>
      <c r="H192" s="157" t="str">
        <f t="shared" si="5"/>
        <v>00000000000000</v>
      </c>
      <c r="I192" t="str">
        <f>_xlfn.CONCAT(H192:H195)</f>
        <v>00000000000000000000000000000000000000000000000000000000</v>
      </c>
      <c r="J192" t="str">
        <f>DEC2HEX(C192,2) &amp;" "&amp;BIN2HEX(MID($I192,1,4))&amp;BIN2HEX(MID($I192,5,4))&amp;" "&amp;BIN2HEX(MID($I192,9,4))&amp;BIN2HEX(MID($I192,13,4))&amp;" "&amp;BIN2HEX(MID($I192,17,4))&amp;BIN2HEX(MID($I192,21,4))&amp;" "&amp;BIN2HEX(MID($I192,25,4))&amp;BIN2HEX(MID($I192,29,4))&amp;" "&amp;BIN2HEX(MID($I192,33,4))&amp;BIN2HEX(MID($I192,37,4))&amp;" "&amp;BIN2HEX(MID($I192,41,4))&amp;BIN2HEX(MID($I192,45,4))&amp;" "&amp;BIN2HEX(MID($I192,49,4))&amp;BIN2HEX(MID($I192,53,4))</f>
        <v>30 00 00 00 00 00 00 00</v>
      </c>
    </row>
    <row r="193" spans="1:10">
      <c r="A193" s="189"/>
      <c r="B193" s="187"/>
      <c r="C193" s="6"/>
      <c r="D193" s="159"/>
      <c r="E193" s="160" t="s">
        <v>1381</v>
      </c>
      <c r="F193" s="156"/>
      <c r="G193" s="4">
        <f t="shared" si="4"/>
        <v>0</v>
      </c>
      <c r="H193" s="157" t="str">
        <f t="shared" si="5"/>
        <v>00000000000000</v>
      </c>
    </row>
    <row r="194" spans="1:10">
      <c r="A194" s="189"/>
      <c r="B194" s="187"/>
      <c r="C194" s="6"/>
      <c r="D194" s="159"/>
      <c r="E194" s="160" t="s">
        <v>1382</v>
      </c>
      <c r="F194" s="156"/>
      <c r="G194" s="4">
        <f t="shared" si="4"/>
        <v>0</v>
      </c>
      <c r="H194" s="157" t="str">
        <f t="shared" si="5"/>
        <v>00000000000000</v>
      </c>
    </row>
    <row r="195" spans="1:10">
      <c r="A195" s="189"/>
      <c r="B195" s="187"/>
      <c r="C195" s="6"/>
      <c r="D195" s="159"/>
      <c r="E195" s="160" t="s">
        <v>1383</v>
      </c>
      <c r="F195" s="156"/>
      <c r="G195" s="4">
        <f t="shared" si="4"/>
        <v>0</v>
      </c>
      <c r="H195" s="157" t="str">
        <f t="shared" si="5"/>
        <v>00000000000000</v>
      </c>
    </row>
    <row r="196" spans="1:10">
      <c r="A196" s="189"/>
      <c r="B196" s="187" t="s">
        <v>1427</v>
      </c>
      <c r="C196" s="6">
        <f>C192+1</f>
        <v>49</v>
      </c>
      <c r="D196" s="159" t="s">
        <v>1265</v>
      </c>
      <c r="E196" s="160" t="s">
        <v>1385</v>
      </c>
      <c r="F196" s="156"/>
      <c r="G196" s="4">
        <f t="shared" si="4"/>
        <v>0</v>
      </c>
      <c r="H196" s="157" t="str">
        <f t="shared" si="5"/>
        <v>00000000000000</v>
      </c>
      <c r="I196" t="str">
        <f>_xlfn.CONCAT(H196:H199)</f>
        <v>00000000000000000000000000000000000000000000000000000000</v>
      </c>
      <c r="J196" t="str">
        <f>DEC2HEX(C196,2) &amp;" "&amp;BIN2HEX(MID($I196,1,4))&amp;BIN2HEX(MID($I196,5,4))&amp;" "&amp;BIN2HEX(MID($I196,9,4))&amp;BIN2HEX(MID($I196,13,4))&amp;" "&amp;BIN2HEX(MID($I196,17,4))&amp;BIN2HEX(MID($I196,21,4))&amp;" "&amp;BIN2HEX(MID($I196,25,4))&amp;BIN2HEX(MID($I196,29,4))&amp;" "&amp;BIN2HEX(MID($I196,33,4))&amp;BIN2HEX(MID($I196,37,4))&amp;" "&amp;BIN2HEX(MID($I196,41,4))&amp;BIN2HEX(MID($I196,45,4))&amp;" "&amp;BIN2HEX(MID($I196,49,4))&amp;BIN2HEX(MID($I196,53,4))</f>
        <v>31 00 00 00 00 00 00 00</v>
      </c>
    </row>
    <row r="197" spans="1:10">
      <c r="A197" s="189"/>
      <c r="B197" s="187"/>
      <c r="C197" s="6"/>
      <c r="D197" s="159"/>
      <c r="E197" s="160" t="s">
        <v>1386</v>
      </c>
      <c r="F197" s="156"/>
      <c r="G197" s="4">
        <f t="shared" si="4"/>
        <v>0</v>
      </c>
      <c r="H197" s="157" t="str">
        <f t="shared" si="5"/>
        <v>00000000000000</v>
      </c>
    </row>
    <row r="198" spans="1:10">
      <c r="A198" s="189"/>
      <c r="B198" s="187"/>
      <c r="C198" s="6"/>
      <c r="D198" s="159"/>
      <c r="E198" s="160" t="s">
        <v>1387</v>
      </c>
      <c r="F198" s="156"/>
      <c r="G198" s="4">
        <f t="shared" ref="G198:G261" si="6">F198*1000</f>
        <v>0</v>
      </c>
      <c r="H198" s="157" t="str">
        <f t="shared" ref="H198:H261" si="7">_xlfn.BASE(G198,2,14)</f>
        <v>00000000000000</v>
      </c>
    </row>
    <row r="199" spans="1:10">
      <c r="A199" s="189"/>
      <c r="B199" s="187"/>
      <c r="C199" s="6"/>
      <c r="D199" s="159"/>
      <c r="E199" s="160" t="s">
        <v>1388</v>
      </c>
      <c r="F199" s="156"/>
      <c r="G199" s="4">
        <f t="shared" si="6"/>
        <v>0</v>
      </c>
      <c r="H199" s="157" t="str">
        <f t="shared" si="7"/>
        <v>00000000000000</v>
      </c>
    </row>
    <row r="200" spans="1:10">
      <c r="A200" s="189"/>
      <c r="B200" s="187" t="s">
        <v>1428</v>
      </c>
      <c r="C200" s="6">
        <f>C196+1</f>
        <v>50</v>
      </c>
      <c r="D200" s="159" t="s">
        <v>1265</v>
      </c>
      <c r="E200" s="160" t="s">
        <v>1390</v>
      </c>
      <c r="F200" s="156"/>
      <c r="G200" s="4">
        <f t="shared" si="6"/>
        <v>0</v>
      </c>
      <c r="H200" s="157" t="str">
        <f t="shared" si="7"/>
        <v>00000000000000</v>
      </c>
      <c r="I200" t="str">
        <f>_xlfn.CONCAT(H200:H203)</f>
        <v>00000000000000000000000000000000000000000000000000000000</v>
      </c>
      <c r="J200" t="str">
        <f>DEC2HEX(C200,2) &amp;" "&amp;BIN2HEX(MID($I200,1,4))&amp;BIN2HEX(MID($I200,5,4))&amp;" "&amp;BIN2HEX(MID($I200,9,4))&amp;BIN2HEX(MID($I200,13,4))&amp;" "&amp;BIN2HEX(MID($I200,17,4))&amp;BIN2HEX(MID($I200,21,4))&amp;" "&amp;BIN2HEX(MID($I200,25,4))&amp;BIN2HEX(MID($I200,29,4))&amp;" "&amp;BIN2HEX(MID($I200,33,4))&amp;BIN2HEX(MID($I200,37,4))&amp;" "&amp;BIN2HEX(MID($I200,41,4))&amp;BIN2HEX(MID($I200,45,4))&amp;" "&amp;BIN2HEX(MID($I200,49,4))&amp;BIN2HEX(MID($I200,53,4))</f>
        <v>32 00 00 00 00 00 00 00</v>
      </c>
    </row>
    <row r="201" spans="1:10">
      <c r="A201" s="189"/>
      <c r="B201" s="187"/>
      <c r="C201" s="6"/>
      <c r="D201" s="159"/>
      <c r="E201" s="160" t="s">
        <v>1391</v>
      </c>
      <c r="F201" s="156"/>
      <c r="G201" s="4">
        <f t="shared" si="6"/>
        <v>0</v>
      </c>
      <c r="H201" s="157" t="str">
        <f t="shared" si="7"/>
        <v>00000000000000</v>
      </c>
      <c r="I201" s="141"/>
    </row>
    <row r="202" spans="1:10">
      <c r="A202" s="189"/>
      <c r="B202" s="187"/>
      <c r="C202" s="6"/>
      <c r="D202" s="159"/>
      <c r="E202" s="160" t="s">
        <v>1392</v>
      </c>
      <c r="F202" s="156"/>
      <c r="G202" s="4">
        <f t="shared" si="6"/>
        <v>0</v>
      </c>
      <c r="H202" s="157" t="str">
        <f t="shared" si="7"/>
        <v>00000000000000</v>
      </c>
      <c r="I202" s="158"/>
    </row>
    <row r="203" spans="1:10">
      <c r="A203" s="189"/>
      <c r="B203" s="187"/>
      <c r="C203" s="6"/>
      <c r="D203" s="159"/>
      <c r="E203" s="160" t="s">
        <v>1393</v>
      </c>
      <c r="F203" s="156"/>
      <c r="G203" s="4">
        <f t="shared" si="6"/>
        <v>0</v>
      </c>
      <c r="H203" s="157" t="str">
        <f t="shared" si="7"/>
        <v>00000000000000</v>
      </c>
    </row>
    <row r="204" spans="1:10">
      <c r="A204" s="189"/>
      <c r="B204" s="187" t="s">
        <v>1429</v>
      </c>
      <c r="C204" s="6">
        <f>C200+1</f>
        <v>51</v>
      </c>
      <c r="D204" s="159" t="s">
        <v>1265</v>
      </c>
      <c r="E204" s="160" t="s">
        <v>1395</v>
      </c>
      <c r="F204" s="156"/>
      <c r="G204" s="4">
        <f t="shared" si="6"/>
        <v>0</v>
      </c>
      <c r="H204" s="157" t="str">
        <f t="shared" si="7"/>
        <v>00000000000000</v>
      </c>
      <c r="I204" t="str">
        <f>_xlfn.CONCAT(H204:H207)</f>
        <v>00000000000000000000000000000000000000000000000000000000</v>
      </c>
      <c r="J204" t="str">
        <f>DEC2HEX(C204,2) &amp;" "&amp;BIN2HEX(MID($I204,1,4))&amp;BIN2HEX(MID($I204,5,4))&amp;" "&amp;BIN2HEX(MID($I204,9,4))&amp;BIN2HEX(MID($I204,13,4))&amp;" "&amp;BIN2HEX(MID($I204,17,4))&amp;BIN2HEX(MID($I204,21,4))&amp;" "&amp;BIN2HEX(MID($I204,25,4))&amp;BIN2HEX(MID($I204,29,4))&amp;" "&amp;BIN2HEX(MID($I204,33,4))&amp;BIN2HEX(MID($I204,37,4))&amp;" "&amp;BIN2HEX(MID($I204,41,4))&amp;BIN2HEX(MID($I204,45,4))&amp;" "&amp;BIN2HEX(MID($I204,49,4))&amp;BIN2HEX(MID($I204,53,4))</f>
        <v>33 00 00 00 00 00 00 00</v>
      </c>
    </row>
    <row r="205" spans="1:10">
      <c r="A205" s="189"/>
      <c r="B205" s="187"/>
      <c r="C205" s="6"/>
      <c r="D205" s="159"/>
      <c r="E205" s="160" t="s">
        <v>1396</v>
      </c>
      <c r="F205" s="156"/>
      <c r="G205" s="4">
        <f t="shared" si="6"/>
        <v>0</v>
      </c>
      <c r="H205" s="157" t="str">
        <f t="shared" si="7"/>
        <v>00000000000000</v>
      </c>
    </row>
    <row r="206" spans="1:10">
      <c r="A206" s="189"/>
      <c r="B206" s="187"/>
      <c r="C206" s="6"/>
      <c r="D206" s="159"/>
      <c r="E206" s="160" t="s">
        <v>1397</v>
      </c>
      <c r="F206" s="156"/>
      <c r="G206" s="4">
        <f t="shared" si="6"/>
        <v>0</v>
      </c>
      <c r="H206" s="157" t="str">
        <f t="shared" si="7"/>
        <v>00000000000000</v>
      </c>
    </row>
    <row r="207" spans="1:10">
      <c r="A207" s="189"/>
      <c r="B207" s="187"/>
      <c r="C207" s="6"/>
      <c r="D207" s="159"/>
      <c r="E207" s="160" t="s">
        <v>1398</v>
      </c>
      <c r="F207" s="156"/>
      <c r="G207" s="4">
        <f t="shared" si="6"/>
        <v>0</v>
      </c>
      <c r="H207" s="157" t="str">
        <f t="shared" si="7"/>
        <v>00000000000000</v>
      </c>
    </row>
    <row r="208" spans="1:10">
      <c r="A208" s="189"/>
      <c r="B208" s="187" t="s">
        <v>1430</v>
      </c>
      <c r="C208" s="6">
        <f>C204+1</f>
        <v>52</v>
      </c>
      <c r="D208" s="159" t="s">
        <v>1265</v>
      </c>
      <c r="E208" s="160" t="s">
        <v>1400</v>
      </c>
      <c r="F208" s="156"/>
      <c r="G208" s="4">
        <f t="shared" si="6"/>
        <v>0</v>
      </c>
      <c r="H208" s="157" t="str">
        <f t="shared" si="7"/>
        <v>00000000000000</v>
      </c>
      <c r="I208" t="str">
        <f>_xlfn.CONCAT(H208:H211)</f>
        <v>00000000000000000000000000000000000000000000000000000000</v>
      </c>
      <c r="J208" t="str">
        <f>DEC2HEX(C208,2) &amp;" "&amp;BIN2HEX(MID($I208,1,4))&amp;BIN2HEX(MID($I208,5,4))&amp;" "&amp;BIN2HEX(MID($I208,9,4))&amp;BIN2HEX(MID($I208,13,4))&amp;" "&amp;BIN2HEX(MID($I208,17,4))&amp;BIN2HEX(MID($I208,21,4))&amp;" "&amp;BIN2HEX(MID($I208,25,4))&amp;BIN2HEX(MID($I208,29,4))&amp;" "&amp;BIN2HEX(MID($I208,33,4))&amp;BIN2HEX(MID($I208,37,4))&amp;" "&amp;BIN2HEX(MID($I208,41,4))&amp;BIN2HEX(MID($I208,45,4))&amp;" "&amp;BIN2HEX(MID($I208,49,4))&amp;BIN2HEX(MID($I208,53,4))</f>
        <v>34 00 00 00 00 00 00 00</v>
      </c>
    </row>
    <row r="209" spans="1:10">
      <c r="A209" s="189"/>
      <c r="B209" s="187"/>
      <c r="C209" s="6"/>
      <c r="D209" s="159"/>
      <c r="E209" s="160" t="s">
        <v>1401</v>
      </c>
      <c r="F209" s="156"/>
      <c r="G209" s="4">
        <f t="shared" si="6"/>
        <v>0</v>
      </c>
      <c r="H209" s="157" t="str">
        <f t="shared" si="7"/>
        <v>00000000000000</v>
      </c>
    </row>
    <row r="210" spans="1:10">
      <c r="A210" s="189"/>
      <c r="B210" s="187"/>
      <c r="C210" s="6"/>
      <c r="D210" s="159"/>
      <c r="E210" s="160" t="s">
        <v>1402</v>
      </c>
      <c r="F210" s="156"/>
      <c r="G210" s="4">
        <f t="shared" si="6"/>
        <v>0</v>
      </c>
      <c r="H210" s="157" t="str">
        <f t="shared" si="7"/>
        <v>00000000000000</v>
      </c>
    </row>
    <row r="211" spans="1:10">
      <c r="A211" s="190"/>
      <c r="B211" s="187"/>
      <c r="C211" s="6"/>
      <c r="D211" s="159"/>
      <c r="E211" s="160" t="s">
        <v>1403</v>
      </c>
      <c r="F211" s="156"/>
      <c r="G211" s="4">
        <f t="shared" si="6"/>
        <v>0</v>
      </c>
      <c r="H211" s="157" t="str">
        <f t="shared" si="7"/>
        <v>00000000000000</v>
      </c>
    </row>
    <row r="212" spans="1:10">
      <c r="A212" s="192" t="s">
        <v>1431</v>
      </c>
      <c r="B212" s="191" t="s">
        <v>1432</v>
      </c>
      <c r="C212" s="154">
        <f>C208+1</f>
        <v>53</v>
      </c>
      <c r="D212" s="153" t="s">
        <v>1265</v>
      </c>
      <c r="E212" s="155" t="s">
        <v>1122</v>
      </c>
      <c r="F212" s="156"/>
      <c r="G212" s="4">
        <f t="shared" si="6"/>
        <v>0</v>
      </c>
      <c r="H212" s="157" t="str">
        <f t="shared" si="7"/>
        <v>00000000000000</v>
      </c>
      <c r="I212" t="str">
        <f>_xlfn.CONCAT(H212:H215)</f>
        <v>00000000000000000000000000000000000000000000000000000000</v>
      </c>
      <c r="J212" t="str">
        <f>DEC2HEX(C212,2) &amp;" "&amp;BIN2HEX(MID($I212,1,4))&amp;BIN2HEX(MID($I212,5,4))&amp;" "&amp;BIN2HEX(MID($I212,9,4))&amp;BIN2HEX(MID($I212,13,4))&amp;" "&amp;BIN2HEX(MID($I212,17,4))&amp;BIN2HEX(MID($I212,21,4))&amp;" "&amp;BIN2HEX(MID($I212,25,4))&amp;BIN2HEX(MID($I212,29,4))&amp;" "&amp;BIN2HEX(MID($I212,33,4))&amp;BIN2HEX(MID($I212,37,4))&amp;" "&amp;BIN2HEX(MID($I212,41,4))&amp;BIN2HEX(MID($I212,45,4))&amp;" "&amp;BIN2HEX(MID($I212,49,4))&amp;BIN2HEX(MID($I212,53,4))</f>
        <v>35 00 00 00 00 00 00 00</v>
      </c>
    </row>
    <row r="213" spans="1:10">
      <c r="A213" s="193"/>
      <c r="B213" s="191"/>
      <c r="C213" s="154"/>
      <c r="D213" s="153"/>
      <c r="E213" s="155" t="s">
        <v>1120</v>
      </c>
      <c r="F213" s="156"/>
      <c r="G213" s="4">
        <f t="shared" si="6"/>
        <v>0</v>
      </c>
      <c r="H213" s="157" t="str">
        <f t="shared" si="7"/>
        <v>00000000000000</v>
      </c>
    </row>
    <row r="214" spans="1:10">
      <c r="A214" s="193"/>
      <c r="B214" s="191"/>
      <c r="C214" s="154"/>
      <c r="D214" s="153"/>
      <c r="E214" s="155" t="s">
        <v>1118</v>
      </c>
      <c r="F214" s="156"/>
      <c r="G214" s="4">
        <f t="shared" si="6"/>
        <v>0</v>
      </c>
      <c r="H214" s="157" t="str">
        <f t="shared" si="7"/>
        <v>00000000000000</v>
      </c>
    </row>
    <row r="215" spans="1:10">
      <c r="A215" s="193"/>
      <c r="B215" s="191"/>
      <c r="C215" s="154"/>
      <c r="D215" s="153"/>
      <c r="E215" s="155" t="s">
        <v>1116</v>
      </c>
      <c r="F215" s="156"/>
      <c r="G215" s="4">
        <f t="shared" si="6"/>
        <v>0</v>
      </c>
      <c r="H215" s="157" t="str">
        <f t="shared" si="7"/>
        <v>00000000000000</v>
      </c>
    </row>
    <row r="216" spans="1:10">
      <c r="A216" s="193"/>
      <c r="B216" s="191" t="s">
        <v>1433</v>
      </c>
      <c r="C216" s="154">
        <f>C212+1</f>
        <v>54</v>
      </c>
      <c r="D216" s="153" t="s">
        <v>1265</v>
      </c>
      <c r="E216" s="155" t="s">
        <v>1280</v>
      </c>
      <c r="F216" s="156"/>
      <c r="G216" s="4">
        <f t="shared" si="6"/>
        <v>0</v>
      </c>
      <c r="H216" s="157" t="str">
        <f t="shared" si="7"/>
        <v>00000000000000</v>
      </c>
      <c r="I216" t="str">
        <f>_xlfn.CONCAT(H216:H219)</f>
        <v>00000000000000000000000000000000000000000000000000000000</v>
      </c>
      <c r="J216" t="str">
        <f>DEC2HEX(C216,2) &amp;" "&amp;BIN2HEX(MID($I216,1,4))&amp;BIN2HEX(MID($I216,5,4))&amp;" "&amp;BIN2HEX(MID($I216,9,4))&amp;BIN2HEX(MID($I216,13,4))&amp;" "&amp;BIN2HEX(MID($I216,17,4))&amp;BIN2HEX(MID($I216,21,4))&amp;" "&amp;BIN2HEX(MID($I216,25,4))&amp;BIN2HEX(MID($I216,29,4))&amp;" "&amp;BIN2HEX(MID($I216,33,4))&amp;BIN2HEX(MID($I216,37,4))&amp;" "&amp;BIN2HEX(MID($I216,41,4))&amp;BIN2HEX(MID($I216,45,4))&amp;" "&amp;BIN2HEX(MID($I216,49,4))&amp;BIN2HEX(MID($I216,53,4))</f>
        <v>36 00 00 00 00 00 00 00</v>
      </c>
    </row>
    <row r="217" spans="1:10">
      <c r="A217" s="193"/>
      <c r="B217" s="191"/>
      <c r="C217" s="154"/>
      <c r="D217" s="153"/>
      <c r="E217" s="155" t="s">
        <v>1281</v>
      </c>
      <c r="F217" s="156"/>
      <c r="G217" s="4">
        <f t="shared" si="6"/>
        <v>0</v>
      </c>
      <c r="H217" s="157" t="str">
        <f t="shared" si="7"/>
        <v>00000000000000</v>
      </c>
    </row>
    <row r="218" spans="1:10">
      <c r="A218" s="193"/>
      <c r="B218" s="191"/>
      <c r="C218" s="154"/>
      <c r="D218" s="153"/>
      <c r="E218" s="155" t="s">
        <v>1282</v>
      </c>
      <c r="F218" s="156"/>
      <c r="G218" s="4">
        <f t="shared" si="6"/>
        <v>0</v>
      </c>
      <c r="H218" s="157" t="str">
        <f t="shared" si="7"/>
        <v>00000000000000</v>
      </c>
    </row>
    <row r="219" spans="1:10">
      <c r="A219" s="193"/>
      <c r="B219" s="191"/>
      <c r="C219" s="154"/>
      <c r="D219" s="153"/>
      <c r="E219" s="155" t="s">
        <v>1283</v>
      </c>
      <c r="F219" s="156"/>
      <c r="G219" s="4">
        <f t="shared" si="6"/>
        <v>0</v>
      </c>
      <c r="H219" s="157" t="str">
        <f t="shared" si="7"/>
        <v>00000000000000</v>
      </c>
    </row>
    <row r="220" spans="1:10">
      <c r="A220" s="193"/>
      <c r="B220" s="191" t="s">
        <v>1434</v>
      </c>
      <c r="C220" s="154">
        <f>C216+1</f>
        <v>55</v>
      </c>
      <c r="D220" s="153" t="s">
        <v>1265</v>
      </c>
      <c r="E220" s="155" t="s">
        <v>1285</v>
      </c>
      <c r="F220" s="156"/>
      <c r="G220" s="4">
        <f t="shared" si="6"/>
        <v>0</v>
      </c>
      <c r="H220" s="157" t="str">
        <f t="shared" si="7"/>
        <v>00000000000000</v>
      </c>
      <c r="I220" t="str">
        <f>_xlfn.CONCAT(H220:H223)</f>
        <v>00000000000000000000000000000000000000000000000000000000</v>
      </c>
      <c r="J220" t="str">
        <f>DEC2HEX(C220,2) &amp;" "&amp;BIN2HEX(MID($I220,1,4))&amp;BIN2HEX(MID($I220,5,4))&amp;" "&amp;BIN2HEX(MID($I220,9,4))&amp;BIN2HEX(MID($I220,13,4))&amp;" "&amp;BIN2HEX(MID($I220,17,4))&amp;BIN2HEX(MID($I220,21,4))&amp;" "&amp;BIN2HEX(MID($I220,25,4))&amp;BIN2HEX(MID($I220,29,4))&amp;" "&amp;BIN2HEX(MID($I220,33,4))&amp;BIN2HEX(MID($I220,37,4))&amp;" "&amp;BIN2HEX(MID($I220,41,4))&amp;BIN2HEX(MID($I220,45,4))&amp;" "&amp;BIN2HEX(MID($I220,49,4))&amp;BIN2HEX(MID($I220,53,4))</f>
        <v>37 00 00 00 00 00 00 00</v>
      </c>
    </row>
    <row r="221" spans="1:10">
      <c r="A221" s="193"/>
      <c r="B221" s="191"/>
      <c r="C221" s="154"/>
      <c r="D221" s="153"/>
      <c r="E221" s="155" t="s">
        <v>1286</v>
      </c>
      <c r="F221" s="156"/>
      <c r="G221" s="4">
        <f t="shared" si="6"/>
        <v>0</v>
      </c>
      <c r="H221" s="157" t="str">
        <f t="shared" si="7"/>
        <v>00000000000000</v>
      </c>
    </row>
    <row r="222" spans="1:10">
      <c r="A222" s="193"/>
      <c r="B222" s="191"/>
      <c r="C222" s="154"/>
      <c r="D222" s="153"/>
      <c r="E222" s="155" t="s">
        <v>1287</v>
      </c>
      <c r="F222" s="156"/>
      <c r="G222" s="4">
        <f t="shared" si="6"/>
        <v>0</v>
      </c>
      <c r="H222" s="157" t="str">
        <f t="shared" si="7"/>
        <v>00000000000000</v>
      </c>
    </row>
    <row r="223" spans="1:10">
      <c r="A223" s="193"/>
      <c r="B223" s="191"/>
      <c r="C223" s="154"/>
      <c r="D223" s="153"/>
      <c r="E223" s="155" t="s">
        <v>1288</v>
      </c>
      <c r="F223" s="156"/>
      <c r="G223" s="4">
        <f t="shared" si="6"/>
        <v>0</v>
      </c>
      <c r="H223" s="157" t="str">
        <f t="shared" si="7"/>
        <v>00000000000000</v>
      </c>
    </row>
    <row r="224" spans="1:10">
      <c r="A224" s="193"/>
      <c r="B224" s="191" t="s">
        <v>1435</v>
      </c>
      <c r="C224" s="154">
        <f>C220+1</f>
        <v>56</v>
      </c>
      <c r="D224" s="153" t="s">
        <v>1265</v>
      </c>
      <c r="E224" s="155" t="s">
        <v>1290</v>
      </c>
      <c r="F224" s="156"/>
      <c r="G224" s="4">
        <f t="shared" si="6"/>
        <v>0</v>
      </c>
      <c r="H224" s="157" t="str">
        <f t="shared" si="7"/>
        <v>00000000000000</v>
      </c>
      <c r="I224" t="str">
        <f>_xlfn.CONCAT(H224:H227)</f>
        <v>00000000000000000000000000000000000000000000000000000000</v>
      </c>
      <c r="J224" t="str">
        <f>DEC2HEX(C224,2) &amp;" "&amp;BIN2HEX(MID($I224,1,4))&amp;BIN2HEX(MID($I224,5,4))&amp;" "&amp;BIN2HEX(MID($I224,9,4))&amp;BIN2HEX(MID($I224,13,4))&amp;" "&amp;BIN2HEX(MID($I224,17,4))&amp;BIN2HEX(MID($I224,21,4))&amp;" "&amp;BIN2HEX(MID($I224,25,4))&amp;BIN2HEX(MID($I224,29,4))&amp;" "&amp;BIN2HEX(MID($I224,33,4))&amp;BIN2HEX(MID($I224,37,4))&amp;" "&amp;BIN2HEX(MID($I224,41,4))&amp;BIN2HEX(MID($I224,45,4))&amp;" "&amp;BIN2HEX(MID($I224,49,4))&amp;BIN2HEX(MID($I224,53,4))</f>
        <v>38 00 00 00 00 00 00 00</v>
      </c>
    </row>
    <row r="225" spans="1:10">
      <c r="A225" s="193"/>
      <c r="B225" s="191"/>
      <c r="C225" s="154"/>
      <c r="D225" s="153"/>
      <c r="E225" s="155" t="s">
        <v>1291</v>
      </c>
      <c r="F225" s="156"/>
      <c r="G225" s="4">
        <f t="shared" si="6"/>
        <v>0</v>
      </c>
      <c r="H225" s="157" t="str">
        <f t="shared" si="7"/>
        <v>00000000000000</v>
      </c>
    </row>
    <row r="226" spans="1:10">
      <c r="A226" s="193"/>
      <c r="B226" s="191"/>
      <c r="C226" s="154"/>
      <c r="D226" s="153"/>
      <c r="E226" s="155" t="s">
        <v>1292</v>
      </c>
      <c r="F226" s="156"/>
      <c r="G226" s="4">
        <f t="shared" si="6"/>
        <v>0</v>
      </c>
      <c r="H226" s="157" t="str">
        <f t="shared" si="7"/>
        <v>00000000000000</v>
      </c>
    </row>
    <row r="227" spans="1:10">
      <c r="A227" s="193"/>
      <c r="B227" s="191"/>
      <c r="C227" s="154"/>
      <c r="D227" s="153"/>
      <c r="E227" s="155" t="s">
        <v>1293</v>
      </c>
      <c r="F227" s="156"/>
      <c r="G227" s="4">
        <f t="shared" si="6"/>
        <v>0</v>
      </c>
      <c r="H227" s="157" t="str">
        <f t="shared" si="7"/>
        <v>00000000000000</v>
      </c>
    </row>
    <row r="228" spans="1:10">
      <c r="A228" s="193"/>
      <c r="B228" s="191" t="s">
        <v>1436</v>
      </c>
      <c r="C228" s="154">
        <f>C224+1</f>
        <v>57</v>
      </c>
      <c r="D228" s="153" t="s">
        <v>1265</v>
      </c>
      <c r="E228" s="155" t="s">
        <v>1295</v>
      </c>
      <c r="F228" s="156"/>
      <c r="G228" s="4">
        <f t="shared" si="6"/>
        <v>0</v>
      </c>
      <c r="H228" s="157" t="str">
        <f t="shared" si="7"/>
        <v>00000000000000</v>
      </c>
      <c r="I228" t="str">
        <f>_xlfn.CONCAT(H228:H231)</f>
        <v>00000000000000000000000000000000000000000000000000000000</v>
      </c>
      <c r="J228" t="str">
        <f>DEC2HEX(C228,2) &amp;" "&amp;BIN2HEX(MID($I228,1,4))&amp;BIN2HEX(MID($I228,5,4))&amp;" "&amp;BIN2HEX(MID($I228,9,4))&amp;BIN2HEX(MID($I228,13,4))&amp;" "&amp;BIN2HEX(MID($I228,17,4))&amp;BIN2HEX(MID($I228,21,4))&amp;" "&amp;BIN2HEX(MID($I228,25,4))&amp;BIN2HEX(MID($I228,29,4))&amp;" "&amp;BIN2HEX(MID($I228,33,4))&amp;BIN2HEX(MID($I228,37,4))&amp;" "&amp;BIN2HEX(MID($I228,41,4))&amp;BIN2HEX(MID($I228,45,4))&amp;" "&amp;BIN2HEX(MID($I228,49,4))&amp;BIN2HEX(MID($I228,53,4))</f>
        <v>39 00 00 00 00 00 00 00</v>
      </c>
    </row>
    <row r="229" spans="1:10">
      <c r="A229" s="193"/>
      <c r="B229" s="191"/>
      <c r="C229" s="154"/>
      <c r="D229" s="153"/>
      <c r="E229" s="155" t="s">
        <v>1296</v>
      </c>
      <c r="F229" s="156"/>
      <c r="G229" s="4">
        <f t="shared" si="6"/>
        <v>0</v>
      </c>
      <c r="H229" s="157" t="str">
        <f t="shared" si="7"/>
        <v>00000000000000</v>
      </c>
      <c r="I229" s="141"/>
    </row>
    <row r="230" spans="1:10">
      <c r="A230" s="193"/>
      <c r="B230" s="191"/>
      <c r="C230" s="154"/>
      <c r="D230" s="153"/>
      <c r="E230" s="155" t="s">
        <v>1297</v>
      </c>
      <c r="F230" s="156"/>
      <c r="G230" s="4">
        <f t="shared" si="6"/>
        <v>0</v>
      </c>
      <c r="H230" s="157" t="str">
        <f t="shared" si="7"/>
        <v>00000000000000</v>
      </c>
      <c r="I230" s="158"/>
    </row>
    <row r="231" spans="1:10">
      <c r="A231" s="193"/>
      <c r="B231" s="191"/>
      <c r="C231" s="154"/>
      <c r="D231" s="153"/>
      <c r="E231" s="155" t="s">
        <v>1298</v>
      </c>
      <c r="F231" s="156"/>
      <c r="G231" s="4">
        <f t="shared" si="6"/>
        <v>0</v>
      </c>
      <c r="H231" s="157" t="str">
        <f t="shared" si="7"/>
        <v>00000000000000</v>
      </c>
    </row>
    <row r="232" spans="1:10">
      <c r="A232" s="193"/>
      <c r="B232" s="191" t="s">
        <v>1437</v>
      </c>
      <c r="C232" s="154">
        <f>C228+1</f>
        <v>58</v>
      </c>
      <c r="D232" s="153" t="s">
        <v>1265</v>
      </c>
      <c r="E232" s="155" t="s">
        <v>1300</v>
      </c>
      <c r="F232" s="156"/>
      <c r="G232" s="4">
        <f t="shared" si="6"/>
        <v>0</v>
      </c>
      <c r="H232" s="157" t="str">
        <f t="shared" si="7"/>
        <v>00000000000000</v>
      </c>
      <c r="I232" t="str">
        <f>_xlfn.CONCAT(H232:H235)</f>
        <v>00000000000000000000000000000000000000000000000000000000</v>
      </c>
      <c r="J232" t="str">
        <f>DEC2HEX(C232,2) &amp;" "&amp;BIN2HEX(MID($I232,1,4))&amp;BIN2HEX(MID($I232,5,4))&amp;" "&amp;BIN2HEX(MID($I232,9,4))&amp;BIN2HEX(MID($I232,13,4))&amp;" "&amp;BIN2HEX(MID($I232,17,4))&amp;BIN2HEX(MID($I232,21,4))&amp;" "&amp;BIN2HEX(MID($I232,25,4))&amp;BIN2HEX(MID($I232,29,4))&amp;" "&amp;BIN2HEX(MID($I232,33,4))&amp;BIN2HEX(MID($I232,37,4))&amp;" "&amp;BIN2HEX(MID($I232,41,4))&amp;BIN2HEX(MID($I232,45,4))&amp;" "&amp;BIN2HEX(MID($I232,49,4))&amp;BIN2HEX(MID($I232,53,4))</f>
        <v>3A 00 00 00 00 00 00 00</v>
      </c>
    </row>
    <row r="233" spans="1:10">
      <c r="A233" s="193"/>
      <c r="B233" s="191"/>
      <c r="C233" s="154"/>
      <c r="D233" s="153"/>
      <c r="E233" s="155" t="s">
        <v>1301</v>
      </c>
      <c r="F233" s="156"/>
      <c r="G233" s="4">
        <f t="shared" si="6"/>
        <v>0</v>
      </c>
      <c r="H233" s="157" t="str">
        <f t="shared" si="7"/>
        <v>00000000000000</v>
      </c>
    </row>
    <row r="234" spans="1:10">
      <c r="A234" s="193"/>
      <c r="B234" s="191"/>
      <c r="C234" s="154"/>
      <c r="D234" s="153"/>
      <c r="E234" s="155" t="s">
        <v>1302</v>
      </c>
      <c r="F234" s="156"/>
      <c r="G234" s="4">
        <f t="shared" si="6"/>
        <v>0</v>
      </c>
      <c r="H234" s="157" t="str">
        <f t="shared" si="7"/>
        <v>00000000000000</v>
      </c>
    </row>
    <row r="235" spans="1:10">
      <c r="A235" s="193"/>
      <c r="B235" s="191"/>
      <c r="C235" s="154"/>
      <c r="D235" s="153"/>
      <c r="E235" s="155" t="s">
        <v>1303</v>
      </c>
      <c r="F235" s="156"/>
      <c r="G235" s="4">
        <f t="shared" si="6"/>
        <v>0</v>
      </c>
      <c r="H235" s="157" t="str">
        <f t="shared" si="7"/>
        <v>00000000000000</v>
      </c>
    </row>
    <row r="236" spans="1:10">
      <c r="A236" s="193"/>
      <c r="B236" s="191" t="s">
        <v>1438</v>
      </c>
      <c r="C236" s="154">
        <f>C232+1</f>
        <v>59</v>
      </c>
      <c r="D236" s="153" t="s">
        <v>1265</v>
      </c>
      <c r="E236" s="155" t="s">
        <v>1305</v>
      </c>
      <c r="F236" s="156"/>
      <c r="G236" s="4">
        <f t="shared" si="6"/>
        <v>0</v>
      </c>
      <c r="H236" s="157" t="str">
        <f t="shared" si="7"/>
        <v>00000000000000</v>
      </c>
      <c r="I236" t="str">
        <f>_xlfn.CONCAT(H236:H239)</f>
        <v>00000000000000000000000000000000000000000000000000000000</v>
      </c>
      <c r="J236" t="str">
        <f>DEC2HEX(C236,2) &amp;" "&amp;BIN2HEX(MID($I236,1,4))&amp;BIN2HEX(MID($I236,5,4))&amp;" "&amp;BIN2HEX(MID($I236,9,4))&amp;BIN2HEX(MID($I236,13,4))&amp;" "&amp;BIN2HEX(MID($I236,17,4))&amp;BIN2HEX(MID($I236,21,4))&amp;" "&amp;BIN2HEX(MID($I236,25,4))&amp;BIN2HEX(MID($I236,29,4))&amp;" "&amp;BIN2HEX(MID($I236,33,4))&amp;BIN2HEX(MID($I236,37,4))&amp;" "&amp;BIN2HEX(MID($I236,41,4))&amp;BIN2HEX(MID($I236,45,4))&amp;" "&amp;BIN2HEX(MID($I236,49,4))&amp;BIN2HEX(MID($I236,53,4))</f>
        <v>3B 00 00 00 00 00 00 00</v>
      </c>
    </row>
    <row r="237" spans="1:10">
      <c r="A237" s="193"/>
      <c r="B237" s="191"/>
      <c r="C237" s="154"/>
      <c r="D237" s="153"/>
      <c r="E237" s="155" t="s">
        <v>1306</v>
      </c>
      <c r="F237" s="156"/>
      <c r="G237" s="4">
        <f t="shared" si="6"/>
        <v>0</v>
      </c>
      <c r="H237" s="157" t="str">
        <f t="shared" si="7"/>
        <v>00000000000000</v>
      </c>
    </row>
    <row r="238" spans="1:10">
      <c r="A238" s="193"/>
      <c r="B238" s="191"/>
      <c r="C238" s="154"/>
      <c r="D238" s="153"/>
      <c r="E238" s="155" t="s">
        <v>1307</v>
      </c>
      <c r="F238" s="156"/>
      <c r="G238" s="4">
        <f t="shared" si="6"/>
        <v>0</v>
      </c>
      <c r="H238" s="157" t="str">
        <f t="shared" si="7"/>
        <v>00000000000000</v>
      </c>
    </row>
    <row r="239" spans="1:10">
      <c r="A239" s="193"/>
      <c r="B239" s="191"/>
      <c r="C239" s="154"/>
      <c r="D239" s="153"/>
      <c r="E239" s="155" t="s">
        <v>1308</v>
      </c>
      <c r="F239" s="156"/>
      <c r="G239" s="4">
        <f t="shared" si="6"/>
        <v>0</v>
      </c>
      <c r="H239" s="157" t="str">
        <f t="shared" si="7"/>
        <v>00000000000000</v>
      </c>
    </row>
    <row r="240" spans="1:10">
      <c r="A240" s="193"/>
      <c r="B240" s="191" t="s">
        <v>1439</v>
      </c>
      <c r="C240" s="154">
        <f>C236+1</f>
        <v>60</v>
      </c>
      <c r="D240" s="153" t="s">
        <v>1265</v>
      </c>
      <c r="E240" s="155" t="s">
        <v>1310</v>
      </c>
      <c r="F240" s="156"/>
      <c r="G240" s="4">
        <f t="shared" si="6"/>
        <v>0</v>
      </c>
      <c r="H240" s="157" t="str">
        <f t="shared" si="7"/>
        <v>00000000000000</v>
      </c>
      <c r="I240" t="str">
        <f>_xlfn.CONCAT(H240:H243)</f>
        <v>00000000000000000000000000000000000000000000000000000000</v>
      </c>
      <c r="J240" t="str">
        <f>DEC2HEX(C240,2) &amp;" "&amp;BIN2HEX(MID($I240,1,4))&amp;BIN2HEX(MID($I240,5,4))&amp;" "&amp;BIN2HEX(MID($I240,9,4))&amp;BIN2HEX(MID($I240,13,4))&amp;" "&amp;BIN2HEX(MID($I240,17,4))&amp;BIN2HEX(MID($I240,21,4))&amp;" "&amp;BIN2HEX(MID($I240,25,4))&amp;BIN2HEX(MID($I240,29,4))&amp;" "&amp;BIN2HEX(MID($I240,33,4))&amp;BIN2HEX(MID($I240,37,4))&amp;" "&amp;BIN2HEX(MID($I240,41,4))&amp;BIN2HEX(MID($I240,45,4))&amp;" "&amp;BIN2HEX(MID($I240,49,4))&amp;BIN2HEX(MID($I240,53,4))</f>
        <v>3C 00 00 00 00 00 00 00</v>
      </c>
    </row>
    <row r="241" spans="1:10">
      <c r="A241" s="193"/>
      <c r="B241" s="191"/>
      <c r="C241" s="154"/>
      <c r="D241" s="153"/>
      <c r="E241" s="155" t="s">
        <v>1311</v>
      </c>
      <c r="F241" s="156"/>
      <c r="G241" s="4">
        <f t="shared" si="6"/>
        <v>0</v>
      </c>
      <c r="H241" s="157" t="str">
        <f t="shared" si="7"/>
        <v>00000000000000</v>
      </c>
    </row>
    <row r="242" spans="1:10">
      <c r="A242" s="193"/>
      <c r="B242" s="191"/>
      <c r="C242" s="154"/>
      <c r="D242" s="153"/>
      <c r="E242" s="155" t="s">
        <v>1312</v>
      </c>
      <c r="F242" s="156"/>
      <c r="G242" s="4">
        <f t="shared" si="6"/>
        <v>0</v>
      </c>
      <c r="H242" s="157" t="str">
        <f t="shared" si="7"/>
        <v>00000000000000</v>
      </c>
    </row>
    <row r="243" spans="1:10">
      <c r="A243" s="193"/>
      <c r="B243" s="191"/>
      <c r="C243" s="154"/>
      <c r="D243" s="153"/>
      <c r="E243" s="155" t="s">
        <v>1313</v>
      </c>
      <c r="F243" s="156"/>
      <c r="G243" s="4">
        <f t="shared" si="6"/>
        <v>0</v>
      </c>
      <c r="H243" s="157" t="str">
        <f t="shared" si="7"/>
        <v>00000000000000</v>
      </c>
    </row>
    <row r="244" spans="1:10">
      <c r="A244" s="193"/>
      <c r="B244" s="191" t="s">
        <v>1440</v>
      </c>
      <c r="C244" s="154">
        <f>C240+1</f>
        <v>61</v>
      </c>
      <c r="D244" s="153" t="s">
        <v>1265</v>
      </c>
      <c r="E244" s="155" t="s">
        <v>1315</v>
      </c>
      <c r="F244" s="156"/>
      <c r="G244" s="4">
        <f t="shared" si="6"/>
        <v>0</v>
      </c>
      <c r="H244" s="157" t="str">
        <f t="shared" si="7"/>
        <v>00000000000000</v>
      </c>
      <c r="I244" t="str">
        <f>_xlfn.CONCAT(H244:H247)</f>
        <v>00000000000000000000000000000000000000000000000000000000</v>
      </c>
      <c r="J244" t="str">
        <f>DEC2HEX(C244,2) &amp;" "&amp;BIN2HEX(MID($I244,1,4))&amp;BIN2HEX(MID($I244,5,4))&amp;" "&amp;BIN2HEX(MID($I244,9,4))&amp;BIN2HEX(MID($I244,13,4))&amp;" "&amp;BIN2HEX(MID($I244,17,4))&amp;BIN2HEX(MID($I244,21,4))&amp;" "&amp;BIN2HEX(MID($I244,25,4))&amp;BIN2HEX(MID($I244,29,4))&amp;" "&amp;BIN2HEX(MID($I244,33,4))&amp;BIN2HEX(MID($I244,37,4))&amp;" "&amp;BIN2HEX(MID($I244,41,4))&amp;BIN2HEX(MID($I244,45,4))&amp;" "&amp;BIN2HEX(MID($I244,49,4))&amp;BIN2HEX(MID($I244,53,4))</f>
        <v>3D 00 00 00 00 00 00 00</v>
      </c>
    </row>
    <row r="245" spans="1:10">
      <c r="A245" s="193"/>
      <c r="B245" s="191"/>
      <c r="C245" s="154"/>
      <c r="D245" s="153"/>
      <c r="E245" s="155" t="s">
        <v>1316</v>
      </c>
      <c r="F245" s="156"/>
      <c r="G245" s="4">
        <f t="shared" si="6"/>
        <v>0</v>
      </c>
      <c r="H245" s="157" t="str">
        <f t="shared" si="7"/>
        <v>00000000000000</v>
      </c>
    </row>
    <row r="246" spans="1:10">
      <c r="A246" s="193"/>
      <c r="B246" s="191"/>
      <c r="C246" s="154"/>
      <c r="D246" s="153"/>
      <c r="E246" s="155" t="s">
        <v>1317</v>
      </c>
      <c r="F246" s="156"/>
      <c r="G246" s="4">
        <f t="shared" si="6"/>
        <v>0</v>
      </c>
      <c r="H246" s="157" t="str">
        <f t="shared" si="7"/>
        <v>00000000000000</v>
      </c>
    </row>
    <row r="247" spans="1:10">
      <c r="A247" s="193"/>
      <c r="B247" s="191"/>
      <c r="C247" s="154"/>
      <c r="D247" s="153"/>
      <c r="E247" s="155" t="s">
        <v>1318</v>
      </c>
      <c r="F247" s="156"/>
      <c r="G247" s="4">
        <f t="shared" si="6"/>
        <v>0</v>
      </c>
      <c r="H247" s="157" t="str">
        <f t="shared" si="7"/>
        <v>00000000000000</v>
      </c>
    </row>
    <row r="248" spans="1:10">
      <c r="A248" s="193"/>
      <c r="B248" s="191" t="s">
        <v>1441</v>
      </c>
      <c r="C248" s="154">
        <f>C244+1</f>
        <v>62</v>
      </c>
      <c r="D248" s="153" t="s">
        <v>1265</v>
      </c>
      <c r="E248" s="155" t="s">
        <v>1320</v>
      </c>
      <c r="F248" s="156"/>
      <c r="G248" s="4">
        <f t="shared" si="6"/>
        <v>0</v>
      </c>
      <c r="H248" s="157" t="str">
        <f t="shared" si="7"/>
        <v>00000000000000</v>
      </c>
      <c r="I248" t="str">
        <f>_xlfn.CONCAT(H248:H251)</f>
        <v>00000000000000000000000000000000000000000000000000000000</v>
      </c>
      <c r="J248" t="str">
        <f>DEC2HEX(C248,2) &amp;" "&amp;BIN2HEX(MID($I248,1,4))&amp;BIN2HEX(MID($I248,5,4))&amp;" "&amp;BIN2HEX(MID($I248,9,4))&amp;BIN2HEX(MID($I248,13,4))&amp;" "&amp;BIN2HEX(MID($I248,17,4))&amp;BIN2HEX(MID($I248,21,4))&amp;" "&amp;BIN2HEX(MID($I248,25,4))&amp;BIN2HEX(MID($I248,29,4))&amp;" "&amp;BIN2HEX(MID($I248,33,4))&amp;BIN2HEX(MID($I248,37,4))&amp;" "&amp;BIN2HEX(MID($I248,41,4))&amp;BIN2HEX(MID($I248,45,4))&amp;" "&amp;BIN2HEX(MID($I248,49,4))&amp;BIN2HEX(MID($I248,53,4))</f>
        <v>3E 00 00 00 00 00 00 00</v>
      </c>
    </row>
    <row r="249" spans="1:10">
      <c r="A249" s="193"/>
      <c r="B249" s="191"/>
      <c r="C249" s="154"/>
      <c r="D249" s="153"/>
      <c r="E249" s="155" t="s">
        <v>1321</v>
      </c>
      <c r="F249" s="156"/>
      <c r="G249" s="4">
        <f t="shared" si="6"/>
        <v>0</v>
      </c>
      <c r="H249" s="157" t="str">
        <f t="shared" si="7"/>
        <v>00000000000000</v>
      </c>
    </row>
    <row r="250" spans="1:10">
      <c r="A250" s="193"/>
      <c r="B250" s="191"/>
      <c r="C250" s="154"/>
      <c r="D250" s="153"/>
      <c r="E250" s="155" t="s">
        <v>1322</v>
      </c>
      <c r="F250" s="156"/>
      <c r="G250" s="4">
        <f t="shared" si="6"/>
        <v>0</v>
      </c>
      <c r="H250" s="157" t="str">
        <f t="shared" si="7"/>
        <v>00000000000000</v>
      </c>
    </row>
    <row r="251" spans="1:10">
      <c r="A251" s="193"/>
      <c r="B251" s="191"/>
      <c r="C251" s="154"/>
      <c r="D251" s="153"/>
      <c r="E251" s="155" t="s">
        <v>1323</v>
      </c>
      <c r="F251" s="156"/>
      <c r="G251" s="4">
        <f t="shared" si="6"/>
        <v>0</v>
      </c>
      <c r="H251" s="157" t="str">
        <f t="shared" si="7"/>
        <v>00000000000000</v>
      </c>
    </row>
    <row r="252" spans="1:10">
      <c r="A252" s="193"/>
      <c r="B252" s="191" t="s">
        <v>1442</v>
      </c>
      <c r="C252" s="154">
        <f>C248+1</f>
        <v>63</v>
      </c>
      <c r="D252" s="153" t="s">
        <v>1265</v>
      </c>
      <c r="E252" s="155" t="s">
        <v>1325</v>
      </c>
      <c r="F252" s="156"/>
      <c r="G252" s="4">
        <f t="shared" si="6"/>
        <v>0</v>
      </c>
      <c r="H252" s="157" t="str">
        <f t="shared" si="7"/>
        <v>00000000000000</v>
      </c>
      <c r="I252" t="str">
        <f>_xlfn.CONCAT(H252:H255)</f>
        <v>00000000000000000000000000000000000000000000000000000000</v>
      </c>
      <c r="J252" t="str">
        <f>DEC2HEX(C252,2) &amp;" "&amp;BIN2HEX(MID($I252,1,4))&amp;BIN2HEX(MID($I252,5,4))&amp;" "&amp;BIN2HEX(MID($I252,9,4))&amp;BIN2HEX(MID($I252,13,4))&amp;" "&amp;BIN2HEX(MID($I252,17,4))&amp;BIN2HEX(MID($I252,21,4))&amp;" "&amp;BIN2HEX(MID($I252,25,4))&amp;BIN2HEX(MID($I252,29,4))&amp;" "&amp;BIN2HEX(MID($I252,33,4))&amp;BIN2HEX(MID($I252,37,4))&amp;" "&amp;BIN2HEX(MID($I252,41,4))&amp;BIN2HEX(MID($I252,45,4))&amp;" "&amp;BIN2HEX(MID($I252,49,4))&amp;BIN2HEX(MID($I252,53,4))</f>
        <v>3F 00 00 00 00 00 00 00</v>
      </c>
    </row>
    <row r="253" spans="1:10">
      <c r="A253" s="193"/>
      <c r="B253" s="191"/>
      <c r="C253" s="154"/>
      <c r="D253" s="153"/>
      <c r="E253" s="155" t="s">
        <v>1326</v>
      </c>
      <c r="F253" s="156"/>
      <c r="G253" s="4">
        <f t="shared" si="6"/>
        <v>0</v>
      </c>
      <c r="H253" s="157" t="str">
        <f t="shared" si="7"/>
        <v>00000000000000</v>
      </c>
    </row>
    <row r="254" spans="1:10">
      <c r="A254" s="193"/>
      <c r="B254" s="191"/>
      <c r="C254" s="154"/>
      <c r="D254" s="153"/>
      <c r="E254" s="155" t="s">
        <v>1327</v>
      </c>
      <c r="F254" s="156"/>
      <c r="G254" s="4">
        <f t="shared" si="6"/>
        <v>0</v>
      </c>
      <c r="H254" s="157" t="str">
        <f t="shared" si="7"/>
        <v>00000000000000</v>
      </c>
    </row>
    <row r="255" spans="1:10">
      <c r="A255" s="193"/>
      <c r="B255" s="191"/>
      <c r="C255" s="154"/>
      <c r="D255" s="153"/>
      <c r="E255" s="155" t="s">
        <v>1328</v>
      </c>
      <c r="F255" s="156"/>
      <c r="G255" s="4">
        <f t="shared" si="6"/>
        <v>0</v>
      </c>
      <c r="H255" s="157" t="str">
        <f t="shared" si="7"/>
        <v>00000000000000</v>
      </c>
    </row>
    <row r="256" spans="1:10">
      <c r="A256" s="193"/>
      <c r="B256" s="191" t="s">
        <v>1443</v>
      </c>
      <c r="C256" s="154">
        <f>C252+1</f>
        <v>64</v>
      </c>
      <c r="D256" s="153" t="s">
        <v>1265</v>
      </c>
      <c r="E256" s="155" t="s">
        <v>1330</v>
      </c>
      <c r="F256" s="156"/>
      <c r="G256" s="4">
        <f t="shared" si="6"/>
        <v>0</v>
      </c>
      <c r="H256" s="157" t="str">
        <f t="shared" si="7"/>
        <v>00000000000000</v>
      </c>
      <c r="I256" t="str">
        <f>_xlfn.CONCAT(H256:H259)</f>
        <v>00000000000000000000000000000000000000000000000000000000</v>
      </c>
      <c r="J256" t="str">
        <f>DEC2HEX(C256,2) &amp;" "&amp;BIN2HEX(MID($I256,1,4))&amp;BIN2HEX(MID($I256,5,4))&amp;" "&amp;BIN2HEX(MID($I256,9,4))&amp;BIN2HEX(MID($I256,13,4))&amp;" "&amp;BIN2HEX(MID($I256,17,4))&amp;BIN2HEX(MID($I256,21,4))&amp;" "&amp;BIN2HEX(MID($I256,25,4))&amp;BIN2HEX(MID($I256,29,4))&amp;" "&amp;BIN2HEX(MID($I256,33,4))&amp;BIN2HEX(MID($I256,37,4))&amp;" "&amp;BIN2HEX(MID($I256,41,4))&amp;BIN2HEX(MID($I256,45,4))&amp;" "&amp;BIN2HEX(MID($I256,49,4))&amp;BIN2HEX(MID($I256,53,4))</f>
        <v>40 00 00 00 00 00 00 00</v>
      </c>
    </row>
    <row r="257" spans="1:10">
      <c r="A257" s="193"/>
      <c r="B257" s="191"/>
      <c r="C257" s="154"/>
      <c r="D257" s="153"/>
      <c r="E257" s="155" t="s">
        <v>1331</v>
      </c>
      <c r="F257" s="156"/>
      <c r="G257" s="4">
        <f t="shared" si="6"/>
        <v>0</v>
      </c>
      <c r="H257" s="157" t="str">
        <f t="shared" si="7"/>
        <v>00000000000000</v>
      </c>
      <c r="I257" s="141"/>
    </row>
    <row r="258" spans="1:10">
      <c r="A258" s="193"/>
      <c r="B258" s="191"/>
      <c r="C258" s="154"/>
      <c r="D258" s="153"/>
      <c r="E258" s="155" t="s">
        <v>1332</v>
      </c>
      <c r="F258" s="156"/>
      <c r="G258" s="4">
        <f t="shared" si="6"/>
        <v>0</v>
      </c>
      <c r="H258" s="157" t="str">
        <f t="shared" si="7"/>
        <v>00000000000000</v>
      </c>
      <c r="I258" s="158"/>
    </row>
    <row r="259" spans="1:10">
      <c r="A259" s="193"/>
      <c r="B259" s="191"/>
      <c r="C259" s="154"/>
      <c r="D259" s="153"/>
      <c r="E259" s="155" t="s">
        <v>1333</v>
      </c>
      <c r="F259" s="156"/>
      <c r="G259" s="4">
        <f t="shared" si="6"/>
        <v>0</v>
      </c>
      <c r="H259" s="157" t="str">
        <f t="shared" si="7"/>
        <v>00000000000000</v>
      </c>
    </row>
    <row r="260" spans="1:10">
      <c r="A260" s="193"/>
      <c r="B260" s="191" t="s">
        <v>1444</v>
      </c>
      <c r="C260" s="154">
        <f>C256+1</f>
        <v>65</v>
      </c>
      <c r="D260" s="153" t="s">
        <v>1265</v>
      </c>
      <c r="E260" s="155" t="s">
        <v>1335</v>
      </c>
      <c r="F260" s="156"/>
      <c r="G260" s="4">
        <f t="shared" si="6"/>
        <v>0</v>
      </c>
      <c r="H260" s="157" t="str">
        <f t="shared" si="7"/>
        <v>00000000000000</v>
      </c>
      <c r="I260" t="str">
        <f>_xlfn.CONCAT(H260:H263)</f>
        <v>00000000000000000000000000000000000000000000000000000000</v>
      </c>
      <c r="J260" t="str">
        <f>DEC2HEX(C260,2) &amp;" "&amp;BIN2HEX(MID($I260,1,4))&amp;BIN2HEX(MID($I260,5,4))&amp;" "&amp;BIN2HEX(MID($I260,9,4))&amp;BIN2HEX(MID($I260,13,4))&amp;" "&amp;BIN2HEX(MID($I260,17,4))&amp;BIN2HEX(MID($I260,21,4))&amp;" "&amp;BIN2HEX(MID($I260,25,4))&amp;BIN2HEX(MID($I260,29,4))&amp;" "&amp;BIN2HEX(MID($I260,33,4))&amp;BIN2HEX(MID($I260,37,4))&amp;" "&amp;BIN2HEX(MID($I260,41,4))&amp;BIN2HEX(MID($I260,45,4))&amp;" "&amp;BIN2HEX(MID($I260,49,4))&amp;BIN2HEX(MID($I260,53,4))</f>
        <v>41 00 00 00 00 00 00 00</v>
      </c>
    </row>
    <row r="261" spans="1:10">
      <c r="A261" s="193"/>
      <c r="B261" s="191"/>
      <c r="C261" s="154"/>
      <c r="D261" s="153"/>
      <c r="E261" s="155" t="s">
        <v>1336</v>
      </c>
      <c r="F261" s="156"/>
      <c r="G261" s="4">
        <f t="shared" si="6"/>
        <v>0</v>
      </c>
      <c r="H261" s="157" t="str">
        <f t="shared" si="7"/>
        <v>00000000000000</v>
      </c>
    </row>
    <row r="262" spans="1:10">
      <c r="A262" s="193"/>
      <c r="B262" s="191"/>
      <c r="C262" s="154"/>
      <c r="D262" s="153"/>
      <c r="E262" s="155" t="s">
        <v>1337</v>
      </c>
      <c r="F262" s="156"/>
      <c r="G262" s="4">
        <f t="shared" ref="G262:G325" si="8">F262*1000</f>
        <v>0</v>
      </c>
      <c r="H262" s="157" t="str">
        <f t="shared" ref="H262:H325" si="9">_xlfn.BASE(G262,2,14)</f>
        <v>00000000000000</v>
      </c>
    </row>
    <row r="263" spans="1:10">
      <c r="A263" s="193"/>
      <c r="B263" s="191"/>
      <c r="C263" s="154"/>
      <c r="D263" s="153"/>
      <c r="E263" s="155" t="s">
        <v>1338</v>
      </c>
      <c r="F263" s="156"/>
      <c r="G263" s="4">
        <f t="shared" si="8"/>
        <v>0</v>
      </c>
      <c r="H263" s="157" t="str">
        <f t="shared" si="9"/>
        <v>00000000000000</v>
      </c>
    </row>
    <row r="264" spans="1:10">
      <c r="A264" s="193"/>
      <c r="B264" s="191" t="s">
        <v>1445</v>
      </c>
      <c r="C264" s="154">
        <f>C260+1</f>
        <v>66</v>
      </c>
      <c r="D264" s="153" t="s">
        <v>1265</v>
      </c>
      <c r="E264" s="155" t="s">
        <v>1340</v>
      </c>
      <c r="F264" s="156"/>
      <c r="G264" s="4">
        <f t="shared" si="8"/>
        <v>0</v>
      </c>
      <c r="H264" s="157" t="str">
        <f t="shared" si="9"/>
        <v>00000000000000</v>
      </c>
      <c r="I264" t="str">
        <f>_xlfn.CONCAT(H264:H267)</f>
        <v>00000000000000000000000000000000000000000000000000000000</v>
      </c>
      <c r="J264" t="str">
        <f>DEC2HEX(C264,2) &amp;" "&amp;BIN2HEX(MID($I264,1,4))&amp;BIN2HEX(MID($I264,5,4))&amp;" "&amp;BIN2HEX(MID($I264,9,4))&amp;BIN2HEX(MID($I264,13,4))&amp;" "&amp;BIN2HEX(MID($I264,17,4))&amp;BIN2HEX(MID($I264,21,4))&amp;" "&amp;BIN2HEX(MID($I264,25,4))&amp;BIN2HEX(MID($I264,29,4))&amp;" "&amp;BIN2HEX(MID($I264,33,4))&amp;BIN2HEX(MID($I264,37,4))&amp;" "&amp;BIN2HEX(MID($I264,41,4))&amp;BIN2HEX(MID($I264,45,4))&amp;" "&amp;BIN2HEX(MID($I264,49,4))&amp;BIN2HEX(MID($I264,53,4))</f>
        <v>42 00 00 00 00 00 00 00</v>
      </c>
    </row>
    <row r="265" spans="1:10">
      <c r="A265" s="193"/>
      <c r="B265" s="191"/>
      <c r="C265" s="154"/>
      <c r="D265" s="153"/>
      <c r="E265" s="155" t="s">
        <v>1341</v>
      </c>
      <c r="F265" s="156"/>
      <c r="G265" s="4">
        <f t="shared" si="8"/>
        <v>0</v>
      </c>
      <c r="H265" s="157" t="str">
        <f t="shared" si="9"/>
        <v>00000000000000</v>
      </c>
    </row>
    <row r="266" spans="1:10">
      <c r="A266" s="193"/>
      <c r="B266" s="191"/>
      <c r="C266" s="154"/>
      <c r="D266" s="153"/>
      <c r="E266" s="155" t="s">
        <v>1342</v>
      </c>
      <c r="F266" s="156"/>
      <c r="G266" s="4">
        <f t="shared" si="8"/>
        <v>0</v>
      </c>
      <c r="H266" s="157" t="str">
        <f t="shared" si="9"/>
        <v>00000000000000</v>
      </c>
    </row>
    <row r="267" spans="1:10">
      <c r="A267" s="193"/>
      <c r="B267" s="191"/>
      <c r="C267" s="154"/>
      <c r="D267" s="153"/>
      <c r="E267" s="155" t="s">
        <v>1343</v>
      </c>
      <c r="F267" s="156"/>
      <c r="G267" s="4">
        <f t="shared" si="8"/>
        <v>0</v>
      </c>
      <c r="H267" s="157" t="str">
        <f t="shared" si="9"/>
        <v>00000000000000</v>
      </c>
    </row>
    <row r="268" spans="1:10">
      <c r="A268" s="193"/>
      <c r="B268" s="191" t="s">
        <v>1446</v>
      </c>
      <c r="C268" s="154">
        <f>C264+1</f>
        <v>67</v>
      </c>
      <c r="D268" s="153" t="s">
        <v>1265</v>
      </c>
      <c r="E268" s="155" t="s">
        <v>1345</v>
      </c>
      <c r="F268" s="156"/>
      <c r="G268" s="4">
        <f t="shared" si="8"/>
        <v>0</v>
      </c>
      <c r="H268" s="157" t="str">
        <f t="shared" si="9"/>
        <v>00000000000000</v>
      </c>
      <c r="I268" t="str">
        <f>_xlfn.CONCAT(H268:H271)</f>
        <v>00000000000000000000000000000000000000000000000000000000</v>
      </c>
      <c r="J268" t="str">
        <f>DEC2HEX(C268,2) &amp;" "&amp;BIN2HEX(MID($I268,1,4))&amp;BIN2HEX(MID($I268,5,4))&amp;" "&amp;BIN2HEX(MID($I268,9,4))&amp;BIN2HEX(MID($I268,13,4))&amp;" "&amp;BIN2HEX(MID($I268,17,4))&amp;BIN2HEX(MID($I268,21,4))&amp;" "&amp;BIN2HEX(MID($I268,25,4))&amp;BIN2HEX(MID($I268,29,4))&amp;" "&amp;BIN2HEX(MID($I268,33,4))&amp;BIN2HEX(MID($I268,37,4))&amp;" "&amp;BIN2HEX(MID($I268,41,4))&amp;BIN2HEX(MID($I268,45,4))&amp;" "&amp;BIN2HEX(MID($I268,49,4))&amp;BIN2HEX(MID($I268,53,4))</f>
        <v>43 00 00 00 00 00 00 00</v>
      </c>
    </row>
    <row r="269" spans="1:10">
      <c r="A269" s="193"/>
      <c r="B269" s="191"/>
      <c r="C269" s="154"/>
      <c r="D269" s="153"/>
      <c r="E269" s="155" t="s">
        <v>1346</v>
      </c>
      <c r="F269" s="156"/>
      <c r="G269" s="4">
        <f t="shared" si="8"/>
        <v>0</v>
      </c>
      <c r="H269" s="157" t="str">
        <f t="shared" si="9"/>
        <v>00000000000000</v>
      </c>
    </row>
    <row r="270" spans="1:10">
      <c r="A270" s="193"/>
      <c r="B270" s="191"/>
      <c r="C270" s="154"/>
      <c r="D270" s="153"/>
      <c r="E270" s="155" t="s">
        <v>1347</v>
      </c>
      <c r="F270" s="156"/>
      <c r="G270" s="4">
        <f t="shared" si="8"/>
        <v>0</v>
      </c>
      <c r="H270" s="157" t="str">
        <f t="shared" si="9"/>
        <v>00000000000000</v>
      </c>
    </row>
    <row r="271" spans="1:10">
      <c r="A271" s="193"/>
      <c r="B271" s="191"/>
      <c r="C271" s="154"/>
      <c r="D271" s="153"/>
      <c r="E271" s="155" t="s">
        <v>1348</v>
      </c>
      <c r="F271" s="156"/>
      <c r="G271" s="4">
        <f t="shared" si="8"/>
        <v>0</v>
      </c>
      <c r="H271" s="157" t="str">
        <f t="shared" si="9"/>
        <v>00000000000000</v>
      </c>
    </row>
    <row r="272" spans="1:10">
      <c r="A272" s="193"/>
      <c r="B272" s="191" t="s">
        <v>1447</v>
      </c>
      <c r="C272" s="154">
        <f>C268+1</f>
        <v>68</v>
      </c>
      <c r="D272" s="153" t="s">
        <v>1265</v>
      </c>
      <c r="E272" s="155" t="s">
        <v>1350</v>
      </c>
      <c r="F272" s="156"/>
      <c r="G272" s="4">
        <f t="shared" si="8"/>
        <v>0</v>
      </c>
      <c r="H272" s="157" t="str">
        <f t="shared" si="9"/>
        <v>00000000000000</v>
      </c>
      <c r="I272" t="str">
        <f>_xlfn.CONCAT(H272:H275)</f>
        <v>00000000000000000000000000000000000000000000000000000000</v>
      </c>
      <c r="J272" t="str">
        <f>DEC2HEX(C272,2) &amp;" "&amp;BIN2HEX(MID($I272,1,4))&amp;BIN2HEX(MID($I272,5,4))&amp;" "&amp;BIN2HEX(MID($I272,9,4))&amp;BIN2HEX(MID($I272,13,4))&amp;" "&amp;BIN2HEX(MID($I272,17,4))&amp;BIN2HEX(MID($I272,21,4))&amp;" "&amp;BIN2HEX(MID($I272,25,4))&amp;BIN2HEX(MID($I272,29,4))&amp;" "&amp;BIN2HEX(MID($I272,33,4))&amp;BIN2HEX(MID($I272,37,4))&amp;" "&amp;BIN2HEX(MID($I272,41,4))&amp;BIN2HEX(MID($I272,45,4))&amp;" "&amp;BIN2HEX(MID($I272,49,4))&amp;BIN2HEX(MID($I272,53,4))</f>
        <v>44 00 00 00 00 00 00 00</v>
      </c>
    </row>
    <row r="273" spans="1:10">
      <c r="A273" s="193"/>
      <c r="B273" s="191"/>
      <c r="C273" s="154"/>
      <c r="D273" s="153"/>
      <c r="E273" s="155" t="s">
        <v>1351</v>
      </c>
      <c r="F273" s="156"/>
      <c r="G273" s="4">
        <f t="shared" si="8"/>
        <v>0</v>
      </c>
      <c r="H273" s="157" t="str">
        <f t="shared" si="9"/>
        <v>00000000000000</v>
      </c>
    </row>
    <row r="274" spans="1:10">
      <c r="A274" s="193"/>
      <c r="B274" s="191"/>
      <c r="C274" s="154"/>
      <c r="D274" s="153"/>
      <c r="E274" s="155" t="s">
        <v>1352</v>
      </c>
      <c r="F274" s="156"/>
      <c r="G274" s="4">
        <f t="shared" si="8"/>
        <v>0</v>
      </c>
      <c r="H274" s="157" t="str">
        <f t="shared" si="9"/>
        <v>00000000000000</v>
      </c>
    </row>
    <row r="275" spans="1:10">
      <c r="A275" s="193"/>
      <c r="B275" s="191"/>
      <c r="C275" s="154"/>
      <c r="D275" s="153"/>
      <c r="E275" s="155" t="s">
        <v>1353</v>
      </c>
      <c r="F275" s="156"/>
      <c r="G275" s="4">
        <f t="shared" si="8"/>
        <v>0</v>
      </c>
      <c r="H275" s="157" t="str">
        <f t="shared" si="9"/>
        <v>00000000000000</v>
      </c>
    </row>
    <row r="276" spans="1:10">
      <c r="A276" s="193"/>
      <c r="B276" s="191" t="s">
        <v>1448</v>
      </c>
      <c r="C276" s="154">
        <f>C272+1</f>
        <v>69</v>
      </c>
      <c r="D276" s="153" t="s">
        <v>1265</v>
      </c>
      <c r="E276" s="155" t="s">
        <v>1355</v>
      </c>
      <c r="F276" s="156"/>
      <c r="G276" s="4">
        <f t="shared" si="8"/>
        <v>0</v>
      </c>
      <c r="H276" s="157" t="str">
        <f t="shared" si="9"/>
        <v>00000000000000</v>
      </c>
      <c r="I276" t="str">
        <f>_xlfn.CONCAT(H276:H279)</f>
        <v>00000000000000000000000000000000000000000000000000000000</v>
      </c>
      <c r="J276" t="str">
        <f>DEC2HEX(C276,2) &amp;" "&amp;BIN2HEX(MID($I276,1,4))&amp;BIN2HEX(MID($I276,5,4))&amp;" "&amp;BIN2HEX(MID($I276,9,4))&amp;BIN2HEX(MID($I276,13,4))&amp;" "&amp;BIN2HEX(MID($I276,17,4))&amp;BIN2HEX(MID($I276,21,4))&amp;" "&amp;BIN2HEX(MID($I276,25,4))&amp;BIN2HEX(MID($I276,29,4))&amp;" "&amp;BIN2HEX(MID($I276,33,4))&amp;BIN2HEX(MID($I276,37,4))&amp;" "&amp;BIN2HEX(MID($I276,41,4))&amp;BIN2HEX(MID($I276,45,4))&amp;" "&amp;BIN2HEX(MID($I276,49,4))&amp;BIN2HEX(MID($I276,53,4))</f>
        <v>45 00 00 00 00 00 00 00</v>
      </c>
    </row>
    <row r="277" spans="1:10">
      <c r="A277" s="193"/>
      <c r="B277" s="191"/>
      <c r="C277" s="154"/>
      <c r="D277" s="153"/>
      <c r="E277" s="155" t="s">
        <v>1356</v>
      </c>
      <c r="F277" s="156"/>
      <c r="G277" s="4">
        <f t="shared" si="8"/>
        <v>0</v>
      </c>
      <c r="H277" s="157" t="str">
        <f t="shared" si="9"/>
        <v>00000000000000</v>
      </c>
    </row>
    <row r="278" spans="1:10">
      <c r="A278" s="193"/>
      <c r="B278" s="191"/>
      <c r="C278" s="154"/>
      <c r="D278" s="153"/>
      <c r="E278" s="155" t="s">
        <v>1357</v>
      </c>
      <c r="F278" s="156"/>
      <c r="G278" s="4">
        <f t="shared" si="8"/>
        <v>0</v>
      </c>
      <c r="H278" s="157" t="str">
        <f t="shared" si="9"/>
        <v>00000000000000</v>
      </c>
    </row>
    <row r="279" spans="1:10">
      <c r="A279" s="193"/>
      <c r="B279" s="191"/>
      <c r="C279" s="154"/>
      <c r="D279" s="153"/>
      <c r="E279" s="155" t="s">
        <v>1358</v>
      </c>
      <c r="F279" s="156"/>
      <c r="G279" s="4">
        <f t="shared" si="8"/>
        <v>0</v>
      </c>
      <c r="H279" s="157" t="str">
        <f t="shared" si="9"/>
        <v>00000000000000</v>
      </c>
    </row>
    <row r="280" spans="1:10">
      <c r="A280" s="193"/>
      <c r="B280" s="191" t="s">
        <v>1449</v>
      </c>
      <c r="C280" s="154">
        <f>C276+1</f>
        <v>70</v>
      </c>
      <c r="D280" s="153" t="s">
        <v>1265</v>
      </c>
      <c r="E280" s="155" t="s">
        <v>1360</v>
      </c>
      <c r="F280" s="156"/>
      <c r="G280" s="4">
        <f t="shared" si="8"/>
        <v>0</v>
      </c>
      <c r="H280" s="157" t="str">
        <f t="shared" si="9"/>
        <v>00000000000000</v>
      </c>
      <c r="I280" t="str">
        <f>_xlfn.CONCAT(H280:H283)</f>
        <v>00000000000000000000000000000000000000000000000000000000</v>
      </c>
      <c r="J280" t="str">
        <f>DEC2HEX(C280,2) &amp;" "&amp;BIN2HEX(MID($I280,1,4))&amp;BIN2HEX(MID($I280,5,4))&amp;" "&amp;BIN2HEX(MID($I280,9,4))&amp;BIN2HEX(MID($I280,13,4))&amp;" "&amp;BIN2HEX(MID($I280,17,4))&amp;BIN2HEX(MID($I280,21,4))&amp;" "&amp;BIN2HEX(MID($I280,25,4))&amp;BIN2HEX(MID($I280,29,4))&amp;" "&amp;BIN2HEX(MID($I280,33,4))&amp;BIN2HEX(MID($I280,37,4))&amp;" "&amp;BIN2HEX(MID($I280,41,4))&amp;BIN2HEX(MID($I280,45,4))&amp;" "&amp;BIN2HEX(MID($I280,49,4))&amp;BIN2HEX(MID($I280,53,4))</f>
        <v>46 00 00 00 00 00 00 00</v>
      </c>
    </row>
    <row r="281" spans="1:10">
      <c r="A281" s="193"/>
      <c r="B281" s="191"/>
      <c r="C281" s="154"/>
      <c r="D281" s="153"/>
      <c r="E281" s="155" t="s">
        <v>1361</v>
      </c>
      <c r="F281" s="156"/>
      <c r="G281" s="4">
        <f t="shared" si="8"/>
        <v>0</v>
      </c>
      <c r="H281" s="157" t="str">
        <f t="shared" si="9"/>
        <v>00000000000000</v>
      </c>
    </row>
    <row r="282" spans="1:10">
      <c r="A282" s="193"/>
      <c r="B282" s="191"/>
      <c r="C282" s="154"/>
      <c r="D282" s="153"/>
      <c r="E282" s="155" t="s">
        <v>1362</v>
      </c>
      <c r="F282" s="156"/>
      <c r="G282" s="4">
        <f t="shared" si="8"/>
        <v>0</v>
      </c>
      <c r="H282" s="157" t="str">
        <f t="shared" si="9"/>
        <v>00000000000000</v>
      </c>
    </row>
    <row r="283" spans="1:10">
      <c r="A283" s="193"/>
      <c r="B283" s="191"/>
      <c r="C283" s="154"/>
      <c r="D283" s="153"/>
      <c r="E283" s="155" t="s">
        <v>1363</v>
      </c>
      <c r="F283" s="156"/>
      <c r="G283" s="4">
        <f t="shared" si="8"/>
        <v>0</v>
      </c>
      <c r="H283" s="157" t="str">
        <f t="shared" si="9"/>
        <v>00000000000000</v>
      </c>
    </row>
    <row r="284" spans="1:10">
      <c r="A284" s="193"/>
      <c r="B284" s="191" t="s">
        <v>1450</v>
      </c>
      <c r="C284" s="154">
        <f>C280+1</f>
        <v>71</v>
      </c>
      <c r="D284" s="153" t="s">
        <v>1265</v>
      </c>
      <c r="E284" s="155" t="s">
        <v>1365</v>
      </c>
      <c r="F284" s="156"/>
      <c r="G284" s="4">
        <f t="shared" si="8"/>
        <v>0</v>
      </c>
      <c r="H284" s="157" t="str">
        <f t="shared" si="9"/>
        <v>00000000000000</v>
      </c>
      <c r="I284" t="str">
        <f>_xlfn.CONCAT(H284:H287)</f>
        <v>00000000000000000000000000000000000000000000000000000000</v>
      </c>
      <c r="J284" t="str">
        <f>DEC2HEX(C284,2) &amp;" "&amp;BIN2HEX(MID($I284,1,4))&amp;BIN2HEX(MID($I284,5,4))&amp;" "&amp;BIN2HEX(MID($I284,9,4))&amp;BIN2HEX(MID($I284,13,4))&amp;" "&amp;BIN2HEX(MID($I284,17,4))&amp;BIN2HEX(MID($I284,21,4))&amp;" "&amp;BIN2HEX(MID($I284,25,4))&amp;BIN2HEX(MID($I284,29,4))&amp;" "&amp;BIN2HEX(MID($I284,33,4))&amp;BIN2HEX(MID($I284,37,4))&amp;" "&amp;BIN2HEX(MID($I284,41,4))&amp;BIN2HEX(MID($I284,45,4))&amp;" "&amp;BIN2HEX(MID($I284,49,4))&amp;BIN2HEX(MID($I284,53,4))</f>
        <v>47 00 00 00 00 00 00 00</v>
      </c>
    </row>
    <row r="285" spans="1:10">
      <c r="A285" s="193"/>
      <c r="B285" s="191"/>
      <c r="C285" s="154"/>
      <c r="D285" s="153"/>
      <c r="E285" s="155" t="s">
        <v>1366</v>
      </c>
      <c r="F285" s="156"/>
      <c r="G285" s="4">
        <f t="shared" si="8"/>
        <v>0</v>
      </c>
      <c r="H285" s="157" t="str">
        <f t="shared" si="9"/>
        <v>00000000000000</v>
      </c>
      <c r="I285" s="141"/>
    </row>
    <row r="286" spans="1:10">
      <c r="A286" s="193"/>
      <c r="B286" s="191"/>
      <c r="C286" s="154"/>
      <c r="D286" s="153"/>
      <c r="E286" s="155" t="s">
        <v>1367</v>
      </c>
      <c r="F286" s="156"/>
      <c r="G286" s="4">
        <f t="shared" si="8"/>
        <v>0</v>
      </c>
      <c r="H286" s="157" t="str">
        <f t="shared" si="9"/>
        <v>00000000000000</v>
      </c>
      <c r="I286" s="158"/>
    </row>
    <row r="287" spans="1:10">
      <c r="A287" s="193"/>
      <c r="B287" s="191"/>
      <c r="C287" s="154"/>
      <c r="D287" s="153"/>
      <c r="E287" s="155" t="s">
        <v>1368</v>
      </c>
      <c r="F287" s="156"/>
      <c r="G287" s="4">
        <f t="shared" si="8"/>
        <v>0</v>
      </c>
      <c r="H287" s="157" t="str">
        <f t="shared" si="9"/>
        <v>00000000000000</v>
      </c>
    </row>
    <row r="288" spans="1:10">
      <c r="A288" s="193"/>
      <c r="B288" s="191" t="s">
        <v>1451</v>
      </c>
      <c r="C288" s="154">
        <f>C284+1</f>
        <v>72</v>
      </c>
      <c r="D288" s="153" t="s">
        <v>1265</v>
      </c>
      <c r="E288" s="155" t="s">
        <v>1370</v>
      </c>
      <c r="F288" s="156"/>
      <c r="G288" s="4">
        <f t="shared" si="8"/>
        <v>0</v>
      </c>
      <c r="H288" s="157" t="str">
        <f t="shared" si="9"/>
        <v>00000000000000</v>
      </c>
      <c r="I288" t="str">
        <f>_xlfn.CONCAT(H288:H291)</f>
        <v>00000000000000000000000000000000000000000000000000000000</v>
      </c>
      <c r="J288" t="str">
        <f>DEC2HEX(C288,2) &amp;" "&amp;BIN2HEX(MID($I288,1,4))&amp;BIN2HEX(MID($I288,5,4))&amp;" "&amp;BIN2HEX(MID($I288,9,4))&amp;BIN2HEX(MID($I288,13,4))&amp;" "&amp;BIN2HEX(MID($I288,17,4))&amp;BIN2HEX(MID($I288,21,4))&amp;" "&amp;BIN2HEX(MID($I288,25,4))&amp;BIN2HEX(MID($I288,29,4))&amp;" "&amp;BIN2HEX(MID($I288,33,4))&amp;BIN2HEX(MID($I288,37,4))&amp;" "&amp;BIN2HEX(MID($I288,41,4))&amp;BIN2HEX(MID($I288,45,4))&amp;" "&amp;BIN2HEX(MID($I288,49,4))&amp;BIN2HEX(MID($I288,53,4))</f>
        <v>48 00 00 00 00 00 00 00</v>
      </c>
    </row>
    <row r="289" spans="1:10">
      <c r="A289" s="193"/>
      <c r="B289" s="191"/>
      <c r="C289" s="154"/>
      <c r="D289" s="153"/>
      <c r="E289" s="155" t="s">
        <v>1371</v>
      </c>
      <c r="F289" s="156"/>
      <c r="G289" s="4">
        <f t="shared" si="8"/>
        <v>0</v>
      </c>
      <c r="H289" s="157" t="str">
        <f t="shared" si="9"/>
        <v>00000000000000</v>
      </c>
    </row>
    <row r="290" spans="1:10">
      <c r="A290" s="193"/>
      <c r="B290" s="191"/>
      <c r="C290" s="154"/>
      <c r="D290" s="153"/>
      <c r="E290" s="155" t="s">
        <v>1372</v>
      </c>
      <c r="F290" s="156"/>
      <c r="G290" s="4">
        <f t="shared" si="8"/>
        <v>0</v>
      </c>
      <c r="H290" s="157" t="str">
        <f t="shared" si="9"/>
        <v>00000000000000</v>
      </c>
    </row>
    <row r="291" spans="1:10">
      <c r="A291" s="193"/>
      <c r="B291" s="191"/>
      <c r="C291" s="154"/>
      <c r="D291" s="153"/>
      <c r="E291" s="155" t="s">
        <v>1373</v>
      </c>
      <c r="F291" s="156"/>
      <c r="G291" s="4">
        <f t="shared" si="8"/>
        <v>0</v>
      </c>
      <c r="H291" s="157" t="str">
        <f t="shared" si="9"/>
        <v>00000000000000</v>
      </c>
    </row>
    <row r="292" spans="1:10">
      <c r="A292" s="193"/>
      <c r="B292" s="191" t="s">
        <v>1452</v>
      </c>
      <c r="C292" s="154">
        <f>C288+1</f>
        <v>73</v>
      </c>
      <c r="D292" s="153" t="s">
        <v>1265</v>
      </c>
      <c r="E292" s="155" t="s">
        <v>1375</v>
      </c>
      <c r="F292" s="156"/>
      <c r="G292" s="4">
        <f t="shared" si="8"/>
        <v>0</v>
      </c>
      <c r="H292" s="157" t="str">
        <f t="shared" si="9"/>
        <v>00000000000000</v>
      </c>
      <c r="I292" t="str">
        <f>_xlfn.CONCAT(H292:H295)</f>
        <v>00000000000000000000000000000000000000000000000000000000</v>
      </c>
      <c r="J292" t="str">
        <f>DEC2HEX(C292,2) &amp;" "&amp;BIN2HEX(MID($I292,1,4))&amp;BIN2HEX(MID($I292,5,4))&amp;" "&amp;BIN2HEX(MID($I292,9,4))&amp;BIN2HEX(MID($I292,13,4))&amp;" "&amp;BIN2HEX(MID($I292,17,4))&amp;BIN2HEX(MID($I292,21,4))&amp;" "&amp;BIN2HEX(MID($I292,25,4))&amp;BIN2HEX(MID($I292,29,4))&amp;" "&amp;BIN2HEX(MID($I292,33,4))&amp;BIN2HEX(MID($I292,37,4))&amp;" "&amp;BIN2HEX(MID($I292,41,4))&amp;BIN2HEX(MID($I292,45,4))&amp;" "&amp;BIN2HEX(MID($I292,49,4))&amp;BIN2HEX(MID($I292,53,4))</f>
        <v>49 00 00 00 00 00 00 00</v>
      </c>
    </row>
    <row r="293" spans="1:10">
      <c r="A293" s="193"/>
      <c r="B293" s="191"/>
      <c r="C293" s="154"/>
      <c r="D293" s="153"/>
      <c r="E293" s="155" t="s">
        <v>1376</v>
      </c>
      <c r="F293" s="156"/>
      <c r="G293" s="4">
        <f t="shared" si="8"/>
        <v>0</v>
      </c>
      <c r="H293" s="157" t="str">
        <f t="shared" si="9"/>
        <v>00000000000000</v>
      </c>
    </row>
    <row r="294" spans="1:10">
      <c r="A294" s="193"/>
      <c r="B294" s="191"/>
      <c r="C294" s="154"/>
      <c r="D294" s="153"/>
      <c r="E294" s="155" t="s">
        <v>1377</v>
      </c>
      <c r="F294" s="156"/>
      <c r="G294" s="4">
        <f t="shared" si="8"/>
        <v>0</v>
      </c>
      <c r="H294" s="157" t="str">
        <f t="shared" si="9"/>
        <v>00000000000000</v>
      </c>
    </row>
    <row r="295" spans="1:10">
      <c r="A295" s="193"/>
      <c r="B295" s="191"/>
      <c r="C295" s="154"/>
      <c r="D295" s="153"/>
      <c r="E295" s="155" t="s">
        <v>1378</v>
      </c>
      <c r="F295" s="156"/>
      <c r="G295" s="4">
        <f t="shared" si="8"/>
        <v>0</v>
      </c>
      <c r="H295" s="157" t="str">
        <f t="shared" si="9"/>
        <v>00000000000000</v>
      </c>
    </row>
    <row r="296" spans="1:10">
      <c r="A296" s="193"/>
      <c r="B296" s="191" t="s">
        <v>1453</v>
      </c>
      <c r="C296" s="154">
        <f>C292+1</f>
        <v>74</v>
      </c>
      <c r="D296" s="153" t="s">
        <v>1265</v>
      </c>
      <c r="E296" s="155" t="s">
        <v>1380</v>
      </c>
      <c r="F296" s="156"/>
      <c r="G296" s="4">
        <f t="shared" si="8"/>
        <v>0</v>
      </c>
      <c r="H296" s="157" t="str">
        <f t="shared" si="9"/>
        <v>00000000000000</v>
      </c>
      <c r="I296" t="str">
        <f>_xlfn.CONCAT(H296:H299)</f>
        <v>00000000000000000000000000000000000000000000000000000000</v>
      </c>
      <c r="J296" t="str">
        <f>DEC2HEX(C296,2) &amp;" "&amp;BIN2HEX(MID($I296,1,4))&amp;BIN2HEX(MID($I296,5,4))&amp;" "&amp;BIN2HEX(MID($I296,9,4))&amp;BIN2HEX(MID($I296,13,4))&amp;" "&amp;BIN2HEX(MID($I296,17,4))&amp;BIN2HEX(MID($I296,21,4))&amp;" "&amp;BIN2HEX(MID($I296,25,4))&amp;BIN2HEX(MID($I296,29,4))&amp;" "&amp;BIN2HEX(MID($I296,33,4))&amp;BIN2HEX(MID($I296,37,4))&amp;" "&amp;BIN2HEX(MID($I296,41,4))&amp;BIN2HEX(MID($I296,45,4))&amp;" "&amp;BIN2HEX(MID($I296,49,4))&amp;BIN2HEX(MID($I296,53,4))</f>
        <v>4A 00 00 00 00 00 00 00</v>
      </c>
    </row>
    <row r="297" spans="1:10">
      <c r="A297" s="193"/>
      <c r="B297" s="191"/>
      <c r="C297" s="154"/>
      <c r="D297" s="153"/>
      <c r="E297" s="155" t="s">
        <v>1381</v>
      </c>
      <c r="F297" s="156"/>
      <c r="G297" s="4">
        <f t="shared" si="8"/>
        <v>0</v>
      </c>
      <c r="H297" s="157" t="str">
        <f t="shared" si="9"/>
        <v>00000000000000</v>
      </c>
    </row>
    <row r="298" spans="1:10">
      <c r="A298" s="193"/>
      <c r="B298" s="191"/>
      <c r="C298" s="154"/>
      <c r="D298" s="153"/>
      <c r="E298" s="155" t="s">
        <v>1382</v>
      </c>
      <c r="F298" s="156"/>
      <c r="G298" s="4">
        <f t="shared" si="8"/>
        <v>0</v>
      </c>
      <c r="H298" s="157" t="str">
        <f t="shared" si="9"/>
        <v>00000000000000</v>
      </c>
    </row>
    <row r="299" spans="1:10">
      <c r="A299" s="193"/>
      <c r="B299" s="191"/>
      <c r="C299" s="154"/>
      <c r="D299" s="153"/>
      <c r="E299" s="155" t="s">
        <v>1383</v>
      </c>
      <c r="F299" s="156"/>
      <c r="G299" s="4">
        <f t="shared" si="8"/>
        <v>0</v>
      </c>
      <c r="H299" s="157" t="str">
        <f t="shared" si="9"/>
        <v>00000000000000</v>
      </c>
    </row>
    <row r="300" spans="1:10">
      <c r="A300" s="193"/>
      <c r="B300" s="191" t="s">
        <v>1454</v>
      </c>
      <c r="C300" s="154">
        <f>C296+1</f>
        <v>75</v>
      </c>
      <c r="D300" s="153" t="s">
        <v>1265</v>
      </c>
      <c r="E300" s="155" t="s">
        <v>1385</v>
      </c>
      <c r="F300" s="156"/>
      <c r="G300" s="4">
        <f t="shared" si="8"/>
        <v>0</v>
      </c>
      <c r="H300" s="157" t="str">
        <f t="shared" si="9"/>
        <v>00000000000000</v>
      </c>
      <c r="I300" t="str">
        <f>_xlfn.CONCAT(H300:H303)</f>
        <v>00000000000000000000000000000000000000000000000000000000</v>
      </c>
      <c r="J300" t="str">
        <f>DEC2HEX(C300,2) &amp;" "&amp;BIN2HEX(MID($I300,1,4))&amp;BIN2HEX(MID($I300,5,4))&amp;" "&amp;BIN2HEX(MID($I300,9,4))&amp;BIN2HEX(MID($I300,13,4))&amp;" "&amp;BIN2HEX(MID($I300,17,4))&amp;BIN2HEX(MID($I300,21,4))&amp;" "&amp;BIN2HEX(MID($I300,25,4))&amp;BIN2HEX(MID($I300,29,4))&amp;" "&amp;BIN2HEX(MID($I300,33,4))&amp;BIN2HEX(MID($I300,37,4))&amp;" "&amp;BIN2HEX(MID($I300,41,4))&amp;BIN2HEX(MID($I300,45,4))&amp;" "&amp;BIN2HEX(MID($I300,49,4))&amp;BIN2HEX(MID($I300,53,4))</f>
        <v>4B 00 00 00 00 00 00 00</v>
      </c>
    </row>
    <row r="301" spans="1:10">
      <c r="A301" s="193"/>
      <c r="B301" s="191"/>
      <c r="C301" s="154"/>
      <c r="D301" s="153"/>
      <c r="E301" s="155" t="s">
        <v>1386</v>
      </c>
      <c r="F301" s="156"/>
      <c r="G301" s="4">
        <f t="shared" si="8"/>
        <v>0</v>
      </c>
      <c r="H301" s="157" t="str">
        <f t="shared" si="9"/>
        <v>00000000000000</v>
      </c>
    </row>
    <row r="302" spans="1:10">
      <c r="A302" s="193"/>
      <c r="B302" s="191"/>
      <c r="C302" s="154"/>
      <c r="D302" s="153"/>
      <c r="E302" s="155" t="s">
        <v>1387</v>
      </c>
      <c r="F302" s="156"/>
      <c r="G302" s="4">
        <f t="shared" si="8"/>
        <v>0</v>
      </c>
      <c r="H302" s="157" t="str">
        <f t="shared" si="9"/>
        <v>00000000000000</v>
      </c>
    </row>
    <row r="303" spans="1:10">
      <c r="A303" s="193"/>
      <c r="B303" s="191"/>
      <c r="C303" s="154"/>
      <c r="D303" s="153"/>
      <c r="E303" s="155" t="s">
        <v>1388</v>
      </c>
      <c r="F303" s="156"/>
      <c r="G303" s="4">
        <f t="shared" si="8"/>
        <v>0</v>
      </c>
      <c r="H303" s="157" t="str">
        <f t="shared" si="9"/>
        <v>00000000000000</v>
      </c>
    </row>
    <row r="304" spans="1:10">
      <c r="A304" s="193"/>
      <c r="B304" s="191" t="s">
        <v>1455</v>
      </c>
      <c r="C304" s="154">
        <f>C300+1</f>
        <v>76</v>
      </c>
      <c r="D304" s="153" t="s">
        <v>1265</v>
      </c>
      <c r="E304" s="155" t="s">
        <v>1390</v>
      </c>
      <c r="F304" s="156"/>
      <c r="G304" s="4">
        <f t="shared" si="8"/>
        <v>0</v>
      </c>
      <c r="H304" s="157" t="str">
        <f t="shared" si="9"/>
        <v>00000000000000</v>
      </c>
      <c r="I304" t="str">
        <f>_xlfn.CONCAT(H304:H307)</f>
        <v>00000000000000000000000000000000000000000000000000000000</v>
      </c>
      <c r="J304" t="str">
        <f>DEC2HEX(C304,2) &amp;" "&amp;BIN2HEX(MID($I304,1,4))&amp;BIN2HEX(MID($I304,5,4))&amp;" "&amp;BIN2HEX(MID($I304,9,4))&amp;BIN2HEX(MID($I304,13,4))&amp;" "&amp;BIN2HEX(MID($I304,17,4))&amp;BIN2HEX(MID($I304,21,4))&amp;" "&amp;BIN2HEX(MID($I304,25,4))&amp;BIN2HEX(MID($I304,29,4))&amp;" "&amp;BIN2HEX(MID($I304,33,4))&amp;BIN2HEX(MID($I304,37,4))&amp;" "&amp;BIN2HEX(MID($I304,41,4))&amp;BIN2HEX(MID($I304,45,4))&amp;" "&amp;BIN2HEX(MID($I304,49,4))&amp;BIN2HEX(MID($I304,53,4))</f>
        <v>4C 00 00 00 00 00 00 00</v>
      </c>
    </row>
    <row r="305" spans="1:10">
      <c r="A305" s="193"/>
      <c r="B305" s="191"/>
      <c r="C305" s="154"/>
      <c r="D305" s="153"/>
      <c r="E305" s="155" t="s">
        <v>1391</v>
      </c>
      <c r="F305" s="156"/>
      <c r="G305" s="4">
        <f t="shared" si="8"/>
        <v>0</v>
      </c>
      <c r="H305" s="157" t="str">
        <f t="shared" si="9"/>
        <v>00000000000000</v>
      </c>
    </row>
    <row r="306" spans="1:10">
      <c r="A306" s="193"/>
      <c r="B306" s="191"/>
      <c r="C306" s="154"/>
      <c r="D306" s="153"/>
      <c r="E306" s="155" t="s">
        <v>1392</v>
      </c>
      <c r="F306" s="156"/>
      <c r="G306" s="4">
        <f t="shared" si="8"/>
        <v>0</v>
      </c>
      <c r="H306" s="157" t="str">
        <f t="shared" si="9"/>
        <v>00000000000000</v>
      </c>
    </row>
    <row r="307" spans="1:10">
      <c r="A307" s="193"/>
      <c r="B307" s="191"/>
      <c r="C307" s="154"/>
      <c r="D307" s="153"/>
      <c r="E307" s="155" t="s">
        <v>1393</v>
      </c>
      <c r="F307" s="156"/>
      <c r="G307" s="4">
        <f t="shared" si="8"/>
        <v>0</v>
      </c>
      <c r="H307" s="157" t="str">
        <f t="shared" si="9"/>
        <v>00000000000000</v>
      </c>
    </row>
    <row r="308" spans="1:10">
      <c r="A308" s="193"/>
      <c r="B308" s="191" t="s">
        <v>1456</v>
      </c>
      <c r="C308" s="154">
        <f>C304+1</f>
        <v>77</v>
      </c>
      <c r="D308" s="153" t="s">
        <v>1265</v>
      </c>
      <c r="E308" s="155" t="s">
        <v>1395</v>
      </c>
      <c r="F308" s="156"/>
      <c r="G308" s="4">
        <f t="shared" si="8"/>
        <v>0</v>
      </c>
      <c r="H308" s="157" t="str">
        <f t="shared" si="9"/>
        <v>00000000000000</v>
      </c>
      <c r="I308" t="str">
        <f>_xlfn.CONCAT(H308:H311)</f>
        <v>00000000000000000000000000000000000000000000000000000000</v>
      </c>
      <c r="J308" t="str">
        <f>DEC2HEX(C308,2) &amp;" "&amp;BIN2HEX(MID($I308,1,4))&amp;BIN2HEX(MID($I308,5,4))&amp;" "&amp;BIN2HEX(MID($I308,9,4))&amp;BIN2HEX(MID($I308,13,4))&amp;" "&amp;BIN2HEX(MID($I308,17,4))&amp;BIN2HEX(MID($I308,21,4))&amp;" "&amp;BIN2HEX(MID($I308,25,4))&amp;BIN2HEX(MID($I308,29,4))&amp;" "&amp;BIN2HEX(MID($I308,33,4))&amp;BIN2HEX(MID($I308,37,4))&amp;" "&amp;BIN2HEX(MID($I308,41,4))&amp;BIN2HEX(MID($I308,45,4))&amp;" "&amp;BIN2HEX(MID($I308,49,4))&amp;BIN2HEX(MID($I308,53,4))</f>
        <v>4D 00 00 00 00 00 00 00</v>
      </c>
    </row>
    <row r="309" spans="1:10">
      <c r="A309" s="193"/>
      <c r="B309" s="191"/>
      <c r="C309" s="154"/>
      <c r="D309" s="153"/>
      <c r="E309" s="155" t="s">
        <v>1396</v>
      </c>
      <c r="F309" s="156"/>
      <c r="G309" s="4">
        <f t="shared" si="8"/>
        <v>0</v>
      </c>
      <c r="H309" s="157" t="str">
        <f t="shared" si="9"/>
        <v>00000000000000</v>
      </c>
    </row>
    <row r="310" spans="1:10">
      <c r="A310" s="193"/>
      <c r="B310" s="191"/>
      <c r="C310" s="154"/>
      <c r="D310" s="153"/>
      <c r="E310" s="155" t="s">
        <v>1397</v>
      </c>
      <c r="F310" s="156"/>
      <c r="G310" s="4">
        <f t="shared" si="8"/>
        <v>0</v>
      </c>
      <c r="H310" s="157" t="str">
        <f t="shared" si="9"/>
        <v>00000000000000</v>
      </c>
    </row>
    <row r="311" spans="1:10">
      <c r="A311" s="193"/>
      <c r="B311" s="191"/>
      <c r="C311" s="154"/>
      <c r="D311" s="153"/>
      <c r="E311" s="155" t="s">
        <v>1398</v>
      </c>
      <c r="F311" s="156"/>
      <c r="G311" s="4">
        <f t="shared" si="8"/>
        <v>0</v>
      </c>
      <c r="H311" s="157" t="str">
        <f t="shared" si="9"/>
        <v>00000000000000</v>
      </c>
    </row>
    <row r="312" spans="1:10">
      <c r="A312" s="193"/>
      <c r="B312" s="191" t="s">
        <v>1457</v>
      </c>
      <c r="C312" s="154">
        <f>C308+1</f>
        <v>78</v>
      </c>
      <c r="D312" s="153" t="s">
        <v>1265</v>
      </c>
      <c r="E312" s="155" t="s">
        <v>1400</v>
      </c>
      <c r="F312" s="156"/>
      <c r="G312" s="4">
        <f t="shared" si="8"/>
        <v>0</v>
      </c>
      <c r="H312" s="157" t="str">
        <f t="shared" si="9"/>
        <v>00000000000000</v>
      </c>
      <c r="I312" t="str">
        <f>_xlfn.CONCAT(H312:H315)</f>
        <v>00000000000000000000000000000000000000000000000000000000</v>
      </c>
      <c r="J312" t="str">
        <f>DEC2HEX(C312,2) &amp;" "&amp;BIN2HEX(MID($I312,1,4))&amp;BIN2HEX(MID($I312,5,4))&amp;" "&amp;BIN2HEX(MID($I312,9,4))&amp;BIN2HEX(MID($I312,13,4))&amp;" "&amp;BIN2HEX(MID($I312,17,4))&amp;BIN2HEX(MID($I312,21,4))&amp;" "&amp;BIN2HEX(MID($I312,25,4))&amp;BIN2HEX(MID($I312,29,4))&amp;" "&amp;BIN2HEX(MID($I312,33,4))&amp;BIN2HEX(MID($I312,37,4))&amp;" "&amp;BIN2HEX(MID($I312,41,4))&amp;BIN2HEX(MID($I312,45,4))&amp;" "&amp;BIN2HEX(MID($I312,49,4))&amp;BIN2HEX(MID($I312,53,4))</f>
        <v>4E 00 00 00 00 00 00 00</v>
      </c>
    </row>
    <row r="313" spans="1:10">
      <c r="A313" s="193"/>
      <c r="B313" s="191"/>
      <c r="C313" s="154"/>
      <c r="D313" s="153"/>
      <c r="E313" s="155" t="s">
        <v>1401</v>
      </c>
      <c r="F313" s="156"/>
      <c r="G313" s="4">
        <f t="shared" si="8"/>
        <v>0</v>
      </c>
      <c r="H313" s="157" t="str">
        <f t="shared" si="9"/>
        <v>00000000000000</v>
      </c>
      <c r="I313" s="141"/>
    </row>
    <row r="314" spans="1:10">
      <c r="A314" s="193"/>
      <c r="B314" s="191"/>
      <c r="C314" s="154"/>
      <c r="D314" s="153"/>
      <c r="E314" s="155" t="s">
        <v>1402</v>
      </c>
      <c r="F314" s="156"/>
      <c r="G314" s="4">
        <f t="shared" si="8"/>
        <v>0</v>
      </c>
      <c r="H314" s="157" t="str">
        <f t="shared" si="9"/>
        <v>00000000000000</v>
      </c>
      <c r="I314" s="158"/>
    </row>
    <row r="315" spans="1:10">
      <c r="A315" s="194"/>
      <c r="B315" s="191"/>
      <c r="C315" s="154"/>
      <c r="D315" s="153"/>
      <c r="E315" s="155" t="s">
        <v>1403</v>
      </c>
      <c r="F315" s="156"/>
      <c r="G315" s="4">
        <f t="shared" si="8"/>
        <v>0</v>
      </c>
      <c r="H315" s="157" t="str">
        <f t="shared" si="9"/>
        <v>00000000000000</v>
      </c>
    </row>
    <row r="316" spans="1:10">
      <c r="A316" s="188" t="s">
        <v>1458</v>
      </c>
      <c r="B316" s="187" t="s">
        <v>1459</v>
      </c>
      <c r="C316" s="6">
        <f>C312+1</f>
        <v>79</v>
      </c>
      <c r="D316" s="159" t="s">
        <v>1265</v>
      </c>
      <c r="E316" s="160" t="s">
        <v>1122</v>
      </c>
      <c r="F316" s="156"/>
      <c r="G316" s="4">
        <f t="shared" si="8"/>
        <v>0</v>
      </c>
      <c r="H316" s="157" t="str">
        <f t="shared" si="9"/>
        <v>00000000000000</v>
      </c>
      <c r="I316" t="str">
        <f>_xlfn.CONCAT(H316:H319)</f>
        <v>00000000000000000000000000000000000000000000000000000000</v>
      </c>
      <c r="J316" t="str">
        <f>DEC2HEX(C316,2) &amp;" "&amp;BIN2HEX(MID($I316,1,4))&amp;BIN2HEX(MID($I316,5,4))&amp;" "&amp;BIN2HEX(MID($I316,9,4))&amp;BIN2HEX(MID($I316,13,4))&amp;" "&amp;BIN2HEX(MID($I316,17,4))&amp;BIN2HEX(MID($I316,21,4))&amp;" "&amp;BIN2HEX(MID($I316,25,4))&amp;BIN2HEX(MID($I316,29,4))&amp;" "&amp;BIN2HEX(MID($I316,33,4))&amp;BIN2HEX(MID($I316,37,4))&amp;" "&amp;BIN2HEX(MID($I316,41,4))&amp;BIN2HEX(MID($I316,45,4))&amp;" "&amp;BIN2HEX(MID($I316,49,4))&amp;BIN2HEX(MID($I316,53,4))</f>
        <v>4F 00 00 00 00 00 00 00</v>
      </c>
    </row>
    <row r="317" spans="1:10">
      <c r="A317" s="189"/>
      <c r="B317" s="187"/>
      <c r="C317" s="6"/>
      <c r="D317" s="159"/>
      <c r="E317" s="160" t="s">
        <v>1120</v>
      </c>
      <c r="F317" s="156"/>
      <c r="G317" s="4">
        <f t="shared" si="8"/>
        <v>0</v>
      </c>
      <c r="H317" s="157" t="str">
        <f t="shared" si="9"/>
        <v>00000000000000</v>
      </c>
    </row>
    <row r="318" spans="1:10">
      <c r="A318" s="189"/>
      <c r="B318" s="187"/>
      <c r="C318" s="6"/>
      <c r="D318" s="159"/>
      <c r="E318" s="160" t="s">
        <v>1118</v>
      </c>
      <c r="F318" s="156"/>
      <c r="G318" s="4">
        <f t="shared" si="8"/>
        <v>0</v>
      </c>
      <c r="H318" s="157" t="str">
        <f t="shared" si="9"/>
        <v>00000000000000</v>
      </c>
    </row>
    <row r="319" spans="1:10">
      <c r="A319" s="189"/>
      <c r="B319" s="187"/>
      <c r="C319" s="6"/>
      <c r="D319" s="159"/>
      <c r="E319" s="160" t="s">
        <v>1116</v>
      </c>
      <c r="F319" s="156"/>
      <c r="G319" s="4">
        <f t="shared" si="8"/>
        <v>0</v>
      </c>
      <c r="H319" s="157" t="str">
        <f t="shared" si="9"/>
        <v>00000000000000</v>
      </c>
    </row>
    <row r="320" spans="1:10">
      <c r="A320" s="189"/>
      <c r="B320" s="187" t="s">
        <v>1460</v>
      </c>
      <c r="C320" s="6">
        <f>C316+1</f>
        <v>80</v>
      </c>
      <c r="D320" s="159" t="s">
        <v>1265</v>
      </c>
      <c r="E320" s="160" t="s">
        <v>1280</v>
      </c>
      <c r="F320" s="156"/>
      <c r="G320" s="4">
        <f t="shared" si="8"/>
        <v>0</v>
      </c>
      <c r="H320" s="157" t="str">
        <f t="shared" si="9"/>
        <v>00000000000000</v>
      </c>
      <c r="I320" t="str">
        <f>_xlfn.CONCAT(H320:H323)</f>
        <v>00000000000000000000000000000000000000000000000000000000</v>
      </c>
      <c r="J320" t="str">
        <f>DEC2HEX(C320,2) &amp;" "&amp;BIN2HEX(MID($I320,1,4))&amp;BIN2HEX(MID($I320,5,4))&amp;" "&amp;BIN2HEX(MID($I320,9,4))&amp;BIN2HEX(MID($I320,13,4))&amp;" "&amp;BIN2HEX(MID($I320,17,4))&amp;BIN2HEX(MID($I320,21,4))&amp;" "&amp;BIN2HEX(MID($I320,25,4))&amp;BIN2HEX(MID($I320,29,4))&amp;" "&amp;BIN2HEX(MID($I320,33,4))&amp;BIN2HEX(MID($I320,37,4))&amp;" "&amp;BIN2HEX(MID($I320,41,4))&amp;BIN2HEX(MID($I320,45,4))&amp;" "&amp;BIN2HEX(MID($I320,49,4))&amp;BIN2HEX(MID($I320,53,4))</f>
        <v>50 00 00 00 00 00 00 00</v>
      </c>
    </row>
    <row r="321" spans="1:10">
      <c r="A321" s="189"/>
      <c r="B321" s="187"/>
      <c r="C321" s="6"/>
      <c r="D321" s="159"/>
      <c r="E321" s="160" t="s">
        <v>1281</v>
      </c>
      <c r="F321" s="156"/>
      <c r="G321" s="4">
        <f t="shared" si="8"/>
        <v>0</v>
      </c>
      <c r="H321" s="157" t="str">
        <f t="shared" si="9"/>
        <v>00000000000000</v>
      </c>
    </row>
    <row r="322" spans="1:10">
      <c r="A322" s="189"/>
      <c r="B322" s="187"/>
      <c r="C322" s="6"/>
      <c r="D322" s="159"/>
      <c r="E322" s="160" t="s">
        <v>1282</v>
      </c>
      <c r="F322" s="156"/>
      <c r="G322" s="4">
        <f t="shared" si="8"/>
        <v>0</v>
      </c>
      <c r="H322" s="157" t="str">
        <f t="shared" si="9"/>
        <v>00000000000000</v>
      </c>
    </row>
    <row r="323" spans="1:10">
      <c r="A323" s="189"/>
      <c r="B323" s="187"/>
      <c r="C323" s="6"/>
      <c r="D323" s="159"/>
      <c r="E323" s="160" t="s">
        <v>1283</v>
      </c>
      <c r="F323" s="156"/>
      <c r="G323" s="4">
        <f t="shared" si="8"/>
        <v>0</v>
      </c>
      <c r="H323" s="157" t="str">
        <f t="shared" si="9"/>
        <v>00000000000000</v>
      </c>
    </row>
    <row r="324" spans="1:10">
      <c r="A324" s="189"/>
      <c r="B324" s="187" t="s">
        <v>1461</v>
      </c>
      <c r="C324" s="6">
        <f>C320+1</f>
        <v>81</v>
      </c>
      <c r="D324" s="159" t="s">
        <v>1265</v>
      </c>
      <c r="E324" s="160" t="s">
        <v>1285</v>
      </c>
      <c r="F324" s="156"/>
      <c r="G324" s="4">
        <f t="shared" si="8"/>
        <v>0</v>
      </c>
      <c r="H324" s="157" t="str">
        <f t="shared" si="9"/>
        <v>00000000000000</v>
      </c>
      <c r="I324" t="str">
        <f>_xlfn.CONCAT(H324:H327)</f>
        <v>00000000000000000000000000000000000000000000000000000000</v>
      </c>
      <c r="J324" t="str">
        <f>DEC2HEX(C324,2) &amp;" "&amp;BIN2HEX(MID($I324,1,4))&amp;BIN2HEX(MID($I324,5,4))&amp;" "&amp;BIN2HEX(MID($I324,9,4))&amp;BIN2HEX(MID($I324,13,4))&amp;" "&amp;BIN2HEX(MID($I324,17,4))&amp;BIN2HEX(MID($I324,21,4))&amp;" "&amp;BIN2HEX(MID($I324,25,4))&amp;BIN2HEX(MID($I324,29,4))&amp;" "&amp;BIN2HEX(MID($I324,33,4))&amp;BIN2HEX(MID($I324,37,4))&amp;" "&amp;BIN2HEX(MID($I324,41,4))&amp;BIN2HEX(MID($I324,45,4))&amp;" "&amp;BIN2HEX(MID($I324,49,4))&amp;BIN2HEX(MID($I324,53,4))</f>
        <v>51 00 00 00 00 00 00 00</v>
      </c>
    </row>
    <row r="325" spans="1:10">
      <c r="A325" s="189"/>
      <c r="B325" s="187"/>
      <c r="C325" s="6"/>
      <c r="D325" s="159"/>
      <c r="E325" s="160" t="s">
        <v>1286</v>
      </c>
      <c r="F325" s="156"/>
      <c r="G325" s="4">
        <f t="shared" si="8"/>
        <v>0</v>
      </c>
      <c r="H325" s="157" t="str">
        <f t="shared" si="9"/>
        <v>00000000000000</v>
      </c>
    </row>
    <row r="326" spans="1:10">
      <c r="A326" s="189"/>
      <c r="B326" s="187"/>
      <c r="C326" s="6"/>
      <c r="D326" s="159"/>
      <c r="E326" s="160" t="s">
        <v>1287</v>
      </c>
      <c r="F326" s="156"/>
      <c r="G326" s="4">
        <f t="shared" ref="G326:G389" si="10">F326*1000</f>
        <v>0</v>
      </c>
      <c r="H326" s="157" t="str">
        <f t="shared" ref="H326:H389" si="11">_xlfn.BASE(G326,2,14)</f>
        <v>00000000000000</v>
      </c>
    </row>
    <row r="327" spans="1:10">
      <c r="A327" s="189"/>
      <c r="B327" s="187"/>
      <c r="C327" s="6"/>
      <c r="D327" s="159"/>
      <c r="E327" s="160" t="s">
        <v>1288</v>
      </c>
      <c r="F327" s="156"/>
      <c r="G327" s="4">
        <f t="shared" si="10"/>
        <v>0</v>
      </c>
      <c r="H327" s="157" t="str">
        <f t="shared" si="11"/>
        <v>00000000000000</v>
      </c>
    </row>
    <row r="328" spans="1:10">
      <c r="A328" s="189"/>
      <c r="B328" s="187" t="s">
        <v>1462</v>
      </c>
      <c r="C328" s="6">
        <f>C324+1</f>
        <v>82</v>
      </c>
      <c r="D328" s="159" t="s">
        <v>1265</v>
      </c>
      <c r="E328" s="160" t="s">
        <v>1290</v>
      </c>
      <c r="F328" s="156"/>
      <c r="G328" s="4">
        <f t="shared" si="10"/>
        <v>0</v>
      </c>
      <c r="H328" s="157" t="str">
        <f t="shared" si="11"/>
        <v>00000000000000</v>
      </c>
      <c r="I328" t="str">
        <f>_xlfn.CONCAT(H328:H331)</f>
        <v>00000000000000000000000000000000000000000000000000000000</v>
      </c>
      <c r="J328" t="str">
        <f>DEC2HEX(C328,2) &amp;" "&amp;BIN2HEX(MID($I328,1,4))&amp;BIN2HEX(MID($I328,5,4))&amp;" "&amp;BIN2HEX(MID($I328,9,4))&amp;BIN2HEX(MID($I328,13,4))&amp;" "&amp;BIN2HEX(MID($I328,17,4))&amp;BIN2HEX(MID($I328,21,4))&amp;" "&amp;BIN2HEX(MID($I328,25,4))&amp;BIN2HEX(MID($I328,29,4))&amp;" "&amp;BIN2HEX(MID($I328,33,4))&amp;BIN2HEX(MID($I328,37,4))&amp;" "&amp;BIN2HEX(MID($I328,41,4))&amp;BIN2HEX(MID($I328,45,4))&amp;" "&amp;BIN2HEX(MID($I328,49,4))&amp;BIN2HEX(MID($I328,53,4))</f>
        <v>52 00 00 00 00 00 00 00</v>
      </c>
    </row>
    <row r="329" spans="1:10">
      <c r="A329" s="189"/>
      <c r="B329" s="187"/>
      <c r="C329" s="6"/>
      <c r="D329" s="159"/>
      <c r="E329" s="160" t="s">
        <v>1291</v>
      </c>
      <c r="F329" s="156"/>
      <c r="G329" s="4">
        <f t="shared" si="10"/>
        <v>0</v>
      </c>
      <c r="H329" s="157" t="str">
        <f t="shared" si="11"/>
        <v>00000000000000</v>
      </c>
    </row>
    <row r="330" spans="1:10">
      <c r="A330" s="189"/>
      <c r="B330" s="187"/>
      <c r="C330" s="6"/>
      <c r="D330" s="159"/>
      <c r="E330" s="160" t="s">
        <v>1292</v>
      </c>
      <c r="F330" s="156"/>
      <c r="G330" s="4">
        <f t="shared" si="10"/>
        <v>0</v>
      </c>
      <c r="H330" s="157" t="str">
        <f t="shared" si="11"/>
        <v>00000000000000</v>
      </c>
    </row>
    <row r="331" spans="1:10">
      <c r="A331" s="189"/>
      <c r="B331" s="187"/>
      <c r="C331" s="6"/>
      <c r="D331" s="159"/>
      <c r="E331" s="160" t="s">
        <v>1293</v>
      </c>
      <c r="F331" s="156"/>
      <c r="G331" s="4">
        <f t="shared" si="10"/>
        <v>0</v>
      </c>
      <c r="H331" s="157" t="str">
        <f t="shared" si="11"/>
        <v>00000000000000</v>
      </c>
    </row>
    <row r="332" spans="1:10">
      <c r="A332" s="189"/>
      <c r="B332" s="187" t="s">
        <v>1463</v>
      </c>
      <c r="C332" s="6">
        <f>C328+1</f>
        <v>83</v>
      </c>
      <c r="D332" s="159" t="s">
        <v>1265</v>
      </c>
      <c r="E332" s="160" t="s">
        <v>1295</v>
      </c>
      <c r="F332" s="156"/>
      <c r="G332" s="4">
        <f t="shared" si="10"/>
        <v>0</v>
      </c>
      <c r="H332" s="157" t="str">
        <f t="shared" si="11"/>
        <v>00000000000000</v>
      </c>
      <c r="I332" t="str">
        <f>_xlfn.CONCAT(H332:H335)</f>
        <v>00000000000000000000000000000000000000000000000000000000</v>
      </c>
      <c r="J332" t="str">
        <f>DEC2HEX(C332,2) &amp;" "&amp;BIN2HEX(MID($I332,1,4))&amp;BIN2HEX(MID($I332,5,4))&amp;" "&amp;BIN2HEX(MID($I332,9,4))&amp;BIN2HEX(MID($I332,13,4))&amp;" "&amp;BIN2HEX(MID($I332,17,4))&amp;BIN2HEX(MID($I332,21,4))&amp;" "&amp;BIN2HEX(MID($I332,25,4))&amp;BIN2HEX(MID($I332,29,4))&amp;" "&amp;BIN2HEX(MID($I332,33,4))&amp;BIN2HEX(MID($I332,37,4))&amp;" "&amp;BIN2HEX(MID($I332,41,4))&amp;BIN2HEX(MID($I332,45,4))&amp;" "&amp;BIN2HEX(MID($I332,49,4))&amp;BIN2HEX(MID($I332,53,4))</f>
        <v>53 00 00 00 00 00 00 00</v>
      </c>
    </row>
    <row r="333" spans="1:10">
      <c r="A333" s="189"/>
      <c r="B333" s="187"/>
      <c r="C333" s="6"/>
      <c r="D333" s="159"/>
      <c r="E333" s="160" t="s">
        <v>1296</v>
      </c>
      <c r="F333" s="156"/>
      <c r="G333" s="4">
        <f t="shared" si="10"/>
        <v>0</v>
      </c>
      <c r="H333" s="157" t="str">
        <f t="shared" si="11"/>
        <v>00000000000000</v>
      </c>
    </row>
    <row r="334" spans="1:10">
      <c r="A334" s="189"/>
      <c r="B334" s="187"/>
      <c r="C334" s="6"/>
      <c r="D334" s="159"/>
      <c r="E334" s="160" t="s">
        <v>1297</v>
      </c>
      <c r="F334" s="156"/>
      <c r="G334" s="4">
        <f t="shared" si="10"/>
        <v>0</v>
      </c>
      <c r="H334" s="157" t="str">
        <f t="shared" si="11"/>
        <v>00000000000000</v>
      </c>
    </row>
    <row r="335" spans="1:10">
      <c r="A335" s="189"/>
      <c r="B335" s="187"/>
      <c r="C335" s="6"/>
      <c r="D335" s="159"/>
      <c r="E335" s="160" t="s">
        <v>1298</v>
      </c>
      <c r="F335" s="156"/>
      <c r="G335" s="4">
        <f t="shared" si="10"/>
        <v>0</v>
      </c>
      <c r="H335" s="157" t="str">
        <f t="shared" si="11"/>
        <v>00000000000000</v>
      </c>
    </row>
    <row r="336" spans="1:10">
      <c r="A336" s="189"/>
      <c r="B336" s="187" t="s">
        <v>1464</v>
      </c>
      <c r="C336" s="6">
        <f>C332+1</f>
        <v>84</v>
      </c>
      <c r="D336" s="159" t="s">
        <v>1265</v>
      </c>
      <c r="E336" s="160" t="s">
        <v>1300</v>
      </c>
      <c r="F336" s="156"/>
      <c r="G336" s="4">
        <f t="shared" si="10"/>
        <v>0</v>
      </c>
      <c r="H336" s="157" t="str">
        <f t="shared" si="11"/>
        <v>00000000000000</v>
      </c>
      <c r="I336" t="str">
        <f>_xlfn.CONCAT(H336:H339)</f>
        <v>00000000000000000000000000000000000000000000000000000000</v>
      </c>
      <c r="J336" t="str">
        <f>DEC2HEX(C336,2) &amp;" "&amp;BIN2HEX(MID($I336,1,4))&amp;BIN2HEX(MID($I336,5,4))&amp;" "&amp;BIN2HEX(MID($I336,9,4))&amp;BIN2HEX(MID($I336,13,4))&amp;" "&amp;BIN2HEX(MID($I336,17,4))&amp;BIN2HEX(MID($I336,21,4))&amp;" "&amp;BIN2HEX(MID($I336,25,4))&amp;BIN2HEX(MID($I336,29,4))&amp;" "&amp;BIN2HEX(MID($I336,33,4))&amp;BIN2HEX(MID($I336,37,4))&amp;" "&amp;BIN2HEX(MID($I336,41,4))&amp;BIN2HEX(MID($I336,45,4))&amp;" "&amp;BIN2HEX(MID($I336,49,4))&amp;BIN2HEX(MID($I336,53,4))</f>
        <v>54 00 00 00 00 00 00 00</v>
      </c>
    </row>
    <row r="337" spans="1:10">
      <c r="A337" s="189"/>
      <c r="B337" s="187"/>
      <c r="C337" s="6"/>
      <c r="D337" s="159"/>
      <c r="E337" s="160" t="s">
        <v>1301</v>
      </c>
      <c r="F337" s="156"/>
      <c r="G337" s="4">
        <f t="shared" si="10"/>
        <v>0</v>
      </c>
      <c r="H337" s="157" t="str">
        <f t="shared" si="11"/>
        <v>00000000000000</v>
      </c>
    </row>
    <row r="338" spans="1:10">
      <c r="A338" s="189"/>
      <c r="B338" s="187"/>
      <c r="C338" s="6"/>
      <c r="D338" s="159"/>
      <c r="E338" s="160" t="s">
        <v>1302</v>
      </c>
      <c r="F338" s="156"/>
      <c r="G338" s="4">
        <f t="shared" si="10"/>
        <v>0</v>
      </c>
      <c r="H338" s="157" t="str">
        <f t="shared" si="11"/>
        <v>00000000000000</v>
      </c>
    </row>
    <row r="339" spans="1:10">
      <c r="A339" s="189"/>
      <c r="B339" s="187"/>
      <c r="C339" s="6"/>
      <c r="D339" s="159"/>
      <c r="E339" s="160" t="s">
        <v>1303</v>
      </c>
      <c r="F339" s="156"/>
      <c r="G339" s="4">
        <f t="shared" si="10"/>
        <v>0</v>
      </c>
      <c r="H339" s="157" t="str">
        <f t="shared" si="11"/>
        <v>00000000000000</v>
      </c>
    </row>
    <row r="340" spans="1:10">
      <c r="A340" s="189"/>
      <c r="B340" s="187" t="s">
        <v>1465</v>
      </c>
      <c r="C340" s="6">
        <f>C336+1</f>
        <v>85</v>
      </c>
      <c r="D340" s="159" t="s">
        <v>1265</v>
      </c>
      <c r="E340" s="160" t="s">
        <v>1305</v>
      </c>
      <c r="F340" s="156"/>
      <c r="G340" s="4">
        <f t="shared" si="10"/>
        <v>0</v>
      </c>
      <c r="H340" s="157" t="str">
        <f t="shared" si="11"/>
        <v>00000000000000</v>
      </c>
      <c r="I340" t="str">
        <f>_xlfn.CONCAT(H340:H343)</f>
        <v>00000000000000000000000000000000000000000000000000000000</v>
      </c>
      <c r="J340" t="str">
        <f>DEC2HEX(C340,2) &amp;" "&amp;BIN2HEX(MID($I340,1,4))&amp;BIN2HEX(MID($I340,5,4))&amp;" "&amp;BIN2HEX(MID($I340,9,4))&amp;BIN2HEX(MID($I340,13,4))&amp;" "&amp;BIN2HEX(MID($I340,17,4))&amp;BIN2HEX(MID($I340,21,4))&amp;" "&amp;BIN2HEX(MID($I340,25,4))&amp;BIN2HEX(MID($I340,29,4))&amp;" "&amp;BIN2HEX(MID($I340,33,4))&amp;BIN2HEX(MID($I340,37,4))&amp;" "&amp;BIN2HEX(MID($I340,41,4))&amp;BIN2HEX(MID($I340,45,4))&amp;" "&amp;BIN2HEX(MID($I340,49,4))&amp;BIN2HEX(MID($I340,53,4))</f>
        <v>55 00 00 00 00 00 00 00</v>
      </c>
    </row>
    <row r="341" spans="1:10">
      <c r="A341" s="189"/>
      <c r="B341" s="187"/>
      <c r="C341" s="6"/>
      <c r="D341" s="159"/>
      <c r="E341" s="160" t="s">
        <v>1306</v>
      </c>
      <c r="F341" s="156"/>
      <c r="G341" s="4">
        <f t="shared" si="10"/>
        <v>0</v>
      </c>
      <c r="H341" s="157" t="str">
        <f t="shared" si="11"/>
        <v>00000000000000</v>
      </c>
      <c r="I341" s="141"/>
    </row>
    <row r="342" spans="1:10">
      <c r="A342" s="189"/>
      <c r="B342" s="187"/>
      <c r="C342" s="6"/>
      <c r="D342" s="159"/>
      <c r="E342" s="160" t="s">
        <v>1307</v>
      </c>
      <c r="F342" s="156"/>
      <c r="G342" s="4">
        <f t="shared" si="10"/>
        <v>0</v>
      </c>
      <c r="H342" s="157" t="str">
        <f t="shared" si="11"/>
        <v>00000000000000</v>
      </c>
      <c r="I342" s="158"/>
    </row>
    <row r="343" spans="1:10">
      <c r="A343" s="189"/>
      <c r="B343" s="187"/>
      <c r="C343" s="6"/>
      <c r="D343" s="159"/>
      <c r="E343" s="160" t="s">
        <v>1308</v>
      </c>
      <c r="F343" s="156"/>
      <c r="G343" s="4">
        <f t="shared" si="10"/>
        <v>0</v>
      </c>
      <c r="H343" s="157" t="str">
        <f t="shared" si="11"/>
        <v>00000000000000</v>
      </c>
    </row>
    <row r="344" spans="1:10">
      <c r="A344" s="189"/>
      <c r="B344" s="187" t="s">
        <v>1466</v>
      </c>
      <c r="C344" s="6">
        <f>C340+1</f>
        <v>86</v>
      </c>
      <c r="D344" s="159" t="s">
        <v>1265</v>
      </c>
      <c r="E344" s="160" t="s">
        <v>1310</v>
      </c>
      <c r="F344" s="156"/>
      <c r="G344" s="4">
        <f t="shared" si="10"/>
        <v>0</v>
      </c>
      <c r="H344" s="157" t="str">
        <f t="shared" si="11"/>
        <v>00000000000000</v>
      </c>
      <c r="I344" t="str">
        <f>_xlfn.CONCAT(H344:H347)</f>
        <v>00000000000000000000000000000000000000000000000000000000</v>
      </c>
      <c r="J344" t="str">
        <f>DEC2HEX(C344,2) &amp;" "&amp;BIN2HEX(MID($I344,1,4))&amp;BIN2HEX(MID($I344,5,4))&amp;" "&amp;BIN2HEX(MID($I344,9,4))&amp;BIN2HEX(MID($I344,13,4))&amp;" "&amp;BIN2HEX(MID($I344,17,4))&amp;BIN2HEX(MID($I344,21,4))&amp;" "&amp;BIN2HEX(MID($I344,25,4))&amp;BIN2HEX(MID($I344,29,4))&amp;" "&amp;BIN2HEX(MID($I344,33,4))&amp;BIN2HEX(MID($I344,37,4))&amp;" "&amp;BIN2HEX(MID($I344,41,4))&amp;BIN2HEX(MID($I344,45,4))&amp;" "&amp;BIN2HEX(MID($I344,49,4))&amp;BIN2HEX(MID($I344,53,4))</f>
        <v>56 00 00 00 00 00 00 00</v>
      </c>
    </row>
    <row r="345" spans="1:10">
      <c r="A345" s="189"/>
      <c r="B345" s="187"/>
      <c r="C345" s="6"/>
      <c r="D345" s="159"/>
      <c r="E345" s="160" t="s">
        <v>1311</v>
      </c>
      <c r="F345" s="156"/>
      <c r="G345" s="4">
        <f t="shared" si="10"/>
        <v>0</v>
      </c>
      <c r="H345" s="157" t="str">
        <f t="shared" si="11"/>
        <v>00000000000000</v>
      </c>
    </row>
    <row r="346" spans="1:10">
      <c r="A346" s="189"/>
      <c r="B346" s="187"/>
      <c r="C346" s="6"/>
      <c r="D346" s="159"/>
      <c r="E346" s="160" t="s">
        <v>1312</v>
      </c>
      <c r="F346" s="156"/>
      <c r="G346" s="4">
        <f t="shared" si="10"/>
        <v>0</v>
      </c>
      <c r="H346" s="157" t="str">
        <f t="shared" si="11"/>
        <v>00000000000000</v>
      </c>
    </row>
    <row r="347" spans="1:10">
      <c r="A347" s="189"/>
      <c r="B347" s="187"/>
      <c r="C347" s="6"/>
      <c r="D347" s="159"/>
      <c r="E347" s="160" t="s">
        <v>1313</v>
      </c>
      <c r="F347" s="156"/>
      <c r="G347" s="4">
        <f t="shared" si="10"/>
        <v>0</v>
      </c>
      <c r="H347" s="157" t="str">
        <f t="shared" si="11"/>
        <v>00000000000000</v>
      </c>
    </row>
    <row r="348" spans="1:10">
      <c r="A348" s="189"/>
      <c r="B348" s="187" t="s">
        <v>1467</v>
      </c>
      <c r="C348" s="6">
        <f>C344+1</f>
        <v>87</v>
      </c>
      <c r="D348" s="159" t="s">
        <v>1265</v>
      </c>
      <c r="E348" s="160" t="s">
        <v>1315</v>
      </c>
      <c r="F348" s="156"/>
      <c r="G348" s="4">
        <f t="shared" si="10"/>
        <v>0</v>
      </c>
      <c r="H348" s="157" t="str">
        <f t="shared" si="11"/>
        <v>00000000000000</v>
      </c>
      <c r="I348" t="str">
        <f>_xlfn.CONCAT(H348:H351)</f>
        <v>00000000000000000000000000000000000000000000000000000000</v>
      </c>
      <c r="J348" t="str">
        <f>DEC2HEX(C348,2) &amp;" "&amp;BIN2HEX(MID($I348,1,4))&amp;BIN2HEX(MID($I348,5,4))&amp;" "&amp;BIN2HEX(MID($I348,9,4))&amp;BIN2HEX(MID($I348,13,4))&amp;" "&amp;BIN2HEX(MID($I348,17,4))&amp;BIN2HEX(MID($I348,21,4))&amp;" "&amp;BIN2HEX(MID($I348,25,4))&amp;BIN2HEX(MID($I348,29,4))&amp;" "&amp;BIN2HEX(MID($I348,33,4))&amp;BIN2HEX(MID($I348,37,4))&amp;" "&amp;BIN2HEX(MID($I348,41,4))&amp;BIN2HEX(MID($I348,45,4))&amp;" "&amp;BIN2HEX(MID($I348,49,4))&amp;BIN2HEX(MID($I348,53,4))</f>
        <v>57 00 00 00 00 00 00 00</v>
      </c>
    </row>
    <row r="349" spans="1:10">
      <c r="A349" s="189"/>
      <c r="B349" s="187"/>
      <c r="C349" s="6"/>
      <c r="D349" s="159"/>
      <c r="E349" s="160" t="s">
        <v>1316</v>
      </c>
      <c r="F349" s="156"/>
      <c r="G349" s="4">
        <f t="shared" si="10"/>
        <v>0</v>
      </c>
      <c r="H349" s="157" t="str">
        <f t="shared" si="11"/>
        <v>00000000000000</v>
      </c>
    </row>
    <row r="350" spans="1:10">
      <c r="A350" s="189"/>
      <c r="B350" s="187"/>
      <c r="C350" s="6"/>
      <c r="D350" s="159"/>
      <c r="E350" s="160" t="s">
        <v>1317</v>
      </c>
      <c r="F350" s="156"/>
      <c r="G350" s="4">
        <f t="shared" si="10"/>
        <v>0</v>
      </c>
      <c r="H350" s="157" t="str">
        <f t="shared" si="11"/>
        <v>00000000000000</v>
      </c>
    </row>
    <row r="351" spans="1:10">
      <c r="A351" s="189"/>
      <c r="B351" s="187"/>
      <c r="C351" s="6"/>
      <c r="D351" s="159"/>
      <c r="E351" s="160" t="s">
        <v>1318</v>
      </c>
      <c r="F351" s="156"/>
      <c r="G351" s="4">
        <f t="shared" si="10"/>
        <v>0</v>
      </c>
      <c r="H351" s="157" t="str">
        <f t="shared" si="11"/>
        <v>00000000000000</v>
      </c>
    </row>
    <row r="352" spans="1:10">
      <c r="A352" s="189"/>
      <c r="B352" s="187" t="s">
        <v>1468</v>
      </c>
      <c r="C352" s="6">
        <f>C348+1</f>
        <v>88</v>
      </c>
      <c r="D352" s="159" t="s">
        <v>1265</v>
      </c>
      <c r="E352" s="160" t="s">
        <v>1320</v>
      </c>
      <c r="F352" s="156"/>
      <c r="G352" s="4">
        <f t="shared" si="10"/>
        <v>0</v>
      </c>
      <c r="H352" s="157" t="str">
        <f t="shared" si="11"/>
        <v>00000000000000</v>
      </c>
      <c r="I352" t="str">
        <f>_xlfn.CONCAT(H352:H355)</f>
        <v>00000000000000000000000000000000000000000000000000000000</v>
      </c>
      <c r="J352" t="str">
        <f>DEC2HEX(C352,2) &amp;" "&amp;BIN2HEX(MID($I352,1,4))&amp;BIN2HEX(MID($I352,5,4))&amp;" "&amp;BIN2HEX(MID($I352,9,4))&amp;BIN2HEX(MID($I352,13,4))&amp;" "&amp;BIN2HEX(MID($I352,17,4))&amp;BIN2HEX(MID($I352,21,4))&amp;" "&amp;BIN2HEX(MID($I352,25,4))&amp;BIN2HEX(MID($I352,29,4))&amp;" "&amp;BIN2HEX(MID($I352,33,4))&amp;BIN2HEX(MID($I352,37,4))&amp;" "&amp;BIN2HEX(MID($I352,41,4))&amp;BIN2HEX(MID($I352,45,4))&amp;" "&amp;BIN2HEX(MID($I352,49,4))&amp;BIN2HEX(MID($I352,53,4))</f>
        <v>58 00 00 00 00 00 00 00</v>
      </c>
    </row>
    <row r="353" spans="1:10">
      <c r="A353" s="189"/>
      <c r="B353" s="187"/>
      <c r="C353" s="6"/>
      <c r="D353" s="159"/>
      <c r="E353" s="160" t="s">
        <v>1321</v>
      </c>
      <c r="F353" s="156"/>
      <c r="G353" s="4">
        <f t="shared" si="10"/>
        <v>0</v>
      </c>
      <c r="H353" s="157" t="str">
        <f t="shared" si="11"/>
        <v>00000000000000</v>
      </c>
    </row>
    <row r="354" spans="1:10">
      <c r="A354" s="189"/>
      <c r="B354" s="187"/>
      <c r="C354" s="6"/>
      <c r="D354" s="159"/>
      <c r="E354" s="160" t="s">
        <v>1322</v>
      </c>
      <c r="F354" s="156"/>
      <c r="G354" s="4">
        <f t="shared" si="10"/>
        <v>0</v>
      </c>
      <c r="H354" s="157" t="str">
        <f t="shared" si="11"/>
        <v>00000000000000</v>
      </c>
    </row>
    <row r="355" spans="1:10">
      <c r="A355" s="189"/>
      <c r="B355" s="187"/>
      <c r="C355" s="6"/>
      <c r="D355" s="159"/>
      <c r="E355" s="160" t="s">
        <v>1323</v>
      </c>
      <c r="F355" s="156"/>
      <c r="G355" s="4">
        <f t="shared" si="10"/>
        <v>0</v>
      </c>
      <c r="H355" s="157" t="str">
        <f t="shared" si="11"/>
        <v>00000000000000</v>
      </c>
    </row>
    <row r="356" spans="1:10">
      <c r="A356" s="189"/>
      <c r="B356" s="187" t="s">
        <v>1469</v>
      </c>
      <c r="C356" s="6">
        <f>C352+1</f>
        <v>89</v>
      </c>
      <c r="D356" s="159" t="s">
        <v>1265</v>
      </c>
      <c r="E356" s="160" t="s">
        <v>1325</v>
      </c>
      <c r="F356" s="156"/>
      <c r="G356" s="4">
        <f t="shared" si="10"/>
        <v>0</v>
      </c>
      <c r="H356" s="157" t="str">
        <f t="shared" si="11"/>
        <v>00000000000000</v>
      </c>
      <c r="I356" t="str">
        <f>_xlfn.CONCAT(H356:H359)</f>
        <v>00000000000000000000000000000000000000000000000000000000</v>
      </c>
      <c r="J356" t="str">
        <f>DEC2HEX(C356,2) &amp;" "&amp;BIN2HEX(MID($I356,1,4))&amp;BIN2HEX(MID($I356,5,4))&amp;" "&amp;BIN2HEX(MID($I356,9,4))&amp;BIN2HEX(MID($I356,13,4))&amp;" "&amp;BIN2HEX(MID($I356,17,4))&amp;BIN2HEX(MID($I356,21,4))&amp;" "&amp;BIN2HEX(MID($I356,25,4))&amp;BIN2HEX(MID($I356,29,4))&amp;" "&amp;BIN2HEX(MID($I356,33,4))&amp;BIN2HEX(MID($I356,37,4))&amp;" "&amp;BIN2HEX(MID($I356,41,4))&amp;BIN2HEX(MID($I356,45,4))&amp;" "&amp;BIN2HEX(MID($I356,49,4))&amp;BIN2HEX(MID($I356,53,4))</f>
        <v>59 00 00 00 00 00 00 00</v>
      </c>
    </row>
    <row r="357" spans="1:10">
      <c r="A357" s="189"/>
      <c r="B357" s="187"/>
      <c r="C357" s="6"/>
      <c r="D357" s="159"/>
      <c r="E357" s="160" t="s">
        <v>1326</v>
      </c>
      <c r="F357" s="156"/>
      <c r="G357" s="4">
        <f t="shared" si="10"/>
        <v>0</v>
      </c>
      <c r="H357" s="157" t="str">
        <f t="shared" si="11"/>
        <v>00000000000000</v>
      </c>
    </row>
    <row r="358" spans="1:10">
      <c r="A358" s="189"/>
      <c r="B358" s="187"/>
      <c r="C358" s="6"/>
      <c r="D358" s="159"/>
      <c r="E358" s="160" t="s">
        <v>1327</v>
      </c>
      <c r="F358" s="156"/>
      <c r="G358" s="4">
        <f t="shared" si="10"/>
        <v>0</v>
      </c>
      <c r="H358" s="157" t="str">
        <f t="shared" si="11"/>
        <v>00000000000000</v>
      </c>
    </row>
    <row r="359" spans="1:10">
      <c r="A359" s="189"/>
      <c r="B359" s="187"/>
      <c r="C359" s="6"/>
      <c r="D359" s="159"/>
      <c r="E359" s="160" t="s">
        <v>1328</v>
      </c>
      <c r="F359" s="156"/>
      <c r="G359" s="4">
        <f t="shared" si="10"/>
        <v>0</v>
      </c>
      <c r="H359" s="157" t="str">
        <f t="shared" si="11"/>
        <v>00000000000000</v>
      </c>
    </row>
    <row r="360" spans="1:10">
      <c r="A360" s="189"/>
      <c r="B360" s="187" t="s">
        <v>1470</v>
      </c>
      <c r="C360" s="6">
        <f>C356+1</f>
        <v>90</v>
      </c>
      <c r="D360" s="159" t="s">
        <v>1265</v>
      </c>
      <c r="E360" s="160" t="s">
        <v>1330</v>
      </c>
      <c r="F360" s="156"/>
      <c r="G360" s="4">
        <f t="shared" si="10"/>
        <v>0</v>
      </c>
      <c r="H360" s="157" t="str">
        <f t="shared" si="11"/>
        <v>00000000000000</v>
      </c>
      <c r="I360" t="str">
        <f>_xlfn.CONCAT(H360:H363)</f>
        <v>00000000000000000000000000000000000000000000000000000000</v>
      </c>
      <c r="J360" t="str">
        <f>DEC2HEX(C360,2) &amp;" "&amp;BIN2HEX(MID($I360,1,4))&amp;BIN2HEX(MID($I360,5,4))&amp;" "&amp;BIN2HEX(MID($I360,9,4))&amp;BIN2HEX(MID($I360,13,4))&amp;" "&amp;BIN2HEX(MID($I360,17,4))&amp;BIN2HEX(MID($I360,21,4))&amp;" "&amp;BIN2HEX(MID($I360,25,4))&amp;BIN2HEX(MID($I360,29,4))&amp;" "&amp;BIN2HEX(MID($I360,33,4))&amp;BIN2HEX(MID($I360,37,4))&amp;" "&amp;BIN2HEX(MID($I360,41,4))&amp;BIN2HEX(MID($I360,45,4))&amp;" "&amp;BIN2HEX(MID($I360,49,4))&amp;BIN2HEX(MID($I360,53,4))</f>
        <v>5A 00 00 00 00 00 00 00</v>
      </c>
    </row>
    <row r="361" spans="1:10">
      <c r="A361" s="189"/>
      <c r="B361" s="187"/>
      <c r="C361" s="6"/>
      <c r="D361" s="159"/>
      <c r="E361" s="160" t="s">
        <v>1331</v>
      </c>
      <c r="F361" s="156"/>
      <c r="G361" s="4">
        <f t="shared" si="10"/>
        <v>0</v>
      </c>
      <c r="H361" s="157" t="str">
        <f t="shared" si="11"/>
        <v>00000000000000</v>
      </c>
    </row>
    <row r="362" spans="1:10">
      <c r="A362" s="189"/>
      <c r="B362" s="187"/>
      <c r="C362" s="6"/>
      <c r="D362" s="159"/>
      <c r="E362" s="160" t="s">
        <v>1332</v>
      </c>
      <c r="F362" s="156"/>
      <c r="G362" s="4">
        <f t="shared" si="10"/>
        <v>0</v>
      </c>
      <c r="H362" s="157" t="str">
        <f t="shared" si="11"/>
        <v>00000000000000</v>
      </c>
    </row>
    <row r="363" spans="1:10">
      <c r="A363" s="189"/>
      <c r="B363" s="187"/>
      <c r="C363" s="6"/>
      <c r="D363" s="159"/>
      <c r="E363" s="160" t="s">
        <v>1333</v>
      </c>
      <c r="F363" s="156"/>
      <c r="G363" s="4">
        <f t="shared" si="10"/>
        <v>0</v>
      </c>
      <c r="H363" s="157" t="str">
        <f t="shared" si="11"/>
        <v>00000000000000</v>
      </c>
    </row>
    <row r="364" spans="1:10">
      <c r="A364" s="189"/>
      <c r="B364" s="187" t="s">
        <v>1471</v>
      </c>
      <c r="C364" s="6">
        <f>C360+1</f>
        <v>91</v>
      </c>
      <c r="D364" s="159" t="s">
        <v>1265</v>
      </c>
      <c r="E364" s="160" t="s">
        <v>1335</v>
      </c>
      <c r="F364" s="156"/>
      <c r="G364" s="4">
        <f t="shared" si="10"/>
        <v>0</v>
      </c>
      <c r="H364" s="157" t="str">
        <f t="shared" si="11"/>
        <v>00000000000000</v>
      </c>
      <c r="I364" t="str">
        <f>_xlfn.CONCAT(H364:H367)</f>
        <v>00000000000000000000000000000000000000000000000000000000</v>
      </c>
      <c r="J364" t="str">
        <f>DEC2HEX(C364,2) &amp;" "&amp;BIN2HEX(MID($I364,1,4))&amp;BIN2HEX(MID($I364,5,4))&amp;" "&amp;BIN2HEX(MID($I364,9,4))&amp;BIN2HEX(MID($I364,13,4))&amp;" "&amp;BIN2HEX(MID($I364,17,4))&amp;BIN2HEX(MID($I364,21,4))&amp;" "&amp;BIN2HEX(MID($I364,25,4))&amp;BIN2HEX(MID($I364,29,4))&amp;" "&amp;BIN2HEX(MID($I364,33,4))&amp;BIN2HEX(MID($I364,37,4))&amp;" "&amp;BIN2HEX(MID($I364,41,4))&amp;BIN2HEX(MID($I364,45,4))&amp;" "&amp;BIN2HEX(MID($I364,49,4))&amp;BIN2HEX(MID($I364,53,4))</f>
        <v>5B 00 00 00 00 00 00 00</v>
      </c>
    </row>
    <row r="365" spans="1:10">
      <c r="A365" s="189"/>
      <c r="B365" s="187"/>
      <c r="C365" s="6"/>
      <c r="D365" s="159"/>
      <c r="E365" s="160" t="s">
        <v>1336</v>
      </c>
      <c r="F365" s="156"/>
      <c r="G365" s="4">
        <f t="shared" si="10"/>
        <v>0</v>
      </c>
      <c r="H365" s="157" t="str">
        <f t="shared" si="11"/>
        <v>00000000000000</v>
      </c>
    </row>
    <row r="366" spans="1:10">
      <c r="A366" s="189"/>
      <c r="B366" s="187"/>
      <c r="C366" s="6"/>
      <c r="D366" s="159"/>
      <c r="E366" s="160" t="s">
        <v>1337</v>
      </c>
      <c r="F366" s="156"/>
      <c r="G366" s="4">
        <f t="shared" si="10"/>
        <v>0</v>
      </c>
      <c r="H366" s="157" t="str">
        <f t="shared" si="11"/>
        <v>00000000000000</v>
      </c>
    </row>
    <row r="367" spans="1:10">
      <c r="A367" s="189"/>
      <c r="B367" s="187"/>
      <c r="C367" s="6"/>
      <c r="D367" s="159"/>
      <c r="E367" s="160" t="s">
        <v>1338</v>
      </c>
      <c r="F367" s="156"/>
      <c r="G367" s="4">
        <f t="shared" si="10"/>
        <v>0</v>
      </c>
      <c r="H367" s="157" t="str">
        <f t="shared" si="11"/>
        <v>00000000000000</v>
      </c>
    </row>
    <row r="368" spans="1:10">
      <c r="A368" s="189"/>
      <c r="B368" s="187" t="s">
        <v>1472</v>
      </c>
      <c r="C368" s="6">
        <f>C364+1</f>
        <v>92</v>
      </c>
      <c r="D368" s="159" t="s">
        <v>1265</v>
      </c>
      <c r="E368" s="160" t="s">
        <v>1340</v>
      </c>
      <c r="F368" s="156"/>
      <c r="G368" s="4">
        <f t="shared" si="10"/>
        <v>0</v>
      </c>
      <c r="H368" s="157" t="str">
        <f t="shared" si="11"/>
        <v>00000000000000</v>
      </c>
      <c r="I368" t="str">
        <f>_xlfn.CONCAT(H368:H371)</f>
        <v>00000000000000000000000000000000000000000000000000000000</v>
      </c>
      <c r="J368" t="str">
        <f>DEC2HEX(C368,2) &amp;" "&amp;BIN2HEX(MID($I368,1,4))&amp;BIN2HEX(MID($I368,5,4))&amp;" "&amp;BIN2HEX(MID($I368,9,4))&amp;BIN2HEX(MID($I368,13,4))&amp;" "&amp;BIN2HEX(MID($I368,17,4))&amp;BIN2HEX(MID($I368,21,4))&amp;" "&amp;BIN2HEX(MID($I368,25,4))&amp;BIN2HEX(MID($I368,29,4))&amp;" "&amp;BIN2HEX(MID($I368,33,4))&amp;BIN2HEX(MID($I368,37,4))&amp;" "&amp;BIN2HEX(MID($I368,41,4))&amp;BIN2HEX(MID($I368,45,4))&amp;" "&amp;BIN2HEX(MID($I368,49,4))&amp;BIN2HEX(MID($I368,53,4))</f>
        <v>5C 00 00 00 00 00 00 00</v>
      </c>
    </row>
    <row r="369" spans="1:10">
      <c r="A369" s="189"/>
      <c r="B369" s="187"/>
      <c r="C369" s="6"/>
      <c r="D369" s="159"/>
      <c r="E369" s="160" t="s">
        <v>1341</v>
      </c>
      <c r="F369" s="156"/>
      <c r="G369" s="4">
        <f t="shared" si="10"/>
        <v>0</v>
      </c>
      <c r="H369" s="157" t="str">
        <f t="shared" si="11"/>
        <v>00000000000000</v>
      </c>
      <c r="I369" s="141"/>
    </row>
    <row r="370" spans="1:10">
      <c r="A370" s="189"/>
      <c r="B370" s="187"/>
      <c r="C370" s="6"/>
      <c r="D370" s="159"/>
      <c r="E370" s="160" t="s">
        <v>1342</v>
      </c>
      <c r="F370" s="156"/>
      <c r="G370" s="4">
        <f t="shared" si="10"/>
        <v>0</v>
      </c>
      <c r="H370" s="157" t="str">
        <f t="shared" si="11"/>
        <v>00000000000000</v>
      </c>
      <c r="I370" s="158"/>
    </row>
    <row r="371" spans="1:10">
      <c r="A371" s="189"/>
      <c r="B371" s="187"/>
      <c r="C371" s="6"/>
      <c r="D371" s="159"/>
      <c r="E371" s="160" t="s">
        <v>1343</v>
      </c>
      <c r="F371" s="156"/>
      <c r="G371" s="4">
        <f t="shared" si="10"/>
        <v>0</v>
      </c>
      <c r="H371" s="157" t="str">
        <f t="shared" si="11"/>
        <v>00000000000000</v>
      </c>
    </row>
    <row r="372" spans="1:10">
      <c r="A372" s="189"/>
      <c r="B372" s="187" t="s">
        <v>1473</v>
      </c>
      <c r="C372" s="6">
        <f>C368+1</f>
        <v>93</v>
      </c>
      <c r="D372" s="159" t="s">
        <v>1265</v>
      </c>
      <c r="E372" s="160" t="s">
        <v>1345</v>
      </c>
      <c r="F372" s="156"/>
      <c r="G372" s="4">
        <f t="shared" si="10"/>
        <v>0</v>
      </c>
      <c r="H372" s="157" t="str">
        <f t="shared" si="11"/>
        <v>00000000000000</v>
      </c>
      <c r="I372" t="str">
        <f>_xlfn.CONCAT(H372:H375)</f>
        <v>00000000000000000000000000000000000000000000000000000000</v>
      </c>
      <c r="J372" t="str">
        <f>DEC2HEX(C372,2) &amp;" "&amp;BIN2HEX(MID($I372,1,4))&amp;BIN2HEX(MID($I372,5,4))&amp;" "&amp;BIN2HEX(MID($I372,9,4))&amp;BIN2HEX(MID($I372,13,4))&amp;" "&amp;BIN2HEX(MID($I372,17,4))&amp;BIN2HEX(MID($I372,21,4))&amp;" "&amp;BIN2HEX(MID($I372,25,4))&amp;BIN2HEX(MID($I372,29,4))&amp;" "&amp;BIN2HEX(MID($I372,33,4))&amp;BIN2HEX(MID($I372,37,4))&amp;" "&amp;BIN2HEX(MID($I372,41,4))&amp;BIN2HEX(MID($I372,45,4))&amp;" "&amp;BIN2HEX(MID($I372,49,4))&amp;BIN2HEX(MID($I372,53,4))</f>
        <v>5D 00 00 00 00 00 00 00</v>
      </c>
    </row>
    <row r="373" spans="1:10">
      <c r="A373" s="189"/>
      <c r="B373" s="187"/>
      <c r="C373" s="6"/>
      <c r="D373" s="159"/>
      <c r="E373" s="160" t="s">
        <v>1346</v>
      </c>
      <c r="F373" s="156"/>
      <c r="G373" s="4">
        <f t="shared" si="10"/>
        <v>0</v>
      </c>
      <c r="H373" s="157" t="str">
        <f t="shared" si="11"/>
        <v>00000000000000</v>
      </c>
    </row>
    <row r="374" spans="1:10">
      <c r="A374" s="189"/>
      <c r="B374" s="187"/>
      <c r="C374" s="6"/>
      <c r="D374" s="159"/>
      <c r="E374" s="160" t="s">
        <v>1347</v>
      </c>
      <c r="F374" s="156"/>
      <c r="G374" s="4">
        <f t="shared" si="10"/>
        <v>0</v>
      </c>
      <c r="H374" s="157" t="str">
        <f t="shared" si="11"/>
        <v>00000000000000</v>
      </c>
    </row>
    <row r="375" spans="1:10">
      <c r="A375" s="189"/>
      <c r="B375" s="187"/>
      <c r="C375" s="6"/>
      <c r="D375" s="159"/>
      <c r="E375" s="160" t="s">
        <v>1348</v>
      </c>
      <c r="F375" s="156"/>
      <c r="G375" s="4">
        <f t="shared" si="10"/>
        <v>0</v>
      </c>
      <c r="H375" s="157" t="str">
        <f t="shared" si="11"/>
        <v>00000000000000</v>
      </c>
    </row>
    <row r="376" spans="1:10">
      <c r="A376" s="189"/>
      <c r="B376" s="187" t="s">
        <v>1474</v>
      </c>
      <c r="C376" s="6">
        <f>C372+1</f>
        <v>94</v>
      </c>
      <c r="D376" s="159" t="s">
        <v>1265</v>
      </c>
      <c r="E376" s="160" t="s">
        <v>1350</v>
      </c>
      <c r="F376" s="156"/>
      <c r="G376" s="4">
        <f t="shared" si="10"/>
        <v>0</v>
      </c>
      <c r="H376" s="157" t="str">
        <f t="shared" si="11"/>
        <v>00000000000000</v>
      </c>
      <c r="I376" t="str">
        <f>_xlfn.CONCAT(H376:H379)</f>
        <v>00000000000000000000000000000000000000000000000000000000</v>
      </c>
      <c r="J376" t="str">
        <f>DEC2HEX(C376,2) &amp;" "&amp;BIN2HEX(MID($I376,1,4))&amp;BIN2HEX(MID($I376,5,4))&amp;" "&amp;BIN2HEX(MID($I376,9,4))&amp;BIN2HEX(MID($I376,13,4))&amp;" "&amp;BIN2HEX(MID($I376,17,4))&amp;BIN2HEX(MID($I376,21,4))&amp;" "&amp;BIN2HEX(MID($I376,25,4))&amp;BIN2HEX(MID($I376,29,4))&amp;" "&amp;BIN2HEX(MID($I376,33,4))&amp;BIN2HEX(MID($I376,37,4))&amp;" "&amp;BIN2HEX(MID($I376,41,4))&amp;BIN2HEX(MID($I376,45,4))&amp;" "&amp;BIN2HEX(MID($I376,49,4))&amp;BIN2HEX(MID($I376,53,4))</f>
        <v>5E 00 00 00 00 00 00 00</v>
      </c>
    </row>
    <row r="377" spans="1:10">
      <c r="A377" s="189"/>
      <c r="B377" s="187"/>
      <c r="C377" s="6"/>
      <c r="D377" s="159"/>
      <c r="E377" s="160" t="s">
        <v>1351</v>
      </c>
      <c r="F377" s="156"/>
      <c r="G377" s="4">
        <f t="shared" si="10"/>
        <v>0</v>
      </c>
      <c r="H377" s="157" t="str">
        <f t="shared" si="11"/>
        <v>00000000000000</v>
      </c>
    </row>
    <row r="378" spans="1:10">
      <c r="A378" s="189"/>
      <c r="B378" s="187"/>
      <c r="C378" s="6"/>
      <c r="D378" s="159"/>
      <c r="E378" s="160" t="s">
        <v>1352</v>
      </c>
      <c r="F378" s="156"/>
      <c r="G378" s="4">
        <f t="shared" si="10"/>
        <v>0</v>
      </c>
      <c r="H378" s="157" t="str">
        <f t="shared" si="11"/>
        <v>00000000000000</v>
      </c>
    </row>
    <row r="379" spans="1:10">
      <c r="A379" s="189"/>
      <c r="B379" s="187"/>
      <c r="C379" s="6"/>
      <c r="D379" s="159"/>
      <c r="E379" s="160" t="s">
        <v>1353</v>
      </c>
      <c r="F379" s="156"/>
      <c r="G379" s="4">
        <f t="shared" si="10"/>
        <v>0</v>
      </c>
      <c r="H379" s="157" t="str">
        <f t="shared" si="11"/>
        <v>00000000000000</v>
      </c>
    </row>
    <row r="380" spans="1:10">
      <c r="A380" s="189"/>
      <c r="B380" s="187" t="s">
        <v>1475</v>
      </c>
      <c r="C380" s="6">
        <f>C376+1</f>
        <v>95</v>
      </c>
      <c r="D380" s="159" t="s">
        <v>1265</v>
      </c>
      <c r="E380" s="160" t="s">
        <v>1355</v>
      </c>
      <c r="F380" s="156"/>
      <c r="G380" s="4">
        <f t="shared" si="10"/>
        <v>0</v>
      </c>
      <c r="H380" s="157" t="str">
        <f t="shared" si="11"/>
        <v>00000000000000</v>
      </c>
      <c r="I380" t="str">
        <f>_xlfn.CONCAT(H380:H383)</f>
        <v>00000000000000000000000000000000000000000000000000000000</v>
      </c>
      <c r="J380" t="str">
        <f>DEC2HEX(C380,2) &amp;" "&amp;BIN2HEX(MID($I380,1,4))&amp;BIN2HEX(MID($I380,5,4))&amp;" "&amp;BIN2HEX(MID($I380,9,4))&amp;BIN2HEX(MID($I380,13,4))&amp;" "&amp;BIN2HEX(MID($I380,17,4))&amp;BIN2HEX(MID($I380,21,4))&amp;" "&amp;BIN2HEX(MID($I380,25,4))&amp;BIN2HEX(MID($I380,29,4))&amp;" "&amp;BIN2HEX(MID($I380,33,4))&amp;BIN2HEX(MID($I380,37,4))&amp;" "&amp;BIN2HEX(MID($I380,41,4))&amp;BIN2HEX(MID($I380,45,4))&amp;" "&amp;BIN2HEX(MID($I380,49,4))&amp;BIN2HEX(MID($I380,53,4))</f>
        <v>5F 00 00 00 00 00 00 00</v>
      </c>
    </row>
    <row r="381" spans="1:10">
      <c r="A381" s="189"/>
      <c r="B381" s="187"/>
      <c r="C381" s="6"/>
      <c r="D381" s="159"/>
      <c r="E381" s="160" t="s">
        <v>1356</v>
      </c>
      <c r="F381" s="156"/>
      <c r="G381" s="4">
        <f t="shared" si="10"/>
        <v>0</v>
      </c>
      <c r="H381" s="157" t="str">
        <f t="shared" si="11"/>
        <v>00000000000000</v>
      </c>
    </row>
    <row r="382" spans="1:10">
      <c r="A382" s="189"/>
      <c r="B382" s="187"/>
      <c r="C382" s="6"/>
      <c r="D382" s="159"/>
      <c r="E382" s="160" t="s">
        <v>1357</v>
      </c>
      <c r="F382" s="156"/>
      <c r="G382" s="4">
        <f t="shared" si="10"/>
        <v>0</v>
      </c>
      <c r="H382" s="157" t="str">
        <f t="shared" si="11"/>
        <v>00000000000000</v>
      </c>
    </row>
    <row r="383" spans="1:10">
      <c r="A383" s="189"/>
      <c r="B383" s="187"/>
      <c r="C383" s="6"/>
      <c r="D383" s="159"/>
      <c r="E383" s="160" t="s">
        <v>1358</v>
      </c>
      <c r="F383" s="156"/>
      <c r="G383" s="4">
        <f t="shared" si="10"/>
        <v>0</v>
      </c>
      <c r="H383" s="157" t="str">
        <f t="shared" si="11"/>
        <v>00000000000000</v>
      </c>
    </row>
    <row r="384" spans="1:10">
      <c r="A384" s="189"/>
      <c r="B384" s="187" t="s">
        <v>1476</v>
      </c>
      <c r="C384" s="6">
        <f>C380+1</f>
        <v>96</v>
      </c>
      <c r="D384" s="159" t="s">
        <v>1265</v>
      </c>
      <c r="E384" s="160" t="s">
        <v>1360</v>
      </c>
      <c r="F384" s="156"/>
      <c r="G384" s="4">
        <f t="shared" si="10"/>
        <v>0</v>
      </c>
      <c r="H384" s="157" t="str">
        <f t="shared" si="11"/>
        <v>00000000000000</v>
      </c>
      <c r="I384" t="str">
        <f>_xlfn.CONCAT(H384:H387)</f>
        <v>00000000000000000000000000000000000000000000000000000000</v>
      </c>
      <c r="J384" t="str">
        <f>DEC2HEX(C384,2) &amp;" "&amp;BIN2HEX(MID($I384,1,4))&amp;BIN2HEX(MID($I384,5,4))&amp;" "&amp;BIN2HEX(MID($I384,9,4))&amp;BIN2HEX(MID($I384,13,4))&amp;" "&amp;BIN2HEX(MID($I384,17,4))&amp;BIN2HEX(MID($I384,21,4))&amp;" "&amp;BIN2HEX(MID($I384,25,4))&amp;BIN2HEX(MID($I384,29,4))&amp;" "&amp;BIN2HEX(MID($I384,33,4))&amp;BIN2HEX(MID($I384,37,4))&amp;" "&amp;BIN2HEX(MID($I384,41,4))&amp;BIN2HEX(MID($I384,45,4))&amp;" "&amp;BIN2HEX(MID($I384,49,4))&amp;BIN2HEX(MID($I384,53,4))</f>
        <v>60 00 00 00 00 00 00 00</v>
      </c>
    </row>
    <row r="385" spans="1:10">
      <c r="A385" s="189"/>
      <c r="B385" s="187"/>
      <c r="C385" s="6"/>
      <c r="D385" s="159"/>
      <c r="E385" s="160" t="s">
        <v>1361</v>
      </c>
      <c r="F385" s="156"/>
      <c r="G385" s="4">
        <f t="shared" si="10"/>
        <v>0</v>
      </c>
      <c r="H385" s="157" t="str">
        <f t="shared" si="11"/>
        <v>00000000000000</v>
      </c>
    </row>
    <row r="386" spans="1:10">
      <c r="A386" s="189"/>
      <c r="B386" s="187"/>
      <c r="C386" s="6"/>
      <c r="D386" s="159"/>
      <c r="E386" s="160" t="s">
        <v>1362</v>
      </c>
      <c r="F386" s="156"/>
      <c r="G386" s="4">
        <f t="shared" si="10"/>
        <v>0</v>
      </c>
      <c r="H386" s="157" t="str">
        <f t="shared" si="11"/>
        <v>00000000000000</v>
      </c>
    </row>
    <row r="387" spans="1:10">
      <c r="A387" s="189"/>
      <c r="B387" s="187"/>
      <c r="C387" s="6"/>
      <c r="D387" s="159"/>
      <c r="E387" s="160" t="s">
        <v>1363</v>
      </c>
      <c r="F387" s="156"/>
      <c r="G387" s="4">
        <f t="shared" si="10"/>
        <v>0</v>
      </c>
      <c r="H387" s="157" t="str">
        <f t="shared" si="11"/>
        <v>00000000000000</v>
      </c>
    </row>
    <row r="388" spans="1:10">
      <c r="A388" s="189"/>
      <c r="B388" s="187" t="s">
        <v>1477</v>
      </c>
      <c r="C388" s="6">
        <f>C384+1</f>
        <v>97</v>
      </c>
      <c r="D388" s="159" t="s">
        <v>1265</v>
      </c>
      <c r="E388" s="160" t="s">
        <v>1365</v>
      </c>
      <c r="F388" s="156"/>
      <c r="G388" s="4">
        <f t="shared" si="10"/>
        <v>0</v>
      </c>
      <c r="H388" s="157" t="str">
        <f t="shared" si="11"/>
        <v>00000000000000</v>
      </c>
      <c r="I388" t="str">
        <f>_xlfn.CONCAT(H388:H391)</f>
        <v>00000000000000000000000000000000000000000000000000000000</v>
      </c>
      <c r="J388" t="str">
        <f>DEC2HEX(C388,2) &amp;" "&amp;BIN2HEX(MID($I388,1,4))&amp;BIN2HEX(MID($I388,5,4))&amp;" "&amp;BIN2HEX(MID($I388,9,4))&amp;BIN2HEX(MID($I388,13,4))&amp;" "&amp;BIN2HEX(MID($I388,17,4))&amp;BIN2HEX(MID($I388,21,4))&amp;" "&amp;BIN2HEX(MID($I388,25,4))&amp;BIN2HEX(MID($I388,29,4))&amp;" "&amp;BIN2HEX(MID($I388,33,4))&amp;BIN2HEX(MID($I388,37,4))&amp;" "&amp;BIN2HEX(MID($I388,41,4))&amp;BIN2HEX(MID($I388,45,4))&amp;" "&amp;BIN2HEX(MID($I388,49,4))&amp;BIN2HEX(MID($I388,53,4))</f>
        <v>61 00 00 00 00 00 00 00</v>
      </c>
    </row>
    <row r="389" spans="1:10">
      <c r="A389" s="189"/>
      <c r="B389" s="187"/>
      <c r="C389" s="6"/>
      <c r="D389" s="159"/>
      <c r="E389" s="160" t="s">
        <v>1366</v>
      </c>
      <c r="F389" s="156"/>
      <c r="G389" s="4">
        <f t="shared" si="10"/>
        <v>0</v>
      </c>
      <c r="H389" s="157" t="str">
        <f t="shared" si="11"/>
        <v>00000000000000</v>
      </c>
    </row>
    <row r="390" spans="1:10">
      <c r="A390" s="189"/>
      <c r="B390" s="187"/>
      <c r="C390" s="6"/>
      <c r="D390" s="159"/>
      <c r="E390" s="160" t="s">
        <v>1367</v>
      </c>
      <c r="F390" s="156"/>
      <c r="G390" s="4">
        <f t="shared" ref="G390:G419" si="12">F390*1000</f>
        <v>0</v>
      </c>
      <c r="H390" s="157" t="str">
        <f t="shared" ref="H390:H419" si="13">_xlfn.BASE(G390,2,14)</f>
        <v>00000000000000</v>
      </c>
    </row>
    <row r="391" spans="1:10">
      <c r="A391" s="189"/>
      <c r="B391" s="187"/>
      <c r="C391" s="6"/>
      <c r="D391" s="159"/>
      <c r="E391" s="160" t="s">
        <v>1368</v>
      </c>
      <c r="F391" s="156"/>
      <c r="G391" s="4">
        <f t="shared" si="12"/>
        <v>0</v>
      </c>
      <c r="H391" s="157" t="str">
        <f t="shared" si="13"/>
        <v>00000000000000</v>
      </c>
    </row>
    <row r="392" spans="1:10">
      <c r="A392" s="189"/>
      <c r="B392" s="187" t="s">
        <v>1478</v>
      </c>
      <c r="C392" s="6">
        <f>C388+1</f>
        <v>98</v>
      </c>
      <c r="D392" s="159" t="s">
        <v>1265</v>
      </c>
      <c r="E392" s="160" t="s">
        <v>1370</v>
      </c>
      <c r="F392" s="156"/>
      <c r="G392" s="4">
        <f t="shared" si="12"/>
        <v>0</v>
      </c>
      <c r="H392" s="157" t="str">
        <f t="shared" si="13"/>
        <v>00000000000000</v>
      </c>
      <c r="I392" t="str">
        <f>_xlfn.CONCAT(H392:H395)</f>
        <v>00000000000000000000000000000000000000000000000000000000</v>
      </c>
      <c r="J392" t="str">
        <f>DEC2HEX(C392,2) &amp;" "&amp;BIN2HEX(MID($I392,1,4))&amp;BIN2HEX(MID($I392,5,4))&amp;" "&amp;BIN2HEX(MID($I392,9,4))&amp;BIN2HEX(MID($I392,13,4))&amp;" "&amp;BIN2HEX(MID($I392,17,4))&amp;BIN2HEX(MID($I392,21,4))&amp;" "&amp;BIN2HEX(MID($I392,25,4))&amp;BIN2HEX(MID($I392,29,4))&amp;" "&amp;BIN2HEX(MID($I392,33,4))&amp;BIN2HEX(MID($I392,37,4))&amp;" "&amp;BIN2HEX(MID($I392,41,4))&amp;BIN2HEX(MID($I392,45,4))&amp;" "&amp;BIN2HEX(MID($I392,49,4))&amp;BIN2HEX(MID($I392,53,4))</f>
        <v>62 00 00 00 00 00 00 00</v>
      </c>
    </row>
    <row r="393" spans="1:10">
      <c r="A393" s="189"/>
      <c r="B393" s="187"/>
      <c r="C393" s="6"/>
      <c r="D393" s="159"/>
      <c r="E393" s="160" t="s">
        <v>1371</v>
      </c>
      <c r="F393" s="156"/>
      <c r="G393" s="4">
        <f t="shared" si="12"/>
        <v>0</v>
      </c>
      <c r="H393" s="157" t="str">
        <f t="shared" si="13"/>
        <v>00000000000000</v>
      </c>
    </row>
    <row r="394" spans="1:10">
      <c r="A394" s="189"/>
      <c r="B394" s="187"/>
      <c r="C394" s="6"/>
      <c r="D394" s="159"/>
      <c r="E394" s="160" t="s">
        <v>1372</v>
      </c>
      <c r="F394" s="156"/>
      <c r="G394" s="4">
        <f t="shared" si="12"/>
        <v>0</v>
      </c>
      <c r="H394" s="157" t="str">
        <f t="shared" si="13"/>
        <v>00000000000000</v>
      </c>
    </row>
    <row r="395" spans="1:10">
      <c r="A395" s="189"/>
      <c r="B395" s="187"/>
      <c r="C395" s="6"/>
      <c r="D395" s="159"/>
      <c r="E395" s="160" t="s">
        <v>1373</v>
      </c>
      <c r="F395" s="156"/>
      <c r="G395" s="4">
        <f t="shared" si="12"/>
        <v>0</v>
      </c>
      <c r="H395" s="157" t="str">
        <f t="shared" si="13"/>
        <v>00000000000000</v>
      </c>
    </row>
    <row r="396" spans="1:10">
      <c r="A396" s="189"/>
      <c r="B396" s="187" t="s">
        <v>1479</v>
      </c>
      <c r="C396" s="6">
        <f>C392+1</f>
        <v>99</v>
      </c>
      <c r="D396" s="159" t="s">
        <v>1265</v>
      </c>
      <c r="E396" s="160" t="s">
        <v>1375</v>
      </c>
      <c r="F396" s="156"/>
      <c r="G396" s="4">
        <f t="shared" si="12"/>
        <v>0</v>
      </c>
      <c r="H396" s="157" t="str">
        <f t="shared" si="13"/>
        <v>00000000000000</v>
      </c>
      <c r="I396" t="str">
        <f>_xlfn.CONCAT(H396:H399)</f>
        <v>00000000000000000000000000000000000000000000000000000000</v>
      </c>
      <c r="J396" t="str">
        <f>DEC2HEX(C396,2) &amp;" "&amp;BIN2HEX(MID($I396,1,4))&amp;BIN2HEX(MID($I396,5,4))&amp;" "&amp;BIN2HEX(MID($I396,9,4))&amp;BIN2HEX(MID($I396,13,4))&amp;" "&amp;BIN2HEX(MID($I396,17,4))&amp;BIN2HEX(MID($I396,21,4))&amp;" "&amp;BIN2HEX(MID($I396,25,4))&amp;BIN2HEX(MID($I396,29,4))&amp;" "&amp;BIN2HEX(MID($I396,33,4))&amp;BIN2HEX(MID($I396,37,4))&amp;" "&amp;BIN2HEX(MID($I396,41,4))&amp;BIN2HEX(MID($I396,45,4))&amp;" "&amp;BIN2HEX(MID($I396,49,4))&amp;BIN2HEX(MID($I396,53,4))</f>
        <v>63 00 00 00 00 00 00 00</v>
      </c>
    </row>
    <row r="397" spans="1:10">
      <c r="A397" s="189"/>
      <c r="B397" s="187"/>
      <c r="C397" s="6"/>
      <c r="D397" s="159"/>
      <c r="E397" s="160" t="s">
        <v>1376</v>
      </c>
      <c r="F397" s="156"/>
      <c r="G397" s="4">
        <f t="shared" si="12"/>
        <v>0</v>
      </c>
      <c r="H397" s="157" t="str">
        <f t="shared" si="13"/>
        <v>00000000000000</v>
      </c>
      <c r="I397" s="141"/>
    </row>
    <row r="398" spans="1:10">
      <c r="A398" s="189"/>
      <c r="B398" s="187"/>
      <c r="C398" s="6"/>
      <c r="D398" s="159"/>
      <c r="E398" s="160" t="s">
        <v>1377</v>
      </c>
      <c r="F398" s="156"/>
      <c r="G398" s="4">
        <f t="shared" si="12"/>
        <v>0</v>
      </c>
      <c r="H398" s="157" t="str">
        <f t="shared" si="13"/>
        <v>00000000000000</v>
      </c>
      <c r="I398" s="158"/>
    </row>
    <row r="399" spans="1:10">
      <c r="A399" s="189"/>
      <c r="B399" s="187"/>
      <c r="C399" s="6"/>
      <c r="D399" s="159"/>
      <c r="E399" s="160" t="s">
        <v>1378</v>
      </c>
      <c r="F399" s="156"/>
      <c r="G399" s="4">
        <f t="shared" si="12"/>
        <v>0</v>
      </c>
      <c r="H399" s="157" t="str">
        <f t="shared" si="13"/>
        <v>00000000000000</v>
      </c>
    </row>
    <row r="400" spans="1:10">
      <c r="A400" s="189"/>
      <c r="B400" s="187" t="s">
        <v>1480</v>
      </c>
      <c r="C400" s="6">
        <f>C396+1</f>
        <v>100</v>
      </c>
      <c r="D400" s="159" t="s">
        <v>1265</v>
      </c>
      <c r="E400" s="160" t="s">
        <v>1380</v>
      </c>
      <c r="F400" s="156"/>
      <c r="G400" s="4">
        <f t="shared" si="12"/>
        <v>0</v>
      </c>
      <c r="H400" s="157" t="str">
        <f t="shared" si="13"/>
        <v>00000000000000</v>
      </c>
      <c r="I400" t="str">
        <f>_xlfn.CONCAT(H400:H403)</f>
        <v>00000000000000000000000000000000000000000000000000000000</v>
      </c>
      <c r="J400" t="str">
        <f>DEC2HEX(C400,2) &amp;" "&amp;BIN2HEX(MID($I400,1,4))&amp;BIN2HEX(MID($I400,5,4))&amp;" "&amp;BIN2HEX(MID($I400,9,4))&amp;BIN2HEX(MID($I400,13,4))&amp;" "&amp;BIN2HEX(MID($I400,17,4))&amp;BIN2HEX(MID($I400,21,4))&amp;" "&amp;BIN2HEX(MID($I400,25,4))&amp;BIN2HEX(MID($I400,29,4))&amp;" "&amp;BIN2HEX(MID($I400,33,4))&amp;BIN2HEX(MID($I400,37,4))&amp;" "&amp;BIN2HEX(MID($I400,41,4))&amp;BIN2HEX(MID($I400,45,4))&amp;" "&amp;BIN2HEX(MID($I400,49,4))&amp;BIN2HEX(MID($I400,53,4))</f>
        <v>64 00 00 00 00 00 00 00</v>
      </c>
    </row>
    <row r="401" spans="1:10">
      <c r="A401" s="189"/>
      <c r="B401" s="187"/>
      <c r="C401" s="6"/>
      <c r="D401" s="159"/>
      <c r="E401" s="160" t="s">
        <v>1381</v>
      </c>
      <c r="F401" s="156"/>
      <c r="G401" s="4">
        <f t="shared" si="12"/>
        <v>0</v>
      </c>
      <c r="H401" s="157" t="str">
        <f t="shared" si="13"/>
        <v>00000000000000</v>
      </c>
    </row>
    <row r="402" spans="1:10">
      <c r="A402" s="189"/>
      <c r="B402" s="187"/>
      <c r="C402" s="6"/>
      <c r="D402" s="159"/>
      <c r="E402" s="160" t="s">
        <v>1382</v>
      </c>
      <c r="F402" s="156"/>
      <c r="G402" s="4">
        <f t="shared" si="12"/>
        <v>0</v>
      </c>
      <c r="H402" s="157" t="str">
        <f t="shared" si="13"/>
        <v>00000000000000</v>
      </c>
    </row>
    <row r="403" spans="1:10">
      <c r="A403" s="189"/>
      <c r="B403" s="187"/>
      <c r="C403" s="6"/>
      <c r="D403" s="159"/>
      <c r="E403" s="160" t="s">
        <v>1383</v>
      </c>
      <c r="F403" s="156"/>
      <c r="G403" s="4">
        <f t="shared" si="12"/>
        <v>0</v>
      </c>
      <c r="H403" s="157" t="str">
        <f t="shared" si="13"/>
        <v>00000000000000</v>
      </c>
    </row>
    <row r="404" spans="1:10">
      <c r="A404" s="189"/>
      <c r="B404" s="187" t="s">
        <v>1481</v>
      </c>
      <c r="C404" s="6">
        <f>C400+1</f>
        <v>101</v>
      </c>
      <c r="D404" s="159" t="s">
        <v>1265</v>
      </c>
      <c r="E404" s="160" t="s">
        <v>1385</v>
      </c>
      <c r="F404" s="156"/>
      <c r="G404" s="4">
        <f t="shared" si="12"/>
        <v>0</v>
      </c>
      <c r="H404" s="157" t="str">
        <f t="shared" si="13"/>
        <v>00000000000000</v>
      </c>
      <c r="I404" t="str">
        <f>_xlfn.CONCAT(H404:H407)</f>
        <v>00000000000000000000000000000000000000000000000000000000</v>
      </c>
      <c r="J404" t="str">
        <f>DEC2HEX(C404,2) &amp;" "&amp;BIN2HEX(MID($I404,1,4))&amp;BIN2HEX(MID($I404,5,4))&amp;" "&amp;BIN2HEX(MID($I404,9,4))&amp;BIN2HEX(MID($I404,13,4))&amp;" "&amp;BIN2HEX(MID($I404,17,4))&amp;BIN2HEX(MID($I404,21,4))&amp;" "&amp;BIN2HEX(MID($I404,25,4))&amp;BIN2HEX(MID($I404,29,4))&amp;" "&amp;BIN2HEX(MID($I404,33,4))&amp;BIN2HEX(MID($I404,37,4))&amp;" "&amp;BIN2HEX(MID($I404,41,4))&amp;BIN2HEX(MID($I404,45,4))&amp;" "&amp;BIN2HEX(MID($I404,49,4))&amp;BIN2HEX(MID($I404,53,4))</f>
        <v>65 00 00 00 00 00 00 00</v>
      </c>
    </row>
    <row r="405" spans="1:10">
      <c r="A405" s="189"/>
      <c r="B405" s="187"/>
      <c r="C405" s="6"/>
      <c r="D405" s="159"/>
      <c r="E405" s="160" t="s">
        <v>1386</v>
      </c>
      <c r="F405" s="156"/>
      <c r="G405" s="4">
        <f t="shared" si="12"/>
        <v>0</v>
      </c>
      <c r="H405" s="157" t="str">
        <f t="shared" si="13"/>
        <v>00000000000000</v>
      </c>
    </row>
    <row r="406" spans="1:10">
      <c r="A406" s="189"/>
      <c r="B406" s="187"/>
      <c r="C406" s="6"/>
      <c r="D406" s="159"/>
      <c r="E406" s="160" t="s">
        <v>1387</v>
      </c>
      <c r="F406" s="156"/>
      <c r="G406" s="4">
        <f t="shared" si="12"/>
        <v>0</v>
      </c>
      <c r="H406" s="157" t="str">
        <f t="shared" si="13"/>
        <v>00000000000000</v>
      </c>
    </row>
    <row r="407" spans="1:10">
      <c r="A407" s="189"/>
      <c r="B407" s="187"/>
      <c r="C407" s="6"/>
      <c r="D407" s="159"/>
      <c r="E407" s="160" t="s">
        <v>1388</v>
      </c>
      <c r="F407" s="156"/>
      <c r="G407" s="4">
        <f t="shared" si="12"/>
        <v>0</v>
      </c>
      <c r="H407" s="157" t="str">
        <f t="shared" si="13"/>
        <v>00000000000000</v>
      </c>
    </row>
    <row r="408" spans="1:10">
      <c r="A408" s="189"/>
      <c r="B408" s="187" t="s">
        <v>1482</v>
      </c>
      <c r="C408" s="6">
        <f>C404+1</f>
        <v>102</v>
      </c>
      <c r="D408" s="159" t="s">
        <v>1265</v>
      </c>
      <c r="E408" s="160" t="s">
        <v>1390</v>
      </c>
      <c r="F408" s="156"/>
      <c r="G408" s="4">
        <f t="shared" si="12"/>
        <v>0</v>
      </c>
      <c r="H408" s="157" t="str">
        <f t="shared" si="13"/>
        <v>00000000000000</v>
      </c>
      <c r="I408" t="str">
        <f>_xlfn.CONCAT(H408:H411)</f>
        <v>00000000000000000000000000000000000000000000000000000000</v>
      </c>
      <c r="J408" t="str">
        <f>DEC2HEX(C408,2) &amp;" "&amp;BIN2HEX(MID($I408,1,4))&amp;BIN2HEX(MID($I408,5,4))&amp;" "&amp;BIN2HEX(MID($I408,9,4))&amp;BIN2HEX(MID($I408,13,4))&amp;" "&amp;BIN2HEX(MID($I408,17,4))&amp;BIN2HEX(MID($I408,21,4))&amp;" "&amp;BIN2HEX(MID($I408,25,4))&amp;BIN2HEX(MID($I408,29,4))&amp;" "&amp;BIN2HEX(MID($I408,33,4))&amp;BIN2HEX(MID($I408,37,4))&amp;" "&amp;BIN2HEX(MID($I408,41,4))&amp;BIN2HEX(MID($I408,45,4))&amp;" "&amp;BIN2HEX(MID($I408,49,4))&amp;BIN2HEX(MID($I408,53,4))</f>
        <v>66 00 00 00 00 00 00 00</v>
      </c>
    </row>
    <row r="409" spans="1:10">
      <c r="A409" s="189"/>
      <c r="B409" s="187"/>
      <c r="C409" s="6"/>
      <c r="D409" s="159"/>
      <c r="E409" s="160" t="s">
        <v>1391</v>
      </c>
      <c r="F409" s="156"/>
      <c r="G409" s="4">
        <f t="shared" si="12"/>
        <v>0</v>
      </c>
      <c r="H409" s="157" t="str">
        <f t="shared" si="13"/>
        <v>00000000000000</v>
      </c>
    </row>
    <row r="410" spans="1:10">
      <c r="A410" s="189"/>
      <c r="B410" s="187"/>
      <c r="C410" s="6"/>
      <c r="D410" s="159"/>
      <c r="E410" s="160" t="s">
        <v>1392</v>
      </c>
      <c r="F410" s="156"/>
      <c r="G410" s="4">
        <f t="shared" si="12"/>
        <v>0</v>
      </c>
      <c r="H410" s="157" t="str">
        <f t="shared" si="13"/>
        <v>00000000000000</v>
      </c>
    </row>
    <row r="411" spans="1:10">
      <c r="A411" s="189"/>
      <c r="B411" s="187"/>
      <c r="C411" s="6"/>
      <c r="D411" s="159"/>
      <c r="E411" s="160" t="s">
        <v>1393</v>
      </c>
      <c r="F411" s="156"/>
      <c r="G411" s="4">
        <f t="shared" si="12"/>
        <v>0</v>
      </c>
      <c r="H411" s="157" t="str">
        <f t="shared" si="13"/>
        <v>00000000000000</v>
      </c>
    </row>
    <row r="412" spans="1:10">
      <c r="A412" s="189"/>
      <c r="B412" s="187" t="s">
        <v>1483</v>
      </c>
      <c r="C412" s="6">
        <f>C408+1</f>
        <v>103</v>
      </c>
      <c r="D412" s="159" t="s">
        <v>1265</v>
      </c>
      <c r="E412" s="160" t="s">
        <v>1395</v>
      </c>
      <c r="F412" s="156"/>
      <c r="G412" s="4">
        <f t="shared" si="12"/>
        <v>0</v>
      </c>
      <c r="H412" s="157" t="str">
        <f t="shared" si="13"/>
        <v>00000000000000</v>
      </c>
      <c r="I412" t="str">
        <f>_xlfn.CONCAT(H412:H415)</f>
        <v>00000000000000000000000000000000000000000000000000000000</v>
      </c>
      <c r="J412" t="str">
        <f>DEC2HEX(C412,2) &amp;" "&amp;BIN2HEX(MID($I412,1,4))&amp;BIN2HEX(MID($I412,5,4))&amp;" "&amp;BIN2HEX(MID($I412,9,4))&amp;BIN2HEX(MID($I412,13,4))&amp;" "&amp;BIN2HEX(MID($I412,17,4))&amp;BIN2HEX(MID($I412,21,4))&amp;" "&amp;BIN2HEX(MID($I412,25,4))&amp;BIN2HEX(MID($I412,29,4))&amp;" "&amp;BIN2HEX(MID($I412,33,4))&amp;BIN2HEX(MID($I412,37,4))&amp;" "&amp;BIN2HEX(MID($I412,41,4))&amp;BIN2HEX(MID($I412,45,4))&amp;" "&amp;BIN2HEX(MID($I412,49,4))&amp;BIN2HEX(MID($I412,53,4))</f>
        <v>67 00 00 00 00 00 00 00</v>
      </c>
    </row>
    <row r="413" spans="1:10">
      <c r="A413" s="189"/>
      <c r="B413" s="187"/>
      <c r="C413" s="6"/>
      <c r="D413" s="159"/>
      <c r="E413" s="160" t="s">
        <v>1396</v>
      </c>
      <c r="F413" s="156"/>
      <c r="G413" s="4">
        <f t="shared" si="12"/>
        <v>0</v>
      </c>
      <c r="H413" s="157" t="str">
        <f t="shared" si="13"/>
        <v>00000000000000</v>
      </c>
    </row>
    <row r="414" spans="1:10">
      <c r="A414" s="189"/>
      <c r="B414" s="187"/>
      <c r="C414" s="6"/>
      <c r="D414" s="159"/>
      <c r="E414" s="160" t="s">
        <v>1397</v>
      </c>
      <c r="F414" s="156"/>
      <c r="G414" s="4">
        <f t="shared" si="12"/>
        <v>0</v>
      </c>
      <c r="H414" s="157" t="str">
        <f t="shared" si="13"/>
        <v>00000000000000</v>
      </c>
    </row>
    <row r="415" spans="1:10">
      <c r="A415" s="189"/>
      <c r="B415" s="187"/>
      <c r="C415" s="6"/>
      <c r="D415" s="159"/>
      <c r="E415" s="160" t="s">
        <v>1398</v>
      </c>
      <c r="F415" s="156"/>
      <c r="G415" s="4">
        <f t="shared" si="12"/>
        <v>0</v>
      </c>
      <c r="H415" s="157" t="str">
        <f t="shared" si="13"/>
        <v>00000000000000</v>
      </c>
    </row>
    <row r="416" spans="1:10">
      <c r="A416" s="189"/>
      <c r="B416" s="187" t="s">
        <v>1484</v>
      </c>
      <c r="C416" s="6">
        <f>C412+1</f>
        <v>104</v>
      </c>
      <c r="D416" s="159" t="s">
        <v>1265</v>
      </c>
      <c r="E416" s="160" t="s">
        <v>1400</v>
      </c>
      <c r="F416" s="156"/>
      <c r="G416" s="4">
        <f t="shared" si="12"/>
        <v>0</v>
      </c>
      <c r="H416" s="157" t="str">
        <f t="shared" si="13"/>
        <v>00000000000000</v>
      </c>
      <c r="I416" t="str">
        <f>_xlfn.CONCAT(H416:H419)</f>
        <v>00000000000000000000000000000000000000000000000000000000</v>
      </c>
      <c r="J416" t="str">
        <f>DEC2HEX(C416,2) &amp;" "&amp;BIN2HEX(MID($I416,1,4))&amp;BIN2HEX(MID($I416,5,4))&amp;" "&amp;BIN2HEX(MID($I416,9,4))&amp;BIN2HEX(MID($I416,13,4))&amp;" "&amp;BIN2HEX(MID($I416,17,4))&amp;BIN2HEX(MID($I416,21,4))&amp;" "&amp;BIN2HEX(MID($I416,25,4))&amp;BIN2HEX(MID($I416,29,4))&amp;" "&amp;BIN2HEX(MID($I416,33,4))&amp;BIN2HEX(MID($I416,37,4))&amp;" "&amp;BIN2HEX(MID($I416,41,4))&amp;BIN2HEX(MID($I416,45,4))&amp;" "&amp;BIN2HEX(MID($I416,49,4))&amp;BIN2HEX(MID($I416,53,4))</f>
        <v>68 00 00 00 00 00 00 00</v>
      </c>
    </row>
    <row r="417" spans="1:8">
      <c r="A417" s="189"/>
      <c r="B417" s="187"/>
      <c r="C417" s="6"/>
      <c r="D417" s="159"/>
      <c r="E417" s="160" t="s">
        <v>1401</v>
      </c>
      <c r="F417" s="156"/>
      <c r="G417" s="4">
        <f t="shared" si="12"/>
        <v>0</v>
      </c>
      <c r="H417" s="157" t="str">
        <f t="shared" si="13"/>
        <v>00000000000000</v>
      </c>
    </row>
    <row r="418" spans="1:8">
      <c r="A418" s="189"/>
      <c r="B418" s="187"/>
      <c r="C418" s="6"/>
      <c r="D418" s="159"/>
      <c r="E418" s="160" t="s">
        <v>1402</v>
      </c>
      <c r="F418" s="156"/>
      <c r="G418" s="4">
        <f t="shared" si="12"/>
        <v>0</v>
      </c>
      <c r="H418" s="157" t="str">
        <f t="shared" si="13"/>
        <v>00000000000000</v>
      </c>
    </row>
    <row r="419" spans="1:8">
      <c r="A419" s="190"/>
      <c r="B419" s="187"/>
      <c r="C419" s="6"/>
      <c r="D419" s="159"/>
      <c r="E419" s="160" t="s">
        <v>1403</v>
      </c>
      <c r="F419" s="156"/>
      <c r="G419" s="4">
        <f t="shared" si="12"/>
        <v>0</v>
      </c>
      <c r="H419" s="157" t="str">
        <f t="shared" si="13"/>
        <v>00000000000000</v>
      </c>
    </row>
  </sheetData>
  <mergeCells count="108">
    <mergeCell ref="A4:A107"/>
    <mergeCell ref="B4:B7"/>
    <mergeCell ref="B8:B11"/>
    <mergeCell ref="B12:B15"/>
    <mergeCell ref="B16:B19"/>
    <mergeCell ref="B20:B23"/>
    <mergeCell ref="B24:B27"/>
    <mergeCell ref="B28:B31"/>
    <mergeCell ref="B32:B35"/>
    <mergeCell ref="B36:B39"/>
    <mergeCell ref="B64:B67"/>
    <mergeCell ref="B68:B71"/>
    <mergeCell ref="B72:B75"/>
    <mergeCell ref="B76:B79"/>
    <mergeCell ref="B80:B83"/>
    <mergeCell ref="B84:B87"/>
    <mergeCell ref="B40:B43"/>
    <mergeCell ref="B44:B47"/>
    <mergeCell ref="B48:B51"/>
    <mergeCell ref="B52:B55"/>
    <mergeCell ref="B56:B59"/>
    <mergeCell ref="B60:B63"/>
    <mergeCell ref="B124:B127"/>
    <mergeCell ref="B128:B131"/>
    <mergeCell ref="B132:B135"/>
    <mergeCell ref="B136:B139"/>
    <mergeCell ref="B140:B143"/>
    <mergeCell ref="B144:B147"/>
    <mergeCell ref="B88:B91"/>
    <mergeCell ref="B92:B95"/>
    <mergeCell ref="B96:B99"/>
    <mergeCell ref="B100:B103"/>
    <mergeCell ref="B104:B107"/>
    <mergeCell ref="B108:B111"/>
    <mergeCell ref="B112:B115"/>
    <mergeCell ref="B116:B119"/>
    <mergeCell ref="B120:B123"/>
    <mergeCell ref="B176:B179"/>
    <mergeCell ref="B180:B183"/>
    <mergeCell ref="B184:B187"/>
    <mergeCell ref="B188:B191"/>
    <mergeCell ref="B192:B195"/>
    <mergeCell ref="B148:B151"/>
    <mergeCell ref="B152:B155"/>
    <mergeCell ref="B156:B159"/>
    <mergeCell ref="B160:B163"/>
    <mergeCell ref="B164:B167"/>
    <mergeCell ref="B168:B171"/>
    <mergeCell ref="B196:B199"/>
    <mergeCell ref="B200:B203"/>
    <mergeCell ref="B204:B207"/>
    <mergeCell ref="B208:B211"/>
    <mergeCell ref="A212:A315"/>
    <mergeCell ref="B212:B215"/>
    <mergeCell ref="B216:B219"/>
    <mergeCell ref="B220:B223"/>
    <mergeCell ref="B224:B227"/>
    <mergeCell ref="B228:B231"/>
    <mergeCell ref="A108:A211"/>
    <mergeCell ref="B256:B259"/>
    <mergeCell ref="B260:B263"/>
    <mergeCell ref="B264:B267"/>
    <mergeCell ref="B268:B271"/>
    <mergeCell ref="B272:B275"/>
    <mergeCell ref="B276:B279"/>
    <mergeCell ref="B232:B235"/>
    <mergeCell ref="B236:B239"/>
    <mergeCell ref="B240:B243"/>
    <mergeCell ref="B244:B247"/>
    <mergeCell ref="B248:B251"/>
    <mergeCell ref="B252:B255"/>
    <mergeCell ref="B172:B175"/>
    <mergeCell ref="A316:A419"/>
    <mergeCell ref="B316:B319"/>
    <mergeCell ref="B320:B323"/>
    <mergeCell ref="B324:B327"/>
    <mergeCell ref="B328:B331"/>
    <mergeCell ref="B332:B335"/>
    <mergeCell ref="B336:B339"/>
    <mergeCell ref="B280:B283"/>
    <mergeCell ref="B284:B287"/>
    <mergeCell ref="B288:B291"/>
    <mergeCell ref="B292:B295"/>
    <mergeCell ref="B296:B299"/>
    <mergeCell ref="B300:B303"/>
    <mergeCell ref="B340:B343"/>
    <mergeCell ref="B344:B347"/>
    <mergeCell ref="B348:B351"/>
    <mergeCell ref="B352:B355"/>
    <mergeCell ref="B356:B359"/>
    <mergeCell ref="B360:B363"/>
    <mergeCell ref="B304:B307"/>
    <mergeCell ref="B308:B311"/>
    <mergeCell ref="B312:B315"/>
    <mergeCell ref="B412:B415"/>
    <mergeCell ref="B416:B419"/>
    <mergeCell ref="B388:B391"/>
    <mergeCell ref="B392:B395"/>
    <mergeCell ref="B396:B399"/>
    <mergeCell ref="B400:B403"/>
    <mergeCell ref="B404:B407"/>
    <mergeCell ref="B408:B411"/>
    <mergeCell ref="B364:B367"/>
    <mergeCell ref="B368:B371"/>
    <mergeCell ref="B372:B375"/>
    <mergeCell ref="B376:B379"/>
    <mergeCell ref="B380:B383"/>
    <mergeCell ref="B384:B387"/>
  </mergeCells>
  <phoneticPr fontId="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ED19E-2690-451A-ABA9-A2081D07EF4E}">
  <sheetPr>
    <tabColor theme="7" tint="0.79998168889431442"/>
  </sheetPr>
  <dimension ref="A1:J419"/>
  <sheetViews>
    <sheetView topLeftCell="A15" zoomScale="70" zoomScaleNormal="70" workbookViewId="0">
      <selection activeCell="K31" sqref="K31"/>
    </sheetView>
  </sheetViews>
  <sheetFormatPr defaultRowHeight="18"/>
  <cols>
    <col min="1" max="1" width="13" bestFit="1" customWidth="1"/>
    <col min="2" max="2" width="17.09765625" bestFit="1" customWidth="1"/>
    <col min="3" max="3" width="17.09765625" hidden="1" customWidth="1"/>
    <col min="4" max="4" width="14.69921875" hidden="1" customWidth="1"/>
    <col min="5" max="5" width="15.19921875" bestFit="1" customWidth="1"/>
    <col min="6" max="6" width="19.19921875" bestFit="1" customWidth="1"/>
    <col min="7" max="7" width="6.3984375" hidden="1" customWidth="1"/>
    <col min="8" max="8" width="15.09765625" hidden="1" customWidth="1"/>
    <col min="9" max="9" width="69.59765625" hidden="1" customWidth="1"/>
    <col min="10" max="10" width="25.5" bestFit="1" customWidth="1"/>
  </cols>
  <sheetData>
    <row r="1" spans="1:10">
      <c r="A1" t="str" cm="1">
        <f t="array" aca="1" ref="A1" ca="1" xml:space="preserve"> "【" &amp; _xlfn.TEXTAFTER(CELL("filename",A1),"]") &amp; "】"</f>
        <v>【状態表示_モジュール温度】</v>
      </c>
    </row>
    <row r="3" spans="1:10" ht="36">
      <c r="A3" s="90" t="s">
        <v>1268</v>
      </c>
      <c r="B3" s="90" t="s">
        <v>1269</v>
      </c>
      <c r="C3" s="90" t="s">
        <v>1270</v>
      </c>
      <c r="E3" s="90" t="s">
        <v>1271</v>
      </c>
      <c r="F3" s="90" t="s">
        <v>1272</v>
      </c>
      <c r="G3" s="90" t="s">
        <v>1273</v>
      </c>
      <c r="H3" s="90" t="s">
        <v>1274</v>
      </c>
      <c r="I3" s="90" t="s">
        <v>1275</v>
      </c>
      <c r="J3" s="146" t="s">
        <v>1276</v>
      </c>
    </row>
    <row r="4" spans="1:10" ht="18" customHeight="1">
      <c r="A4" s="192" t="s">
        <v>1277</v>
      </c>
      <c r="B4" s="191" t="s">
        <v>1278</v>
      </c>
      <c r="C4" s="154">
        <v>1</v>
      </c>
      <c r="D4" s="153" t="s">
        <v>1266</v>
      </c>
      <c r="E4" s="155" t="s">
        <v>1122</v>
      </c>
      <c r="F4" s="156">
        <v>1</v>
      </c>
      <c r="G4" s="4">
        <f>F4*1000</f>
        <v>1000</v>
      </c>
      <c r="H4" s="157" t="str">
        <f>_xlfn.BASE(G4,2,14)</f>
        <v>00001111101000</v>
      </c>
      <c r="I4" t="str">
        <f>_xlfn.CONCAT(H4:H7)</f>
        <v>00001111101000000011111010000101010111110000001111101000</v>
      </c>
      <c r="J4" t="str">
        <f>DEC2HEX(C4,2) &amp;" "&amp;BIN2HEX(MID($I4,1,4))&amp;BIN2HEX(MID($I4,5,4))&amp;" "&amp;BIN2HEX(MID($I4,9,4))&amp;BIN2HEX(MID($I4,13,4))&amp;" "&amp;BIN2HEX(MID($I4,17,4))&amp;BIN2HEX(MID($I4,21,4))&amp;" "&amp;BIN2HEX(MID($I4,25,4))&amp;BIN2HEX(MID($I4,29,4))&amp;" "&amp;BIN2HEX(MID($I4,33,4))&amp;BIN2HEX(MID($I4,37,4))&amp;" "&amp;BIN2HEX(MID($I4,41,4))&amp;BIN2HEX(MID($I4,45,4))&amp;" "&amp;BIN2HEX(MID($I4,49,4))&amp;BIN2HEX(MID($I4,53,4))</f>
        <v>01 0F A0 3E 85 5F 03 E8</v>
      </c>
    </row>
    <row r="5" spans="1:10">
      <c r="A5" s="193"/>
      <c r="B5" s="191"/>
      <c r="C5" s="154"/>
      <c r="D5" s="153"/>
      <c r="E5" s="155" t="s">
        <v>1120</v>
      </c>
      <c r="F5" s="156">
        <v>1</v>
      </c>
      <c r="G5" s="4">
        <f>F5*1000</f>
        <v>1000</v>
      </c>
      <c r="H5" s="157" t="str">
        <f>_xlfn.BASE(G5,2,14)</f>
        <v>00001111101000</v>
      </c>
      <c r="I5" s="141"/>
    </row>
    <row r="6" spans="1:10">
      <c r="A6" s="193"/>
      <c r="B6" s="191"/>
      <c r="C6" s="154"/>
      <c r="D6" s="153"/>
      <c r="E6" s="155" t="s">
        <v>1118</v>
      </c>
      <c r="F6" s="156">
        <v>5.5</v>
      </c>
      <c r="G6" s="4">
        <f t="shared" ref="G6:G69" si="0">F6*1000</f>
        <v>5500</v>
      </c>
      <c r="H6" s="157" t="str">
        <f t="shared" ref="H6:H69" si="1">_xlfn.BASE(G6,2,14)</f>
        <v>01010101111100</v>
      </c>
      <c r="I6" s="158"/>
    </row>
    <row r="7" spans="1:10">
      <c r="A7" s="193"/>
      <c r="B7" s="191"/>
      <c r="C7" s="154"/>
      <c r="D7" s="153"/>
      <c r="E7" s="155" t="s">
        <v>1116</v>
      </c>
      <c r="F7" s="156">
        <v>1</v>
      </c>
      <c r="G7" s="4">
        <f t="shared" si="0"/>
        <v>1000</v>
      </c>
      <c r="H7" s="157" t="str">
        <f t="shared" si="1"/>
        <v>00001111101000</v>
      </c>
    </row>
    <row r="8" spans="1:10">
      <c r="A8" s="193"/>
      <c r="B8" s="191" t="s">
        <v>1279</v>
      </c>
      <c r="C8" s="154">
        <f>C4+1</f>
        <v>2</v>
      </c>
      <c r="D8" s="153" t="s">
        <v>1266</v>
      </c>
      <c r="E8" s="155" t="s">
        <v>1280</v>
      </c>
      <c r="F8" s="156">
        <v>2</v>
      </c>
      <c r="G8" s="4">
        <f t="shared" si="0"/>
        <v>2000</v>
      </c>
      <c r="H8" s="157" t="str">
        <f t="shared" si="1"/>
        <v>00011111010000</v>
      </c>
      <c r="I8" t="str">
        <f>_xlfn.CONCAT(H8:H11)</f>
        <v>00011111010000000111110100000001111101000000011111010000</v>
      </c>
      <c r="J8" t="str">
        <f>DEC2HEX(C8,2) &amp;" "&amp;BIN2HEX(MID($I8,1,4))&amp;BIN2HEX(MID($I8,5,4))&amp;" "&amp;BIN2HEX(MID($I8,9,4))&amp;BIN2HEX(MID($I8,13,4))&amp;" "&amp;BIN2HEX(MID($I8,17,4))&amp;BIN2HEX(MID($I8,21,4))&amp;" "&amp;BIN2HEX(MID($I8,25,4))&amp;BIN2HEX(MID($I8,29,4))&amp;" "&amp;BIN2HEX(MID($I8,33,4))&amp;BIN2HEX(MID($I8,37,4))&amp;" "&amp;BIN2HEX(MID($I8,41,4))&amp;BIN2HEX(MID($I8,45,4))&amp;" "&amp;BIN2HEX(MID($I8,49,4))&amp;BIN2HEX(MID($I8,53,4))</f>
        <v>02 1F 40 7D 01 F4 07 D0</v>
      </c>
    </row>
    <row r="9" spans="1:10">
      <c r="A9" s="193"/>
      <c r="B9" s="191"/>
      <c r="C9" s="154"/>
      <c r="D9" s="153"/>
      <c r="E9" s="155" t="s">
        <v>1281</v>
      </c>
      <c r="F9" s="156">
        <v>2</v>
      </c>
      <c r="G9" s="4">
        <f t="shared" si="0"/>
        <v>2000</v>
      </c>
      <c r="H9" s="157" t="str">
        <f t="shared" si="1"/>
        <v>00011111010000</v>
      </c>
    </row>
    <row r="10" spans="1:10">
      <c r="A10" s="193"/>
      <c r="B10" s="191"/>
      <c r="C10" s="154"/>
      <c r="D10" s="153"/>
      <c r="E10" s="155" t="s">
        <v>1282</v>
      </c>
      <c r="F10" s="156">
        <v>2</v>
      </c>
      <c r="G10" s="4">
        <f t="shared" si="0"/>
        <v>2000</v>
      </c>
      <c r="H10" s="157" t="str">
        <f t="shared" si="1"/>
        <v>00011111010000</v>
      </c>
    </row>
    <row r="11" spans="1:10">
      <c r="A11" s="193"/>
      <c r="B11" s="191"/>
      <c r="C11" s="154"/>
      <c r="D11" s="153"/>
      <c r="E11" s="155" t="s">
        <v>1283</v>
      </c>
      <c r="F11" s="156">
        <v>2</v>
      </c>
      <c r="G11" s="4">
        <f t="shared" si="0"/>
        <v>2000</v>
      </c>
      <c r="H11" s="157" t="str">
        <f t="shared" si="1"/>
        <v>00011111010000</v>
      </c>
    </row>
    <row r="12" spans="1:10">
      <c r="A12" s="193"/>
      <c r="B12" s="191" t="s">
        <v>1284</v>
      </c>
      <c r="C12" s="154">
        <f>C8+1</f>
        <v>3</v>
      </c>
      <c r="D12" s="153" t="s">
        <v>1266</v>
      </c>
      <c r="E12" s="155" t="s">
        <v>1285</v>
      </c>
      <c r="F12" s="156">
        <v>3</v>
      </c>
      <c r="G12" s="4">
        <f t="shared" si="0"/>
        <v>3000</v>
      </c>
      <c r="H12" s="157" t="str">
        <f t="shared" si="1"/>
        <v>00101110111000</v>
      </c>
      <c r="I12" t="str">
        <f>_xlfn.CONCAT(H12:H15)</f>
        <v>00101110111000001011101110000010111011100000101110111000</v>
      </c>
      <c r="J12" t="str">
        <f>DEC2HEX(C12,2) &amp;" "&amp;BIN2HEX(MID($I12,1,4))&amp;BIN2HEX(MID($I12,5,4))&amp;" "&amp;BIN2HEX(MID($I12,9,4))&amp;BIN2HEX(MID($I12,13,4))&amp;" "&amp;BIN2HEX(MID($I12,17,4))&amp;BIN2HEX(MID($I12,21,4))&amp;" "&amp;BIN2HEX(MID($I12,25,4))&amp;BIN2HEX(MID($I12,29,4))&amp;" "&amp;BIN2HEX(MID($I12,33,4))&amp;BIN2HEX(MID($I12,37,4))&amp;" "&amp;BIN2HEX(MID($I12,41,4))&amp;BIN2HEX(MID($I12,45,4))&amp;" "&amp;BIN2HEX(MID($I12,49,4))&amp;BIN2HEX(MID($I12,53,4))</f>
        <v>03 2E E0 BB 82 EE 0B B8</v>
      </c>
    </row>
    <row r="13" spans="1:10">
      <c r="A13" s="193"/>
      <c r="B13" s="191"/>
      <c r="C13" s="154"/>
      <c r="D13" s="153"/>
      <c r="E13" s="155" t="s">
        <v>1286</v>
      </c>
      <c r="F13" s="156">
        <v>3</v>
      </c>
      <c r="G13" s="4">
        <f t="shared" si="0"/>
        <v>3000</v>
      </c>
      <c r="H13" s="157" t="str">
        <f t="shared" si="1"/>
        <v>00101110111000</v>
      </c>
    </row>
    <row r="14" spans="1:10">
      <c r="A14" s="193"/>
      <c r="B14" s="191"/>
      <c r="C14" s="154"/>
      <c r="D14" s="153"/>
      <c r="E14" s="155" t="s">
        <v>1287</v>
      </c>
      <c r="F14" s="156">
        <v>3</v>
      </c>
      <c r="G14" s="4">
        <f t="shared" si="0"/>
        <v>3000</v>
      </c>
      <c r="H14" s="157" t="str">
        <f t="shared" si="1"/>
        <v>00101110111000</v>
      </c>
    </row>
    <row r="15" spans="1:10">
      <c r="A15" s="193"/>
      <c r="B15" s="191"/>
      <c r="C15" s="154"/>
      <c r="D15" s="153"/>
      <c r="E15" s="155" t="s">
        <v>1288</v>
      </c>
      <c r="F15" s="156">
        <v>3</v>
      </c>
      <c r="G15" s="4">
        <f t="shared" si="0"/>
        <v>3000</v>
      </c>
      <c r="H15" s="157" t="str">
        <f t="shared" si="1"/>
        <v>00101110111000</v>
      </c>
    </row>
    <row r="16" spans="1:10">
      <c r="A16" s="193"/>
      <c r="B16" s="191" t="s">
        <v>1289</v>
      </c>
      <c r="C16" s="154">
        <f>C12+1</f>
        <v>4</v>
      </c>
      <c r="D16" s="153" t="s">
        <v>1266</v>
      </c>
      <c r="E16" s="155" t="s">
        <v>1290</v>
      </c>
      <c r="F16" s="156"/>
      <c r="G16" s="4">
        <f t="shared" si="0"/>
        <v>0</v>
      </c>
      <c r="H16" s="157" t="str">
        <f t="shared" si="1"/>
        <v>00000000000000</v>
      </c>
      <c r="I16" t="str">
        <f>_xlfn.CONCAT(H16:H19)</f>
        <v>00000000000000000000000000000000000000000000000000000000</v>
      </c>
      <c r="J16" t="str">
        <f>DEC2HEX(C16,2) &amp;" "&amp;BIN2HEX(MID($I16,1,4))&amp;BIN2HEX(MID($I16,5,4))&amp;" "&amp;BIN2HEX(MID($I16,9,4))&amp;BIN2HEX(MID($I16,13,4))&amp;" "&amp;BIN2HEX(MID($I16,17,4))&amp;BIN2HEX(MID($I16,21,4))&amp;" "&amp;BIN2HEX(MID($I16,25,4))&amp;BIN2HEX(MID($I16,29,4))&amp;" "&amp;BIN2HEX(MID($I16,33,4))&amp;BIN2HEX(MID($I16,37,4))&amp;" "&amp;BIN2HEX(MID($I16,41,4))&amp;BIN2HEX(MID($I16,45,4))&amp;" "&amp;BIN2HEX(MID($I16,49,4))&amp;BIN2HEX(MID($I16,53,4))</f>
        <v>04 00 00 00 00 00 00 00</v>
      </c>
    </row>
    <row r="17" spans="1:10">
      <c r="A17" s="193"/>
      <c r="B17" s="191"/>
      <c r="C17" s="154"/>
      <c r="D17" s="153"/>
      <c r="E17" s="155" t="s">
        <v>1291</v>
      </c>
      <c r="F17" s="156"/>
      <c r="G17" s="4">
        <f t="shared" si="0"/>
        <v>0</v>
      </c>
      <c r="H17" s="157" t="str">
        <f t="shared" si="1"/>
        <v>00000000000000</v>
      </c>
    </row>
    <row r="18" spans="1:10">
      <c r="A18" s="193"/>
      <c r="B18" s="191"/>
      <c r="C18" s="154"/>
      <c r="D18" s="153"/>
      <c r="E18" s="155" t="s">
        <v>1292</v>
      </c>
      <c r="F18" s="156"/>
      <c r="G18" s="4">
        <f t="shared" si="0"/>
        <v>0</v>
      </c>
      <c r="H18" s="157" t="str">
        <f t="shared" si="1"/>
        <v>00000000000000</v>
      </c>
    </row>
    <row r="19" spans="1:10">
      <c r="A19" s="193"/>
      <c r="B19" s="191"/>
      <c r="C19" s="154"/>
      <c r="D19" s="153"/>
      <c r="E19" s="155" t="s">
        <v>1293</v>
      </c>
      <c r="F19" s="156"/>
      <c r="G19" s="4">
        <f t="shared" si="0"/>
        <v>0</v>
      </c>
      <c r="H19" s="157" t="str">
        <f t="shared" si="1"/>
        <v>00000000000000</v>
      </c>
    </row>
    <row r="20" spans="1:10">
      <c r="A20" s="193"/>
      <c r="B20" s="191" t="s">
        <v>1294</v>
      </c>
      <c r="C20" s="154">
        <f>C16+1</f>
        <v>5</v>
      </c>
      <c r="D20" s="153" t="s">
        <v>1266</v>
      </c>
      <c r="E20" s="155" t="s">
        <v>1295</v>
      </c>
      <c r="F20" s="156"/>
      <c r="G20" s="4">
        <f t="shared" si="0"/>
        <v>0</v>
      </c>
      <c r="H20" s="157" t="str">
        <f t="shared" si="1"/>
        <v>00000000000000</v>
      </c>
      <c r="I20" t="str">
        <f>_xlfn.CONCAT(H20:H23)</f>
        <v>00000000000000000000000000000000000000000000000000000000</v>
      </c>
      <c r="J20" t="str">
        <f>DEC2HEX(C20,2) &amp;" "&amp;BIN2HEX(MID($I20,1,4))&amp;BIN2HEX(MID($I20,5,4))&amp;" "&amp;BIN2HEX(MID($I20,9,4))&amp;BIN2HEX(MID($I20,13,4))&amp;" "&amp;BIN2HEX(MID($I20,17,4))&amp;BIN2HEX(MID($I20,21,4))&amp;" "&amp;BIN2HEX(MID($I20,25,4))&amp;BIN2HEX(MID($I20,29,4))&amp;" "&amp;BIN2HEX(MID($I20,33,4))&amp;BIN2HEX(MID($I20,37,4))&amp;" "&amp;BIN2HEX(MID($I20,41,4))&amp;BIN2HEX(MID($I20,45,4))&amp;" "&amp;BIN2HEX(MID($I20,49,4))&amp;BIN2HEX(MID($I20,53,4))</f>
        <v>05 00 00 00 00 00 00 00</v>
      </c>
    </row>
    <row r="21" spans="1:10">
      <c r="A21" s="193"/>
      <c r="B21" s="191"/>
      <c r="C21" s="154"/>
      <c r="D21" s="153"/>
      <c r="E21" s="155" t="s">
        <v>1296</v>
      </c>
      <c r="F21" s="156"/>
      <c r="G21" s="4">
        <f t="shared" si="0"/>
        <v>0</v>
      </c>
      <c r="H21" s="157" t="str">
        <f t="shared" si="1"/>
        <v>00000000000000</v>
      </c>
    </row>
    <row r="22" spans="1:10">
      <c r="A22" s="193"/>
      <c r="B22" s="191"/>
      <c r="C22" s="154"/>
      <c r="D22" s="153"/>
      <c r="E22" s="155" t="s">
        <v>1297</v>
      </c>
      <c r="F22" s="156"/>
      <c r="G22" s="4">
        <f t="shared" si="0"/>
        <v>0</v>
      </c>
      <c r="H22" s="157" t="str">
        <f t="shared" si="1"/>
        <v>00000000000000</v>
      </c>
    </row>
    <row r="23" spans="1:10">
      <c r="A23" s="193"/>
      <c r="B23" s="191"/>
      <c r="C23" s="154"/>
      <c r="D23" s="153"/>
      <c r="E23" s="155" t="s">
        <v>1298</v>
      </c>
      <c r="F23" s="156"/>
      <c r="G23" s="4">
        <f t="shared" si="0"/>
        <v>0</v>
      </c>
      <c r="H23" s="157" t="str">
        <f t="shared" si="1"/>
        <v>00000000000000</v>
      </c>
    </row>
    <row r="24" spans="1:10">
      <c r="A24" s="193"/>
      <c r="B24" s="191" t="s">
        <v>1299</v>
      </c>
      <c r="C24" s="154">
        <f>C20+1</f>
        <v>6</v>
      </c>
      <c r="D24" s="153" t="s">
        <v>1266</v>
      </c>
      <c r="E24" s="155" t="s">
        <v>1300</v>
      </c>
      <c r="F24" s="156"/>
      <c r="G24" s="4">
        <f t="shared" si="0"/>
        <v>0</v>
      </c>
      <c r="H24" s="157" t="str">
        <f t="shared" si="1"/>
        <v>00000000000000</v>
      </c>
      <c r="I24" t="str">
        <f>_xlfn.CONCAT(H24:H27)</f>
        <v>00000000000000000000000000000000000000000000000000000000</v>
      </c>
      <c r="J24" t="str">
        <f>DEC2HEX(C24,2) &amp;" "&amp;BIN2HEX(MID($I24,1,4))&amp;BIN2HEX(MID($I24,5,4))&amp;" "&amp;BIN2HEX(MID($I24,9,4))&amp;BIN2HEX(MID($I24,13,4))&amp;" "&amp;BIN2HEX(MID($I24,17,4))&amp;BIN2HEX(MID($I24,21,4))&amp;" "&amp;BIN2HEX(MID($I24,25,4))&amp;BIN2HEX(MID($I24,29,4))&amp;" "&amp;BIN2HEX(MID($I24,33,4))&amp;BIN2HEX(MID($I24,37,4))&amp;" "&amp;BIN2HEX(MID($I24,41,4))&amp;BIN2HEX(MID($I24,45,4))&amp;" "&amp;BIN2HEX(MID($I24,49,4))&amp;BIN2HEX(MID($I24,53,4))</f>
        <v>06 00 00 00 00 00 00 00</v>
      </c>
    </row>
    <row r="25" spans="1:10">
      <c r="A25" s="193"/>
      <c r="B25" s="191"/>
      <c r="C25" s="154"/>
      <c r="D25" s="153"/>
      <c r="E25" s="155" t="s">
        <v>1301</v>
      </c>
      <c r="F25" s="156"/>
      <c r="G25" s="4">
        <f t="shared" si="0"/>
        <v>0</v>
      </c>
      <c r="H25" s="157" t="str">
        <f t="shared" si="1"/>
        <v>00000000000000</v>
      </c>
    </row>
    <row r="26" spans="1:10">
      <c r="A26" s="193"/>
      <c r="B26" s="191"/>
      <c r="C26" s="154"/>
      <c r="D26" s="153"/>
      <c r="E26" s="155" t="s">
        <v>1302</v>
      </c>
      <c r="F26" s="156"/>
      <c r="G26" s="4">
        <f t="shared" si="0"/>
        <v>0</v>
      </c>
      <c r="H26" s="157" t="str">
        <f t="shared" si="1"/>
        <v>00000000000000</v>
      </c>
    </row>
    <row r="27" spans="1:10">
      <c r="A27" s="193"/>
      <c r="B27" s="191"/>
      <c r="C27" s="154"/>
      <c r="D27" s="153"/>
      <c r="E27" s="155" t="s">
        <v>1303</v>
      </c>
      <c r="F27" s="156"/>
      <c r="G27" s="4">
        <f t="shared" si="0"/>
        <v>0</v>
      </c>
      <c r="H27" s="157" t="str">
        <f t="shared" si="1"/>
        <v>00000000000000</v>
      </c>
    </row>
    <row r="28" spans="1:10">
      <c r="A28" s="193"/>
      <c r="B28" s="191" t="s">
        <v>1304</v>
      </c>
      <c r="C28" s="154">
        <f>C24+1</f>
        <v>7</v>
      </c>
      <c r="D28" s="153" t="s">
        <v>1266</v>
      </c>
      <c r="E28" s="155" t="s">
        <v>1305</v>
      </c>
      <c r="F28" s="156"/>
      <c r="G28" s="4">
        <f t="shared" si="0"/>
        <v>0</v>
      </c>
      <c r="H28" s="157" t="str">
        <f t="shared" si="1"/>
        <v>00000000000000</v>
      </c>
      <c r="I28" t="str">
        <f>_xlfn.CONCAT(H28:H31)</f>
        <v>00000000000000000000000000000000000000000000000000000000</v>
      </c>
      <c r="J28" t="str">
        <f>DEC2HEX(C28,2) &amp;" "&amp;BIN2HEX(MID($I28,1,4))&amp;BIN2HEX(MID($I28,5,4))&amp;" "&amp;BIN2HEX(MID($I28,9,4))&amp;BIN2HEX(MID($I28,13,4))&amp;" "&amp;BIN2HEX(MID($I28,17,4))&amp;BIN2HEX(MID($I28,21,4))&amp;" "&amp;BIN2HEX(MID($I28,25,4))&amp;BIN2HEX(MID($I28,29,4))&amp;" "&amp;BIN2HEX(MID($I28,33,4))&amp;BIN2HEX(MID($I28,37,4))&amp;" "&amp;BIN2HEX(MID($I28,41,4))&amp;BIN2HEX(MID($I28,45,4))&amp;" "&amp;BIN2HEX(MID($I28,49,4))&amp;BIN2HEX(MID($I28,53,4))</f>
        <v>07 00 00 00 00 00 00 00</v>
      </c>
    </row>
    <row r="29" spans="1:10">
      <c r="A29" s="193"/>
      <c r="B29" s="191"/>
      <c r="C29" s="154"/>
      <c r="D29" s="153"/>
      <c r="E29" s="155" t="s">
        <v>1306</v>
      </c>
      <c r="F29" s="156"/>
      <c r="G29" s="4">
        <f t="shared" si="0"/>
        <v>0</v>
      </c>
      <c r="H29" s="157" t="str">
        <f t="shared" si="1"/>
        <v>00000000000000</v>
      </c>
    </row>
    <row r="30" spans="1:10">
      <c r="A30" s="193"/>
      <c r="B30" s="191"/>
      <c r="C30" s="154"/>
      <c r="D30" s="153"/>
      <c r="E30" s="155" t="s">
        <v>1307</v>
      </c>
      <c r="F30" s="156"/>
      <c r="G30" s="4">
        <f t="shared" si="0"/>
        <v>0</v>
      </c>
      <c r="H30" s="157" t="str">
        <f t="shared" si="1"/>
        <v>00000000000000</v>
      </c>
    </row>
    <row r="31" spans="1:10">
      <c r="A31" s="193"/>
      <c r="B31" s="191"/>
      <c r="C31" s="154"/>
      <c r="D31" s="153"/>
      <c r="E31" s="155" t="s">
        <v>1308</v>
      </c>
      <c r="F31" s="156"/>
      <c r="G31" s="4">
        <f t="shared" si="0"/>
        <v>0</v>
      </c>
      <c r="H31" s="157" t="str">
        <f t="shared" si="1"/>
        <v>00000000000000</v>
      </c>
    </row>
    <row r="32" spans="1:10">
      <c r="A32" s="193"/>
      <c r="B32" s="191" t="s">
        <v>1309</v>
      </c>
      <c r="C32" s="154">
        <f>C28+1</f>
        <v>8</v>
      </c>
      <c r="D32" s="153" t="s">
        <v>1266</v>
      </c>
      <c r="E32" s="155" t="s">
        <v>1310</v>
      </c>
      <c r="F32" s="156"/>
      <c r="G32" s="4">
        <f t="shared" si="0"/>
        <v>0</v>
      </c>
      <c r="H32" s="157" t="str">
        <f t="shared" si="1"/>
        <v>00000000000000</v>
      </c>
      <c r="I32" t="str">
        <f>_xlfn.CONCAT(H32:H35)</f>
        <v>00000000000000000000000000000000000000000000000000000000</v>
      </c>
      <c r="J32" t="str">
        <f>DEC2HEX(C32,2) &amp;" "&amp;BIN2HEX(MID($I32,1,4))&amp;BIN2HEX(MID($I32,5,4))&amp;" "&amp;BIN2HEX(MID($I32,9,4))&amp;BIN2HEX(MID($I32,13,4))&amp;" "&amp;BIN2HEX(MID($I32,17,4))&amp;BIN2HEX(MID($I32,21,4))&amp;" "&amp;BIN2HEX(MID($I32,25,4))&amp;BIN2HEX(MID($I32,29,4))&amp;" "&amp;BIN2HEX(MID($I32,33,4))&amp;BIN2HEX(MID($I32,37,4))&amp;" "&amp;BIN2HEX(MID($I32,41,4))&amp;BIN2HEX(MID($I32,45,4))&amp;" "&amp;BIN2HEX(MID($I32,49,4))&amp;BIN2HEX(MID($I32,53,4))</f>
        <v>08 00 00 00 00 00 00 00</v>
      </c>
    </row>
    <row r="33" spans="1:10">
      <c r="A33" s="193"/>
      <c r="B33" s="191"/>
      <c r="C33" s="154"/>
      <c r="D33" s="153"/>
      <c r="E33" s="155" t="s">
        <v>1311</v>
      </c>
      <c r="F33" s="156"/>
      <c r="G33" s="4">
        <f t="shared" si="0"/>
        <v>0</v>
      </c>
      <c r="H33" s="157" t="str">
        <f t="shared" si="1"/>
        <v>00000000000000</v>
      </c>
      <c r="I33" s="141"/>
    </row>
    <row r="34" spans="1:10">
      <c r="A34" s="193"/>
      <c r="B34" s="191"/>
      <c r="C34" s="154"/>
      <c r="D34" s="153"/>
      <c r="E34" s="155" t="s">
        <v>1312</v>
      </c>
      <c r="F34" s="156"/>
      <c r="G34" s="4">
        <f t="shared" si="0"/>
        <v>0</v>
      </c>
      <c r="H34" s="157" t="str">
        <f t="shared" si="1"/>
        <v>00000000000000</v>
      </c>
      <c r="I34" s="158"/>
    </row>
    <row r="35" spans="1:10">
      <c r="A35" s="193"/>
      <c r="B35" s="191"/>
      <c r="C35" s="154"/>
      <c r="D35" s="153"/>
      <c r="E35" s="155" t="s">
        <v>1313</v>
      </c>
      <c r="F35" s="156"/>
      <c r="G35" s="4">
        <f t="shared" si="0"/>
        <v>0</v>
      </c>
      <c r="H35" s="157" t="str">
        <f t="shared" si="1"/>
        <v>00000000000000</v>
      </c>
    </row>
    <row r="36" spans="1:10">
      <c r="A36" s="193"/>
      <c r="B36" s="191" t="s">
        <v>1314</v>
      </c>
      <c r="C36" s="154">
        <f>C32+1</f>
        <v>9</v>
      </c>
      <c r="D36" s="153" t="s">
        <v>1266</v>
      </c>
      <c r="E36" s="155" t="s">
        <v>1315</v>
      </c>
      <c r="F36" s="156"/>
      <c r="G36" s="4">
        <f t="shared" si="0"/>
        <v>0</v>
      </c>
      <c r="H36" s="157" t="str">
        <f t="shared" si="1"/>
        <v>00000000000000</v>
      </c>
      <c r="I36" t="str">
        <f>_xlfn.CONCAT(H36:H39)</f>
        <v>00000000000000000000000000000000000000000000000000000000</v>
      </c>
      <c r="J36" t="str">
        <f>DEC2HEX(C36,2) &amp;" "&amp;BIN2HEX(MID($I36,1,4))&amp;BIN2HEX(MID($I36,5,4))&amp;" "&amp;BIN2HEX(MID($I36,9,4))&amp;BIN2HEX(MID($I36,13,4))&amp;" "&amp;BIN2HEX(MID($I36,17,4))&amp;BIN2HEX(MID($I36,21,4))&amp;" "&amp;BIN2HEX(MID($I36,25,4))&amp;BIN2HEX(MID($I36,29,4))&amp;" "&amp;BIN2HEX(MID($I36,33,4))&amp;BIN2HEX(MID($I36,37,4))&amp;" "&amp;BIN2HEX(MID($I36,41,4))&amp;BIN2HEX(MID($I36,45,4))&amp;" "&amp;BIN2HEX(MID($I36,49,4))&amp;BIN2HEX(MID($I36,53,4))</f>
        <v>09 00 00 00 00 00 00 00</v>
      </c>
    </row>
    <row r="37" spans="1:10">
      <c r="A37" s="193"/>
      <c r="B37" s="191"/>
      <c r="C37" s="154"/>
      <c r="D37" s="153"/>
      <c r="E37" s="155" t="s">
        <v>1316</v>
      </c>
      <c r="F37" s="156"/>
      <c r="G37" s="4">
        <f t="shared" si="0"/>
        <v>0</v>
      </c>
      <c r="H37" s="157" t="str">
        <f t="shared" si="1"/>
        <v>00000000000000</v>
      </c>
    </row>
    <row r="38" spans="1:10">
      <c r="A38" s="193"/>
      <c r="B38" s="191"/>
      <c r="C38" s="154"/>
      <c r="D38" s="153"/>
      <c r="E38" s="155" t="s">
        <v>1317</v>
      </c>
      <c r="F38" s="156"/>
      <c r="G38" s="4">
        <f t="shared" si="0"/>
        <v>0</v>
      </c>
      <c r="H38" s="157" t="str">
        <f t="shared" si="1"/>
        <v>00000000000000</v>
      </c>
    </row>
    <row r="39" spans="1:10">
      <c r="A39" s="193"/>
      <c r="B39" s="191"/>
      <c r="C39" s="154"/>
      <c r="D39" s="153"/>
      <c r="E39" s="155" t="s">
        <v>1318</v>
      </c>
      <c r="F39" s="156"/>
      <c r="G39" s="4">
        <f t="shared" si="0"/>
        <v>0</v>
      </c>
      <c r="H39" s="157" t="str">
        <f t="shared" si="1"/>
        <v>00000000000000</v>
      </c>
    </row>
    <row r="40" spans="1:10">
      <c r="A40" s="193"/>
      <c r="B40" s="191" t="s">
        <v>1319</v>
      </c>
      <c r="C40" s="154">
        <f>C36+1</f>
        <v>10</v>
      </c>
      <c r="D40" s="153" t="s">
        <v>1266</v>
      </c>
      <c r="E40" s="155" t="s">
        <v>1320</v>
      </c>
      <c r="F40" s="156"/>
      <c r="G40" s="4">
        <f t="shared" si="0"/>
        <v>0</v>
      </c>
      <c r="H40" s="157" t="str">
        <f t="shared" si="1"/>
        <v>00000000000000</v>
      </c>
      <c r="I40" t="str">
        <f>_xlfn.CONCAT(H40:H43)</f>
        <v>00000000000000000000000000000000000000000000000000000000</v>
      </c>
      <c r="J40" t="str">
        <f>DEC2HEX(C40,2) &amp;" "&amp;BIN2HEX(MID($I40,1,4))&amp;BIN2HEX(MID($I40,5,4))&amp;" "&amp;BIN2HEX(MID($I40,9,4))&amp;BIN2HEX(MID($I40,13,4))&amp;" "&amp;BIN2HEX(MID($I40,17,4))&amp;BIN2HEX(MID($I40,21,4))&amp;" "&amp;BIN2HEX(MID($I40,25,4))&amp;BIN2HEX(MID($I40,29,4))&amp;" "&amp;BIN2HEX(MID($I40,33,4))&amp;BIN2HEX(MID($I40,37,4))&amp;" "&amp;BIN2HEX(MID($I40,41,4))&amp;BIN2HEX(MID($I40,45,4))&amp;" "&amp;BIN2HEX(MID($I40,49,4))&amp;BIN2HEX(MID($I40,53,4))</f>
        <v>0A 00 00 00 00 00 00 00</v>
      </c>
    </row>
    <row r="41" spans="1:10">
      <c r="A41" s="193"/>
      <c r="B41" s="191"/>
      <c r="C41" s="154"/>
      <c r="D41" s="153"/>
      <c r="E41" s="155" t="s">
        <v>1321</v>
      </c>
      <c r="F41" s="156"/>
      <c r="G41" s="4">
        <f t="shared" si="0"/>
        <v>0</v>
      </c>
      <c r="H41" s="157" t="str">
        <f t="shared" si="1"/>
        <v>00000000000000</v>
      </c>
    </row>
    <row r="42" spans="1:10">
      <c r="A42" s="193"/>
      <c r="B42" s="191"/>
      <c r="C42" s="154"/>
      <c r="D42" s="153"/>
      <c r="E42" s="155" t="s">
        <v>1322</v>
      </c>
      <c r="F42" s="156"/>
      <c r="G42" s="4">
        <f t="shared" si="0"/>
        <v>0</v>
      </c>
      <c r="H42" s="157" t="str">
        <f t="shared" si="1"/>
        <v>00000000000000</v>
      </c>
    </row>
    <row r="43" spans="1:10">
      <c r="A43" s="193"/>
      <c r="B43" s="191"/>
      <c r="C43" s="154"/>
      <c r="D43" s="153"/>
      <c r="E43" s="155" t="s">
        <v>1323</v>
      </c>
      <c r="F43" s="156"/>
      <c r="G43" s="4">
        <f t="shared" si="0"/>
        <v>0</v>
      </c>
      <c r="H43" s="157" t="str">
        <f t="shared" si="1"/>
        <v>00000000000000</v>
      </c>
    </row>
    <row r="44" spans="1:10">
      <c r="A44" s="193"/>
      <c r="B44" s="191" t="s">
        <v>1324</v>
      </c>
      <c r="C44" s="154">
        <f>C40+1</f>
        <v>11</v>
      </c>
      <c r="D44" s="153" t="s">
        <v>1266</v>
      </c>
      <c r="E44" s="155" t="s">
        <v>1325</v>
      </c>
      <c r="F44" s="156"/>
      <c r="G44" s="4">
        <f t="shared" si="0"/>
        <v>0</v>
      </c>
      <c r="H44" s="157" t="str">
        <f t="shared" si="1"/>
        <v>00000000000000</v>
      </c>
      <c r="I44" t="str">
        <f>_xlfn.CONCAT(H44:H47)</f>
        <v>00000000000000000000000000000000000000000000000000000000</v>
      </c>
      <c r="J44" t="str">
        <f>DEC2HEX(C44,2) &amp;" "&amp;BIN2HEX(MID($I44,1,4))&amp;BIN2HEX(MID($I44,5,4))&amp;" "&amp;BIN2HEX(MID($I44,9,4))&amp;BIN2HEX(MID($I44,13,4))&amp;" "&amp;BIN2HEX(MID($I44,17,4))&amp;BIN2HEX(MID($I44,21,4))&amp;" "&amp;BIN2HEX(MID($I44,25,4))&amp;BIN2HEX(MID($I44,29,4))&amp;" "&amp;BIN2HEX(MID($I44,33,4))&amp;BIN2HEX(MID($I44,37,4))&amp;" "&amp;BIN2HEX(MID($I44,41,4))&amp;BIN2HEX(MID($I44,45,4))&amp;" "&amp;BIN2HEX(MID($I44,49,4))&amp;BIN2HEX(MID($I44,53,4))</f>
        <v>0B 00 00 00 00 00 00 00</v>
      </c>
    </row>
    <row r="45" spans="1:10">
      <c r="A45" s="193"/>
      <c r="B45" s="191"/>
      <c r="C45" s="154"/>
      <c r="D45" s="153"/>
      <c r="E45" s="155" t="s">
        <v>1326</v>
      </c>
      <c r="F45" s="156"/>
      <c r="G45" s="4">
        <f t="shared" si="0"/>
        <v>0</v>
      </c>
      <c r="H45" s="157" t="str">
        <f t="shared" si="1"/>
        <v>00000000000000</v>
      </c>
    </row>
    <row r="46" spans="1:10">
      <c r="A46" s="193"/>
      <c r="B46" s="191"/>
      <c r="C46" s="154"/>
      <c r="D46" s="153"/>
      <c r="E46" s="155" t="s">
        <v>1327</v>
      </c>
      <c r="F46" s="156"/>
      <c r="G46" s="4">
        <f t="shared" si="0"/>
        <v>0</v>
      </c>
      <c r="H46" s="157" t="str">
        <f t="shared" si="1"/>
        <v>00000000000000</v>
      </c>
    </row>
    <row r="47" spans="1:10">
      <c r="A47" s="193"/>
      <c r="B47" s="191"/>
      <c r="C47" s="154"/>
      <c r="D47" s="153"/>
      <c r="E47" s="155" t="s">
        <v>1328</v>
      </c>
      <c r="F47" s="156"/>
      <c r="G47" s="4">
        <f t="shared" si="0"/>
        <v>0</v>
      </c>
      <c r="H47" s="157" t="str">
        <f t="shared" si="1"/>
        <v>00000000000000</v>
      </c>
    </row>
    <row r="48" spans="1:10">
      <c r="A48" s="193"/>
      <c r="B48" s="191" t="s">
        <v>1329</v>
      </c>
      <c r="C48" s="154">
        <f>C44+1</f>
        <v>12</v>
      </c>
      <c r="D48" s="153" t="s">
        <v>1266</v>
      </c>
      <c r="E48" s="155" t="s">
        <v>1330</v>
      </c>
      <c r="F48" s="156"/>
      <c r="G48" s="4">
        <f t="shared" si="0"/>
        <v>0</v>
      </c>
      <c r="H48" s="157" t="str">
        <f t="shared" si="1"/>
        <v>00000000000000</v>
      </c>
      <c r="I48" t="str">
        <f>_xlfn.CONCAT(H48:H51)</f>
        <v>00000000000000000000000000000000000000000000000000000000</v>
      </c>
      <c r="J48" t="str">
        <f>DEC2HEX(C48,2) &amp;" "&amp;BIN2HEX(MID($I48,1,4))&amp;BIN2HEX(MID($I48,5,4))&amp;" "&amp;BIN2HEX(MID($I48,9,4))&amp;BIN2HEX(MID($I48,13,4))&amp;" "&amp;BIN2HEX(MID($I48,17,4))&amp;BIN2HEX(MID($I48,21,4))&amp;" "&amp;BIN2HEX(MID($I48,25,4))&amp;BIN2HEX(MID($I48,29,4))&amp;" "&amp;BIN2HEX(MID($I48,33,4))&amp;BIN2HEX(MID($I48,37,4))&amp;" "&amp;BIN2HEX(MID($I48,41,4))&amp;BIN2HEX(MID($I48,45,4))&amp;" "&amp;BIN2HEX(MID($I48,49,4))&amp;BIN2HEX(MID($I48,53,4))</f>
        <v>0C 00 00 00 00 00 00 00</v>
      </c>
    </row>
    <row r="49" spans="1:10">
      <c r="A49" s="193"/>
      <c r="B49" s="191"/>
      <c r="C49" s="154"/>
      <c r="D49" s="153"/>
      <c r="E49" s="155" t="s">
        <v>1331</v>
      </c>
      <c r="F49" s="156"/>
      <c r="G49" s="4">
        <f t="shared" si="0"/>
        <v>0</v>
      </c>
      <c r="H49" s="157" t="str">
        <f t="shared" si="1"/>
        <v>00000000000000</v>
      </c>
    </row>
    <row r="50" spans="1:10">
      <c r="A50" s="193"/>
      <c r="B50" s="191"/>
      <c r="C50" s="154"/>
      <c r="D50" s="153"/>
      <c r="E50" s="155" t="s">
        <v>1332</v>
      </c>
      <c r="F50" s="156"/>
      <c r="G50" s="4">
        <f t="shared" si="0"/>
        <v>0</v>
      </c>
      <c r="H50" s="157" t="str">
        <f t="shared" si="1"/>
        <v>00000000000000</v>
      </c>
    </row>
    <row r="51" spans="1:10">
      <c r="A51" s="193"/>
      <c r="B51" s="191"/>
      <c r="C51" s="154"/>
      <c r="D51" s="153"/>
      <c r="E51" s="155" t="s">
        <v>1333</v>
      </c>
      <c r="F51" s="156"/>
      <c r="G51" s="4">
        <f t="shared" si="0"/>
        <v>0</v>
      </c>
      <c r="H51" s="157" t="str">
        <f t="shared" si="1"/>
        <v>00000000000000</v>
      </c>
    </row>
    <row r="52" spans="1:10">
      <c r="A52" s="193"/>
      <c r="B52" s="191" t="s">
        <v>1334</v>
      </c>
      <c r="C52" s="154">
        <f>C48+1</f>
        <v>13</v>
      </c>
      <c r="D52" s="153" t="s">
        <v>1266</v>
      </c>
      <c r="E52" s="155" t="s">
        <v>1335</v>
      </c>
      <c r="F52" s="156"/>
      <c r="G52" s="4">
        <f t="shared" si="0"/>
        <v>0</v>
      </c>
      <c r="H52" s="157" t="str">
        <f t="shared" si="1"/>
        <v>00000000000000</v>
      </c>
      <c r="I52" t="str">
        <f>_xlfn.CONCAT(H52:H55)</f>
        <v>00000000000000000000000000000000000000000000000000000000</v>
      </c>
      <c r="J52" t="str">
        <f>DEC2HEX(C52,2) &amp;" "&amp;BIN2HEX(MID($I52,1,4))&amp;BIN2HEX(MID($I52,5,4))&amp;" "&amp;BIN2HEX(MID($I52,9,4))&amp;BIN2HEX(MID($I52,13,4))&amp;" "&amp;BIN2HEX(MID($I52,17,4))&amp;BIN2HEX(MID($I52,21,4))&amp;" "&amp;BIN2HEX(MID($I52,25,4))&amp;BIN2HEX(MID($I52,29,4))&amp;" "&amp;BIN2HEX(MID($I52,33,4))&amp;BIN2HEX(MID($I52,37,4))&amp;" "&amp;BIN2HEX(MID($I52,41,4))&amp;BIN2HEX(MID($I52,45,4))&amp;" "&amp;BIN2HEX(MID($I52,49,4))&amp;BIN2HEX(MID($I52,53,4))</f>
        <v>0D 00 00 00 00 00 00 00</v>
      </c>
    </row>
    <row r="53" spans="1:10">
      <c r="A53" s="193"/>
      <c r="B53" s="191"/>
      <c r="C53" s="154"/>
      <c r="D53" s="153"/>
      <c r="E53" s="155" t="s">
        <v>1336</v>
      </c>
      <c r="F53" s="156"/>
      <c r="G53" s="4">
        <f t="shared" si="0"/>
        <v>0</v>
      </c>
      <c r="H53" s="157" t="str">
        <f t="shared" si="1"/>
        <v>00000000000000</v>
      </c>
    </row>
    <row r="54" spans="1:10">
      <c r="A54" s="193"/>
      <c r="B54" s="191"/>
      <c r="C54" s="154"/>
      <c r="D54" s="153"/>
      <c r="E54" s="155" t="s">
        <v>1337</v>
      </c>
      <c r="F54" s="156"/>
      <c r="G54" s="4">
        <f t="shared" si="0"/>
        <v>0</v>
      </c>
      <c r="H54" s="157" t="str">
        <f t="shared" si="1"/>
        <v>00000000000000</v>
      </c>
    </row>
    <row r="55" spans="1:10">
      <c r="A55" s="193"/>
      <c r="B55" s="191"/>
      <c r="C55" s="154"/>
      <c r="D55" s="153"/>
      <c r="E55" s="155" t="s">
        <v>1338</v>
      </c>
      <c r="F55" s="156"/>
      <c r="G55" s="4">
        <f t="shared" si="0"/>
        <v>0</v>
      </c>
      <c r="H55" s="157" t="str">
        <f t="shared" si="1"/>
        <v>00000000000000</v>
      </c>
    </row>
    <row r="56" spans="1:10">
      <c r="A56" s="193"/>
      <c r="B56" s="191" t="s">
        <v>1339</v>
      </c>
      <c r="C56" s="154">
        <f>C52+1</f>
        <v>14</v>
      </c>
      <c r="D56" s="153" t="s">
        <v>1266</v>
      </c>
      <c r="E56" s="155" t="s">
        <v>1340</v>
      </c>
      <c r="F56" s="156"/>
      <c r="G56" s="4">
        <f t="shared" si="0"/>
        <v>0</v>
      </c>
      <c r="H56" s="157" t="str">
        <f t="shared" si="1"/>
        <v>00000000000000</v>
      </c>
      <c r="I56" t="str">
        <f>_xlfn.CONCAT(H56:H59)</f>
        <v>00000000000000000000000000000000000000000000000000000000</v>
      </c>
      <c r="J56" t="str">
        <f>DEC2HEX(C56,2) &amp;" "&amp;BIN2HEX(MID($I56,1,4))&amp;BIN2HEX(MID($I56,5,4))&amp;" "&amp;BIN2HEX(MID($I56,9,4))&amp;BIN2HEX(MID($I56,13,4))&amp;" "&amp;BIN2HEX(MID($I56,17,4))&amp;BIN2HEX(MID($I56,21,4))&amp;" "&amp;BIN2HEX(MID($I56,25,4))&amp;BIN2HEX(MID($I56,29,4))&amp;" "&amp;BIN2HEX(MID($I56,33,4))&amp;BIN2HEX(MID($I56,37,4))&amp;" "&amp;BIN2HEX(MID($I56,41,4))&amp;BIN2HEX(MID($I56,45,4))&amp;" "&amp;BIN2HEX(MID($I56,49,4))&amp;BIN2HEX(MID($I56,53,4))</f>
        <v>0E 00 00 00 00 00 00 00</v>
      </c>
    </row>
    <row r="57" spans="1:10">
      <c r="A57" s="193"/>
      <c r="B57" s="191"/>
      <c r="C57" s="154"/>
      <c r="D57" s="153"/>
      <c r="E57" s="155" t="s">
        <v>1341</v>
      </c>
      <c r="F57" s="156"/>
      <c r="G57" s="4">
        <f t="shared" si="0"/>
        <v>0</v>
      </c>
      <c r="H57" s="157" t="str">
        <f t="shared" si="1"/>
        <v>00000000000000</v>
      </c>
    </row>
    <row r="58" spans="1:10">
      <c r="A58" s="193"/>
      <c r="B58" s="191"/>
      <c r="C58" s="154"/>
      <c r="D58" s="153"/>
      <c r="E58" s="155" t="s">
        <v>1342</v>
      </c>
      <c r="F58" s="156"/>
      <c r="G58" s="4">
        <f t="shared" si="0"/>
        <v>0</v>
      </c>
      <c r="H58" s="157" t="str">
        <f t="shared" si="1"/>
        <v>00000000000000</v>
      </c>
    </row>
    <row r="59" spans="1:10">
      <c r="A59" s="193"/>
      <c r="B59" s="191"/>
      <c r="C59" s="154"/>
      <c r="D59" s="153"/>
      <c r="E59" s="155" t="s">
        <v>1343</v>
      </c>
      <c r="F59" s="156"/>
      <c r="G59" s="4">
        <f t="shared" si="0"/>
        <v>0</v>
      </c>
      <c r="H59" s="157" t="str">
        <f t="shared" si="1"/>
        <v>00000000000000</v>
      </c>
    </row>
    <row r="60" spans="1:10">
      <c r="A60" s="193"/>
      <c r="B60" s="191" t="s">
        <v>1344</v>
      </c>
      <c r="C60" s="154">
        <f>C56+1</f>
        <v>15</v>
      </c>
      <c r="D60" s="153" t="s">
        <v>1266</v>
      </c>
      <c r="E60" s="155" t="s">
        <v>1345</v>
      </c>
      <c r="F60" s="156"/>
      <c r="G60" s="4">
        <f t="shared" si="0"/>
        <v>0</v>
      </c>
      <c r="H60" s="157" t="str">
        <f t="shared" si="1"/>
        <v>00000000000000</v>
      </c>
      <c r="I60" t="str">
        <f>_xlfn.CONCAT(H60:H63)</f>
        <v>00000000000000000000000000000000000000000000000000000000</v>
      </c>
      <c r="J60" t="str">
        <f>DEC2HEX(C60,2) &amp;" "&amp;BIN2HEX(MID($I60,1,4))&amp;BIN2HEX(MID($I60,5,4))&amp;" "&amp;BIN2HEX(MID($I60,9,4))&amp;BIN2HEX(MID($I60,13,4))&amp;" "&amp;BIN2HEX(MID($I60,17,4))&amp;BIN2HEX(MID($I60,21,4))&amp;" "&amp;BIN2HEX(MID($I60,25,4))&amp;BIN2HEX(MID($I60,29,4))&amp;" "&amp;BIN2HEX(MID($I60,33,4))&amp;BIN2HEX(MID($I60,37,4))&amp;" "&amp;BIN2HEX(MID($I60,41,4))&amp;BIN2HEX(MID($I60,45,4))&amp;" "&amp;BIN2HEX(MID($I60,49,4))&amp;BIN2HEX(MID($I60,53,4))</f>
        <v>0F 00 00 00 00 00 00 00</v>
      </c>
    </row>
    <row r="61" spans="1:10">
      <c r="A61" s="193"/>
      <c r="B61" s="191"/>
      <c r="C61" s="154"/>
      <c r="D61" s="153"/>
      <c r="E61" s="155" t="s">
        <v>1346</v>
      </c>
      <c r="F61" s="156"/>
      <c r="G61" s="4">
        <f t="shared" si="0"/>
        <v>0</v>
      </c>
      <c r="H61" s="157" t="str">
        <f t="shared" si="1"/>
        <v>00000000000000</v>
      </c>
      <c r="I61" s="141"/>
    </row>
    <row r="62" spans="1:10">
      <c r="A62" s="193"/>
      <c r="B62" s="191"/>
      <c r="C62" s="154"/>
      <c r="D62" s="153"/>
      <c r="E62" s="155" t="s">
        <v>1347</v>
      </c>
      <c r="F62" s="156"/>
      <c r="G62" s="4">
        <f t="shared" si="0"/>
        <v>0</v>
      </c>
      <c r="H62" s="157" t="str">
        <f t="shared" si="1"/>
        <v>00000000000000</v>
      </c>
      <c r="I62" s="158"/>
    </row>
    <row r="63" spans="1:10">
      <c r="A63" s="193"/>
      <c r="B63" s="191"/>
      <c r="C63" s="154"/>
      <c r="D63" s="153"/>
      <c r="E63" s="155" t="s">
        <v>1348</v>
      </c>
      <c r="F63" s="156"/>
      <c r="G63" s="4">
        <f t="shared" si="0"/>
        <v>0</v>
      </c>
      <c r="H63" s="157" t="str">
        <f t="shared" si="1"/>
        <v>00000000000000</v>
      </c>
    </row>
    <row r="64" spans="1:10">
      <c r="A64" s="193"/>
      <c r="B64" s="191" t="s">
        <v>1349</v>
      </c>
      <c r="C64" s="154">
        <f>C60+1</f>
        <v>16</v>
      </c>
      <c r="D64" s="153" t="s">
        <v>1266</v>
      </c>
      <c r="E64" s="155" t="s">
        <v>1350</v>
      </c>
      <c r="F64" s="156"/>
      <c r="G64" s="4">
        <f t="shared" si="0"/>
        <v>0</v>
      </c>
      <c r="H64" s="157" t="str">
        <f t="shared" si="1"/>
        <v>00000000000000</v>
      </c>
      <c r="I64" t="str">
        <f>_xlfn.CONCAT(H64:H67)</f>
        <v>00000000000000000000000000000000000000000000000000000000</v>
      </c>
      <c r="J64" t="str">
        <f>DEC2HEX(C64,2) &amp;" "&amp;BIN2HEX(MID($I64,1,4))&amp;BIN2HEX(MID($I64,5,4))&amp;" "&amp;BIN2HEX(MID($I64,9,4))&amp;BIN2HEX(MID($I64,13,4))&amp;" "&amp;BIN2HEX(MID($I64,17,4))&amp;BIN2HEX(MID($I64,21,4))&amp;" "&amp;BIN2HEX(MID($I64,25,4))&amp;BIN2HEX(MID($I64,29,4))&amp;" "&amp;BIN2HEX(MID($I64,33,4))&amp;BIN2HEX(MID($I64,37,4))&amp;" "&amp;BIN2HEX(MID($I64,41,4))&amp;BIN2HEX(MID($I64,45,4))&amp;" "&amp;BIN2HEX(MID($I64,49,4))&amp;BIN2HEX(MID($I64,53,4))</f>
        <v>10 00 00 00 00 00 00 00</v>
      </c>
    </row>
    <row r="65" spans="1:10">
      <c r="A65" s="193"/>
      <c r="B65" s="191"/>
      <c r="C65" s="154"/>
      <c r="D65" s="153"/>
      <c r="E65" s="155" t="s">
        <v>1351</v>
      </c>
      <c r="F65" s="156"/>
      <c r="G65" s="4">
        <f t="shared" si="0"/>
        <v>0</v>
      </c>
      <c r="H65" s="157" t="str">
        <f t="shared" si="1"/>
        <v>00000000000000</v>
      </c>
    </row>
    <row r="66" spans="1:10">
      <c r="A66" s="193"/>
      <c r="B66" s="191"/>
      <c r="C66" s="154"/>
      <c r="D66" s="153"/>
      <c r="E66" s="155" t="s">
        <v>1352</v>
      </c>
      <c r="F66" s="156"/>
      <c r="G66" s="4">
        <f t="shared" si="0"/>
        <v>0</v>
      </c>
      <c r="H66" s="157" t="str">
        <f t="shared" si="1"/>
        <v>00000000000000</v>
      </c>
    </row>
    <row r="67" spans="1:10">
      <c r="A67" s="193"/>
      <c r="B67" s="191"/>
      <c r="C67" s="154"/>
      <c r="D67" s="153"/>
      <c r="E67" s="155" t="s">
        <v>1353</v>
      </c>
      <c r="F67" s="156"/>
      <c r="G67" s="4">
        <f t="shared" si="0"/>
        <v>0</v>
      </c>
      <c r="H67" s="157" t="str">
        <f t="shared" si="1"/>
        <v>00000000000000</v>
      </c>
    </row>
    <row r="68" spans="1:10">
      <c r="A68" s="193"/>
      <c r="B68" s="191" t="s">
        <v>1354</v>
      </c>
      <c r="C68" s="154">
        <f>C64+1</f>
        <v>17</v>
      </c>
      <c r="D68" s="153" t="s">
        <v>1266</v>
      </c>
      <c r="E68" s="155" t="s">
        <v>1355</v>
      </c>
      <c r="F68" s="156"/>
      <c r="G68" s="4">
        <f t="shared" si="0"/>
        <v>0</v>
      </c>
      <c r="H68" s="157" t="str">
        <f t="shared" si="1"/>
        <v>00000000000000</v>
      </c>
      <c r="I68" t="str">
        <f>_xlfn.CONCAT(H68:H71)</f>
        <v>00000000000000000000000000000000000000000000000000000000</v>
      </c>
      <c r="J68" t="str">
        <f>DEC2HEX(C68,2) &amp;" "&amp;BIN2HEX(MID($I68,1,4))&amp;BIN2HEX(MID($I68,5,4))&amp;" "&amp;BIN2HEX(MID($I68,9,4))&amp;BIN2HEX(MID($I68,13,4))&amp;" "&amp;BIN2HEX(MID($I68,17,4))&amp;BIN2HEX(MID($I68,21,4))&amp;" "&amp;BIN2HEX(MID($I68,25,4))&amp;BIN2HEX(MID($I68,29,4))&amp;" "&amp;BIN2HEX(MID($I68,33,4))&amp;BIN2HEX(MID($I68,37,4))&amp;" "&amp;BIN2HEX(MID($I68,41,4))&amp;BIN2HEX(MID($I68,45,4))&amp;" "&amp;BIN2HEX(MID($I68,49,4))&amp;BIN2HEX(MID($I68,53,4))</f>
        <v>11 00 00 00 00 00 00 00</v>
      </c>
    </row>
    <row r="69" spans="1:10">
      <c r="A69" s="193"/>
      <c r="B69" s="191"/>
      <c r="C69" s="154"/>
      <c r="D69" s="153"/>
      <c r="E69" s="155" t="s">
        <v>1356</v>
      </c>
      <c r="F69" s="156"/>
      <c r="G69" s="4">
        <f t="shared" si="0"/>
        <v>0</v>
      </c>
      <c r="H69" s="157" t="str">
        <f t="shared" si="1"/>
        <v>00000000000000</v>
      </c>
    </row>
    <row r="70" spans="1:10">
      <c r="A70" s="193"/>
      <c r="B70" s="191"/>
      <c r="C70" s="154"/>
      <c r="D70" s="153"/>
      <c r="E70" s="155" t="s">
        <v>1357</v>
      </c>
      <c r="F70" s="156"/>
      <c r="G70" s="4">
        <f t="shared" ref="G70:G133" si="2">F70*1000</f>
        <v>0</v>
      </c>
      <c r="H70" s="157" t="str">
        <f t="shared" ref="H70:H133" si="3">_xlfn.BASE(G70,2,14)</f>
        <v>00000000000000</v>
      </c>
    </row>
    <row r="71" spans="1:10">
      <c r="A71" s="193"/>
      <c r="B71" s="191"/>
      <c r="C71" s="154"/>
      <c r="D71" s="153"/>
      <c r="E71" s="155" t="s">
        <v>1358</v>
      </c>
      <c r="F71" s="156"/>
      <c r="G71" s="4">
        <f t="shared" si="2"/>
        <v>0</v>
      </c>
      <c r="H71" s="157" t="str">
        <f t="shared" si="3"/>
        <v>00000000000000</v>
      </c>
    </row>
    <row r="72" spans="1:10">
      <c r="A72" s="193"/>
      <c r="B72" s="191" t="s">
        <v>1359</v>
      </c>
      <c r="C72" s="154">
        <f>C68+1</f>
        <v>18</v>
      </c>
      <c r="D72" s="153" t="s">
        <v>1266</v>
      </c>
      <c r="E72" s="155" t="s">
        <v>1360</v>
      </c>
      <c r="F72" s="156"/>
      <c r="G72" s="4">
        <f t="shared" si="2"/>
        <v>0</v>
      </c>
      <c r="H72" s="157" t="str">
        <f t="shared" si="3"/>
        <v>00000000000000</v>
      </c>
      <c r="I72" t="str">
        <f>_xlfn.CONCAT(H72:H75)</f>
        <v>00000000000000000000000000000000000000000000000000000000</v>
      </c>
      <c r="J72" t="str">
        <f>DEC2HEX(C72,2) &amp;" "&amp;BIN2HEX(MID($I72,1,4))&amp;BIN2HEX(MID($I72,5,4))&amp;" "&amp;BIN2HEX(MID($I72,9,4))&amp;BIN2HEX(MID($I72,13,4))&amp;" "&amp;BIN2HEX(MID($I72,17,4))&amp;BIN2HEX(MID($I72,21,4))&amp;" "&amp;BIN2HEX(MID($I72,25,4))&amp;BIN2HEX(MID($I72,29,4))&amp;" "&amp;BIN2HEX(MID($I72,33,4))&amp;BIN2HEX(MID($I72,37,4))&amp;" "&amp;BIN2HEX(MID($I72,41,4))&amp;BIN2HEX(MID($I72,45,4))&amp;" "&amp;BIN2HEX(MID($I72,49,4))&amp;BIN2HEX(MID($I72,53,4))</f>
        <v>12 00 00 00 00 00 00 00</v>
      </c>
    </row>
    <row r="73" spans="1:10">
      <c r="A73" s="193"/>
      <c r="B73" s="191"/>
      <c r="C73" s="154"/>
      <c r="D73" s="153"/>
      <c r="E73" s="155" t="s">
        <v>1361</v>
      </c>
      <c r="F73" s="156"/>
      <c r="G73" s="4">
        <f t="shared" si="2"/>
        <v>0</v>
      </c>
      <c r="H73" s="157" t="str">
        <f t="shared" si="3"/>
        <v>00000000000000</v>
      </c>
    </row>
    <row r="74" spans="1:10">
      <c r="A74" s="193"/>
      <c r="B74" s="191"/>
      <c r="C74" s="154"/>
      <c r="D74" s="153"/>
      <c r="E74" s="155" t="s">
        <v>1362</v>
      </c>
      <c r="F74" s="156"/>
      <c r="G74" s="4">
        <f t="shared" si="2"/>
        <v>0</v>
      </c>
      <c r="H74" s="157" t="str">
        <f t="shared" si="3"/>
        <v>00000000000000</v>
      </c>
    </row>
    <row r="75" spans="1:10">
      <c r="A75" s="193"/>
      <c r="B75" s="191"/>
      <c r="C75" s="154"/>
      <c r="D75" s="153"/>
      <c r="E75" s="155" t="s">
        <v>1363</v>
      </c>
      <c r="F75" s="156"/>
      <c r="G75" s="4">
        <f t="shared" si="2"/>
        <v>0</v>
      </c>
      <c r="H75" s="157" t="str">
        <f t="shared" si="3"/>
        <v>00000000000000</v>
      </c>
    </row>
    <row r="76" spans="1:10">
      <c r="A76" s="193"/>
      <c r="B76" s="191" t="s">
        <v>1364</v>
      </c>
      <c r="C76" s="154">
        <f>C72+1</f>
        <v>19</v>
      </c>
      <c r="D76" s="153" t="s">
        <v>1266</v>
      </c>
      <c r="E76" s="155" t="s">
        <v>1365</v>
      </c>
      <c r="F76" s="156"/>
      <c r="G76" s="4">
        <f t="shared" si="2"/>
        <v>0</v>
      </c>
      <c r="H76" s="157" t="str">
        <f t="shared" si="3"/>
        <v>00000000000000</v>
      </c>
      <c r="I76" t="str">
        <f>_xlfn.CONCAT(H76:H79)</f>
        <v>00000000000000000000000000000000000000000000000000000000</v>
      </c>
      <c r="J76" t="str">
        <f>DEC2HEX(C76,2) &amp;" "&amp;BIN2HEX(MID($I76,1,4))&amp;BIN2HEX(MID($I76,5,4))&amp;" "&amp;BIN2HEX(MID($I76,9,4))&amp;BIN2HEX(MID($I76,13,4))&amp;" "&amp;BIN2HEX(MID($I76,17,4))&amp;BIN2HEX(MID($I76,21,4))&amp;" "&amp;BIN2HEX(MID($I76,25,4))&amp;BIN2HEX(MID($I76,29,4))&amp;" "&amp;BIN2HEX(MID($I76,33,4))&amp;BIN2HEX(MID($I76,37,4))&amp;" "&amp;BIN2HEX(MID($I76,41,4))&amp;BIN2HEX(MID($I76,45,4))&amp;" "&amp;BIN2HEX(MID($I76,49,4))&amp;BIN2HEX(MID($I76,53,4))</f>
        <v>13 00 00 00 00 00 00 00</v>
      </c>
    </row>
    <row r="77" spans="1:10">
      <c r="A77" s="193"/>
      <c r="B77" s="191"/>
      <c r="C77" s="154"/>
      <c r="D77" s="153"/>
      <c r="E77" s="155" t="s">
        <v>1366</v>
      </c>
      <c r="F77" s="156"/>
      <c r="G77" s="4">
        <f t="shared" si="2"/>
        <v>0</v>
      </c>
      <c r="H77" s="157" t="str">
        <f t="shared" si="3"/>
        <v>00000000000000</v>
      </c>
    </row>
    <row r="78" spans="1:10">
      <c r="A78" s="193"/>
      <c r="B78" s="191"/>
      <c r="C78" s="154"/>
      <c r="D78" s="153"/>
      <c r="E78" s="155" t="s">
        <v>1367</v>
      </c>
      <c r="F78" s="156"/>
      <c r="G78" s="4">
        <f t="shared" si="2"/>
        <v>0</v>
      </c>
      <c r="H78" s="157" t="str">
        <f t="shared" si="3"/>
        <v>00000000000000</v>
      </c>
    </row>
    <row r="79" spans="1:10">
      <c r="A79" s="193"/>
      <c r="B79" s="191"/>
      <c r="C79" s="154"/>
      <c r="D79" s="153"/>
      <c r="E79" s="155" t="s">
        <v>1368</v>
      </c>
      <c r="F79" s="156"/>
      <c r="G79" s="4">
        <f t="shared" si="2"/>
        <v>0</v>
      </c>
      <c r="H79" s="157" t="str">
        <f t="shared" si="3"/>
        <v>00000000000000</v>
      </c>
    </row>
    <row r="80" spans="1:10">
      <c r="A80" s="193"/>
      <c r="B80" s="191" t="s">
        <v>1369</v>
      </c>
      <c r="C80" s="154">
        <f>C76+1</f>
        <v>20</v>
      </c>
      <c r="D80" s="153" t="s">
        <v>1266</v>
      </c>
      <c r="E80" s="155" t="s">
        <v>1370</v>
      </c>
      <c r="F80" s="156"/>
      <c r="G80" s="4">
        <f t="shared" si="2"/>
        <v>0</v>
      </c>
      <c r="H80" s="157" t="str">
        <f t="shared" si="3"/>
        <v>00000000000000</v>
      </c>
      <c r="I80" t="str">
        <f>_xlfn.CONCAT(H80:H83)</f>
        <v>00000000000000000000000000000000000000000000000000000000</v>
      </c>
      <c r="J80" t="str">
        <f>DEC2HEX(C80,2) &amp;" "&amp;BIN2HEX(MID($I80,1,4))&amp;BIN2HEX(MID($I80,5,4))&amp;" "&amp;BIN2HEX(MID($I80,9,4))&amp;BIN2HEX(MID($I80,13,4))&amp;" "&amp;BIN2HEX(MID($I80,17,4))&amp;BIN2HEX(MID($I80,21,4))&amp;" "&amp;BIN2HEX(MID($I80,25,4))&amp;BIN2HEX(MID($I80,29,4))&amp;" "&amp;BIN2HEX(MID($I80,33,4))&amp;BIN2HEX(MID($I80,37,4))&amp;" "&amp;BIN2HEX(MID($I80,41,4))&amp;BIN2HEX(MID($I80,45,4))&amp;" "&amp;BIN2HEX(MID($I80,49,4))&amp;BIN2HEX(MID($I80,53,4))</f>
        <v>14 00 00 00 00 00 00 00</v>
      </c>
    </row>
    <row r="81" spans="1:10">
      <c r="A81" s="193"/>
      <c r="B81" s="191"/>
      <c r="C81" s="154"/>
      <c r="D81" s="153"/>
      <c r="E81" s="155" t="s">
        <v>1371</v>
      </c>
      <c r="F81" s="156"/>
      <c r="G81" s="4">
        <f t="shared" si="2"/>
        <v>0</v>
      </c>
      <c r="H81" s="157" t="str">
        <f t="shared" si="3"/>
        <v>00000000000000</v>
      </c>
    </row>
    <row r="82" spans="1:10">
      <c r="A82" s="193"/>
      <c r="B82" s="191"/>
      <c r="C82" s="154"/>
      <c r="D82" s="153"/>
      <c r="E82" s="155" t="s">
        <v>1372</v>
      </c>
      <c r="F82" s="156"/>
      <c r="G82" s="4">
        <f t="shared" si="2"/>
        <v>0</v>
      </c>
      <c r="H82" s="157" t="str">
        <f t="shared" si="3"/>
        <v>00000000000000</v>
      </c>
    </row>
    <row r="83" spans="1:10">
      <c r="A83" s="193"/>
      <c r="B83" s="191"/>
      <c r="C83" s="154"/>
      <c r="D83" s="153"/>
      <c r="E83" s="155" t="s">
        <v>1373</v>
      </c>
      <c r="F83" s="156"/>
      <c r="G83" s="4">
        <f t="shared" si="2"/>
        <v>0</v>
      </c>
      <c r="H83" s="157" t="str">
        <f t="shared" si="3"/>
        <v>00000000000000</v>
      </c>
    </row>
    <row r="84" spans="1:10">
      <c r="A84" s="193"/>
      <c r="B84" s="191" t="s">
        <v>1374</v>
      </c>
      <c r="C84" s="154">
        <f>C80+1</f>
        <v>21</v>
      </c>
      <c r="D84" s="153" t="s">
        <v>1266</v>
      </c>
      <c r="E84" s="155" t="s">
        <v>1375</v>
      </c>
      <c r="F84" s="156"/>
      <c r="G84" s="4">
        <f t="shared" si="2"/>
        <v>0</v>
      </c>
      <c r="H84" s="157" t="str">
        <f t="shared" si="3"/>
        <v>00000000000000</v>
      </c>
      <c r="I84" t="str">
        <f>_xlfn.CONCAT(H84:H87)</f>
        <v>00000000000000000000000000000000000000000000000000000000</v>
      </c>
      <c r="J84" t="str">
        <f>DEC2HEX(C84,2) &amp;" "&amp;BIN2HEX(MID($I84,1,4))&amp;BIN2HEX(MID($I84,5,4))&amp;" "&amp;BIN2HEX(MID($I84,9,4))&amp;BIN2HEX(MID($I84,13,4))&amp;" "&amp;BIN2HEX(MID($I84,17,4))&amp;BIN2HEX(MID($I84,21,4))&amp;" "&amp;BIN2HEX(MID($I84,25,4))&amp;BIN2HEX(MID($I84,29,4))&amp;" "&amp;BIN2HEX(MID($I84,33,4))&amp;BIN2HEX(MID($I84,37,4))&amp;" "&amp;BIN2HEX(MID($I84,41,4))&amp;BIN2HEX(MID($I84,45,4))&amp;" "&amp;BIN2HEX(MID($I84,49,4))&amp;BIN2HEX(MID($I84,53,4))</f>
        <v>15 00 00 00 00 00 00 00</v>
      </c>
    </row>
    <row r="85" spans="1:10">
      <c r="A85" s="193"/>
      <c r="B85" s="191"/>
      <c r="C85" s="154"/>
      <c r="D85" s="153"/>
      <c r="E85" s="155" t="s">
        <v>1376</v>
      </c>
      <c r="F85" s="156"/>
      <c r="G85" s="4">
        <f t="shared" si="2"/>
        <v>0</v>
      </c>
      <c r="H85" s="157" t="str">
        <f t="shared" si="3"/>
        <v>00000000000000</v>
      </c>
    </row>
    <row r="86" spans="1:10">
      <c r="A86" s="193"/>
      <c r="B86" s="191"/>
      <c r="C86" s="154"/>
      <c r="D86" s="153"/>
      <c r="E86" s="155" t="s">
        <v>1377</v>
      </c>
      <c r="F86" s="156"/>
      <c r="G86" s="4">
        <f t="shared" si="2"/>
        <v>0</v>
      </c>
      <c r="H86" s="157" t="str">
        <f t="shared" si="3"/>
        <v>00000000000000</v>
      </c>
    </row>
    <row r="87" spans="1:10">
      <c r="A87" s="193"/>
      <c r="B87" s="191"/>
      <c r="C87" s="154"/>
      <c r="D87" s="153"/>
      <c r="E87" s="155" t="s">
        <v>1378</v>
      </c>
      <c r="F87" s="156"/>
      <c r="G87" s="4">
        <f t="shared" si="2"/>
        <v>0</v>
      </c>
      <c r="H87" s="157" t="str">
        <f t="shared" si="3"/>
        <v>00000000000000</v>
      </c>
    </row>
    <row r="88" spans="1:10">
      <c r="A88" s="193"/>
      <c r="B88" s="191" t="s">
        <v>1379</v>
      </c>
      <c r="C88" s="154">
        <f>C84+1</f>
        <v>22</v>
      </c>
      <c r="D88" s="153" t="s">
        <v>1266</v>
      </c>
      <c r="E88" s="155" t="s">
        <v>1380</v>
      </c>
      <c r="F88" s="156"/>
      <c r="G88" s="4">
        <f t="shared" si="2"/>
        <v>0</v>
      </c>
      <c r="H88" s="157" t="str">
        <f t="shared" si="3"/>
        <v>00000000000000</v>
      </c>
      <c r="I88" t="str">
        <f>_xlfn.CONCAT(H88:H91)</f>
        <v>00000000000000000000000000000000000000000000000000000000</v>
      </c>
      <c r="J88" t="str">
        <f>DEC2HEX(C88,2) &amp;" "&amp;BIN2HEX(MID($I88,1,4))&amp;BIN2HEX(MID($I88,5,4))&amp;" "&amp;BIN2HEX(MID($I88,9,4))&amp;BIN2HEX(MID($I88,13,4))&amp;" "&amp;BIN2HEX(MID($I88,17,4))&amp;BIN2HEX(MID($I88,21,4))&amp;" "&amp;BIN2HEX(MID($I88,25,4))&amp;BIN2HEX(MID($I88,29,4))&amp;" "&amp;BIN2HEX(MID($I88,33,4))&amp;BIN2HEX(MID($I88,37,4))&amp;" "&amp;BIN2HEX(MID($I88,41,4))&amp;BIN2HEX(MID($I88,45,4))&amp;" "&amp;BIN2HEX(MID($I88,49,4))&amp;BIN2HEX(MID($I88,53,4))</f>
        <v>16 00 00 00 00 00 00 00</v>
      </c>
    </row>
    <row r="89" spans="1:10">
      <c r="A89" s="193"/>
      <c r="B89" s="191"/>
      <c r="C89" s="154"/>
      <c r="D89" s="153"/>
      <c r="E89" s="155" t="s">
        <v>1381</v>
      </c>
      <c r="F89" s="156"/>
      <c r="G89" s="4">
        <f t="shared" si="2"/>
        <v>0</v>
      </c>
      <c r="H89" s="157" t="str">
        <f t="shared" si="3"/>
        <v>00000000000000</v>
      </c>
      <c r="I89" s="141"/>
    </row>
    <row r="90" spans="1:10">
      <c r="A90" s="193"/>
      <c r="B90" s="191"/>
      <c r="C90" s="154"/>
      <c r="D90" s="153"/>
      <c r="E90" s="155" t="s">
        <v>1382</v>
      </c>
      <c r="F90" s="156"/>
      <c r="G90" s="4">
        <f t="shared" si="2"/>
        <v>0</v>
      </c>
      <c r="H90" s="157" t="str">
        <f t="shared" si="3"/>
        <v>00000000000000</v>
      </c>
      <c r="I90" s="158"/>
    </row>
    <row r="91" spans="1:10">
      <c r="A91" s="193"/>
      <c r="B91" s="191"/>
      <c r="C91" s="154"/>
      <c r="D91" s="153"/>
      <c r="E91" s="155" t="s">
        <v>1383</v>
      </c>
      <c r="F91" s="156"/>
      <c r="G91" s="4">
        <f t="shared" si="2"/>
        <v>0</v>
      </c>
      <c r="H91" s="157" t="str">
        <f t="shared" si="3"/>
        <v>00000000000000</v>
      </c>
    </row>
    <row r="92" spans="1:10">
      <c r="A92" s="193"/>
      <c r="B92" s="191" t="s">
        <v>1384</v>
      </c>
      <c r="C92" s="154">
        <f>C88+1</f>
        <v>23</v>
      </c>
      <c r="D92" s="153" t="s">
        <v>1266</v>
      </c>
      <c r="E92" s="155" t="s">
        <v>1385</v>
      </c>
      <c r="F92" s="156"/>
      <c r="G92" s="4">
        <f t="shared" si="2"/>
        <v>0</v>
      </c>
      <c r="H92" s="157" t="str">
        <f t="shared" si="3"/>
        <v>00000000000000</v>
      </c>
      <c r="I92" t="str">
        <f>_xlfn.CONCAT(H92:H95)</f>
        <v>00000000000000000000000000000000000000000000000000000000</v>
      </c>
      <c r="J92" t="str">
        <f>DEC2HEX(C92,2) &amp;" "&amp;BIN2HEX(MID($I92,1,4))&amp;BIN2HEX(MID($I92,5,4))&amp;" "&amp;BIN2HEX(MID($I92,9,4))&amp;BIN2HEX(MID($I92,13,4))&amp;" "&amp;BIN2HEX(MID($I92,17,4))&amp;BIN2HEX(MID($I92,21,4))&amp;" "&amp;BIN2HEX(MID($I92,25,4))&amp;BIN2HEX(MID($I92,29,4))&amp;" "&amp;BIN2HEX(MID($I92,33,4))&amp;BIN2HEX(MID($I92,37,4))&amp;" "&amp;BIN2HEX(MID($I92,41,4))&amp;BIN2HEX(MID($I92,45,4))&amp;" "&amp;BIN2HEX(MID($I92,49,4))&amp;BIN2HEX(MID($I92,53,4))</f>
        <v>17 00 00 00 00 00 00 00</v>
      </c>
    </row>
    <row r="93" spans="1:10">
      <c r="A93" s="193"/>
      <c r="B93" s="191"/>
      <c r="C93" s="154"/>
      <c r="D93" s="153"/>
      <c r="E93" s="155" t="s">
        <v>1386</v>
      </c>
      <c r="F93" s="156"/>
      <c r="G93" s="4">
        <f t="shared" si="2"/>
        <v>0</v>
      </c>
      <c r="H93" s="157" t="str">
        <f t="shared" si="3"/>
        <v>00000000000000</v>
      </c>
    </row>
    <row r="94" spans="1:10">
      <c r="A94" s="193"/>
      <c r="B94" s="191"/>
      <c r="C94" s="154"/>
      <c r="D94" s="153"/>
      <c r="E94" s="155" t="s">
        <v>1387</v>
      </c>
      <c r="F94" s="156"/>
      <c r="G94" s="4">
        <f t="shared" si="2"/>
        <v>0</v>
      </c>
      <c r="H94" s="157" t="str">
        <f t="shared" si="3"/>
        <v>00000000000000</v>
      </c>
    </row>
    <row r="95" spans="1:10">
      <c r="A95" s="193"/>
      <c r="B95" s="191"/>
      <c r="C95" s="154"/>
      <c r="D95" s="153"/>
      <c r="E95" s="155" t="s">
        <v>1388</v>
      </c>
      <c r="F95" s="156"/>
      <c r="G95" s="4">
        <f t="shared" si="2"/>
        <v>0</v>
      </c>
      <c r="H95" s="157" t="str">
        <f t="shared" si="3"/>
        <v>00000000000000</v>
      </c>
    </row>
    <row r="96" spans="1:10">
      <c r="A96" s="193"/>
      <c r="B96" s="191" t="s">
        <v>1389</v>
      </c>
      <c r="C96" s="154">
        <f>C92+1</f>
        <v>24</v>
      </c>
      <c r="D96" s="153" t="s">
        <v>1266</v>
      </c>
      <c r="E96" s="155" t="s">
        <v>1390</v>
      </c>
      <c r="F96" s="156"/>
      <c r="G96" s="4">
        <f t="shared" si="2"/>
        <v>0</v>
      </c>
      <c r="H96" s="157" t="str">
        <f t="shared" si="3"/>
        <v>00000000000000</v>
      </c>
      <c r="I96" t="str">
        <f>_xlfn.CONCAT(H96:H99)</f>
        <v>00000000000000000000000000000000000000000000000000000000</v>
      </c>
      <c r="J96" t="str">
        <f>DEC2HEX(C96,2) &amp;" "&amp;BIN2HEX(MID($I96,1,4))&amp;BIN2HEX(MID($I96,5,4))&amp;" "&amp;BIN2HEX(MID($I96,9,4))&amp;BIN2HEX(MID($I96,13,4))&amp;" "&amp;BIN2HEX(MID($I96,17,4))&amp;BIN2HEX(MID($I96,21,4))&amp;" "&amp;BIN2HEX(MID($I96,25,4))&amp;BIN2HEX(MID($I96,29,4))&amp;" "&amp;BIN2HEX(MID($I96,33,4))&amp;BIN2HEX(MID($I96,37,4))&amp;" "&amp;BIN2HEX(MID($I96,41,4))&amp;BIN2HEX(MID($I96,45,4))&amp;" "&amp;BIN2HEX(MID($I96,49,4))&amp;BIN2HEX(MID($I96,53,4))</f>
        <v>18 00 00 00 00 00 00 00</v>
      </c>
    </row>
    <row r="97" spans="1:10">
      <c r="A97" s="193"/>
      <c r="B97" s="191"/>
      <c r="C97" s="154"/>
      <c r="D97" s="153"/>
      <c r="E97" s="155" t="s">
        <v>1391</v>
      </c>
      <c r="F97" s="156"/>
      <c r="G97" s="4">
        <f t="shared" si="2"/>
        <v>0</v>
      </c>
      <c r="H97" s="157" t="str">
        <f t="shared" si="3"/>
        <v>00000000000000</v>
      </c>
    </row>
    <row r="98" spans="1:10">
      <c r="A98" s="193"/>
      <c r="B98" s="191"/>
      <c r="C98" s="154"/>
      <c r="D98" s="153"/>
      <c r="E98" s="155" t="s">
        <v>1392</v>
      </c>
      <c r="F98" s="156"/>
      <c r="G98" s="4">
        <f t="shared" si="2"/>
        <v>0</v>
      </c>
      <c r="H98" s="157" t="str">
        <f t="shared" si="3"/>
        <v>00000000000000</v>
      </c>
    </row>
    <row r="99" spans="1:10">
      <c r="A99" s="193"/>
      <c r="B99" s="191"/>
      <c r="C99" s="154"/>
      <c r="D99" s="153"/>
      <c r="E99" s="155" t="s">
        <v>1393</v>
      </c>
      <c r="F99" s="156"/>
      <c r="G99" s="4">
        <f t="shared" si="2"/>
        <v>0</v>
      </c>
      <c r="H99" s="157" t="str">
        <f t="shared" si="3"/>
        <v>00000000000000</v>
      </c>
    </row>
    <row r="100" spans="1:10">
      <c r="A100" s="193"/>
      <c r="B100" s="191" t="s">
        <v>1394</v>
      </c>
      <c r="C100" s="154">
        <f>C96+1</f>
        <v>25</v>
      </c>
      <c r="D100" s="153" t="s">
        <v>1265</v>
      </c>
      <c r="E100" s="155" t="s">
        <v>1395</v>
      </c>
      <c r="F100" s="156"/>
      <c r="G100" s="4">
        <f t="shared" si="2"/>
        <v>0</v>
      </c>
      <c r="H100" s="157" t="str">
        <f t="shared" si="3"/>
        <v>00000000000000</v>
      </c>
      <c r="I100" t="str">
        <f>_xlfn.CONCAT(H100:H103)</f>
        <v>00000000000000000000000000000000000000000000000000000000</v>
      </c>
      <c r="J100" t="str">
        <f>DEC2HEX(C100,2) &amp;" "&amp;BIN2HEX(MID($I100,1,4))&amp;BIN2HEX(MID($I100,5,4))&amp;" "&amp;BIN2HEX(MID($I100,9,4))&amp;BIN2HEX(MID($I100,13,4))&amp;" "&amp;BIN2HEX(MID($I100,17,4))&amp;BIN2HEX(MID($I100,21,4))&amp;" "&amp;BIN2HEX(MID($I100,25,4))&amp;BIN2HEX(MID($I100,29,4))&amp;" "&amp;BIN2HEX(MID($I100,33,4))&amp;BIN2HEX(MID($I100,37,4))&amp;" "&amp;BIN2HEX(MID($I100,41,4))&amp;BIN2HEX(MID($I100,45,4))&amp;" "&amp;BIN2HEX(MID($I100,49,4))&amp;BIN2HEX(MID($I100,53,4))</f>
        <v>19 00 00 00 00 00 00 00</v>
      </c>
    </row>
    <row r="101" spans="1:10">
      <c r="A101" s="193"/>
      <c r="B101" s="191"/>
      <c r="C101" s="154"/>
      <c r="D101" s="153"/>
      <c r="E101" s="155" t="s">
        <v>1396</v>
      </c>
      <c r="F101" s="156"/>
      <c r="G101" s="4">
        <f t="shared" si="2"/>
        <v>0</v>
      </c>
      <c r="H101" s="157" t="str">
        <f t="shared" si="3"/>
        <v>00000000000000</v>
      </c>
    </row>
    <row r="102" spans="1:10">
      <c r="A102" s="193"/>
      <c r="B102" s="191"/>
      <c r="C102" s="154"/>
      <c r="D102" s="153"/>
      <c r="E102" s="155" t="s">
        <v>1397</v>
      </c>
      <c r="F102" s="156"/>
      <c r="G102" s="4">
        <f t="shared" si="2"/>
        <v>0</v>
      </c>
      <c r="H102" s="157" t="str">
        <f t="shared" si="3"/>
        <v>00000000000000</v>
      </c>
    </row>
    <row r="103" spans="1:10">
      <c r="A103" s="193"/>
      <c r="B103" s="191"/>
      <c r="C103" s="154"/>
      <c r="D103" s="153"/>
      <c r="E103" s="155" t="s">
        <v>1398</v>
      </c>
      <c r="F103" s="156"/>
      <c r="G103" s="4">
        <f t="shared" si="2"/>
        <v>0</v>
      </c>
      <c r="H103" s="157" t="str">
        <f t="shared" si="3"/>
        <v>00000000000000</v>
      </c>
    </row>
    <row r="104" spans="1:10">
      <c r="A104" s="193"/>
      <c r="B104" s="191" t="s">
        <v>1399</v>
      </c>
      <c r="C104" s="154">
        <f>C100+1</f>
        <v>26</v>
      </c>
      <c r="D104" s="153" t="s">
        <v>1265</v>
      </c>
      <c r="E104" s="155" t="s">
        <v>1400</v>
      </c>
      <c r="F104" s="156"/>
      <c r="G104" s="4">
        <f t="shared" si="2"/>
        <v>0</v>
      </c>
      <c r="H104" s="157" t="str">
        <f t="shared" si="3"/>
        <v>00000000000000</v>
      </c>
      <c r="I104" t="str">
        <f>_xlfn.CONCAT(H104:H107)</f>
        <v>00000000000000000000000000000000000000000000000000000000</v>
      </c>
      <c r="J104" t="str">
        <f>DEC2HEX(C104,2) &amp;" "&amp;BIN2HEX(MID($I104,1,4))&amp;BIN2HEX(MID($I104,5,4))&amp;" "&amp;BIN2HEX(MID($I104,9,4))&amp;BIN2HEX(MID($I104,13,4))&amp;" "&amp;BIN2HEX(MID($I104,17,4))&amp;BIN2HEX(MID($I104,21,4))&amp;" "&amp;BIN2HEX(MID($I104,25,4))&amp;BIN2HEX(MID($I104,29,4))&amp;" "&amp;BIN2HEX(MID($I104,33,4))&amp;BIN2HEX(MID($I104,37,4))&amp;" "&amp;BIN2HEX(MID($I104,41,4))&amp;BIN2HEX(MID($I104,45,4))&amp;" "&amp;BIN2HEX(MID($I104,49,4))&amp;BIN2HEX(MID($I104,53,4))</f>
        <v>1A 00 00 00 00 00 00 00</v>
      </c>
    </row>
    <row r="105" spans="1:10">
      <c r="A105" s="193"/>
      <c r="B105" s="191"/>
      <c r="C105" s="154"/>
      <c r="D105" s="153"/>
      <c r="E105" s="155" t="s">
        <v>1401</v>
      </c>
      <c r="F105" s="156"/>
      <c r="G105" s="4">
        <f t="shared" si="2"/>
        <v>0</v>
      </c>
      <c r="H105" s="157" t="str">
        <f t="shared" si="3"/>
        <v>00000000000000</v>
      </c>
    </row>
    <row r="106" spans="1:10">
      <c r="A106" s="193"/>
      <c r="B106" s="191"/>
      <c r="C106" s="154"/>
      <c r="D106" s="153"/>
      <c r="E106" s="155" t="s">
        <v>1402</v>
      </c>
      <c r="F106" s="156"/>
      <c r="G106" s="4">
        <f t="shared" si="2"/>
        <v>0</v>
      </c>
      <c r="H106" s="157" t="str">
        <f t="shared" si="3"/>
        <v>00000000000000</v>
      </c>
    </row>
    <row r="107" spans="1:10">
      <c r="A107" s="194"/>
      <c r="B107" s="191"/>
      <c r="C107" s="154"/>
      <c r="D107" s="153"/>
      <c r="E107" s="155" t="s">
        <v>1403</v>
      </c>
      <c r="F107" s="156"/>
      <c r="G107" s="4">
        <f t="shared" si="2"/>
        <v>0</v>
      </c>
      <c r="H107" s="157" t="str">
        <f t="shared" si="3"/>
        <v>00000000000000</v>
      </c>
    </row>
    <row r="108" spans="1:10">
      <c r="A108" s="188" t="s">
        <v>1404</v>
      </c>
      <c r="B108" s="187" t="s">
        <v>1405</v>
      </c>
      <c r="C108" s="6">
        <f>C104+1</f>
        <v>27</v>
      </c>
      <c r="D108" s="159" t="s">
        <v>1265</v>
      </c>
      <c r="E108" s="160" t="s">
        <v>1122</v>
      </c>
      <c r="F108" s="156">
        <v>3.3</v>
      </c>
      <c r="G108" s="4">
        <f t="shared" si="2"/>
        <v>3300</v>
      </c>
      <c r="H108" s="157" t="str">
        <f t="shared" si="3"/>
        <v>00110011100100</v>
      </c>
      <c r="I108" t="str">
        <f>_xlfn.CONCAT(H108:H111)</f>
        <v>00110011100100000100010011000001001011000000000100101100</v>
      </c>
      <c r="J108" t="str">
        <f>DEC2HEX(C108,2) &amp;" "&amp;BIN2HEX(MID($I108,1,4))&amp;BIN2HEX(MID($I108,5,4))&amp;" "&amp;BIN2HEX(MID($I108,9,4))&amp;BIN2HEX(MID($I108,13,4))&amp;" "&amp;BIN2HEX(MID($I108,17,4))&amp;BIN2HEX(MID($I108,21,4))&amp;" "&amp;BIN2HEX(MID($I108,25,4))&amp;BIN2HEX(MID($I108,29,4))&amp;" "&amp;BIN2HEX(MID($I108,33,4))&amp;BIN2HEX(MID($I108,37,4))&amp;" "&amp;BIN2HEX(MID($I108,41,4))&amp;BIN2HEX(MID($I108,45,4))&amp;" "&amp;BIN2HEX(MID($I108,49,4))&amp;BIN2HEX(MID($I108,53,4))</f>
        <v>1B 33 90 44 C1 2C 01 2C</v>
      </c>
    </row>
    <row r="109" spans="1:10">
      <c r="A109" s="189"/>
      <c r="B109" s="187"/>
      <c r="C109" s="6"/>
      <c r="D109" s="159"/>
      <c r="E109" s="160" t="s">
        <v>1120</v>
      </c>
      <c r="F109" s="156">
        <v>1.1000000000000001</v>
      </c>
      <c r="G109" s="4">
        <f t="shared" si="2"/>
        <v>1100</v>
      </c>
      <c r="H109" s="157" t="str">
        <f t="shared" si="3"/>
        <v>00010001001100</v>
      </c>
    </row>
    <row r="110" spans="1:10">
      <c r="A110" s="189"/>
      <c r="B110" s="187"/>
      <c r="C110" s="6"/>
      <c r="D110" s="159"/>
      <c r="E110" s="160" t="s">
        <v>1118</v>
      </c>
      <c r="F110" s="156">
        <v>1.2</v>
      </c>
      <c r="G110" s="4">
        <f t="shared" si="2"/>
        <v>1200</v>
      </c>
      <c r="H110" s="157" t="str">
        <f t="shared" si="3"/>
        <v>00010010110000</v>
      </c>
    </row>
    <row r="111" spans="1:10">
      <c r="A111" s="189"/>
      <c r="B111" s="187"/>
      <c r="C111" s="6"/>
      <c r="D111" s="159"/>
      <c r="E111" s="160" t="s">
        <v>1116</v>
      </c>
      <c r="F111" s="156">
        <v>0.3</v>
      </c>
      <c r="G111" s="4">
        <f t="shared" si="2"/>
        <v>300</v>
      </c>
      <c r="H111" s="157" t="str">
        <f t="shared" si="3"/>
        <v>00000100101100</v>
      </c>
    </row>
    <row r="112" spans="1:10">
      <c r="A112" s="189"/>
      <c r="B112" s="187" t="s">
        <v>1406</v>
      </c>
      <c r="C112" s="6">
        <f>C108+1</f>
        <v>28</v>
      </c>
      <c r="D112" s="159" t="s">
        <v>1265</v>
      </c>
      <c r="E112" s="160" t="s">
        <v>1280</v>
      </c>
      <c r="F112" s="156"/>
      <c r="G112" s="4">
        <f t="shared" si="2"/>
        <v>0</v>
      </c>
      <c r="H112" s="157" t="str">
        <f t="shared" si="3"/>
        <v>00000000000000</v>
      </c>
      <c r="I112" t="str">
        <f>_xlfn.CONCAT(H112:H115)</f>
        <v>00000000000000000000000000000000000000000000000000000000</v>
      </c>
      <c r="J112" t="str">
        <f>DEC2HEX(C112,2) &amp;" "&amp;BIN2HEX(MID($I112,1,4))&amp;BIN2HEX(MID($I112,5,4))&amp;" "&amp;BIN2HEX(MID($I112,9,4))&amp;BIN2HEX(MID($I112,13,4))&amp;" "&amp;BIN2HEX(MID($I112,17,4))&amp;BIN2HEX(MID($I112,21,4))&amp;" "&amp;BIN2HEX(MID($I112,25,4))&amp;BIN2HEX(MID($I112,29,4))&amp;" "&amp;BIN2HEX(MID($I112,33,4))&amp;BIN2HEX(MID($I112,37,4))&amp;" "&amp;BIN2HEX(MID($I112,41,4))&amp;BIN2HEX(MID($I112,45,4))&amp;" "&amp;BIN2HEX(MID($I112,49,4))&amp;BIN2HEX(MID($I112,53,4))</f>
        <v>1C 00 00 00 00 00 00 00</v>
      </c>
    </row>
    <row r="113" spans="1:10">
      <c r="A113" s="189"/>
      <c r="B113" s="187"/>
      <c r="C113" s="6"/>
      <c r="D113" s="159"/>
      <c r="E113" s="160" t="s">
        <v>1281</v>
      </c>
      <c r="F113" s="156"/>
      <c r="G113" s="4">
        <f t="shared" si="2"/>
        <v>0</v>
      </c>
      <c r="H113" s="157" t="str">
        <f t="shared" si="3"/>
        <v>00000000000000</v>
      </c>
    </row>
    <row r="114" spans="1:10">
      <c r="A114" s="189"/>
      <c r="B114" s="187"/>
      <c r="C114" s="6"/>
      <c r="D114" s="159"/>
      <c r="E114" s="160" t="s">
        <v>1282</v>
      </c>
      <c r="F114" s="156"/>
      <c r="G114" s="4">
        <f t="shared" si="2"/>
        <v>0</v>
      </c>
      <c r="H114" s="157" t="str">
        <f t="shared" si="3"/>
        <v>00000000000000</v>
      </c>
    </row>
    <row r="115" spans="1:10">
      <c r="A115" s="189"/>
      <c r="B115" s="187"/>
      <c r="C115" s="6"/>
      <c r="D115" s="159"/>
      <c r="E115" s="160" t="s">
        <v>1283</v>
      </c>
      <c r="F115" s="156"/>
      <c r="G115" s="4">
        <f t="shared" si="2"/>
        <v>0</v>
      </c>
      <c r="H115" s="157" t="str">
        <f t="shared" si="3"/>
        <v>00000000000000</v>
      </c>
    </row>
    <row r="116" spans="1:10">
      <c r="A116" s="189"/>
      <c r="B116" s="187" t="s">
        <v>1407</v>
      </c>
      <c r="C116" s="6">
        <f>C112+1</f>
        <v>29</v>
      </c>
      <c r="D116" s="159" t="s">
        <v>1265</v>
      </c>
      <c r="E116" s="160" t="s">
        <v>1285</v>
      </c>
      <c r="F116" s="156"/>
      <c r="G116" s="4">
        <f t="shared" si="2"/>
        <v>0</v>
      </c>
      <c r="H116" s="157" t="str">
        <f t="shared" si="3"/>
        <v>00000000000000</v>
      </c>
      <c r="I116" t="str">
        <f>_xlfn.CONCAT(H116:H119)</f>
        <v>00000000000000000000000000000000000000000000000000000000</v>
      </c>
      <c r="J116" t="str">
        <f>DEC2HEX(C116,2) &amp;" "&amp;BIN2HEX(MID($I116,1,4))&amp;BIN2HEX(MID($I116,5,4))&amp;" "&amp;BIN2HEX(MID($I116,9,4))&amp;BIN2HEX(MID($I116,13,4))&amp;" "&amp;BIN2HEX(MID($I116,17,4))&amp;BIN2HEX(MID($I116,21,4))&amp;" "&amp;BIN2HEX(MID($I116,25,4))&amp;BIN2HEX(MID($I116,29,4))&amp;" "&amp;BIN2HEX(MID($I116,33,4))&amp;BIN2HEX(MID($I116,37,4))&amp;" "&amp;BIN2HEX(MID($I116,41,4))&amp;BIN2HEX(MID($I116,45,4))&amp;" "&amp;BIN2HEX(MID($I116,49,4))&amp;BIN2HEX(MID($I116,53,4))</f>
        <v>1D 00 00 00 00 00 00 00</v>
      </c>
    </row>
    <row r="117" spans="1:10">
      <c r="A117" s="189"/>
      <c r="B117" s="187"/>
      <c r="C117" s="6"/>
      <c r="D117" s="159"/>
      <c r="E117" s="160" t="s">
        <v>1286</v>
      </c>
      <c r="F117" s="156"/>
      <c r="G117" s="4">
        <f t="shared" si="2"/>
        <v>0</v>
      </c>
      <c r="H117" s="157" t="str">
        <f t="shared" si="3"/>
        <v>00000000000000</v>
      </c>
      <c r="I117" s="141"/>
    </row>
    <row r="118" spans="1:10">
      <c r="A118" s="189"/>
      <c r="B118" s="187"/>
      <c r="C118" s="6"/>
      <c r="D118" s="159"/>
      <c r="E118" s="160" t="s">
        <v>1287</v>
      </c>
      <c r="F118" s="156"/>
      <c r="G118" s="4">
        <f t="shared" si="2"/>
        <v>0</v>
      </c>
      <c r="H118" s="157" t="str">
        <f t="shared" si="3"/>
        <v>00000000000000</v>
      </c>
      <c r="I118" s="158"/>
    </row>
    <row r="119" spans="1:10">
      <c r="A119" s="189"/>
      <c r="B119" s="187"/>
      <c r="C119" s="6"/>
      <c r="D119" s="159"/>
      <c r="E119" s="160" t="s">
        <v>1288</v>
      </c>
      <c r="F119" s="156"/>
      <c r="G119" s="4">
        <f t="shared" si="2"/>
        <v>0</v>
      </c>
      <c r="H119" s="157" t="str">
        <f t="shared" si="3"/>
        <v>00000000000000</v>
      </c>
    </row>
    <row r="120" spans="1:10">
      <c r="A120" s="189"/>
      <c r="B120" s="187" t="s">
        <v>1408</v>
      </c>
      <c r="C120" s="6">
        <f>C116+1</f>
        <v>30</v>
      </c>
      <c r="D120" s="159" t="s">
        <v>1265</v>
      </c>
      <c r="E120" s="160" t="s">
        <v>1290</v>
      </c>
      <c r="F120" s="156"/>
      <c r="G120" s="4">
        <f t="shared" si="2"/>
        <v>0</v>
      </c>
      <c r="H120" s="157" t="str">
        <f t="shared" si="3"/>
        <v>00000000000000</v>
      </c>
      <c r="I120" t="str">
        <f>_xlfn.CONCAT(H120:H123)</f>
        <v>00000000000000000000000000000000000000000000000000000000</v>
      </c>
      <c r="J120" t="str">
        <f>DEC2HEX(C120,2) &amp;" "&amp;BIN2HEX(MID($I120,1,4))&amp;BIN2HEX(MID($I120,5,4))&amp;" "&amp;BIN2HEX(MID($I120,9,4))&amp;BIN2HEX(MID($I120,13,4))&amp;" "&amp;BIN2HEX(MID($I120,17,4))&amp;BIN2HEX(MID($I120,21,4))&amp;" "&amp;BIN2HEX(MID($I120,25,4))&amp;BIN2HEX(MID($I120,29,4))&amp;" "&amp;BIN2HEX(MID($I120,33,4))&amp;BIN2HEX(MID($I120,37,4))&amp;" "&amp;BIN2HEX(MID($I120,41,4))&amp;BIN2HEX(MID($I120,45,4))&amp;" "&amp;BIN2HEX(MID($I120,49,4))&amp;BIN2HEX(MID($I120,53,4))</f>
        <v>1E 00 00 00 00 00 00 00</v>
      </c>
    </row>
    <row r="121" spans="1:10">
      <c r="A121" s="189"/>
      <c r="B121" s="187"/>
      <c r="C121" s="6"/>
      <c r="D121" s="159"/>
      <c r="E121" s="160" t="s">
        <v>1291</v>
      </c>
      <c r="F121" s="156"/>
      <c r="G121" s="4">
        <f t="shared" si="2"/>
        <v>0</v>
      </c>
      <c r="H121" s="157" t="str">
        <f t="shared" si="3"/>
        <v>00000000000000</v>
      </c>
    </row>
    <row r="122" spans="1:10">
      <c r="A122" s="189"/>
      <c r="B122" s="187"/>
      <c r="C122" s="6"/>
      <c r="D122" s="159"/>
      <c r="E122" s="160" t="s">
        <v>1292</v>
      </c>
      <c r="F122" s="156"/>
      <c r="G122" s="4">
        <f t="shared" si="2"/>
        <v>0</v>
      </c>
      <c r="H122" s="157" t="str">
        <f t="shared" si="3"/>
        <v>00000000000000</v>
      </c>
    </row>
    <row r="123" spans="1:10">
      <c r="A123" s="189"/>
      <c r="B123" s="187"/>
      <c r="C123" s="6"/>
      <c r="D123" s="159"/>
      <c r="E123" s="160" t="s">
        <v>1293</v>
      </c>
      <c r="F123" s="156"/>
      <c r="G123" s="4">
        <f t="shared" si="2"/>
        <v>0</v>
      </c>
      <c r="H123" s="157" t="str">
        <f t="shared" si="3"/>
        <v>00000000000000</v>
      </c>
    </row>
    <row r="124" spans="1:10">
      <c r="A124" s="189"/>
      <c r="B124" s="187" t="s">
        <v>1409</v>
      </c>
      <c r="C124" s="6">
        <f>C120+1</f>
        <v>31</v>
      </c>
      <c r="D124" s="159" t="s">
        <v>1265</v>
      </c>
      <c r="E124" s="160" t="s">
        <v>1295</v>
      </c>
      <c r="F124" s="156"/>
      <c r="G124" s="4">
        <f t="shared" si="2"/>
        <v>0</v>
      </c>
      <c r="H124" s="157" t="str">
        <f t="shared" si="3"/>
        <v>00000000000000</v>
      </c>
      <c r="I124" t="str">
        <f>_xlfn.CONCAT(H124:H127)</f>
        <v>00000000000000000000000000000000000000000000000000000000</v>
      </c>
      <c r="J124" t="str">
        <f>DEC2HEX(C124,2) &amp;" "&amp;BIN2HEX(MID($I124,1,4))&amp;BIN2HEX(MID($I124,5,4))&amp;" "&amp;BIN2HEX(MID($I124,9,4))&amp;BIN2HEX(MID($I124,13,4))&amp;" "&amp;BIN2HEX(MID($I124,17,4))&amp;BIN2HEX(MID($I124,21,4))&amp;" "&amp;BIN2HEX(MID($I124,25,4))&amp;BIN2HEX(MID($I124,29,4))&amp;" "&amp;BIN2HEX(MID($I124,33,4))&amp;BIN2HEX(MID($I124,37,4))&amp;" "&amp;BIN2HEX(MID($I124,41,4))&amp;BIN2HEX(MID($I124,45,4))&amp;" "&amp;BIN2HEX(MID($I124,49,4))&amp;BIN2HEX(MID($I124,53,4))</f>
        <v>1F 00 00 00 00 00 00 00</v>
      </c>
    </row>
    <row r="125" spans="1:10">
      <c r="A125" s="189"/>
      <c r="B125" s="187"/>
      <c r="C125" s="6"/>
      <c r="D125" s="159"/>
      <c r="E125" s="160" t="s">
        <v>1296</v>
      </c>
      <c r="F125" s="156"/>
      <c r="G125" s="4">
        <f t="shared" si="2"/>
        <v>0</v>
      </c>
      <c r="H125" s="157" t="str">
        <f t="shared" si="3"/>
        <v>00000000000000</v>
      </c>
    </row>
    <row r="126" spans="1:10">
      <c r="A126" s="189"/>
      <c r="B126" s="187"/>
      <c r="C126" s="6"/>
      <c r="D126" s="159"/>
      <c r="E126" s="160" t="s">
        <v>1297</v>
      </c>
      <c r="F126" s="156"/>
      <c r="G126" s="4">
        <f t="shared" si="2"/>
        <v>0</v>
      </c>
      <c r="H126" s="157" t="str">
        <f t="shared" si="3"/>
        <v>00000000000000</v>
      </c>
    </row>
    <row r="127" spans="1:10">
      <c r="A127" s="189"/>
      <c r="B127" s="187"/>
      <c r="C127" s="6"/>
      <c r="D127" s="159"/>
      <c r="E127" s="160" t="s">
        <v>1298</v>
      </c>
      <c r="F127" s="156"/>
      <c r="G127" s="4">
        <f t="shared" si="2"/>
        <v>0</v>
      </c>
      <c r="H127" s="157" t="str">
        <f t="shared" si="3"/>
        <v>00000000000000</v>
      </c>
    </row>
    <row r="128" spans="1:10">
      <c r="A128" s="189"/>
      <c r="B128" s="187" t="s">
        <v>1410</v>
      </c>
      <c r="C128" s="6">
        <f>C124+1</f>
        <v>32</v>
      </c>
      <c r="D128" s="159" t="s">
        <v>1265</v>
      </c>
      <c r="E128" s="160" t="s">
        <v>1300</v>
      </c>
      <c r="F128" s="156"/>
      <c r="G128" s="4">
        <f t="shared" si="2"/>
        <v>0</v>
      </c>
      <c r="H128" s="157" t="str">
        <f t="shared" si="3"/>
        <v>00000000000000</v>
      </c>
      <c r="I128" t="str">
        <f>_xlfn.CONCAT(H128:H131)</f>
        <v>00000000000000000000000000000000000000000000000000000000</v>
      </c>
      <c r="J128" t="str">
        <f>DEC2HEX(C128,2) &amp;" "&amp;BIN2HEX(MID($I128,1,4))&amp;BIN2HEX(MID($I128,5,4))&amp;" "&amp;BIN2HEX(MID($I128,9,4))&amp;BIN2HEX(MID($I128,13,4))&amp;" "&amp;BIN2HEX(MID($I128,17,4))&amp;BIN2HEX(MID($I128,21,4))&amp;" "&amp;BIN2HEX(MID($I128,25,4))&amp;BIN2HEX(MID($I128,29,4))&amp;" "&amp;BIN2HEX(MID($I128,33,4))&amp;BIN2HEX(MID($I128,37,4))&amp;" "&amp;BIN2HEX(MID($I128,41,4))&amp;BIN2HEX(MID($I128,45,4))&amp;" "&amp;BIN2HEX(MID($I128,49,4))&amp;BIN2HEX(MID($I128,53,4))</f>
        <v>20 00 00 00 00 00 00 00</v>
      </c>
    </row>
    <row r="129" spans="1:10">
      <c r="A129" s="189"/>
      <c r="B129" s="187"/>
      <c r="C129" s="6"/>
      <c r="D129" s="159"/>
      <c r="E129" s="160" t="s">
        <v>1301</v>
      </c>
      <c r="F129" s="156"/>
      <c r="G129" s="4">
        <f t="shared" si="2"/>
        <v>0</v>
      </c>
      <c r="H129" s="157" t="str">
        <f t="shared" si="3"/>
        <v>00000000000000</v>
      </c>
    </row>
    <row r="130" spans="1:10">
      <c r="A130" s="189"/>
      <c r="B130" s="187"/>
      <c r="C130" s="6"/>
      <c r="D130" s="159"/>
      <c r="E130" s="160" t="s">
        <v>1302</v>
      </c>
      <c r="F130" s="156"/>
      <c r="G130" s="4">
        <f t="shared" si="2"/>
        <v>0</v>
      </c>
      <c r="H130" s="157" t="str">
        <f t="shared" si="3"/>
        <v>00000000000000</v>
      </c>
    </row>
    <row r="131" spans="1:10">
      <c r="A131" s="189"/>
      <c r="B131" s="187"/>
      <c r="C131" s="6"/>
      <c r="D131" s="159"/>
      <c r="E131" s="160" t="s">
        <v>1303</v>
      </c>
      <c r="F131" s="156"/>
      <c r="G131" s="4">
        <f t="shared" si="2"/>
        <v>0</v>
      </c>
      <c r="H131" s="157" t="str">
        <f t="shared" si="3"/>
        <v>00000000000000</v>
      </c>
    </row>
    <row r="132" spans="1:10">
      <c r="A132" s="189"/>
      <c r="B132" s="187" t="s">
        <v>1411</v>
      </c>
      <c r="C132" s="6">
        <f>C128+1</f>
        <v>33</v>
      </c>
      <c r="D132" s="159" t="s">
        <v>1265</v>
      </c>
      <c r="E132" s="160" t="s">
        <v>1305</v>
      </c>
      <c r="F132" s="156"/>
      <c r="G132" s="4">
        <f t="shared" si="2"/>
        <v>0</v>
      </c>
      <c r="H132" s="157" t="str">
        <f t="shared" si="3"/>
        <v>00000000000000</v>
      </c>
      <c r="I132" t="str">
        <f>_xlfn.CONCAT(H132:H135)</f>
        <v>00000000000000000000000000000000000000000000000000000000</v>
      </c>
      <c r="J132" t="str">
        <f>DEC2HEX(C132,2) &amp;" "&amp;BIN2HEX(MID($I132,1,4))&amp;BIN2HEX(MID($I132,5,4))&amp;" "&amp;BIN2HEX(MID($I132,9,4))&amp;BIN2HEX(MID($I132,13,4))&amp;" "&amp;BIN2HEX(MID($I132,17,4))&amp;BIN2HEX(MID($I132,21,4))&amp;" "&amp;BIN2HEX(MID($I132,25,4))&amp;BIN2HEX(MID($I132,29,4))&amp;" "&amp;BIN2HEX(MID($I132,33,4))&amp;BIN2HEX(MID($I132,37,4))&amp;" "&amp;BIN2HEX(MID($I132,41,4))&amp;BIN2HEX(MID($I132,45,4))&amp;" "&amp;BIN2HEX(MID($I132,49,4))&amp;BIN2HEX(MID($I132,53,4))</f>
        <v>21 00 00 00 00 00 00 00</v>
      </c>
    </row>
    <row r="133" spans="1:10">
      <c r="A133" s="189"/>
      <c r="B133" s="187"/>
      <c r="C133" s="6"/>
      <c r="D133" s="159"/>
      <c r="E133" s="160" t="s">
        <v>1306</v>
      </c>
      <c r="F133" s="156"/>
      <c r="G133" s="4">
        <f t="shared" si="2"/>
        <v>0</v>
      </c>
      <c r="H133" s="157" t="str">
        <f t="shared" si="3"/>
        <v>00000000000000</v>
      </c>
    </row>
    <row r="134" spans="1:10">
      <c r="A134" s="189"/>
      <c r="B134" s="187"/>
      <c r="C134" s="6"/>
      <c r="D134" s="159"/>
      <c r="E134" s="160" t="s">
        <v>1307</v>
      </c>
      <c r="F134" s="156"/>
      <c r="G134" s="4">
        <f t="shared" ref="G134:G197" si="4">F134*1000</f>
        <v>0</v>
      </c>
      <c r="H134" s="157" t="str">
        <f t="shared" ref="H134:H197" si="5">_xlfn.BASE(G134,2,14)</f>
        <v>00000000000000</v>
      </c>
    </row>
    <row r="135" spans="1:10">
      <c r="A135" s="189"/>
      <c r="B135" s="187"/>
      <c r="C135" s="6"/>
      <c r="D135" s="159"/>
      <c r="E135" s="160" t="s">
        <v>1308</v>
      </c>
      <c r="F135" s="156"/>
      <c r="G135" s="4">
        <f t="shared" si="4"/>
        <v>0</v>
      </c>
      <c r="H135" s="157" t="str">
        <f t="shared" si="5"/>
        <v>00000000000000</v>
      </c>
    </row>
    <row r="136" spans="1:10">
      <c r="A136" s="189"/>
      <c r="B136" s="187" t="s">
        <v>1412</v>
      </c>
      <c r="C136" s="6">
        <f>C132+1</f>
        <v>34</v>
      </c>
      <c r="D136" s="159" t="s">
        <v>1265</v>
      </c>
      <c r="E136" s="160" t="s">
        <v>1310</v>
      </c>
      <c r="F136" s="156"/>
      <c r="G136" s="4">
        <f t="shared" si="4"/>
        <v>0</v>
      </c>
      <c r="H136" s="157" t="str">
        <f t="shared" si="5"/>
        <v>00000000000000</v>
      </c>
      <c r="I136" t="str">
        <f>_xlfn.CONCAT(H136:H139)</f>
        <v>00000000000000000000000000000000000000000000000000000000</v>
      </c>
      <c r="J136" t="str">
        <f>DEC2HEX(C136,2) &amp;" "&amp;BIN2HEX(MID($I136,1,4))&amp;BIN2HEX(MID($I136,5,4))&amp;" "&amp;BIN2HEX(MID($I136,9,4))&amp;BIN2HEX(MID($I136,13,4))&amp;" "&amp;BIN2HEX(MID($I136,17,4))&amp;BIN2HEX(MID($I136,21,4))&amp;" "&amp;BIN2HEX(MID($I136,25,4))&amp;BIN2HEX(MID($I136,29,4))&amp;" "&amp;BIN2HEX(MID($I136,33,4))&amp;BIN2HEX(MID($I136,37,4))&amp;" "&amp;BIN2HEX(MID($I136,41,4))&amp;BIN2HEX(MID($I136,45,4))&amp;" "&amp;BIN2HEX(MID($I136,49,4))&amp;BIN2HEX(MID($I136,53,4))</f>
        <v>22 00 00 00 00 00 00 00</v>
      </c>
    </row>
    <row r="137" spans="1:10">
      <c r="A137" s="189"/>
      <c r="B137" s="187"/>
      <c r="C137" s="6"/>
      <c r="D137" s="159"/>
      <c r="E137" s="160" t="s">
        <v>1311</v>
      </c>
      <c r="F137" s="156"/>
      <c r="G137" s="4">
        <f t="shared" si="4"/>
        <v>0</v>
      </c>
      <c r="H137" s="157" t="str">
        <f t="shared" si="5"/>
        <v>00000000000000</v>
      </c>
    </row>
    <row r="138" spans="1:10">
      <c r="A138" s="189"/>
      <c r="B138" s="187"/>
      <c r="C138" s="6"/>
      <c r="D138" s="159"/>
      <c r="E138" s="160" t="s">
        <v>1312</v>
      </c>
      <c r="F138" s="156"/>
      <c r="G138" s="4">
        <f t="shared" si="4"/>
        <v>0</v>
      </c>
      <c r="H138" s="157" t="str">
        <f t="shared" si="5"/>
        <v>00000000000000</v>
      </c>
    </row>
    <row r="139" spans="1:10">
      <c r="A139" s="189"/>
      <c r="B139" s="187"/>
      <c r="C139" s="6"/>
      <c r="D139" s="159"/>
      <c r="E139" s="160" t="s">
        <v>1313</v>
      </c>
      <c r="F139" s="156"/>
      <c r="G139" s="4">
        <f t="shared" si="4"/>
        <v>0</v>
      </c>
      <c r="H139" s="157" t="str">
        <f t="shared" si="5"/>
        <v>00000000000000</v>
      </c>
    </row>
    <row r="140" spans="1:10">
      <c r="A140" s="189"/>
      <c r="B140" s="187" t="s">
        <v>1413</v>
      </c>
      <c r="C140" s="6">
        <f>C136+1</f>
        <v>35</v>
      </c>
      <c r="D140" s="159" t="s">
        <v>1265</v>
      </c>
      <c r="E140" s="160" t="s">
        <v>1315</v>
      </c>
      <c r="F140" s="156"/>
      <c r="G140" s="4">
        <f t="shared" si="4"/>
        <v>0</v>
      </c>
      <c r="H140" s="157" t="str">
        <f t="shared" si="5"/>
        <v>00000000000000</v>
      </c>
      <c r="I140" t="str">
        <f>_xlfn.CONCAT(H140:H143)</f>
        <v>00000000000000000000000000000000000000000000000000000000</v>
      </c>
      <c r="J140" t="str">
        <f>DEC2HEX(C140,2) &amp;" "&amp;BIN2HEX(MID($I140,1,4))&amp;BIN2HEX(MID($I140,5,4))&amp;" "&amp;BIN2HEX(MID($I140,9,4))&amp;BIN2HEX(MID($I140,13,4))&amp;" "&amp;BIN2HEX(MID($I140,17,4))&amp;BIN2HEX(MID($I140,21,4))&amp;" "&amp;BIN2HEX(MID($I140,25,4))&amp;BIN2HEX(MID($I140,29,4))&amp;" "&amp;BIN2HEX(MID($I140,33,4))&amp;BIN2HEX(MID($I140,37,4))&amp;" "&amp;BIN2HEX(MID($I140,41,4))&amp;BIN2HEX(MID($I140,45,4))&amp;" "&amp;BIN2HEX(MID($I140,49,4))&amp;BIN2HEX(MID($I140,53,4))</f>
        <v>23 00 00 00 00 00 00 00</v>
      </c>
    </row>
    <row r="141" spans="1:10">
      <c r="A141" s="189"/>
      <c r="B141" s="187"/>
      <c r="C141" s="6"/>
      <c r="D141" s="159"/>
      <c r="E141" s="160" t="s">
        <v>1316</v>
      </c>
      <c r="F141" s="156"/>
      <c r="G141" s="4">
        <f t="shared" si="4"/>
        <v>0</v>
      </c>
      <c r="H141" s="157" t="str">
        <f t="shared" si="5"/>
        <v>00000000000000</v>
      </c>
    </row>
    <row r="142" spans="1:10">
      <c r="A142" s="189"/>
      <c r="B142" s="187"/>
      <c r="C142" s="6"/>
      <c r="D142" s="159"/>
      <c r="E142" s="160" t="s">
        <v>1317</v>
      </c>
      <c r="F142" s="156"/>
      <c r="G142" s="4">
        <f t="shared" si="4"/>
        <v>0</v>
      </c>
      <c r="H142" s="157" t="str">
        <f t="shared" si="5"/>
        <v>00000000000000</v>
      </c>
    </row>
    <row r="143" spans="1:10">
      <c r="A143" s="189"/>
      <c r="B143" s="187"/>
      <c r="C143" s="6"/>
      <c r="D143" s="159"/>
      <c r="E143" s="160" t="s">
        <v>1318</v>
      </c>
      <c r="F143" s="156"/>
      <c r="G143" s="4">
        <f t="shared" si="4"/>
        <v>0</v>
      </c>
      <c r="H143" s="157" t="str">
        <f t="shared" si="5"/>
        <v>00000000000000</v>
      </c>
    </row>
    <row r="144" spans="1:10">
      <c r="A144" s="189"/>
      <c r="B144" s="187" t="s">
        <v>1414</v>
      </c>
      <c r="C144" s="6">
        <f>C140+1</f>
        <v>36</v>
      </c>
      <c r="D144" s="159" t="s">
        <v>1265</v>
      </c>
      <c r="E144" s="160" t="s">
        <v>1320</v>
      </c>
      <c r="F144" s="156"/>
      <c r="G144" s="4">
        <f t="shared" si="4"/>
        <v>0</v>
      </c>
      <c r="H144" s="157" t="str">
        <f t="shared" si="5"/>
        <v>00000000000000</v>
      </c>
      <c r="I144" t="str">
        <f>_xlfn.CONCAT(H144:H147)</f>
        <v>00000000000000000000000000000000000000000000000000000000</v>
      </c>
      <c r="J144" t="str">
        <f>DEC2HEX(C144,2) &amp;" "&amp;BIN2HEX(MID($I144,1,4))&amp;BIN2HEX(MID($I144,5,4))&amp;" "&amp;BIN2HEX(MID($I144,9,4))&amp;BIN2HEX(MID($I144,13,4))&amp;" "&amp;BIN2HEX(MID($I144,17,4))&amp;BIN2HEX(MID($I144,21,4))&amp;" "&amp;BIN2HEX(MID($I144,25,4))&amp;BIN2HEX(MID($I144,29,4))&amp;" "&amp;BIN2HEX(MID($I144,33,4))&amp;BIN2HEX(MID($I144,37,4))&amp;" "&amp;BIN2HEX(MID($I144,41,4))&amp;BIN2HEX(MID($I144,45,4))&amp;" "&amp;BIN2HEX(MID($I144,49,4))&amp;BIN2HEX(MID($I144,53,4))</f>
        <v>24 00 00 00 00 00 00 00</v>
      </c>
    </row>
    <row r="145" spans="1:10">
      <c r="A145" s="189"/>
      <c r="B145" s="187"/>
      <c r="C145" s="6"/>
      <c r="D145" s="159"/>
      <c r="E145" s="160" t="s">
        <v>1321</v>
      </c>
      <c r="F145" s="156"/>
      <c r="G145" s="4">
        <f t="shared" si="4"/>
        <v>0</v>
      </c>
      <c r="H145" s="157" t="str">
        <f t="shared" si="5"/>
        <v>00000000000000</v>
      </c>
      <c r="I145" s="141"/>
    </row>
    <row r="146" spans="1:10">
      <c r="A146" s="189"/>
      <c r="B146" s="187"/>
      <c r="C146" s="6"/>
      <c r="D146" s="159"/>
      <c r="E146" s="160" t="s">
        <v>1322</v>
      </c>
      <c r="F146" s="156"/>
      <c r="G146" s="4">
        <f t="shared" si="4"/>
        <v>0</v>
      </c>
      <c r="H146" s="157" t="str">
        <f t="shared" si="5"/>
        <v>00000000000000</v>
      </c>
      <c r="I146" s="158"/>
    </row>
    <row r="147" spans="1:10">
      <c r="A147" s="189"/>
      <c r="B147" s="187"/>
      <c r="C147" s="6"/>
      <c r="D147" s="159"/>
      <c r="E147" s="160" t="s">
        <v>1323</v>
      </c>
      <c r="F147" s="156"/>
      <c r="G147" s="4">
        <f t="shared" si="4"/>
        <v>0</v>
      </c>
      <c r="H147" s="157" t="str">
        <f t="shared" si="5"/>
        <v>00000000000000</v>
      </c>
    </row>
    <row r="148" spans="1:10">
      <c r="A148" s="189"/>
      <c r="B148" s="187" t="s">
        <v>1415</v>
      </c>
      <c r="C148" s="6">
        <f>C144+1</f>
        <v>37</v>
      </c>
      <c r="D148" s="159" t="s">
        <v>1265</v>
      </c>
      <c r="E148" s="160" t="s">
        <v>1325</v>
      </c>
      <c r="F148" s="156"/>
      <c r="G148" s="4">
        <f t="shared" si="4"/>
        <v>0</v>
      </c>
      <c r="H148" s="157" t="str">
        <f t="shared" si="5"/>
        <v>00000000000000</v>
      </c>
      <c r="I148" t="str">
        <f>_xlfn.CONCAT(H148:H151)</f>
        <v>00000000000000000000000000000000000000000000000000000000</v>
      </c>
      <c r="J148" t="str">
        <f>DEC2HEX(C148,2) &amp;" "&amp;BIN2HEX(MID($I148,1,4))&amp;BIN2HEX(MID($I148,5,4))&amp;" "&amp;BIN2HEX(MID($I148,9,4))&amp;BIN2HEX(MID($I148,13,4))&amp;" "&amp;BIN2HEX(MID($I148,17,4))&amp;BIN2HEX(MID($I148,21,4))&amp;" "&amp;BIN2HEX(MID($I148,25,4))&amp;BIN2HEX(MID($I148,29,4))&amp;" "&amp;BIN2HEX(MID($I148,33,4))&amp;BIN2HEX(MID($I148,37,4))&amp;" "&amp;BIN2HEX(MID($I148,41,4))&amp;BIN2HEX(MID($I148,45,4))&amp;" "&amp;BIN2HEX(MID($I148,49,4))&amp;BIN2HEX(MID($I148,53,4))</f>
        <v>25 00 00 00 00 00 00 00</v>
      </c>
    </row>
    <row r="149" spans="1:10">
      <c r="A149" s="189"/>
      <c r="B149" s="187"/>
      <c r="C149" s="6"/>
      <c r="D149" s="159"/>
      <c r="E149" s="160" t="s">
        <v>1326</v>
      </c>
      <c r="F149" s="156"/>
      <c r="G149" s="4">
        <f t="shared" si="4"/>
        <v>0</v>
      </c>
      <c r="H149" s="157" t="str">
        <f t="shared" si="5"/>
        <v>00000000000000</v>
      </c>
    </row>
    <row r="150" spans="1:10">
      <c r="A150" s="189"/>
      <c r="B150" s="187"/>
      <c r="C150" s="6"/>
      <c r="D150" s="159"/>
      <c r="E150" s="160" t="s">
        <v>1327</v>
      </c>
      <c r="F150" s="156"/>
      <c r="G150" s="4">
        <f t="shared" si="4"/>
        <v>0</v>
      </c>
      <c r="H150" s="157" t="str">
        <f t="shared" si="5"/>
        <v>00000000000000</v>
      </c>
    </row>
    <row r="151" spans="1:10">
      <c r="A151" s="189"/>
      <c r="B151" s="187"/>
      <c r="C151" s="6"/>
      <c r="D151" s="159"/>
      <c r="E151" s="160" t="s">
        <v>1328</v>
      </c>
      <c r="F151" s="156"/>
      <c r="G151" s="4">
        <f t="shared" si="4"/>
        <v>0</v>
      </c>
      <c r="H151" s="157" t="str">
        <f t="shared" si="5"/>
        <v>00000000000000</v>
      </c>
    </row>
    <row r="152" spans="1:10">
      <c r="A152" s="189"/>
      <c r="B152" s="187" t="s">
        <v>1416</v>
      </c>
      <c r="C152" s="6">
        <f>C148+1</f>
        <v>38</v>
      </c>
      <c r="D152" s="159" t="s">
        <v>1265</v>
      </c>
      <c r="E152" s="160" t="s">
        <v>1330</v>
      </c>
      <c r="F152" s="156"/>
      <c r="G152" s="4">
        <f t="shared" si="4"/>
        <v>0</v>
      </c>
      <c r="H152" s="157" t="str">
        <f t="shared" si="5"/>
        <v>00000000000000</v>
      </c>
      <c r="I152" t="str">
        <f>_xlfn.CONCAT(H152:H155)</f>
        <v>00000000000000000000000000000000000000000000000000000000</v>
      </c>
      <c r="J152" t="str">
        <f>DEC2HEX(C152,2) &amp;" "&amp;BIN2HEX(MID($I152,1,4))&amp;BIN2HEX(MID($I152,5,4))&amp;" "&amp;BIN2HEX(MID($I152,9,4))&amp;BIN2HEX(MID($I152,13,4))&amp;" "&amp;BIN2HEX(MID($I152,17,4))&amp;BIN2HEX(MID($I152,21,4))&amp;" "&amp;BIN2HEX(MID($I152,25,4))&amp;BIN2HEX(MID($I152,29,4))&amp;" "&amp;BIN2HEX(MID($I152,33,4))&amp;BIN2HEX(MID($I152,37,4))&amp;" "&amp;BIN2HEX(MID($I152,41,4))&amp;BIN2HEX(MID($I152,45,4))&amp;" "&amp;BIN2HEX(MID($I152,49,4))&amp;BIN2HEX(MID($I152,53,4))</f>
        <v>26 00 00 00 00 00 00 00</v>
      </c>
    </row>
    <row r="153" spans="1:10">
      <c r="A153" s="189"/>
      <c r="B153" s="187"/>
      <c r="C153" s="6"/>
      <c r="D153" s="159"/>
      <c r="E153" s="160" t="s">
        <v>1331</v>
      </c>
      <c r="F153" s="156"/>
      <c r="G153" s="4">
        <f t="shared" si="4"/>
        <v>0</v>
      </c>
      <c r="H153" s="157" t="str">
        <f t="shared" si="5"/>
        <v>00000000000000</v>
      </c>
    </row>
    <row r="154" spans="1:10">
      <c r="A154" s="189"/>
      <c r="B154" s="187"/>
      <c r="C154" s="6"/>
      <c r="D154" s="159"/>
      <c r="E154" s="160" t="s">
        <v>1332</v>
      </c>
      <c r="F154" s="156"/>
      <c r="G154" s="4">
        <f t="shared" si="4"/>
        <v>0</v>
      </c>
      <c r="H154" s="157" t="str">
        <f t="shared" si="5"/>
        <v>00000000000000</v>
      </c>
    </row>
    <row r="155" spans="1:10">
      <c r="A155" s="189"/>
      <c r="B155" s="187"/>
      <c r="C155" s="6"/>
      <c r="D155" s="159"/>
      <c r="E155" s="160" t="s">
        <v>1333</v>
      </c>
      <c r="F155" s="156"/>
      <c r="G155" s="4">
        <f t="shared" si="4"/>
        <v>0</v>
      </c>
      <c r="H155" s="157" t="str">
        <f t="shared" si="5"/>
        <v>00000000000000</v>
      </c>
    </row>
    <row r="156" spans="1:10">
      <c r="A156" s="189"/>
      <c r="B156" s="187" t="s">
        <v>1417</v>
      </c>
      <c r="C156" s="6">
        <f>C152+1</f>
        <v>39</v>
      </c>
      <c r="D156" s="159" t="s">
        <v>1265</v>
      </c>
      <c r="E156" s="160" t="s">
        <v>1335</v>
      </c>
      <c r="F156" s="156"/>
      <c r="G156" s="4">
        <f t="shared" si="4"/>
        <v>0</v>
      </c>
      <c r="H156" s="157" t="str">
        <f t="shared" si="5"/>
        <v>00000000000000</v>
      </c>
      <c r="I156" t="str">
        <f>_xlfn.CONCAT(H156:H159)</f>
        <v>00000000000000000000000000000000000000000000000000000000</v>
      </c>
      <c r="J156" t="str">
        <f>DEC2HEX(C156,2) &amp;" "&amp;BIN2HEX(MID($I156,1,4))&amp;BIN2HEX(MID($I156,5,4))&amp;" "&amp;BIN2HEX(MID($I156,9,4))&amp;BIN2HEX(MID($I156,13,4))&amp;" "&amp;BIN2HEX(MID($I156,17,4))&amp;BIN2HEX(MID($I156,21,4))&amp;" "&amp;BIN2HEX(MID($I156,25,4))&amp;BIN2HEX(MID($I156,29,4))&amp;" "&amp;BIN2HEX(MID($I156,33,4))&amp;BIN2HEX(MID($I156,37,4))&amp;" "&amp;BIN2HEX(MID($I156,41,4))&amp;BIN2HEX(MID($I156,45,4))&amp;" "&amp;BIN2HEX(MID($I156,49,4))&amp;BIN2HEX(MID($I156,53,4))</f>
        <v>27 00 00 00 00 00 00 00</v>
      </c>
    </row>
    <row r="157" spans="1:10">
      <c r="A157" s="189"/>
      <c r="B157" s="187"/>
      <c r="C157" s="6"/>
      <c r="D157" s="159"/>
      <c r="E157" s="160" t="s">
        <v>1336</v>
      </c>
      <c r="F157" s="156"/>
      <c r="G157" s="4">
        <f t="shared" si="4"/>
        <v>0</v>
      </c>
      <c r="H157" s="157" t="str">
        <f t="shared" si="5"/>
        <v>00000000000000</v>
      </c>
    </row>
    <row r="158" spans="1:10">
      <c r="A158" s="189"/>
      <c r="B158" s="187"/>
      <c r="C158" s="6"/>
      <c r="D158" s="159"/>
      <c r="E158" s="160" t="s">
        <v>1337</v>
      </c>
      <c r="F158" s="156"/>
      <c r="G158" s="4">
        <f t="shared" si="4"/>
        <v>0</v>
      </c>
      <c r="H158" s="157" t="str">
        <f t="shared" si="5"/>
        <v>00000000000000</v>
      </c>
    </row>
    <row r="159" spans="1:10">
      <c r="A159" s="189"/>
      <c r="B159" s="187"/>
      <c r="C159" s="6"/>
      <c r="D159" s="159"/>
      <c r="E159" s="160" t="s">
        <v>1338</v>
      </c>
      <c r="F159" s="156"/>
      <c r="G159" s="4">
        <f t="shared" si="4"/>
        <v>0</v>
      </c>
      <c r="H159" s="157" t="str">
        <f t="shared" si="5"/>
        <v>00000000000000</v>
      </c>
    </row>
    <row r="160" spans="1:10">
      <c r="A160" s="189"/>
      <c r="B160" s="187" t="s">
        <v>1418</v>
      </c>
      <c r="C160" s="6">
        <f>C156+1</f>
        <v>40</v>
      </c>
      <c r="D160" s="159" t="s">
        <v>1265</v>
      </c>
      <c r="E160" s="160" t="s">
        <v>1340</v>
      </c>
      <c r="F160" s="156"/>
      <c r="G160" s="4">
        <f t="shared" si="4"/>
        <v>0</v>
      </c>
      <c r="H160" s="157" t="str">
        <f t="shared" si="5"/>
        <v>00000000000000</v>
      </c>
      <c r="I160" t="str">
        <f>_xlfn.CONCAT(H160:H163)</f>
        <v>00000000000000000000000000000000000000000000000000000000</v>
      </c>
      <c r="J160" t="str">
        <f>DEC2HEX(C160,2) &amp;" "&amp;BIN2HEX(MID($I160,1,4))&amp;BIN2HEX(MID($I160,5,4))&amp;" "&amp;BIN2HEX(MID($I160,9,4))&amp;BIN2HEX(MID($I160,13,4))&amp;" "&amp;BIN2HEX(MID($I160,17,4))&amp;BIN2HEX(MID($I160,21,4))&amp;" "&amp;BIN2HEX(MID($I160,25,4))&amp;BIN2HEX(MID($I160,29,4))&amp;" "&amp;BIN2HEX(MID($I160,33,4))&amp;BIN2HEX(MID($I160,37,4))&amp;" "&amp;BIN2HEX(MID($I160,41,4))&amp;BIN2HEX(MID($I160,45,4))&amp;" "&amp;BIN2HEX(MID($I160,49,4))&amp;BIN2HEX(MID($I160,53,4))</f>
        <v>28 00 00 00 00 00 00 00</v>
      </c>
    </row>
    <row r="161" spans="1:10">
      <c r="A161" s="189"/>
      <c r="B161" s="187"/>
      <c r="C161" s="6"/>
      <c r="D161" s="159"/>
      <c r="E161" s="160" t="s">
        <v>1341</v>
      </c>
      <c r="F161" s="156"/>
      <c r="G161" s="4">
        <f t="shared" si="4"/>
        <v>0</v>
      </c>
      <c r="H161" s="157" t="str">
        <f t="shared" si="5"/>
        <v>00000000000000</v>
      </c>
    </row>
    <row r="162" spans="1:10">
      <c r="A162" s="189"/>
      <c r="B162" s="187"/>
      <c r="C162" s="6"/>
      <c r="D162" s="159"/>
      <c r="E162" s="160" t="s">
        <v>1342</v>
      </c>
      <c r="F162" s="156"/>
      <c r="G162" s="4">
        <f t="shared" si="4"/>
        <v>0</v>
      </c>
      <c r="H162" s="157" t="str">
        <f t="shared" si="5"/>
        <v>00000000000000</v>
      </c>
    </row>
    <row r="163" spans="1:10">
      <c r="A163" s="189"/>
      <c r="B163" s="187"/>
      <c r="C163" s="6"/>
      <c r="D163" s="159"/>
      <c r="E163" s="160" t="s">
        <v>1343</v>
      </c>
      <c r="F163" s="156"/>
      <c r="G163" s="4">
        <f t="shared" si="4"/>
        <v>0</v>
      </c>
      <c r="H163" s="157" t="str">
        <f t="shared" si="5"/>
        <v>00000000000000</v>
      </c>
    </row>
    <row r="164" spans="1:10">
      <c r="A164" s="189"/>
      <c r="B164" s="187" t="s">
        <v>1419</v>
      </c>
      <c r="C164" s="6">
        <f>C160+1</f>
        <v>41</v>
      </c>
      <c r="D164" s="159" t="s">
        <v>1265</v>
      </c>
      <c r="E164" s="160" t="s">
        <v>1345</v>
      </c>
      <c r="F164" s="156"/>
      <c r="G164" s="4">
        <f t="shared" si="4"/>
        <v>0</v>
      </c>
      <c r="H164" s="157" t="str">
        <f t="shared" si="5"/>
        <v>00000000000000</v>
      </c>
      <c r="I164" t="str">
        <f>_xlfn.CONCAT(H164:H167)</f>
        <v>00000000000000000000000000000000000000000000000000000000</v>
      </c>
      <c r="J164" t="str">
        <f>DEC2HEX(C164,2) &amp;" "&amp;BIN2HEX(MID($I164,1,4))&amp;BIN2HEX(MID($I164,5,4))&amp;" "&amp;BIN2HEX(MID($I164,9,4))&amp;BIN2HEX(MID($I164,13,4))&amp;" "&amp;BIN2HEX(MID($I164,17,4))&amp;BIN2HEX(MID($I164,21,4))&amp;" "&amp;BIN2HEX(MID($I164,25,4))&amp;BIN2HEX(MID($I164,29,4))&amp;" "&amp;BIN2HEX(MID($I164,33,4))&amp;BIN2HEX(MID($I164,37,4))&amp;" "&amp;BIN2HEX(MID($I164,41,4))&amp;BIN2HEX(MID($I164,45,4))&amp;" "&amp;BIN2HEX(MID($I164,49,4))&amp;BIN2HEX(MID($I164,53,4))</f>
        <v>29 00 00 00 00 00 00 00</v>
      </c>
    </row>
    <row r="165" spans="1:10">
      <c r="A165" s="189"/>
      <c r="B165" s="187"/>
      <c r="C165" s="6"/>
      <c r="D165" s="159"/>
      <c r="E165" s="160" t="s">
        <v>1346</v>
      </c>
      <c r="F165" s="156"/>
      <c r="G165" s="4">
        <f t="shared" si="4"/>
        <v>0</v>
      </c>
      <c r="H165" s="157" t="str">
        <f t="shared" si="5"/>
        <v>00000000000000</v>
      </c>
    </row>
    <row r="166" spans="1:10">
      <c r="A166" s="189"/>
      <c r="B166" s="187"/>
      <c r="C166" s="6"/>
      <c r="D166" s="159"/>
      <c r="E166" s="160" t="s">
        <v>1347</v>
      </c>
      <c r="F166" s="156"/>
      <c r="G166" s="4">
        <f t="shared" si="4"/>
        <v>0</v>
      </c>
      <c r="H166" s="157" t="str">
        <f t="shared" si="5"/>
        <v>00000000000000</v>
      </c>
    </row>
    <row r="167" spans="1:10">
      <c r="A167" s="189"/>
      <c r="B167" s="187"/>
      <c r="C167" s="6"/>
      <c r="D167" s="159"/>
      <c r="E167" s="160" t="s">
        <v>1348</v>
      </c>
      <c r="F167" s="156"/>
      <c r="G167" s="4">
        <f t="shared" si="4"/>
        <v>0</v>
      </c>
      <c r="H167" s="157" t="str">
        <f t="shared" si="5"/>
        <v>00000000000000</v>
      </c>
    </row>
    <row r="168" spans="1:10">
      <c r="A168" s="189"/>
      <c r="B168" s="187" t="s">
        <v>1420</v>
      </c>
      <c r="C168" s="6">
        <f>C164+1</f>
        <v>42</v>
      </c>
      <c r="D168" s="159" t="s">
        <v>1265</v>
      </c>
      <c r="E168" s="160" t="s">
        <v>1350</v>
      </c>
      <c r="F168" s="156"/>
      <c r="G168" s="4">
        <f t="shared" si="4"/>
        <v>0</v>
      </c>
      <c r="H168" s="157" t="str">
        <f t="shared" si="5"/>
        <v>00000000000000</v>
      </c>
      <c r="I168" t="str">
        <f>_xlfn.CONCAT(H168:H171)</f>
        <v>00000000000000000000000000000000000000000000000000000000</v>
      </c>
      <c r="J168" t="str">
        <f>DEC2HEX(C168,2) &amp;" "&amp;BIN2HEX(MID($I168,1,4))&amp;BIN2HEX(MID($I168,5,4))&amp;" "&amp;BIN2HEX(MID($I168,9,4))&amp;BIN2HEX(MID($I168,13,4))&amp;" "&amp;BIN2HEX(MID($I168,17,4))&amp;BIN2HEX(MID($I168,21,4))&amp;" "&amp;BIN2HEX(MID($I168,25,4))&amp;BIN2HEX(MID($I168,29,4))&amp;" "&amp;BIN2HEX(MID($I168,33,4))&amp;BIN2HEX(MID($I168,37,4))&amp;" "&amp;BIN2HEX(MID($I168,41,4))&amp;BIN2HEX(MID($I168,45,4))&amp;" "&amp;BIN2HEX(MID($I168,49,4))&amp;BIN2HEX(MID($I168,53,4))</f>
        <v>2A 00 00 00 00 00 00 00</v>
      </c>
    </row>
    <row r="169" spans="1:10">
      <c r="A169" s="189"/>
      <c r="B169" s="187"/>
      <c r="C169" s="6"/>
      <c r="D169" s="159"/>
      <c r="E169" s="160" t="s">
        <v>1351</v>
      </c>
      <c r="F169" s="156"/>
      <c r="G169" s="4">
        <f t="shared" si="4"/>
        <v>0</v>
      </c>
      <c r="H169" s="157" t="str">
        <f t="shared" si="5"/>
        <v>00000000000000</v>
      </c>
    </row>
    <row r="170" spans="1:10">
      <c r="A170" s="189"/>
      <c r="B170" s="187"/>
      <c r="C170" s="6"/>
      <c r="D170" s="159"/>
      <c r="E170" s="160" t="s">
        <v>1352</v>
      </c>
      <c r="F170" s="156"/>
      <c r="G170" s="4">
        <f t="shared" si="4"/>
        <v>0</v>
      </c>
      <c r="H170" s="157" t="str">
        <f t="shared" si="5"/>
        <v>00000000000000</v>
      </c>
    </row>
    <row r="171" spans="1:10">
      <c r="A171" s="189"/>
      <c r="B171" s="187"/>
      <c r="C171" s="6"/>
      <c r="D171" s="159"/>
      <c r="E171" s="160" t="s">
        <v>1353</v>
      </c>
      <c r="F171" s="156"/>
      <c r="G171" s="4">
        <f t="shared" si="4"/>
        <v>0</v>
      </c>
      <c r="H171" s="157" t="str">
        <f t="shared" si="5"/>
        <v>00000000000000</v>
      </c>
    </row>
    <row r="172" spans="1:10">
      <c r="A172" s="189"/>
      <c r="B172" s="187" t="s">
        <v>1421</v>
      </c>
      <c r="C172" s="6">
        <f>C168+1</f>
        <v>43</v>
      </c>
      <c r="D172" s="159" t="s">
        <v>1265</v>
      </c>
      <c r="E172" s="160" t="s">
        <v>1355</v>
      </c>
      <c r="F172" s="156"/>
      <c r="G172" s="4">
        <f t="shared" si="4"/>
        <v>0</v>
      </c>
      <c r="H172" s="157" t="str">
        <f t="shared" si="5"/>
        <v>00000000000000</v>
      </c>
      <c r="I172" t="str">
        <f>_xlfn.CONCAT(H172:H175)</f>
        <v>00000000000000000000000000000000000000000000000000000000</v>
      </c>
      <c r="J172" t="str">
        <f>DEC2HEX(C172,2) &amp;" "&amp;BIN2HEX(MID($I172,1,4))&amp;BIN2HEX(MID($I172,5,4))&amp;" "&amp;BIN2HEX(MID($I172,9,4))&amp;BIN2HEX(MID($I172,13,4))&amp;" "&amp;BIN2HEX(MID($I172,17,4))&amp;BIN2HEX(MID($I172,21,4))&amp;" "&amp;BIN2HEX(MID($I172,25,4))&amp;BIN2HEX(MID($I172,29,4))&amp;" "&amp;BIN2HEX(MID($I172,33,4))&amp;BIN2HEX(MID($I172,37,4))&amp;" "&amp;BIN2HEX(MID($I172,41,4))&amp;BIN2HEX(MID($I172,45,4))&amp;" "&amp;BIN2HEX(MID($I172,49,4))&amp;BIN2HEX(MID($I172,53,4))</f>
        <v>2B 00 00 00 00 00 00 00</v>
      </c>
    </row>
    <row r="173" spans="1:10">
      <c r="A173" s="189"/>
      <c r="B173" s="187"/>
      <c r="C173" s="6"/>
      <c r="D173" s="159"/>
      <c r="E173" s="160" t="s">
        <v>1356</v>
      </c>
      <c r="F173" s="156"/>
      <c r="G173" s="4">
        <f t="shared" si="4"/>
        <v>0</v>
      </c>
      <c r="H173" s="157" t="str">
        <f t="shared" si="5"/>
        <v>00000000000000</v>
      </c>
      <c r="I173" s="141"/>
    </row>
    <row r="174" spans="1:10">
      <c r="A174" s="189"/>
      <c r="B174" s="187"/>
      <c r="C174" s="6"/>
      <c r="D174" s="159"/>
      <c r="E174" s="160" t="s">
        <v>1357</v>
      </c>
      <c r="F174" s="156"/>
      <c r="G174" s="4">
        <f t="shared" si="4"/>
        <v>0</v>
      </c>
      <c r="H174" s="157" t="str">
        <f t="shared" si="5"/>
        <v>00000000000000</v>
      </c>
      <c r="I174" s="158"/>
    </row>
    <row r="175" spans="1:10">
      <c r="A175" s="189"/>
      <c r="B175" s="187"/>
      <c r="C175" s="6"/>
      <c r="D175" s="159"/>
      <c r="E175" s="160" t="s">
        <v>1358</v>
      </c>
      <c r="F175" s="156"/>
      <c r="G175" s="4">
        <f t="shared" si="4"/>
        <v>0</v>
      </c>
      <c r="H175" s="157" t="str">
        <f t="shared" si="5"/>
        <v>00000000000000</v>
      </c>
    </row>
    <row r="176" spans="1:10">
      <c r="A176" s="189"/>
      <c r="B176" s="187" t="s">
        <v>1422</v>
      </c>
      <c r="C176" s="6">
        <f>C172+1</f>
        <v>44</v>
      </c>
      <c r="D176" s="159" t="s">
        <v>1265</v>
      </c>
      <c r="E176" s="160" t="s">
        <v>1360</v>
      </c>
      <c r="F176" s="156"/>
      <c r="G176" s="4">
        <f t="shared" si="4"/>
        <v>0</v>
      </c>
      <c r="H176" s="157" t="str">
        <f t="shared" si="5"/>
        <v>00000000000000</v>
      </c>
      <c r="I176" t="str">
        <f>_xlfn.CONCAT(H176:H179)</f>
        <v>00000000000000000000000000000000000000000000000000000000</v>
      </c>
      <c r="J176" t="str">
        <f>DEC2HEX(C176,2) &amp;" "&amp;BIN2HEX(MID($I176,1,4))&amp;BIN2HEX(MID($I176,5,4))&amp;" "&amp;BIN2HEX(MID($I176,9,4))&amp;BIN2HEX(MID($I176,13,4))&amp;" "&amp;BIN2HEX(MID($I176,17,4))&amp;BIN2HEX(MID($I176,21,4))&amp;" "&amp;BIN2HEX(MID($I176,25,4))&amp;BIN2HEX(MID($I176,29,4))&amp;" "&amp;BIN2HEX(MID($I176,33,4))&amp;BIN2HEX(MID($I176,37,4))&amp;" "&amp;BIN2HEX(MID($I176,41,4))&amp;BIN2HEX(MID($I176,45,4))&amp;" "&amp;BIN2HEX(MID($I176,49,4))&amp;BIN2HEX(MID($I176,53,4))</f>
        <v>2C 00 00 00 00 00 00 00</v>
      </c>
    </row>
    <row r="177" spans="1:10">
      <c r="A177" s="189"/>
      <c r="B177" s="187"/>
      <c r="C177" s="6"/>
      <c r="D177" s="159"/>
      <c r="E177" s="160" t="s">
        <v>1361</v>
      </c>
      <c r="F177" s="156"/>
      <c r="G177" s="4">
        <f t="shared" si="4"/>
        <v>0</v>
      </c>
      <c r="H177" s="157" t="str">
        <f t="shared" si="5"/>
        <v>00000000000000</v>
      </c>
    </row>
    <row r="178" spans="1:10">
      <c r="A178" s="189"/>
      <c r="B178" s="187"/>
      <c r="C178" s="6"/>
      <c r="D178" s="159"/>
      <c r="E178" s="160" t="s">
        <v>1362</v>
      </c>
      <c r="F178" s="156"/>
      <c r="G178" s="4">
        <f t="shared" si="4"/>
        <v>0</v>
      </c>
      <c r="H178" s="157" t="str">
        <f t="shared" si="5"/>
        <v>00000000000000</v>
      </c>
    </row>
    <row r="179" spans="1:10">
      <c r="A179" s="189"/>
      <c r="B179" s="187"/>
      <c r="C179" s="6"/>
      <c r="D179" s="159"/>
      <c r="E179" s="160" t="s">
        <v>1363</v>
      </c>
      <c r="F179" s="156"/>
      <c r="G179" s="4">
        <f t="shared" si="4"/>
        <v>0</v>
      </c>
      <c r="H179" s="157" t="str">
        <f t="shared" si="5"/>
        <v>00000000000000</v>
      </c>
    </row>
    <row r="180" spans="1:10">
      <c r="A180" s="189"/>
      <c r="B180" s="187" t="s">
        <v>1423</v>
      </c>
      <c r="C180" s="6">
        <f>C176+1</f>
        <v>45</v>
      </c>
      <c r="D180" s="159" t="s">
        <v>1265</v>
      </c>
      <c r="E180" s="160" t="s">
        <v>1365</v>
      </c>
      <c r="F180" s="156"/>
      <c r="G180" s="4">
        <f t="shared" si="4"/>
        <v>0</v>
      </c>
      <c r="H180" s="157" t="str">
        <f t="shared" si="5"/>
        <v>00000000000000</v>
      </c>
      <c r="I180" t="str">
        <f>_xlfn.CONCAT(H180:H183)</f>
        <v>00000000000000000000000000000000000000000000000000000000</v>
      </c>
      <c r="J180" t="str">
        <f>DEC2HEX(C180,2) &amp;" "&amp;BIN2HEX(MID($I180,1,4))&amp;BIN2HEX(MID($I180,5,4))&amp;" "&amp;BIN2HEX(MID($I180,9,4))&amp;BIN2HEX(MID($I180,13,4))&amp;" "&amp;BIN2HEX(MID($I180,17,4))&amp;BIN2HEX(MID($I180,21,4))&amp;" "&amp;BIN2HEX(MID($I180,25,4))&amp;BIN2HEX(MID($I180,29,4))&amp;" "&amp;BIN2HEX(MID($I180,33,4))&amp;BIN2HEX(MID($I180,37,4))&amp;" "&amp;BIN2HEX(MID($I180,41,4))&amp;BIN2HEX(MID($I180,45,4))&amp;" "&amp;BIN2HEX(MID($I180,49,4))&amp;BIN2HEX(MID($I180,53,4))</f>
        <v>2D 00 00 00 00 00 00 00</v>
      </c>
    </row>
    <row r="181" spans="1:10">
      <c r="A181" s="189"/>
      <c r="B181" s="187"/>
      <c r="C181" s="6"/>
      <c r="D181" s="159"/>
      <c r="E181" s="160" t="s">
        <v>1366</v>
      </c>
      <c r="F181" s="156"/>
      <c r="G181" s="4">
        <f t="shared" si="4"/>
        <v>0</v>
      </c>
      <c r="H181" s="157" t="str">
        <f t="shared" si="5"/>
        <v>00000000000000</v>
      </c>
    </row>
    <row r="182" spans="1:10">
      <c r="A182" s="189"/>
      <c r="B182" s="187"/>
      <c r="C182" s="6"/>
      <c r="D182" s="159"/>
      <c r="E182" s="160" t="s">
        <v>1367</v>
      </c>
      <c r="F182" s="156"/>
      <c r="G182" s="4">
        <f t="shared" si="4"/>
        <v>0</v>
      </c>
      <c r="H182" s="157" t="str">
        <f t="shared" si="5"/>
        <v>00000000000000</v>
      </c>
    </row>
    <row r="183" spans="1:10">
      <c r="A183" s="189"/>
      <c r="B183" s="187"/>
      <c r="C183" s="6"/>
      <c r="D183" s="159"/>
      <c r="E183" s="160" t="s">
        <v>1368</v>
      </c>
      <c r="F183" s="156"/>
      <c r="G183" s="4">
        <f t="shared" si="4"/>
        <v>0</v>
      </c>
      <c r="H183" s="157" t="str">
        <f t="shared" si="5"/>
        <v>00000000000000</v>
      </c>
    </row>
    <row r="184" spans="1:10">
      <c r="A184" s="189"/>
      <c r="B184" s="187" t="s">
        <v>1424</v>
      </c>
      <c r="C184" s="6">
        <f>C180+1</f>
        <v>46</v>
      </c>
      <c r="D184" s="159" t="s">
        <v>1265</v>
      </c>
      <c r="E184" s="160" t="s">
        <v>1370</v>
      </c>
      <c r="F184" s="156"/>
      <c r="G184" s="4">
        <f t="shared" si="4"/>
        <v>0</v>
      </c>
      <c r="H184" s="157" t="str">
        <f t="shared" si="5"/>
        <v>00000000000000</v>
      </c>
      <c r="I184" t="str">
        <f>_xlfn.CONCAT(H184:H187)</f>
        <v>00000000000000000000000000000000000000000000000000000000</v>
      </c>
      <c r="J184" t="str">
        <f>DEC2HEX(C184,2) &amp;" "&amp;BIN2HEX(MID($I184,1,4))&amp;BIN2HEX(MID($I184,5,4))&amp;" "&amp;BIN2HEX(MID($I184,9,4))&amp;BIN2HEX(MID($I184,13,4))&amp;" "&amp;BIN2HEX(MID($I184,17,4))&amp;BIN2HEX(MID($I184,21,4))&amp;" "&amp;BIN2HEX(MID($I184,25,4))&amp;BIN2HEX(MID($I184,29,4))&amp;" "&amp;BIN2HEX(MID($I184,33,4))&amp;BIN2HEX(MID($I184,37,4))&amp;" "&amp;BIN2HEX(MID($I184,41,4))&amp;BIN2HEX(MID($I184,45,4))&amp;" "&amp;BIN2HEX(MID($I184,49,4))&amp;BIN2HEX(MID($I184,53,4))</f>
        <v>2E 00 00 00 00 00 00 00</v>
      </c>
    </row>
    <row r="185" spans="1:10">
      <c r="A185" s="189"/>
      <c r="B185" s="187"/>
      <c r="C185" s="6"/>
      <c r="D185" s="159"/>
      <c r="E185" s="160" t="s">
        <v>1371</v>
      </c>
      <c r="F185" s="156"/>
      <c r="G185" s="4">
        <f t="shared" si="4"/>
        <v>0</v>
      </c>
      <c r="H185" s="157" t="str">
        <f t="shared" si="5"/>
        <v>00000000000000</v>
      </c>
    </row>
    <row r="186" spans="1:10">
      <c r="A186" s="189"/>
      <c r="B186" s="187"/>
      <c r="C186" s="6"/>
      <c r="D186" s="159"/>
      <c r="E186" s="160" t="s">
        <v>1372</v>
      </c>
      <c r="F186" s="156"/>
      <c r="G186" s="4">
        <f t="shared" si="4"/>
        <v>0</v>
      </c>
      <c r="H186" s="157" t="str">
        <f t="shared" si="5"/>
        <v>00000000000000</v>
      </c>
    </row>
    <row r="187" spans="1:10">
      <c r="A187" s="189"/>
      <c r="B187" s="187"/>
      <c r="C187" s="6"/>
      <c r="D187" s="159"/>
      <c r="E187" s="160" t="s">
        <v>1373</v>
      </c>
      <c r="F187" s="156"/>
      <c r="G187" s="4">
        <f t="shared" si="4"/>
        <v>0</v>
      </c>
      <c r="H187" s="157" t="str">
        <f t="shared" si="5"/>
        <v>00000000000000</v>
      </c>
    </row>
    <row r="188" spans="1:10">
      <c r="A188" s="189"/>
      <c r="B188" s="187" t="s">
        <v>1425</v>
      </c>
      <c r="C188" s="6">
        <f>C184+1</f>
        <v>47</v>
      </c>
      <c r="D188" s="159" t="s">
        <v>1265</v>
      </c>
      <c r="E188" s="160" t="s">
        <v>1375</v>
      </c>
      <c r="F188" s="156"/>
      <c r="G188" s="4">
        <f t="shared" si="4"/>
        <v>0</v>
      </c>
      <c r="H188" s="157" t="str">
        <f t="shared" si="5"/>
        <v>00000000000000</v>
      </c>
      <c r="I188" t="str">
        <f>_xlfn.CONCAT(H188:H191)</f>
        <v>00000000000000000000000000000000000000000000000000000000</v>
      </c>
      <c r="J188" t="str">
        <f>DEC2HEX(C188,2) &amp;" "&amp;BIN2HEX(MID($I188,1,4))&amp;BIN2HEX(MID($I188,5,4))&amp;" "&amp;BIN2HEX(MID($I188,9,4))&amp;BIN2HEX(MID($I188,13,4))&amp;" "&amp;BIN2HEX(MID($I188,17,4))&amp;BIN2HEX(MID($I188,21,4))&amp;" "&amp;BIN2HEX(MID($I188,25,4))&amp;BIN2HEX(MID($I188,29,4))&amp;" "&amp;BIN2HEX(MID($I188,33,4))&amp;BIN2HEX(MID($I188,37,4))&amp;" "&amp;BIN2HEX(MID($I188,41,4))&amp;BIN2HEX(MID($I188,45,4))&amp;" "&amp;BIN2HEX(MID($I188,49,4))&amp;BIN2HEX(MID($I188,53,4))</f>
        <v>2F 00 00 00 00 00 00 00</v>
      </c>
    </row>
    <row r="189" spans="1:10">
      <c r="A189" s="189"/>
      <c r="B189" s="187"/>
      <c r="C189" s="6"/>
      <c r="D189" s="159"/>
      <c r="E189" s="160" t="s">
        <v>1376</v>
      </c>
      <c r="F189" s="156"/>
      <c r="G189" s="4">
        <f t="shared" si="4"/>
        <v>0</v>
      </c>
      <c r="H189" s="157" t="str">
        <f t="shared" si="5"/>
        <v>00000000000000</v>
      </c>
    </row>
    <row r="190" spans="1:10">
      <c r="A190" s="189"/>
      <c r="B190" s="187"/>
      <c r="C190" s="6"/>
      <c r="D190" s="159"/>
      <c r="E190" s="160" t="s">
        <v>1377</v>
      </c>
      <c r="F190" s="156"/>
      <c r="G190" s="4">
        <f t="shared" si="4"/>
        <v>0</v>
      </c>
      <c r="H190" s="157" t="str">
        <f t="shared" si="5"/>
        <v>00000000000000</v>
      </c>
    </row>
    <row r="191" spans="1:10">
      <c r="A191" s="189"/>
      <c r="B191" s="187"/>
      <c r="C191" s="6"/>
      <c r="D191" s="159"/>
      <c r="E191" s="160" t="s">
        <v>1378</v>
      </c>
      <c r="F191" s="156"/>
      <c r="G191" s="4">
        <f t="shared" si="4"/>
        <v>0</v>
      </c>
      <c r="H191" s="157" t="str">
        <f t="shared" si="5"/>
        <v>00000000000000</v>
      </c>
    </row>
    <row r="192" spans="1:10">
      <c r="A192" s="189"/>
      <c r="B192" s="187" t="s">
        <v>1426</v>
      </c>
      <c r="C192" s="6">
        <f>C188+1</f>
        <v>48</v>
      </c>
      <c r="D192" s="159" t="s">
        <v>1265</v>
      </c>
      <c r="E192" s="160" t="s">
        <v>1380</v>
      </c>
      <c r="F192" s="156"/>
      <c r="G192" s="4">
        <f t="shared" si="4"/>
        <v>0</v>
      </c>
      <c r="H192" s="157" t="str">
        <f t="shared" si="5"/>
        <v>00000000000000</v>
      </c>
      <c r="I192" t="str">
        <f>_xlfn.CONCAT(H192:H195)</f>
        <v>00000000000000000000000000000000000000000000000000000000</v>
      </c>
      <c r="J192" t="str">
        <f>DEC2HEX(C192,2) &amp;" "&amp;BIN2HEX(MID($I192,1,4))&amp;BIN2HEX(MID($I192,5,4))&amp;" "&amp;BIN2HEX(MID($I192,9,4))&amp;BIN2HEX(MID($I192,13,4))&amp;" "&amp;BIN2HEX(MID($I192,17,4))&amp;BIN2HEX(MID($I192,21,4))&amp;" "&amp;BIN2HEX(MID($I192,25,4))&amp;BIN2HEX(MID($I192,29,4))&amp;" "&amp;BIN2HEX(MID($I192,33,4))&amp;BIN2HEX(MID($I192,37,4))&amp;" "&amp;BIN2HEX(MID($I192,41,4))&amp;BIN2HEX(MID($I192,45,4))&amp;" "&amp;BIN2HEX(MID($I192,49,4))&amp;BIN2HEX(MID($I192,53,4))</f>
        <v>30 00 00 00 00 00 00 00</v>
      </c>
    </row>
    <row r="193" spans="1:10">
      <c r="A193" s="189"/>
      <c r="B193" s="187"/>
      <c r="C193" s="6"/>
      <c r="D193" s="159"/>
      <c r="E193" s="160" t="s">
        <v>1381</v>
      </c>
      <c r="F193" s="156"/>
      <c r="G193" s="4">
        <f t="shared" si="4"/>
        <v>0</v>
      </c>
      <c r="H193" s="157" t="str">
        <f t="shared" si="5"/>
        <v>00000000000000</v>
      </c>
    </row>
    <row r="194" spans="1:10">
      <c r="A194" s="189"/>
      <c r="B194" s="187"/>
      <c r="C194" s="6"/>
      <c r="D194" s="159"/>
      <c r="E194" s="160" t="s">
        <v>1382</v>
      </c>
      <c r="F194" s="156"/>
      <c r="G194" s="4">
        <f t="shared" si="4"/>
        <v>0</v>
      </c>
      <c r="H194" s="157" t="str">
        <f t="shared" si="5"/>
        <v>00000000000000</v>
      </c>
    </row>
    <row r="195" spans="1:10">
      <c r="A195" s="189"/>
      <c r="B195" s="187"/>
      <c r="C195" s="6"/>
      <c r="D195" s="159"/>
      <c r="E195" s="160" t="s">
        <v>1383</v>
      </c>
      <c r="F195" s="156"/>
      <c r="G195" s="4">
        <f t="shared" si="4"/>
        <v>0</v>
      </c>
      <c r="H195" s="157" t="str">
        <f t="shared" si="5"/>
        <v>00000000000000</v>
      </c>
    </row>
    <row r="196" spans="1:10">
      <c r="A196" s="189"/>
      <c r="B196" s="187" t="s">
        <v>1427</v>
      </c>
      <c r="C196" s="6">
        <f>C192+1</f>
        <v>49</v>
      </c>
      <c r="D196" s="159" t="s">
        <v>1265</v>
      </c>
      <c r="E196" s="160" t="s">
        <v>1385</v>
      </c>
      <c r="F196" s="156"/>
      <c r="G196" s="4">
        <f t="shared" si="4"/>
        <v>0</v>
      </c>
      <c r="H196" s="157" t="str">
        <f t="shared" si="5"/>
        <v>00000000000000</v>
      </c>
      <c r="I196" t="str">
        <f>_xlfn.CONCAT(H196:H199)</f>
        <v>00000000000000000000000000000000000000000000000000000000</v>
      </c>
      <c r="J196" t="str">
        <f>DEC2HEX(C196,2) &amp;" "&amp;BIN2HEX(MID($I196,1,4))&amp;BIN2HEX(MID($I196,5,4))&amp;" "&amp;BIN2HEX(MID($I196,9,4))&amp;BIN2HEX(MID($I196,13,4))&amp;" "&amp;BIN2HEX(MID($I196,17,4))&amp;BIN2HEX(MID($I196,21,4))&amp;" "&amp;BIN2HEX(MID($I196,25,4))&amp;BIN2HEX(MID($I196,29,4))&amp;" "&amp;BIN2HEX(MID($I196,33,4))&amp;BIN2HEX(MID($I196,37,4))&amp;" "&amp;BIN2HEX(MID($I196,41,4))&amp;BIN2HEX(MID($I196,45,4))&amp;" "&amp;BIN2HEX(MID($I196,49,4))&amp;BIN2HEX(MID($I196,53,4))</f>
        <v>31 00 00 00 00 00 00 00</v>
      </c>
    </row>
    <row r="197" spans="1:10">
      <c r="A197" s="189"/>
      <c r="B197" s="187"/>
      <c r="C197" s="6"/>
      <c r="D197" s="159"/>
      <c r="E197" s="160" t="s">
        <v>1386</v>
      </c>
      <c r="F197" s="156"/>
      <c r="G197" s="4">
        <f t="shared" si="4"/>
        <v>0</v>
      </c>
      <c r="H197" s="157" t="str">
        <f t="shared" si="5"/>
        <v>00000000000000</v>
      </c>
    </row>
    <row r="198" spans="1:10">
      <c r="A198" s="189"/>
      <c r="B198" s="187"/>
      <c r="C198" s="6"/>
      <c r="D198" s="159"/>
      <c r="E198" s="160" t="s">
        <v>1387</v>
      </c>
      <c r="F198" s="156"/>
      <c r="G198" s="4">
        <f t="shared" ref="G198:G261" si="6">F198*1000</f>
        <v>0</v>
      </c>
      <c r="H198" s="157" t="str">
        <f t="shared" ref="H198:H261" si="7">_xlfn.BASE(G198,2,14)</f>
        <v>00000000000000</v>
      </c>
    </row>
    <row r="199" spans="1:10">
      <c r="A199" s="189"/>
      <c r="B199" s="187"/>
      <c r="C199" s="6"/>
      <c r="D199" s="159"/>
      <c r="E199" s="160" t="s">
        <v>1388</v>
      </c>
      <c r="F199" s="156"/>
      <c r="G199" s="4">
        <f t="shared" si="6"/>
        <v>0</v>
      </c>
      <c r="H199" s="157" t="str">
        <f t="shared" si="7"/>
        <v>00000000000000</v>
      </c>
    </row>
    <row r="200" spans="1:10">
      <c r="A200" s="189"/>
      <c r="B200" s="187" t="s">
        <v>1428</v>
      </c>
      <c r="C200" s="6">
        <f>C196+1</f>
        <v>50</v>
      </c>
      <c r="D200" s="159" t="s">
        <v>1265</v>
      </c>
      <c r="E200" s="160" t="s">
        <v>1390</v>
      </c>
      <c r="F200" s="156"/>
      <c r="G200" s="4">
        <f t="shared" si="6"/>
        <v>0</v>
      </c>
      <c r="H200" s="157" t="str">
        <f t="shared" si="7"/>
        <v>00000000000000</v>
      </c>
      <c r="I200" t="str">
        <f>_xlfn.CONCAT(H200:H203)</f>
        <v>00000000000000000000000000000000000000000000000000000000</v>
      </c>
      <c r="J200" t="str">
        <f>DEC2HEX(C200,2) &amp;" "&amp;BIN2HEX(MID($I200,1,4))&amp;BIN2HEX(MID($I200,5,4))&amp;" "&amp;BIN2HEX(MID($I200,9,4))&amp;BIN2HEX(MID($I200,13,4))&amp;" "&amp;BIN2HEX(MID($I200,17,4))&amp;BIN2HEX(MID($I200,21,4))&amp;" "&amp;BIN2HEX(MID($I200,25,4))&amp;BIN2HEX(MID($I200,29,4))&amp;" "&amp;BIN2HEX(MID($I200,33,4))&amp;BIN2HEX(MID($I200,37,4))&amp;" "&amp;BIN2HEX(MID($I200,41,4))&amp;BIN2HEX(MID($I200,45,4))&amp;" "&amp;BIN2HEX(MID($I200,49,4))&amp;BIN2HEX(MID($I200,53,4))</f>
        <v>32 00 00 00 00 00 00 00</v>
      </c>
    </row>
    <row r="201" spans="1:10">
      <c r="A201" s="189"/>
      <c r="B201" s="187"/>
      <c r="C201" s="6"/>
      <c r="D201" s="159"/>
      <c r="E201" s="160" t="s">
        <v>1391</v>
      </c>
      <c r="F201" s="156"/>
      <c r="G201" s="4">
        <f t="shared" si="6"/>
        <v>0</v>
      </c>
      <c r="H201" s="157" t="str">
        <f t="shared" si="7"/>
        <v>00000000000000</v>
      </c>
      <c r="I201" s="141"/>
    </row>
    <row r="202" spans="1:10">
      <c r="A202" s="189"/>
      <c r="B202" s="187"/>
      <c r="C202" s="6"/>
      <c r="D202" s="159"/>
      <c r="E202" s="160" t="s">
        <v>1392</v>
      </c>
      <c r="F202" s="156"/>
      <c r="G202" s="4">
        <f t="shared" si="6"/>
        <v>0</v>
      </c>
      <c r="H202" s="157" t="str">
        <f t="shared" si="7"/>
        <v>00000000000000</v>
      </c>
      <c r="I202" s="158"/>
    </row>
    <row r="203" spans="1:10">
      <c r="A203" s="189"/>
      <c r="B203" s="187"/>
      <c r="C203" s="6"/>
      <c r="D203" s="159"/>
      <c r="E203" s="160" t="s">
        <v>1393</v>
      </c>
      <c r="F203" s="156"/>
      <c r="G203" s="4">
        <f t="shared" si="6"/>
        <v>0</v>
      </c>
      <c r="H203" s="157" t="str">
        <f t="shared" si="7"/>
        <v>00000000000000</v>
      </c>
    </row>
    <row r="204" spans="1:10">
      <c r="A204" s="189"/>
      <c r="B204" s="187" t="s">
        <v>1429</v>
      </c>
      <c r="C204" s="6">
        <f>C200+1</f>
        <v>51</v>
      </c>
      <c r="D204" s="159" t="s">
        <v>1265</v>
      </c>
      <c r="E204" s="160" t="s">
        <v>1395</v>
      </c>
      <c r="F204" s="156"/>
      <c r="G204" s="4">
        <f t="shared" si="6"/>
        <v>0</v>
      </c>
      <c r="H204" s="157" t="str">
        <f t="shared" si="7"/>
        <v>00000000000000</v>
      </c>
      <c r="I204" t="str">
        <f>_xlfn.CONCAT(H204:H207)</f>
        <v>00000000000000000000000000000000000000000000000000000000</v>
      </c>
      <c r="J204" t="str">
        <f>DEC2HEX(C204,2) &amp;" "&amp;BIN2HEX(MID($I204,1,4))&amp;BIN2HEX(MID($I204,5,4))&amp;" "&amp;BIN2HEX(MID($I204,9,4))&amp;BIN2HEX(MID($I204,13,4))&amp;" "&amp;BIN2HEX(MID($I204,17,4))&amp;BIN2HEX(MID($I204,21,4))&amp;" "&amp;BIN2HEX(MID($I204,25,4))&amp;BIN2HEX(MID($I204,29,4))&amp;" "&amp;BIN2HEX(MID($I204,33,4))&amp;BIN2HEX(MID($I204,37,4))&amp;" "&amp;BIN2HEX(MID($I204,41,4))&amp;BIN2HEX(MID($I204,45,4))&amp;" "&amp;BIN2HEX(MID($I204,49,4))&amp;BIN2HEX(MID($I204,53,4))</f>
        <v>33 00 00 00 00 00 00 00</v>
      </c>
    </row>
    <row r="205" spans="1:10">
      <c r="A205" s="189"/>
      <c r="B205" s="187"/>
      <c r="C205" s="6"/>
      <c r="D205" s="159"/>
      <c r="E205" s="160" t="s">
        <v>1396</v>
      </c>
      <c r="F205" s="156"/>
      <c r="G205" s="4">
        <f t="shared" si="6"/>
        <v>0</v>
      </c>
      <c r="H205" s="157" t="str">
        <f t="shared" si="7"/>
        <v>00000000000000</v>
      </c>
    </row>
    <row r="206" spans="1:10">
      <c r="A206" s="189"/>
      <c r="B206" s="187"/>
      <c r="C206" s="6"/>
      <c r="D206" s="159"/>
      <c r="E206" s="160" t="s">
        <v>1397</v>
      </c>
      <c r="F206" s="156"/>
      <c r="G206" s="4">
        <f t="shared" si="6"/>
        <v>0</v>
      </c>
      <c r="H206" s="157" t="str">
        <f t="shared" si="7"/>
        <v>00000000000000</v>
      </c>
    </row>
    <row r="207" spans="1:10">
      <c r="A207" s="189"/>
      <c r="B207" s="187"/>
      <c r="C207" s="6"/>
      <c r="D207" s="159"/>
      <c r="E207" s="160" t="s">
        <v>1398</v>
      </c>
      <c r="F207" s="156"/>
      <c r="G207" s="4">
        <f t="shared" si="6"/>
        <v>0</v>
      </c>
      <c r="H207" s="157" t="str">
        <f t="shared" si="7"/>
        <v>00000000000000</v>
      </c>
    </row>
    <row r="208" spans="1:10">
      <c r="A208" s="189"/>
      <c r="B208" s="187" t="s">
        <v>1430</v>
      </c>
      <c r="C208" s="6">
        <f>C204+1</f>
        <v>52</v>
      </c>
      <c r="D208" s="159" t="s">
        <v>1265</v>
      </c>
      <c r="E208" s="160" t="s">
        <v>1400</v>
      </c>
      <c r="F208" s="156"/>
      <c r="G208" s="4">
        <f t="shared" si="6"/>
        <v>0</v>
      </c>
      <c r="H208" s="157" t="str">
        <f t="shared" si="7"/>
        <v>00000000000000</v>
      </c>
      <c r="I208" t="str">
        <f>_xlfn.CONCAT(H208:H211)</f>
        <v>00000000000000000000000000000000000000000000000000000000</v>
      </c>
      <c r="J208" t="str">
        <f>DEC2HEX(C208,2) &amp;" "&amp;BIN2HEX(MID($I208,1,4))&amp;BIN2HEX(MID($I208,5,4))&amp;" "&amp;BIN2HEX(MID($I208,9,4))&amp;BIN2HEX(MID($I208,13,4))&amp;" "&amp;BIN2HEX(MID($I208,17,4))&amp;BIN2HEX(MID($I208,21,4))&amp;" "&amp;BIN2HEX(MID($I208,25,4))&amp;BIN2HEX(MID($I208,29,4))&amp;" "&amp;BIN2HEX(MID($I208,33,4))&amp;BIN2HEX(MID($I208,37,4))&amp;" "&amp;BIN2HEX(MID($I208,41,4))&amp;BIN2HEX(MID($I208,45,4))&amp;" "&amp;BIN2HEX(MID($I208,49,4))&amp;BIN2HEX(MID($I208,53,4))</f>
        <v>34 00 00 00 00 00 00 00</v>
      </c>
    </row>
    <row r="209" spans="1:10">
      <c r="A209" s="189"/>
      <c r="B209" s="187"/>
      <c r="C209" s="6"/>
      <c r="D209" s="159"/>
      <c r="E209" s="160" t="s">
        <v>1401</v>
      </c>
      <c r="F209" s="156"/>
      <c r="G209" s="4">
        <f t="shared" si="6"/>
        <v>0</v>
      </c>
      <c r="H209" s="157" t="str">
        <f t="shared" si="7"/>
        <v>00000000000000</v>
      </c>
    </row>
    <row r="210" spans="1:10">
      <c r="A210" s="189"/>
      <c r="B210" s="187"/>
      <c r="C210" s="6"/>
      <c r="D210" s="159"/>
      <c r="E210" s="160" t="s">
        <v>1402</v>
      </c>
      <c r="F210" s="156"/>
      <c r="G210" s="4">
        <f t="shared" si="6"/>
        <v>0</v>
      </c>
      <c r="H210" s="157" t="str">
        <f t="shared" si="7"/>
        <v>00000000000000</v>
      </c>
    </row>
    <row r="211" spans="1:10">
      <c r="A211" s="190"/>
      <c r="B211" s="187"/>
      <c r="C211" s="6"/>
      <c r="D211" s="159"/>
      <c r="E211" s="160" t="s">
        <v>1403</v>
      </c>
      <c r="F211" s="156"/>
      <c r="G211" s="4">
        <f t="shared" si="6"/>
        <v>0</v>
      </c>
      <c r="H211" s="157" t="str">
        <f t="shared" si="7"/>
        <v>00000000000000</v>
      </c>
    </row>
    <row r="212" spans="1:10">
      <c r="A212" s="192" t="s">
        <v>1431</v>
      </c>
      <c r="B212" s="191" t="s">
        <v>1432</v>
      </c>
      <c r="C212" s="154">
        <f>C208+1</f>
        <v>53</v>
      </c>
      <c r="D212" s="153" t="s">
        <v>1265</v>
      </c>
      <c r="E212" s="155" t="s">
        <v>1122</v>
      </c>
      <c r="F212" s="156"/>
      <c r="G212" s="4">
        <f t="shared" si="6"/>
        <v>0</v>
      </c>
      <c r="H212" s="157" t="str">
        <f t="shared" si="7"/>
        <v>00000000000000</v>
      </c>
      <c r="I212" t="str">
        <f>_xlfn.CONCAT(H212:H215)</f>
        <v>00000000000000000000000000000000000000000000000000000000</v>
      </c>
      <c r="J212" t="str">
        <f>DEC2HEX(C212,2) &amp;" "&amp;BIN2HEX(MID($I212,1,4))&amp;BIN2HEX(MID($I212,5,4))&amp;" "&amp;BIN2HEX(MID($I212,9,4))&amp;BIN2HEX(MID($I212,13,4))&amp;" "&amp;BIN2HEX(MID($I212,17,4))&amp;BIN2HEX(MID($I212,21,4))&amp;" "&amp;BIN2HEX(MID($I212,25,4))&amp;BIN2HEX(MID($I212,29,4))&amp;" "&amp;BIN2HEX(MID($I212,33,4))&amp;BIN2HEX(MID($I212,37,4))&amp;" "&amp;BIN2HEX(MID($I212,41,4))&amp;BIN2HEX(MID($I212,45,4))&amp;" "&amp;BIN2HEX(MID($I212,49,4))&amp;BIN2HEX(MID($I212,53,4))</f>
        <v>35 00 00 00 00 00 00 00</v>
      </c>
    </row>
    <row r="213" spans="1:10">
      <c r="A213" s="193"/>
      <c r="B213" s="191"/>
      <c r="C213" s="154"/>
      <c r="D213" s="153"/>
      <c r="E213" s="155" t="s">
        <v>1120</v>
      </c>
      <c r="F213" s="156"/>
      <c r="G213" s="4">
        <f t="shared" si="6"/>
        <v>0</v>
      </c>
      <c r="H213" s="157" t="str">
        <f t="shared" si="7"/>
        <v>00000000000000</v>
      </c>
    </row>
    <row r="214" spans="1:10">
      <c r="A214" s="193"/>
      <c r="B214" s="191"/>
      <c r="C214" s="154"/>
      <c r="D214" s="153"/>
      <c r="E214" s="155" t="s">
        <v>1118</v>
      </c>
      <c r="F214" s="156"/>
      <c r="G214" s="4">
        <f t="shared" si="6"/>
        <v>0</v>
      </c>
      <c r="H214" s="157" t="str">
        <f t="shared" si="7"/>
        <v>00000000000000</v>
      </c>
    </row>
    <row r="215" spans="1:10">
      <c r="A215" s="193"/>
      <c r="B215" s="191"/>
      <c r="C215" s="154"/>
      <c r="D215" s="153"/>
      <c r="E215" s="155" t="s">
        <v>1116</v>
      </c>
      <c r="F215" s="156"/>
      <c r="G215" s="4">
        <f t="shared" si="6"/>
        <v>0</v>
      </c>
      <c r="H215" s="157" t="str">
        <f t="shared" si="7"/>
        <v>00000000000000</v>
      </c>
    </row>
    <row r="216" spans="1:10">
      <c r="A216" s="193"/>
      <c r="B216" s="191" t="s">
        <v>1433</v>
      </c>
      <c r="C216" s="154">
        <f>C212+1</f>
        <v>54</v>
      </c>
      <c r="D216" s="153" t="s">
        <v>1265</v>
      </c>
      <c r="E216" s="155" t="s">
        <v>1280</v>
      </c>
      <c r="F216" s="156"/>
      <c r="G216" s="4">
        <f t="shared" si="6"/>
        <v>0</v>
      </c>
      <c r="H216" s="157" t="str">
        <f t="shared" si="7"/>
        <v>00000000000000</v>
      </c>
      <c r="I216" t="str">
        <f>_xlfn.CONCAT(H216:H219)</f>
        <v>00000000000000000000000000000000000000000000000000000000</v>
      </c>
      <c r="J216" t="str">
        <f>DEC2HEX(C216,2) &amp;" "&amp;BIN2HEX(MID($I216,1,4))&amp;BIN2HEX(MID($I216,5,4))&amp;" "&amp;BIN2HEX(MID($I216,9,4))&amp;BIN2HEX(MID($I216,13,4))&amp;" "&amp;BIN2HEX(MID($I216,17,4))&amp;BIN2HEX(MID($I216,21,4))&amp;" "&amp;BIN2HEX(MID($I216,25,4))&amp;BIN2HEX(MID($I216,29,4))&amp;" "&amp;BIN2HEX(MID($I216,33,4))&amp;BIN2HEX(MID($I216,37,4))&amp;" "&amp;BIN2HEX(MID($I216,41,4))&amp;BIN2HEX(MID($I216,45,4))&amp;" "&amp;BIN2HEX(MID($I216,49,4))&amp;BIN2HEX(MID($I216,53,4))</f>
        <v>36 00 00 00 00 00 00 00</v>
      </c>
    </row>
    <row r="217" spans="1:10">
      <c r="A217" s="193"/>
      <c r="B217" s="191"/>
      <c r="C217" s="154"/>
      <c r="D217" s="153"/>
      <c r="E217" s="155" t="s">
        <v>1281</v>
      </c>
      <c r="F217" s="156"/>
      <c r="G217" s="4">
        <f t="shared" si="6"/>
        <v>0</v>
      </c>
      <c r="H217" s="157" t="str">
        <f t="shared" si="7"/>
        <v>00000000000000</v>
      </c>
    </row>
    <row r="218" spans="1:10">
      <c r="A218" s="193"/>
      <c r="B218" s="191"/>
      <c r="C218" s="154"/>
      <c r="D218" s="153"/>
      <c r="E218" s="155" t="s">
        <v>1282</v>
      </c>
      <c r="F218" s="156"/>
      <c r="G218" s="4">
        <f t="shared" si="6"/>
        <v>0</v>
      </c>
      <c r="H218" s="157" t="str">
        <f t="shared" si="7"/>
        <v>00000000000000</v>
      </c>
    </row>
    <row r="219" spans="1:10">
      <c r="A219" s="193"/>
      <c r="B219" s="191"/>
      <c r="C219" s="154"/>
      <c r="D219" s="153"/>
      <c r="E219" s="155" t="s">
        <v>1283</v>
      </c>
      <c r="F219" s="156"/>
      <c r="G219" s="4">
        <f t="shared" si="6"/>
        <v>0</v>
      </c>
      <c r="H219" s="157" t="str">
        <f t="shared" si="7"/>
        <v>00000000000000</v>
      </c>
    </row>
    <row r="220" spans="1:10">
      <c r="A220" s="193"/>
      <c r="B220" s="191" t="s">
        <v>1434</v>
      </c>
      <c r="C220" s="154">
        <f>C216+1</f>
        <v>55</v>
      </c>
      <c r="D220" s="153" t="s">
        <v>1265</v>
      </c>
      <c r="E220" s="155" t="s">
        <v>1285</v>
      </c>
      <c r="F220" s="156"/>
      <c r="G220" s="4">
        <f t="shared" si="6"/>
        <v>0</v>
      </c>
      <c r="H220" s="157" t="str">
        <f t="shared" si="7"/>
        <v>00000000000000</v>
      </c>
      <c r="I220" t="str">
        <f>_xlfn.CONCAT(H220:H223)</f>
        <v>00000000000000000000000000000000000000000000000000000000</v>
      </c>
      <c r="J220" t="str">
        <f>DEC2HEX(C220,2) &amp;" "&amp;BIN2HEX(MID($I220,1,4))&amp;BIN2HEX(MID($I220,5,4))&amp;" "&amp;BIN2HEX(MID($I220,9,4))&amp;BIN2HEX(MID($I220,13,4))&amp;" "&amp;BIN2HEX(MID($I220,17,4))&amp;BIN2HEX(MID($I220,21,4))&amp;" "&amp;BIN2HEX(MID($I220,25,4))&amp;BIN2HEX(MID($I220,29,4))&amp;" "&amp;BIN2HEX(MID($I220,33,4))&amp;BIN2HEX(MID($I220,37,4))&amp;" "&amp;BIN2HEX(MID($I220,41,4))&amp;BIN2HEX(MID($I220,45,4))&amp;" "&amp;BIN2HEX(MID($I220,49,4))&amp;BIN2HEX(MID($I220,53,4))</f>
        <v>37 00 00 00 00 00 00 00</v>
      </c>
    </row>
    <row r="221" spans="1:10">
      <c r="A221" s="193"/>
      <c r="B221" s="191"/>
      <c r="C221" s="154"/>
      <c r="D221" s="153"/>
      <c r="E221" s="155" t="s">
        <v>1286</v>
      </c>
      <c r="F221" s="156"/>
      <c r="G221" s="4">
        <f t="shared" si="6"/>
        <v>0</v>
      </c>
      <c r="H221" s="157" t="str">
        <f t="shared" si="7"/>
        <v>00000000000000</v>
      </c>
    </row>
    <row r="222" spans="1:10">
      <c r="A222" s="193"/>
      <c r="B222" s="191"/>
      <c r="C222" s="154"/>
      <c r="D222" s="153"/>
      <c r="E222" s="155" t="s">
        <v>1287</v>
      </c>
      <c r="F222" s="156"/>
      <c r="G222" s="4">
        <f t="shared" si="6"/>
        <v>0</v>
      </c>
      <c r="H222" s="157" t="str">
        <f t="shared" si="7"/>
        <v>00000000000000</v>
      </c>
    </row>
    <row r="223" spans="1:10">
      <c r="A223" s="193"/>
      <c r="B223" s="191"/>
      <c r="C223" s="154"/>
      <c r="D223" s="153"/>
      <c r="E223" s="155" t="s">
        <v>1288</v>
      </c>
      <c r="F223" s="156"/>
      <c r="G223" s="4">
        <f t="shared" si="6"/>
        <v>0</v>
      </c>
      <c r="H223" s="157" t="str">
        <f t="shared" si="7"/>
        <v>00000000000000</v>
      </c>
    </row>
    <row r="224" spans="1:10">
      <c r="A224" s="193"/>
      <c r="B224" s="191" t="s">
        <v>1435</v>
      </c>
      <c r="C224" s="154">
        <f>C220+1</f>
        <v>56</v>
      </c>
      <c r="D224" s="153" t="s">
        <v>1265</v>
      </c>
      <c r="E224" s="155" t="s">
        <v>1290</v>
      </c>
      <c r="F224" s="156"/>
      <c r="G224" s="4">
        <f t="shared" si="6"/>
        <v>0</v>
      </c>
      <c r="H224" s="157" t="str">
        <f t="shared" si="7"/>
        <v>00000000000000</v>
      </c>
      <c r="I224" t="str">
        <f>_xlfn.CONCAT(H224:H227)</f>
        <v>00000000000000000000000000000000000000000000000000000000</v>
      </c>
      <c r="J224" t="str">
        <f>DEC2HEX(C224,2) &amp;" "&amp;BIN2HEX(MID($I224,1,4))&amp;BIN2HEX(MID($I224,5,4))&amp;" "&amp;BIN2HEX(MID($I224,9,4))&amp;BIN2HEX(MID($I224,13,4))&amp;" "&amp;BIN2HEX(MID($I224,17,4))&amp;BIN2HEX(MID($I224,21,4))&amp;" "&amp;BIN2HEX(MID($I224,25,4))&amp;BIN2HEX(MID($I224,29,4))&amp;" "&amp;BIN2HEX(MID($I224,33,4))&amp;BIN2HEX(MID($I224,37,4))&amp;" "&amp;BIN2HEX(MID($I224,41,4))&amp;BIN2HEX(MID($I224,45,4))&amp;" "&amp;BIN2HEX(MID($I224,49,4))&amp;BIN2HEX(MID($I224,53,4))</f>
        <v>38 00 00 00 00 00 00 00</v>
      </c>
    </row>
    <row r="225" spans="1:10">
      <c r="A225" s="193"/>
      <c r="B225" s="191"/>
      <c r="C225" s="154"/>
      <c r="D225" s="153"/>
      <c r="E225" s="155" t="s">
        <v>1291</v>
      </c>
      <c r="F225" s="156"/>
      <c r="G225" s="4">
        <f t="shared" si="6"/>
        <v>0</v>
      </c>
      <c r="H225" s="157" t="str">
        <f t="shared" si="7"/>
        <v>00000000000000</v>
      </c>
    </row>
    <row r="226" spans="1:10">
      <c r="A226" s="193"/>
      <c r="B226" s="191"/>
      <c r="C226" s="154"/>
      <c r="D226" s="153"/>
      <c r="E226" s="155" t="s">
        <v>1292</v>
      </c>
      <c r="F226" s="156"/>
      <c r="G226" s="4">
        <f t="shared" si="6"/>
        <v>0</v>
      </c>
      <c r="H226" s="157" t="str">
        <f t="shared" si="7"/>
        <v>00000000000000</v>
      </c>
    </row>
    <row r="227" spans="1:10">
      <c r="A227" s="193"/>
      <c r="B227" s="191"/>
      <c r="C227" s="154"/>
      <c r="D227" s="153"/>
      <c r="E227" s="155" t="s">
        <v>1293</v>
      </c>
      <c r="F227" s="156"/>
      <c r="G227" s="4">
        <f t="shared" si="6"/>
        <v>0</v>
      </c>
      <c r="H227" s="157" t="str">
        <f t="shared" si="7"/>
        <v>00000000000000</v>
      </c>
    </row>
    <row r="228" spans="1:10">
      <c r="A228" s="193"/>
      <c r="B228" s="191" t="s">
        <v>1436</v>
      </c>
      <c r="C228" s="154">
        <f>C224+1</f>
        <v>57</v>
      </c>
      <c r="D228" s="153" t="s">
        <v>1265</v>
      </c>
      <c r="E228" s="155" t="s">
        <v>1295</v>
      </c>
      <c r="F228" s="156"/>
      <c r="G228" s="4">
        <f t="shared" si="6"/>
        <v>0</v>
      </c>
      <c r="H228" s="157" t="str">
        <f t="shared" si="7"/>
        <v>00000000000000</v>
      </c>
      <c r="I228" t="str">
        <f>_xlfn.CONCAT(H228:H231)</f>
        <v>00000000000000000000000000000000000000000000000000000000</v>
      </c>
      <c r="J228" t="str">
        <f>DEC2HEX(C228,2) &amp;" "&amp;BIN2HEX(MID($I228,1,4))&amp;BIN2HEX(MID($I228,5,4))&amp;" "&amp;BIN2HEX(MID($I228,9,4))&amp;BIN2HEX(MID($I228,13,4))&amp;" "&amp;BIN2HEX(MID($I228,17,4))&amp;BIN2HEX(MID($I228,21,4))&amp;" "&amp;BIN2HEX(MID($I228,25,4))&amp;BIN2HEX(MID($I228,29,4))&amp;" "&amp;BIN2HEX(MID($I228,33,4))&amp;BIN2HEX(MID($I228,37,4))&amp;" "&amp;BIN2HEX(MID($I228,41,4))&amp;BIN2HEX(MID($I228,45,4))&amp;" "&amp;BIN2HEX(MID($I228,49,4))&amp;BIN2HEX(MID($I228,53,4))</f>
        <v>39 00 00 00 00 00 00 00</v>
      </c>
    </row>
    <row r="229" spans="1:10">
      <c r="A229" s="193"/>
      <c r="B229" s="191"/>
      <c r="C229" s="154"/>
      <c r="D229" s="153"/>
      <c r="E229" s="155" t="s">
        <v>1296</v>
      </c>
      <c r="F229" s="156"/>
      <c r="G229" s="4">
        <f t="shared" si="6"/>
        <v>0</v>
      </c>
      <c r="H229" s="157" t="str">
        <f t="shared" si="7"/>
        <v>00000000000000</v>
      </c>
      <c r="I229" s="141"/>
    </row>
    <row r="230" spans="1:10">
      <c r="A230" s="193"/>
      <c r="B230" s="191"/>
      <c r="C230" s="154"/>
      <c r="D230" s="153"/>
      <c r="E230" s="155" t="s">
        <v>1297</v>
      </c>
      <c r="F230" s="156"/>
      <c r="G230" s="4">
        <f t="shared" si="6"/>
        <v>0</v>
      </c>
      <c r="H230" s="157" t="str">
        <f t="shared" si="7"/>
        <v>00000000000000</v>
      </c>
      <c r="I230" s="158"/>
    </row>
    <row r="231" spans="1:10">
      <c r="A231" s="193"/>
      <c r="B231" s="191"/>
      <c r="C231" s="154"/>
      <c r="D231" s="153"/>
      <c r="E231" s="155" t="s">
        <v>1298</v>
      </c>
      <c r="F231" s="156"/>
      <c r="G231" s="4">
        <f t="shared" si="6"/>
        <v>0</v>
      </c>
      <c r="H231" s="157" t="str">
        <f t="shared" si="7"/>
        <v>00000000000000</v>
      </c>
    </row>
    <row r="232" spans="1:10">
      <c r="A232" s="193"/>
      <c r="B232" s="191" t="s">
        <v>1437</v>
      </c>
      <c r="C232" s="154">
        <f>C228+1</f>
        <v>58</v>
      </c>
      <c r="D232" s="153" t="s">
        <v>1265</v>
      </c>
      <c r="E232" s="155" t="s">
        <v>1300</v>
      </c>
      <c r="F232" s="156"/>
      <c r="G232" s="4">
        <f t="shared" si="6"/>
        <v>0</v>
      </c>
      <c r="H232" s="157" t="str">
        <f t="shared" si="7"/>
        <v>00000000000000</v>
      </c>
      <c r="I232" t="str">
        <f>_xlfn.CONCAT(H232:H235)</f>
        <v>00000000000000000000000000000000000000000000000000000000</v>
      </c>
      <c r="J232" t="str">
        <f>DEC2HEX(C232,2) &amp;" "&amp;BIN2HEX(MID($I232,1,4))&amp;BIN2HEX(MID($I232,5,4))&amp;" "&amp;BIN2HEX(MID($I232,9,4))&amp;BIN2HEX(MID($I232,13,4))&amp;" "&amp;BIN2HEX(MID($I232,17,4))&amp;BIN2HEX(MID($I232,21,4))&amp;" "&amp;BIN2HEX(MID($I232,25,4))&amp;BIN2HEX(MID($I232,29,4))&amp;" "&amp;BIN2HEX(MID($I232,33,4))&amp;BIN2HEX(MID($I232,37,4))&amp;" "&amp;BIN2HEX(MID($I232,41,4))&amp;BIN2HEX(MID($I232,45,4))&amp;" "&amp;BIN2HEX(MID($I232,49,4))&amp;BIN2HEX(MID($I232,53,4))</f>
        <v>3A 00 00 00 00 00 00 00</v>
      </c>
    </row>
    <row r="233" spans="1:10">
      <c r="A233" s="193"/>
      <c r="B233" s="191"/>
      <c r="C233" s="154"/>
      <c r="D233" s="153"/>
      <c r="E233" s="155" t="s">
        <v>1301</v>
      </c>
      <c r="F233" s="156"/>
      <c r="G233" s="4">
        <f t="shared" si="6"/>
        <v>0</v>
      </c>
      <c r="H233" s="157" t="str">
        <f t="shared" si="7"/>
        <v>00000000000000</v>
      </c>
    </row>
    <row r="234" spans="1:10">
      <c r="A234" s="193"/>
      <c r="B234" s="191"/>
      <c r="C234" s="154"/>
      <c r="D234" s="153"/>
      <c r="E234" s="155" t="s">
        <v>1302</v>
      </c>
      <c r="F234" s="156"/>
      <c r="G234" s="4">
        <f t="shared" si="6"/>
        <v>0</v>
      </c>
      <c r="H234" s="157" t="str">
        <f t="shared" si="7"/>
        <v>00000000000000</v>
      </c>
    </row>
    <row r="235" spans="1:10">
      <c r="A235" s="193"/>
      <c r="B235" s="191"/>
      <c r="C235" s="154"/>
      <c r="D235" s="153"/>
      <c r="E235" s="155" t="s">
        <v>1303</v>
      </c>
      <c r="F235" s="156"/>
      <c r="G235" s="4">
        <f t="shared" si="6"/>
        <v>0</v>
      </c>
      <c r="H235" s="157" t="str">
        <f t="shared" si="7"/>
        <v>00000000000000</v>
      </c>
    </row>
    <row r="236" spans="1:10">
      <c r="A236" s="193"/>
      <c r="B236" s="191" t="s">
        <v>1438</v>
      </c>
      <c r="C236" s="154">
        <f>C232+1</f>
        <v>59</v>
      </c>
      <c r="D236" s="153" t="s">
        <v>1265</v>
      </c>
      <c r="E236" s="155" t="s">
        <v>1305</v>
      </c>
      <c r="F236" s="156"/>
      <c r="G236" s="4">
        <f t="shared" si="6"/>
        <v>0</v>
      </c>
      <c r="H236" s="157" t="str">
        <f t="shared" si="7"/>
        <v>00000000000000</v>
      </c>
      <c r="I236" t="str">
        <f>_xlfn.CONCAT(H236:H239)</f>
        <v>00000000000000000000000000000000000000000000000000000000</v>
      </c>
      <c r="J236" t="str">
        <f>DEC2HEX(C236,2) &amp;" "&amp;BIN2HEX(MID($I236,1,4))&amp;BIN2HEX(MID($I236,5,4))&amp;" "&amp;BIN2HEX(MID($I236,9,4))&amp;BIN2HEX(MID($I236,13,4))&amp;" "&amp;BIN2HEX(MID($I236,17,4))&amp;BIN2HEX(MID($I236,21,4))&amp;" "&amp;BIN2HEX(MID($I236,25,4))&amp;BIN2HEX(MID($I236,29,4))&amp;" "&amp;BIN2HEX(MID($I236,33,4))&amp;BIN2HEX(MID($I236,37,4))&amp;" "&amp;BIN2HEX(MID($I236,41,4))&amp;BIN2HEX(MID($I236,45,4))&amp;" "&amp;BIN2HEX(MID($I236,49,4))&amp;BIN2HEX(MID($I236,53,4))</f>
        <v>3B 00 00 00 00 00 00 00</v>
      </c>
    </row>
    <row r="237" spans="1:10">
      <c r="A237" s="193"/>
      <c r="B237" s="191"/>
      <c r="C237" s="154"/>
      <c r="D237" s="153"/>
      <c r="E237" s="155" t="s">
        <v>1306</v>
      </c>
      <c r="F237" s="156"/>
      <c r="G237" s="4">
        <f t="shared" si="6"/>
        <v>0</v>
      </c>
      <c r="H237" s="157" t="str">
        <f t="shared" si="7"/>
        <v>00000000000000</v>
      </c>
    </row>
    <row r="238" spans="1:10">
      <c r="A238" s="193"/>
      <c r="B238" s="191"/>
      <c r="C238" s="154"/>
      <c r="D238" s="153"/>
      <c r="E238" s="155" t="s">
        <v>1307</v>
      </c>
      <c r="F238" s="156"/>
      <c r="G238" s="4">
        <f t="shared" si="6"/>
        <v>0</v>
      </c>
      <c r="H238" s="157" t="str">
        <f t="shared" si="7"/>
        <v>00000000000000</v>
      </c>
    </row>
    <row r="239" spans="1:10">
      <c r="A239" s="193"/>
      <c r="B239" s="191"/>
      <c r="C239" s="154"/>
      <c r="D239" s="153"/>
      <c r="E239" s="155" t="s">
        <v>1308</v>
      </c>
      <c r="F239" s="156"/>
      <c r="G239" s="4">
        <f t="shared" si="6"/>
        <v>0</v>
      </c>
      <c r="H239" s="157" t="str">
        <f t="shared" si="7"/>
        <v>00000000000000</v>
      </c>
    </row>
    <row r="240" spans="1:10">
      <c r="A240" s="193"/>
      <c r="B240" s="191" t="s">
        <v>1439</v>
      </c>
      <c r="C240" s="154">
        <f>C236+1</f>
        <v>60</v>
      </c>
      <c r="D240" s="153" t="s">
        <v>1265</v>
      </c>
      <c r="E240" s="155" t="s">
        <v>1310</v>
      </c>
      <c r="F240" s="156"/>
      <c r="G240" s="4">
        <f t="shared" si="6"/>
        <v>0</v>
      </c>
      <c r="H240" s="157" t="str">
        <f t="shared" si="7"/>
        <v>00000000000000</v>
      </c>
      <c r="I240" t="str">
        <f>_xlfn.CONCAT(H240:H243)</f>
        <v>00000000000000000000000000000000000000000000000000000000</v>
      </c>
      <c r="J240" t="str">
        <f>DEC2HEX(C240,2) &amp;" "&amp;BIN2HEX(MID($I240,1,4))&amp;BIN2HEX(MID($I240,5,4))&amp;" "&amp;BIN2HEX(MID($I240,9,4))&amp;BIN2HEX(MID($I240,13,4))&amp;" "&amp;BIN2HEX(MID($I240,17,4))&amp;BIN2HEX(MID($I240,21,4))&amp;" "&amp;BIN2HEX(MID($I240,25,4))&amp;BIN2HEX(MID($I240,29,4))&amp;" "&amp;BIN2HEX(MID($I240,33,4))&amp;BIN2HEX(MID($I240,37,4))&amp;" "&amp;BIN2HEX(MID($I240,41,4))&amp;BIN2HEX(MID($I240,45,4))&amp;" "&amp;BIN2HEX(MID($I240,49,4))&amp;BIN2HEX(MID($I240,53,4))</f>
        <v>3C 00 00 00 00 00 00 00</v>
      </c>
    </row>
    <row r="241" spans="1:10">
      <c r="A241" s="193"/>
      <c r="B241" s="191"/>
      <c r="C241" s="154"/>
      <c r="D241" s="153"/>
      <c r="E241" s="155" t="s">
        <v>1311</v>
      </c>
      <c r="F241" s="156"/>
      <c r="G241" s="4">
        <f t="shared" si="6"/>
        <v>0</v>
      </c>
      <c r="H241" s="157" t="str">
        <f t="shared" si="7"/>
        <v>00000000000000</v>
      </c>
    </row>
    <row r="242" spans="1:10">
      <c r="A242" s="193"/>
      <c r="B242" s="191"/>
      <c r="C242" s="154"/>
      <c r="D242" s="153"/>
      <c r="E242" s="155" t="s">
        <v>1312</v>
      </c>
      <c r="F242" s="156"/>
      <c r="G242" s="4">
        <f t="shared" si="6"/>
        <v>0</v>
      </c>
      <c r="H242" s="157" t="str">
        <f t="shared" si="7"/>
        <v>00000000000000</v>
      </c>
    </row>
    <row r="243" spans="1:10">
      <c r="A243" s="193"/>
      <c r="B243" s="191"/>
      <c r="C243" s="154"/>
      <c r="D243" s="153"/>
      <c r="E243" s="155" t="s">
        <v>1313</v>
      </c>
      <c r="F243" s="156"/>
      <c r="G243" s="4">
        <f t="shared" si="6"/>
        <v>0</v>
      </c>
      <c r="H243" s="157" t="str">
        <f t="shared" si="7"/>
        <v>00000000000000</v>
      </c>
    </row>
    <row r="244" spans="1:10">
      <c r="A244" s="193"/>
      <c r="B244" s="191" t="s">
        <v>1440</v>
      </c>
      <c r="C244" s="154">
        <f>C240+1</f>
        <v>61</v>
      </c>
      <c r="D244" s="153" t="s">
        <v>1265</v>
      </c>
      <c r="E244" s="155" t="s">
        <v>1315</v>
      </c>
      <c r="F244" s="156"/>
      <c r="G244" s="4">
        <f t="shared" si="6"/>
        <v>0</v>
      </c>
      <c r="H244" s="157" t="str">
        <f t="shared" si="7"/>
        <v>00000000000000</v>
      </c>
      <c r="I244" t="str">
        <f>_xlfn.CONCAT(H244:H247)</f>
        <v>00000000000000000000000000000000000000000000000000000000</v>
      </c>
      <c r="J244" t="str">
        <f>DEC2HEX(C244,2) &amp;" "&amp;BIN2HEX(MID($I244,1,4))&amp;BIN2HEX(MID($I244,5,4))&amp;" "&amp;BIN2HEX(MID($I244,9,4))&amp;BIN2HEX(MID($I244,13,4))&amp;" "&amp;BIN2HEX(MID($I244,17,4))&amp;BIN2HEX(MID($I244,21,4))&amp;" "&amp;BIN2HEX(MID($I244,25,4))&amp;BIN2HEX(MID($I244,29,4))&amp;" "&amp;BIN2HEX(MID($I244,33,4))&amp;BIN2HEX(MID($I244,37,4))&amp;" "&amp;BIN2HEX(MID($I244,41,4))&amp;BIN2HEX(MID($I244,45,4))&amp;" "&amp;BIN2HEX(MID($I244,49,4))&amp;BIN2HEX(MID($I244,53,4))</f>
        <v>3D 00 00 00 00 00 00 00</v>
      </c>
    </row>
    <row r="245" spans="1:10">
      <c r="A245" s="193"/>
      <c r="B245" s="191"/>
      <c r="C245" s="154"/>
      <c r="D245" s="153"/>
      <c r="E245" s="155" t="s">
        <v>1316</v>
      </c>
      <c r="F245" s="156"/>
      <c r="G245" s="4">
        <f t="shared" si="6"/>
        <v>0</v>
      </c>
      <c r="H245" s="157" t="str">
        <f t="shared" si="7"/>
        <v>00000000000000</v>
      </c>
    </row>
    <row r="246" spans="1:10">
      <c r="A246" s="193"/>
      <c r="B246" s="191"/>
      <c r="C246" s="154"/>
      <c r="D246" s="153"/>
      <c r="E246" s="155" t="s">
        <v>1317</v>
      </c>
      <c r="F246" s="156"/>
      <c r="G246" s="4">
        <f t="shared" si="6"/>
        <v>0</v>
      </c>
      <c r="H246" s="157" t="str">
        <f t="shared" si="7"/>
        <v>00000000000000</v>
      </c>
    </row>
    <row r="247" spans="1:10">
      <c r="A247" s="193"/>
      <c r="B247" s="191"/>
      <c r="C247" s="154"/>
      <c r="D247" s="153"/>
      <c r="E247" s="155" t="s">
        <v>1318</v>
      </c>
      <c r="F247" s="156"/>
      <c r="G247" s="4">
        <f t="shared" si="6"/>
        <v>0</v>
      </c>
      <c r="H247" s="157" t="str">
        <f t="shared" si="7"/>
        <v>00000000000000</v>
      </c>
    </row>
    <row r="248" spans="1:10">
      <c r="A248" s="193"/>
      <c r="B248" s="191" t="s">
        <v>1441</v>
      </c>
      <c r="C248" s="154">
        <f>C244+1</f>
        <v>62</v>
      </c>
      <c r="D248" s="153" t="s">
        <v>1265</v>
      </c>
      <c r="E248" s="155" t="s">
        <v>1320</v>
      </c>
      <c r="F248" s="156"/>
      <c r="G248" s="4">
        <f t="shared" si="6"/>
        <v>0</v>
      </c>
      <c r="H248" s="157" t="str">
        <f t="shared" si="7"/>
        <v>00000000000000</v>
      </c>
      <c r="I248" t="str">
        <f>_xlfn.CONCAT(H248:H251)</f>
        <v>00000000000000000000000000000000000000000000000000000000</v>
      </c>
      <c r="J248" t="str">
        <f>DEC2HEX(C248,2) &amp;" "&amp;BIN2HEX(MID($I248,1,4))&amp;BIN2HEX(MID($I248,5,4))&amp;" "&amp;BIN2HEX(MID($I248,9,4))&amp;BIN2HEX(MID($I248,13,4))&amp;" "&amp;BIN2HEX(MID($I248,17,4))&amp;BIN2HEX(MID($I248,21,4))&amp;" "&amp;BIN2HEX(MID($I248,25,4))&amp;BIN2HEX(MID($I248,29,4))&amp;" "&amp;BIN2HEX(MID($I248,33,4))&amp;BIN2HEX(MID($I248,37,4))&amp;" "&amp;BIN2HEX(MID($I248,41,4))&amp;BIN2HEX(MID($I248,45,4))&amp;" "&amp;BIN2HEX(MID($I248,49,4))&amp;BIN2HEX(MID($I248,53,4))</f>
        <v>3E 00 00 00 00 00 00 00</v>
      </c>
    </row>
    <row r="249" spans="1:10">
      <c r="A249" s="193"/>
      <c r="B249" s="191"/>
      <c r="C249" s="154"/>
      <c r="D249" s="153"/>
      <c r="E249" s="155" t="s">
        <v>1321</v>
      </c>
      <c r="F249" s="156"/>
      <c r="G249" s="4">
        <f t="shared" si="6"/>
        <v>0</v>
      </c>
      <c r="H249" s="157" t="str">
        <f t="shared" si="7"/>
        <v>00000000000000</v>
      </c>
    </row>
    <row r="250" spans="1:10">
      <c r="A250" s="193"/>
      <c r="B250" s="191"/>
      <c r="C250" s="154"/>
      <c r="D250" s="153"/>
      <c r="E250" s="155" t="s">
        <v>1322</v>
      </c>
      <c r="F250" s="156"/>
      <c r="G250" s="4">
        <f t="shared" si="6"/>
        <v>0</v>
      </c>
      <c r="H250" s="157" t="str">
        <f t="shared" si="7"/>
        <v>00000000000000</v>
      </c>
    </row>
    <row r="251" spans="1:10">
      <c r="A251" s="193"/>
      <c r="B251" s="191"/>
      <c r="C251" s="154"/>
      <c r="D251" s="153"/>
      <c r="E251" s="155" t="s">
        <v>1323</v>
      </c>
      <c r="F251" s="156"/>
      <c r="G251" s="4">
        <f t="shared" si="6"/>
        <v>0</v>
      </c>
      <c r="H251" s="157" t="str">
        <f t="shared" si="7"/>
        <v>00000000000000</v>
      </c>
    </row>
    <row r="252" spans="1:10">
      <c r="A252" s="193"/>
      <c r="B252" s="191" t="s">
        <v>1442</v>
      </c>
      <c r="C252" s="154">
        <f>C248+1</f>
        <v>63</v>
      </c>
      <c r="D252" s="153" t="s">
        <v>1265</v>
      </c>
      <c r="E252" s="155" t="s">
        <v>1325</v>
      </c>
      <c r="F252" s="156"/>
      <c r="G252" s="4">
        <f t="shared" si="6"/>
        <v>0</v>
      </c>
      <c r="H252" s="157" t="str">
        <f t="shared" si="7"/>
        <v>00000000000000</v>
      </c>
      <c r="I252" t="str">
        <f>_xlfn.CONCAT(H252:H255)</f>
        <v>00000000000000000000000000000000000000000000000000000000</v>
      </c>
      <c r="J252" t="str">
        <f>DEC2HEX(C252,2) &amp;" "&amp;BIN2HEX(MID($I252,1,4))&amp;BIN2HEX(MID($I252,5,4))&amp;" "&amp;BIN2HEX(MID($I252,9,4))&amp;BIN2HEX(MID($I252,13,4))&amp;" "&amp;BIN2HEX(MID($I252,17,4))&amp;BIN2HEX(MID($I252,21,4))&amp;" "&amp;BIN2HEX(MID($I252,25,4))&amp;BIN2HEX(MID($I252,29,4))&amp;" "&amp;BIN2HEX(MID($I252,33,4))&amp;BIN2HEX(MID($I252,37,4))&amp;" "&amp;BIN2HEX(MID($I252,41,4))&amp;BIN2HEX(MID($I252,45,4))&amp;" "&amp;BIN2HEX(MID($I252,49,4))&amp;BIN2HEX(MID($I252,53,4))</f>
        <v>3F 00 00 00 00 00 00 00</v>
      </c>
    </row>
    <row r="253" spans="1:10">
      <c r="A253" s="193"/>
      <c r="B253" s="191"/>
      <c r="C253" s="154"/>
      <c r="D253" s="153"/>
      <c r="E253" s="155" t="s">
        <v>1326</v>
      </c>
      <c r="F253" s="156"/>
      <c r="G253" s="4">
        <f t="shared" si="6"/>
        <v>0</v>
      </c>
      <c r="H253" s="157" t="str">
        <f t="shared" si="7"/>
        <v>00000000000000</v>
      </c>
    </row>
    <row r="254" spans="1:10">
      <c r="A254" s="193"/>
      <c r="B254" s="191"/>
      <c r="C254" s="154"/>
      <c r="D254" s="153"/>
      <c r="E254" s="155" t="s">
        <v>1327</v>
      </c>
      <c r="F254" s="156"/>
      <c r="G254" s="4">
        <f t="shared" si="6"/>
        <v>0</v>
      </c>
      <c r="H254" s="157" t="str">
        <f t="shared" si="7"/>
        <v>00000000000000</v>
      </c>
    </row>
    <row r="255" spans="1:10">
      <c r="A255" s="193"/>
      <c r="B255" s="191"/>
      <c r="C255" s="154"/>
      <c r="D255" s="153"/>
      <c r="E255" s="155" t="s">
        <v>1328</v>
      </c>
      <c r="F255" s="156"/>
      <c r="G255" s="4">
        <f t="shared" si="6"/>
        <v>0</v>
      </c>
      <c r="H255" s="157" t="str">
        <f t="shared" si="7"/>
        <v>00000000000000</v>
      </c>
    </row>
    <row r="256" spans="1:10">
      <c r="A256" s="193"/>
      <c r="B256" s="191" t="s">
        <v>1443</v>
      </c>
      <c r="C256" s="154">
        <f>C252+1</f>
        <v>64</v>
      </c>
      <c r="D256" s="153" t="s">
        <v>1265</v>
      </c>
      <c r="E256" s="155" t="s">
        <v>1330</v>
      </c>
      <c r="F256" s="156"/>
      <c r="G256" s="4">
        <f t="shared" si="6"/>
        <v>0</v>
      </c>
      <c r="H256" s="157" t="str">
        <f t="shared" si="7"/>
        <v>00000000000000</v>
      </c>
      <c r="I256" t="str">
        <f>_xlfn.CONCAT(H256:H259)</f>
        <v>00000000000000000000000000000000000000000000000000000000</v>
      </c>
      <c r="J256" t="str">
        <f>DEC2HEX(C256,2) &amp;" "&amp;BIN2HEX(MID($I256,1,4))&amp;BIN2HEX(MID($I256,5,4))&amp;" "&amp;BIN2HEX(MID($I256,9,4))&amp;BIN2HEX(MID($I256,13,4))&amp;" "&amp;BIN2HEX(MID($I256,17,4))&amp;BIN2HEX(MID($I256,21,4))&amp;" "&amp;BIN2HEX(MID($I256,25,4))&amp;BIN2HEX(MID($I256,29,4))&amp;" "&amp;BIN2HEX(MID($I256,33,4))&amp;BIN2HEX(MID($I256,37,4))&amp;" "&amp;BIN2HEX(MID($I256,41,4))&amp;BIN2HEX(MID($I256,45,4))&amp;" "&amp;BIN2HEX(MID($I256,49,4))&amp;BIN2HEX(MID($I256,53,4))</f>
        <v>40 00 00 00 00 00 00 00</v>
      </c>
    </row>
    <row r="257" spans="1:10">
      <c r="A257" s="193"/>
      <c r="B257" s="191"/>
      <c r="C257" s="154"/>
      <c r="D257" s="153"/>
      <c r="E257" s="155" t="s">
        <v>1331</v>
      </c>
      <c r="F257" s="156"/>
      <c r="G257" s="4">
        <f t="shared" si="6"/>
        <v>0</v>
      </c>
      <c r="H257" s="157" t="str">
        <f t="shared" si="7"/>
        <v>00000000000000</v>
      </c>
      <c r="I257" s="141"/>
    </row>
    <row r="258" spans="1:10">
      <c r="A258" s="193"/>
      <c r="B258" s="191"/>
      <c r="C258" s="154"/>
      <c r="D258" s="153"/>
      <c r="E258" s="155" t="s">
        <v>1332</v>
      </c>
      <c r="F258" s="156"/>
      <c r="G258" s="4">
        <f t="shared" si="6"/>
        <v>0</v>
      </c>
      <c r="H258" s="157" t="str">
        <f t="shared" si="7"/>
        <v>00000000000000</v>
      </c>
      <c r="I258" s="158"/>
    </row>
    <row r="259" spans="1:10">
      <c r="A259" s="193"/>
      <c r="B259" s="191"/>
      <c r="C259" s="154"/>
      <c r="D259" s="153"/>
      <c r="E259" s="155" t="s">
        <v>1333</v>
      </c>
      <c r="F259" s="156"/>
      <c r="G259" s="4">
        <f t="shared" si="6"/>
        <v>0</v>
      </c>
      <c r="H259" s="157" t="str">
        <f t="shared" si="7"/>
        <v>00000000000000</v>
      </c>
    </row>
    <row r="260" spans="1:10">
      <c r="A260" s="193"/>
      <c r="B260" s="191" t="s">
        <v>1444</v>
      </c>
      <c r="C260" s="154">
        <f>C256+1</f>
        <v>65</v>
      </c>
      <c r="D260" s="153" t="s">
        <v>1265</v>
      </c>
      <c r="E260" s="155" t="s">
        <v>1335</v>
      </c>
      <c r="F260" s="156"/>
      <c r="G260" s="4">
        <f t="shared" si="6"/>
        <v>0</v>
      </c>
      <c r="H260" s="157" t="str">
        <f t="shared" si="7"/>
        <v>00000000000000</v>
      </c>
      <c r="I260" t="str">
        <f>_xlfn.CONCAT(H260:H263)</f>
        <v>00000000000000000000000000000000000000000000000000000000</v>
      </c>
      <c r="J260" t="str">
        <f>DEC2HEX(C260,2) &amp;" "&amp;BIN2HEX(MID($I260,1,4))&amp;BIN2HEX(MID($I260,5,4))&amp;" "&amp;BIN2HEX(MID($I260,9,4))&amp;BIN2HEX(MID($I260,13,4))&amp;" "&amp;BIN2HEX(MID($I260,17,4))&amp;BIN2HEX(MID($I260,21,4))&amp;" "&amp;BIN2HEX(MID($I260,25,4))&amp;BIN2HEX(MID($I260,29,4))&amp;" "&amp;BIN2HEX(MID($I260,33,4))&amp;BIN2HEX(MID($I260,37,4))&amp;" "&amp;BIN2HEX(MID($I260,41,4))&amp;BIN2HEX(MID($I260,45,4))&amp;" "&amp;BIN2HEX(MID($I260,49,4))&amp;BIN2HEX(MID($I260,53,4))</f>
        <v>41 00 00 00 00 00 00 00</v>
      </c>
    </row>
    <row r="261" spans="1:10">
      <c r="A261" s="193"/>
      <c r="B261" s="191"/>
      <c r="C261" s="154"/>
      <c r="D261" s="153"/>
      <c r="E261" s="155" t="s">
        <v>1336</v>
      </c>
      <c r="F261" s="156"/>
      <c r="G261" s="4">
        <f t="shared" si="6"/>
        <v>0</v>
      </c>
      <c r="H261" s="157" t="str">
        <f t="shared" si="7"/>
        <v>00000000000000</v>
      </c>
    </row>
    <row r="262" spans="1:10">
      <c r="A262" s="193"/>
      <c r="B262" s="191"/>
      <c r="C262" s="154"/>
      <c r="D262" s="153"/>
      <c r="E262" s="155" t="s">
        <v>1337</v>
      </c>
      <c r="F262" s="156"/>
      <c r="G262" s="4">
        <f t="shared" ref="G262:G325" si="8">F262*1000</f>
        <v>0</v>
      </c>
      <c r="H262" s="157" t="str">
        <f t="shared" ref="H262:H325" si="9">_xlfn.BASE(G262,2,14)</f>
        <v>00000000000000</v>
      </c>
    </row>
    <row r="263" spans="1:10">
      <c r="A263" s="193"/>
      <c r="B263" s="191"/>
      <c r="C263" s="154"/>
      <c r="D263" s="153"/>
      <c r="E263" s="155" t="s">
        <v>1338</v>
      </c>
      <c r="F263" s="156"/>
      <c r="G263" s="4">
        <f t="shared" si="8"/>
        <v>0</v>
      </c>
      <c r="H263" s="157" t="str">
        <f t="shared" si="9"/>
        <v>00000000000000</v>
      </c>
    </row>
    <row r="264" spans="1:10">
      <c r="A264" s="193"/>
      <c r="B264" s="191" t="s">
        <v>1445</v>
      </c>
      <c r="C264" s="154">
        <f>C260+1</f>
        <v>66</v>
      </c>
      <c r="D264" s="153" t="s">
        <v>1265</v>
      </c>
      <c r="E264" s="155" t="s">
        <v>1340</v>
      </c>
      <c r="F264" s="156"/>
      <c r="G264" s="4">
        <f t="shared" si="8"/>
        <v>0</v>
      </c>
      <c r="H264" s="157" t="str">
        <f t="shared" si="9"/>
        <v>00000000000000</v>
      </c>
      <c r="I264" t="str">
        <f>_xlfn.CONCAT(H264:H267)</f>
        <v>00000000000000000000000000000000000000000000000000000000</v>
      </c>
      <c r="J264" t="str">
        <f>DEC2HEX(C264,2) &amp;" "&amp;BIN2HEX(MID($I264,1,4))&amp;BIN2HEX(MID($I264,5,4))&amp;" "&amp;BIN2HEX(MID($I264,9,4))&amp;BIN2HEX(MID($I264,13,4))&amp;" "&amp;BIN2HEX(MID($I264,17,4))&amp;BIN2HEX(MID($I264,21,4))&amp;" "&amp;BIN2HEX(MID($I264,25,4))&amp;BIN2HEX(MID($I264,29,4))&amp;" "&amp;BIN2HEX(MID($I264,33,4))&amp;BIN2HEX(MID($I264,37,4))&amp;" "&amp;BIN2HEX(MID($I264,41,4))&amp;BIN2HEX(MID($I264,45,4))&amp;" "&amp;BIN2HEX(MID($I264,49,4))&amp;BIN2HEX(MID($I264,53,4))</f>
        <v>42 00 00 00 00 00 00 00</v>
      </c>
    </row>
    <row r="265" spans="1:10">
      <c r="A265" s="193"/>
      <c r="B265" s="191"/>
      <c r="C265" s="154"/>
      <c r="D265" s="153"/>
      <c r="E265" s="155" t="s">
        <v>1341</v>
      </c>
      <c r="F265" s="156"/>
      <c r="G265" s="4">
        <f t="shared" si="8"/>
        <v>0</v>
      </c>
      <c r="H265" s="157" t="str">
        <f t="shared" si="9"/>
        <v>00000000000000</v>
      </c>
    </row>
    <row r="266" spans="1:10">
      <c r="A266" s="193"/>
      <c r="B266" s="191"/>
      <c r="C266" s="154"/>
      <c r="D266" s="153"/>
      <c r="E266" s="155" t="s">
        <v>1342</v>
      </c>
      <c r="F266" s="156"/>
      <c r="G266" s="4">
        <f t="shared" si="8"/>
        <v>0</v>
      </c>
      <c r="H266" s="157" t="str">
        <f t="shared" si="9"/>
        <v>00000000000000</v>
      </c>
    </row>
    <row r="267" spans="1:10">
      <c r="A267" s="193"/>
      <c r="B267" s="191"/>
      <c r="C267" s="154"/>
      <c r="D267" s="153"/>
      <c r="E267" s="155" t="s">
        <v>1343</v>
      </c>
      <c r="F267" s="156"/>
      <c r="G267" s="4">
        <f t="shared" si="8"/>
        <v>0</v>
      </c>
      <c r="H267" s="157" t="str">
        <f t="shared" si="9"/>
        <v>00000000000000</v>
      </c>
    </row>
    <row r="268" spans="1:10">
      <c r="A268" s="193"/>
      <c r="B268" s="191" t="s">
        <v>1446</v>
      </c>
      <c r="C268" s="154">
        <f>C264+1</f>
        <v>67</v>
      </c>
      <c r="D268" s="153" t="s">
        <v>1265</v>
      </c>
      <c r="E268" s="155" t="s">
        <v>1345</v>
      </c>
      <c r="F268" s="156"/>
      <c r="G268" s="4">
        <f t="shared" si="8"/>
        <v>0</v>
      </c>
      <c r="H268" s="157" t="str">
        <f t="shared" si="9"/>
        <v>00000000000000</v>
      </c>
      <c r="I268" t="str">
        <f>_xlfn.CONCAT(H268:H271)</f>
        <v>00000000000000000000000000000000000000000000000000000000</v>
      </c>
      <c r="J268" t="str">
        <f>DEC2HEX(C268,2) &amp;" "&amp;BIN2HEX(MID($I268,1,4))&amp;BIN2HEX(MID($I268,5,4))&amp;" "&amp;BIN2HEX(MID($I268,9,4))&amp;BIN2HEX(MID($I268,13,4))&amp;" "&amp;BIN2HEX(MID($I268,17,4))&amp;BIN2HEX(MID($I268,21,4))&amp;" "&amp;BIN2HEX(MID($I268,25,4))&amp;BIN2HEX(MID($I268,29,4))&amp;" "&amp;BIN2HEX(MID($I268,33,4))&amp;BIN2HEX(MID($I268,37,4))&amp;" "&amp;BIN2HEX(MID($I268,41,4))&amp;BIN2HEX(MID($I268,45,4))&amp;" "&amp;BIN2HEX(MID($I268,49,4))&amp;BIN2HEX(MID($I268,53,4))</f>
        <v>43 00 00 00 00 00 00 00</v>
      </c>
    </row>
    <row r="269" spans="1:10">
      <c r="A269" s="193"/>
      <c r="B269" s="191"/>
      <c r="C269" s="154"/>
      <c r="D269" s="153"/>
      <c r="E269" s="155" t="s">
        <v>1346</v>
      </c>
      <c r="F269" s="156"/>
      <c r="G269" s="4">
        <f t="shared" si="8"/>
        <v>0</v>
      </c>
      <c r="H269" s="157" t="str">
        <f t="shared" si="9"/>
        <v>00000000000000</v>
      </c>
    </row>
    <row r="270" spans="1:10">
      <c r="A270" s="193"/>
      <c r="B270" s="191"/>
      <c r="C270" s="154"/>
      <c r="D270" s="153"/>
      <c r="E270" s="155" t="s">
        <v>1347</v>
      </c>
      <c r="F270" s="156"/>
      <c r="G270" s="4">
        <f t="shared" si="8"/>
        <v>0</v>
      </c>
      <c r="H270" s="157" t="str">
        <f t="shared" si="9"/>
        <v>00000000000000</v>
      </c>
    </row>
    <row r="271" spans="1:10">
      <c r="A271" s="193"/>
      <c r="B271" s="191"/>
      <c r="C271" s="154"/>
      <c r="D271" s="153"/>
      <c r="E271" s="155" t="s">
        <v>1348</v>
      </c>
      <c r="F271" s="156"/>
      <c r="G271" s="4">
        <f t="shared" si="8"/>
        <v>0</v>
      </c>
      <c r="H271" s="157" t="str">
        <f t="shared" si="9"/>
        <v>00000000000000</v>
      </c>
    </row>
    <row r="272" spans="1:10">
      <c r="A272" s="193"/>
      <c r="B272" s="191" t="s">
        <v>1447</v>
      </c>
      <c r="C272" s="154">
        <f>C268+1</f>
        <v>68</v>
      </c>
      <c r="D272" s="153" t="s">
        <v>1265</v>
      </c>
      <c r="E272" s="155" t="s">
        <v>1350</v>
      </c>
      <c r="F272" s="156"/>
      <c r="G272" s="4">
        <f t="shared" si="8"/>
        <v>0</v>
      </c>
      <c r="H272" s="157" t="str">
        <f t="shared" si="9"/>
        <v>00000000000000</v>
      </c>
      <c r="I272" t="str">
        <f>_xlfn.CONCAT(H272:H275)</f>
        <v>00000000000000000000000000000000000000000000000000000000</v>
      </c>
      <c r="J272" t="str">
        <f>DEC2HEX(C272,2) &amp;" "&amp;BIN2HEX(MID($I272,1,4))&amp;BIN2HEX(MID($I272,5,4))&amp;" "&amp;BIN2HEX(MID($I272,9,4))&amp;BIN2HEX(MID($I272,13,4))&amp;" "&amp;BIN2HEX(MID($I272,17,4))&amp;BIN2HEX(MID($I272,21,4))&amp;" "&amp;BIN2HEX(MID($I272,25,4))&amp;BIN2HEX(MID($I272,29,4))&amp;" "&amp;BIN2HEX(MID($I272,33,4))&amp;BIN2HEX(MID($I272,37,4))&amp;" "&amp;BIN2HEX(MID($I272,41,4))&amp;BIN2HEX(MID($I272,45,4))&amp;" "&amp;BIN2HEX(MID($I272,49,4))&amp;BIN2HEX(MID($I272,53,4))</f>
        <v>44 00 00 00 00 00 00 00</v>
      </c>
    </row>
    <row r="273" spans="1:10">
      <c r="A273" s="193"/>
      <c r="B273" s="191"/>
      <c r="C273" s="154"/>
      <c r="D273" s="153"/>
      <c r="E273" s="155" t="s">
        <v>1351</v>
      </c>
      <c r="F273" s="156"/>
      <c r="G273" s="4">
        <f t="shared" si="8"/>
        <v>0</v>
      </c>
      <c r="H273" s="157" t="str">
        <f t="shared" si="9"/>
        <v>00000000000000</v>
      </c>
    </row>
    <row r="274" spans="1:10">
      <c r="A274" s="193"/>
      <c r="B274" s="191"/>
      <c r="C274" s="154"/>
      <c r="D274" s="153"/>
      <c r="E274" s="155" t="s">
        <v>1352</v>
      </c>
      <c r="F274" s="156"/>
      <c r="G274" s="4">
        <f t="shared" si="8"/>
        <v>0</v>
      </c>
      <c r="H274" s="157" t="str">
        <f t="shared" si="9"/>
        <v>00000000000000</v>
      </c>
    </row>
    <row r="275" spans="1:10">
      <c r="A275" s="193"/>
      <c r="B275" s="191"/>
      <c r="C275" s="154"/>
      <c r="D275" s="153"/>
      <c r="E275" s="155" t="s">
        <v>1353</v>
      </c>
      <c r="F275" s="156"/>
      <c r="G275" s="4">
        <f t="shared" si="8"/>
        <v>0</v>
      </c>
      <c r="H275" s="157" t="str">
        <f t="shared" si="9"/>
        <v>00000000000000</v>
      </c>
    </row>
    <row r="276" spans="1:10">
      <c r="A276" s="193"/>
      <c r="B276" s="191" t="s">
        <v>1448</v>
      </c>
      <c r="C276" s="154">
        <f>C272+1</f>
        <v>69</v>
      </c>
      <c r="D276" s="153" t="s">
        <v>1265</v>
      </c>
      <c r="E276" s="155" t="s">
        <v>1355</v>
      </c>
      <c r="F276" s="156"/>
      <c r="G276" s="4">
        <f t="shared" si="8"/>
        <v>0</v>
      </c>
      <c r="H276" s="157" t="str">
        <f t="shared" si="9"/>
        <v>00000000000000</v>
      </c>
      <c r="I276" t="str">
        <f>_xlfn.CONCAT(H276:H279)</f>
        <v>00000000000000000000000000000000000000000000000000000000</v>
      </c>
      <c r="J276" t="str">
        <f>DEC2HEX(C276,2) &amp;" "&amp;BIN2HEX(MID($I276,1,4))&amp;BIN2HEX(MID($I276,5,4))&amp;" "&amp;BIN2HEX(MID($I276,9,4))&amp;BIN2HEX(MID($I276,13,4))&amp;" "&amp;BIN2HEX(MID($I276,17,4))&amp;BIN2HEX(MID($I276,21,4))&amp;" "&amp;BIN2HEX(MID($I276,25,4))&amp;BIN2HEX(MID($I276,29,4))&amp;" "&amp;BIN2HEX(MID($I276,33,4))&amp;BIN2HEX(MID($I276,37,4))&amp;" "&amp;BIN2HEX(MID($I276,41,4))&amp;BIN2HEX(MID($I276,45,4))&amp;" "&amp;BIN2HEX(MID($I276,49,4))&amp;BIN2HEX(MID($I276,53,4))</f>
        <v>45 00 00 00 00 00 00 00</v>
      </c>
    </row>
    <row r="277" spans="1:10">
      <c r="A277" s="193"/>
      <c r="B277" s="191"/>
      <c r="C277" s="154"/>
      <c r="D277" s="153"/>
      <c r="E277" s="155" t="s">
        <v>1356</v>
      </c>
      <c r="F277" s="156"/>
      <c r="G277" s="4">
        <f t="shared" si="8"/>
        <v>0</v>
      </c>
      <c r="H277" s="157" t="str">
        <f t="shared" si="9"/>
        <v>00000000000000</v>
      </c>
    </row>
    <row r="278" spans="1:10">
      <c r="A278" s="193"/>
      <c r="B278" s="191"/>
      <c r="C278" s="154"/>
      <c r="D278" s="153"/>
      <c r="E278" s="155" t="s">
        <v>1357</v>
      </c>
      <c r="F278" s="156"/>
      <c r="G278" s="4">
        <f t="shared" si="8"/>
        <v>0</v>
      </c>
      <c r="H278" s="157" t="str">
        <f t="shared" si="9"/>
        <v>00000000000000</v>
      </c>
    </row>
    <row r="279" spans="1:10">
      <c r="A279" s="193"/>
      <c r="B279" s="191"/>
      <c r="C279" s="154"/>
      <c r="D279" s="153"/>
      <c r="E279" s="155" t="s">
        <v>1358</v>
      </c>
      <c r="F279" s="156"/>
      <c r="G279" s="4">
        <f t="shared" si="8"/>
        <v>0</v>
      </c>
      <c r="H279" s="157" t="str">
        <f t="shared" si="9"/>
        <v>00000000000000</v>
      </c>
    </row>
    <row r="280" spans="1:10">
      <c r="A280" s="193"/>
      <c r="B280" s="191" t="s">
        <v>1449</v>
      </c>
      <c r="C280" s="154">
        <f>C276+1</f>
        <v>70</v>
      </c>
      <c r="D280" s="153" t="s">
        <v>1265</v>
      </c>
      <c r="E280" s="155" t="s">
        <v>1360</v>
      </c>
      <c r="F280" s="156"/>
      <c r="G280" s="4">
        <f t="shared" si="8"/>
        <v>0</v>
      </c>
      <c r="H280" s="157" t="str">
        <f t="shared" si="9"/>
        <v>00000000000000</v>
      </c>
      <c r="I280" t="str">
        <f>_xlfn.CONCAT(H280:H283)</f>
        <v>00000000000000000000000000000000000000000000000000000000</v>
      </c>
      <c r="J280" t="str">
        <f>DEC2HEX(C280,2) &amp;" "&amp;BIN2HEX(MID($I280,1,4))&amp;BIN2HEX(MID($I280,5,4))&amp;" "&amp;BIN2HEX(MID($I280,9,4))&amp;BIN2HEX(MID($I280,13,4))&amp;" "&amp;BIN2HEX(MID($I280,17,4))&amp;BIN2HEX(MID($I280,21,4))&amp;" "&amp;BIN2HEX(MID($I280,25,4))&amp;BIN2HEX(MID($I280,29,4))&amp;" "&amp;BIN2HEX(MID($I280,33,4))&amp;BIN2HEX(MID($I280,37,4))&amp;" "&amp;BIN2HEX(MID($I280,41,4))&amp;BIN2HEX(MID($I280,45,4))&amp;" "&amp;BIN2HEX(MID($I280,49,4))&amp;BIN2HEX(MID($I280,53,4))</f>
        <v>46 00 00 00 00 00 00 00</v>
      </c>
    </row>
    <row r="281" spans="1:10">
      <c r="A281" s="193"/>
      <c r="B281" s="191"/>
      <c r="C281" s="154"/>
      <c r="D281" s="153"/>
      <c r="E281" s="155" t="s">
        <v>1361</v>
      </c>
      <c r="F281" s="156"/>
      <c r="G281" s="4">
        <f t="shared" si="8"/>
        <v>0</v>
      </c>
      <c r="H281" s="157" t="str">
        <f t="shared" si="9"/>
        <v>00000000000000</v>
      </c>
    </row>
    <row r="282" spans="1:10">
      <c r="A282" s="193"/>
      <c r="B282" s="191"/>
      <c r="C282" s="154"/>
      <c r="D282" s="153"/>
      <c r="E282" s="155" t="s">
        <v>1362</v>
      </c>
      <c r="F282" s="156"/>
      <c r="G282" s="4">
        <f t="shared" si="8"/>
        <v>0</v>
      </c>
      <c r="H282" s="157" t="str">
        <f t="shared" si="9"/>
        <v>00000000000000</v>
      </c>
    </row>
    <row r="283" spans="1:10">
      <c r="A283" s="193"/>
      <c r="B283" s="191"/>
      <c r="C283" s="154"/>
      <c r="D283" s="153"/>
      <c r="E283" s="155" t="s">
        <v>1363</v>
      </c>
      <c r="F283" s="156"/>
      <c r="G283" s="4">
        <f t="shared" si="8"/>
        <v>0</v>
      </c>
      <c r="H283" s="157" t="str">
        <f t="shared" si="9"/>
        <v>00000000000000</v>
      </c>
    </row>
    <row r="284" spans="1:10">
      <c r="A284" s="193"/>
      <c r="B284" s="191" t="s">
        <v>1450</v>
      </c>
      <c r="C284" s="154">
        <f>C280+1</f>
        <v>71</v>
      </c>
      <c r="D284" s="153" t="s">
        <v>1265</v>
      </c>
      <c r="E284" s="155" t="s">
        <v>1365</v>
      </c>
      <c r="F284" s="156"/>
      <c r="G284" s="4">
        <f t="shared" si="8"/>
        <v>0</v>
      </c>
      <c r="H284" s="157" t="str">
        <f t="shared" si="9"/>
        <v>00000000000000</v>
      </c>
      <c r="I284" t="str">
        <f>_xlfn.CONCAT(H284:H287)</f>
        <v>00000000000000000000000000000000000000000000000000000000</v>
      </c>
      <c r="J284" t="str">
        <f>DEC2HEX(C284,2) &amp;" "&amp;BIN2HEX(MID($I284,1,4))&amp;BIN2HEX(MID($I284,5,4))&amp;" "&amp;BIN2HEX(MID($I284,9,4))&amp;BIN2HEX(MID($I284,13,4))&amp;" "&amp;BIN2HEX(MID($I284,17,4))&amp;BIN2HEX(MID($I284,21,4))&amp;" "&amp;BIN2HEX(MID($I284,25,4))&amp;BIN2HEX(MID($I284,29,4))&amp;" "&amp;BIN2HEX(MID($I284,33,4))&amp;BIN2HEX(MID($I284,37,4))&amp;" "&amp;BIN2HEX(MID($I284,41,4))&amp;BIN2HEX(MID($I284,45,4))&amp;" "&amp;BIN2HEX(MID($I284,49,4))&amp;BIN2HEX(MID($I284,53,4))</f>
        <v>47 00 00 00 00 00 00 00</v>
      </c>
    </row>
    <row r="285" spans="1:10">
      <c r="A285" s="193"/>
      <c r="B285" s="191"/>
      <c r="C285" s="154"/>
      <c r="D285" s="153"/>
      <c r="E285" s="155" t="s">
        <v>1366</v>
      </c>
      <c r="F285" s="156"/>
      <c r="G285" s="4">
        <f t="shared" si="8"/>
        <v>0</v>
      </c>
      <c r="H285" s="157" t="str">
        <f t="shared" si="9"/>
        <v>00000000000000</v>
      </c>
      <c r="I285" s="141"/>
    </row>
    <row r="286" spans="1:10">
      <c r="A286" s="193"/>
      <c r="B286" s="191"/>
      <c r="C286" s="154"/>
      <c r="D286" s="153"/>
      <c r="E286" s="155" t="s">
        <v>1367</v>
      </c>
      <c r="F286" s="156"/>
      <c r="G286" s="4">
        <f t="shared" si="8"/>
        <v>0</v>
      </c>
      <c r="H286" s="157" t="str">
        <f t="shared" si="9"/>
        <v>00000000000000</v>
      </c>
      <c r="I286" s="158"/>
    </row>
    <row r="287" spans="1:10">
      <c r="A287" s="193"/>
      <c r="B287" s="191"/>
      <c r="C287" s="154"/>
      <c r="D287" s="153"/>
      <c r="E287" s="155" t="s">
        <v>1368</v>
      </c>
      <c r="F287" s="156"/>
      <c r="G287" s="4">
        <f t="shared" si="8"/>
        <v>0</v>
      </c>
      <c r="H287" s="157" t="str">
        <f t="shared" si="9"/>
        <v>00000000000000</v>
      </c>
    </row>
    <row r="288" spans="1:10">
      <c r="A288" s="193"/>
      <c r="B288" s="191" t="s">
        <v>1451</v>
      </c>
      <c r="C288" s="154">
        <f>C284+1</f>
        <v>72</v>
      </c>
      <c r="D288" s="153" t="s">
        <v>1265</v>
      </c>
      <c r="E288" s="155" t="s">
        <v>1370</v>
      </c>
      <c r="F288" s="156"/>
      <c r="G288" s="4">
        <f t="shared" si="8"/>
        <v>0</v>
      </c>
      <c r="H288" s="157" t="str">
        <f t="shared" si="9"/>
        <v>00000000000000</v>
      </c>
      <c r="I288" t="str">
        <f>_xlfn.CONCAT(H288:H291)</f>
        <v>00000000000000000000000000000000000000000000000000000000</v>
      </c>
      <c r="J288" t="str">
        <f>DEC2HEX(C288,2) &amp;" "&amp;BIN2HEX(MID($I288,1,4))&amp;BIN2HEX(MID($I288,5,4))&amp;" "&amp;BIN2HEX(MID($I288,9,4))&amp;BIN2HEX(MID($I288,13,4))&amp;" "&amp;BIN2HEX(MID($I288,17,4))&amp;BIN2HEX(MID($I288,21,4))&amp;" "&amp;BIN2HEX(MID($I288,25,4))&amp;BIN2HEX(MID($I288,29,4))&amp;" "&amp;BIN2HEX(MID($I288,33,4))&amp;BIN2HEX(MID($I288,37,4))&amp;" "&amp;BIN2HEX(MID($I288,41,4))&amp;BIN2HEX(MID($I288,45,4))&amp;" "&amp;BIN2HEX(MID($I288,49,4))&amp;BIN2HEX(MID($I288,53,4))</f>
        <v>48 00 00 00 00 00 00 00</v>
      </c>
    </row>
    <row r="289" spans="1:10">
      <c r="A289" s="193"/>
      <c r="B289" s="191"/>
      <c r="C289" s="154"/>
      <c r="D289" s="153"/>
      <c r="E289" s="155" t="s">
        <v>1371</v>
      </c>
      <c r="F289" s="156"/>
      <c r="G289" s="4">
        <f t="shared" si="8"/>
        <v>0</v>
      </c>
      <c r="H289" s="157" t="str">
        <f t="shared" si="9"/>
        <v>00000000000000</v>
      </c>
    </row>
    <row r="290" spans="1:10">
      <c r="A290" s="193"/>
      <c r="B290" s="191"/>
      <c r="C290" s="154"/>
      <c r="D290" s="153"/>
      <c r="E290" s="155" t="s">
        <v>1372</v>
      </c>
      <c r="F290" s="156"/>
      <c r="G290" s="4">
        <f t="shared" si="8"/>
        <v>0</v>
      </c>
      <c r="H290" s="157" t="str">
        <f t="shared" si="9"/>
        <v>00000000000000</v>
      </c>
    </row>
    <row r="291" spans="1:10">
      <c r="A291" s="193"/>
      <c r="B291" s="191"/>
      <c r="C291" s="154"/>
      <c r="D291" s="153"/>
      <c r="E291" s="155" t="s">
        <v>1373</v>
      </c>
      <c r="F291" s="156"/>
      <c r="G291" s="4">
        <f t="shared" si="8"/>
        <v>0</v>
      </c>
      <c r="H291" s="157" t="str">
        <f t="shared" si="9"/>
        <v>00000000000000</v>
      </c>
    </row>
    <row r="292" spans="1:10">
      <c r="A292" s="193"/>
      <c r="B292" s="191" t="s">
        <v>1452</v>
      </c>
      <c r="C292" s="154">
        <f>C288+1</f>
        <v>73</v>
      </c>
      <c r="D292" s="153" t="s">
        <v>1265</v>
      </c>
      <c r="E292" s="155" t="s">
        <v>1375</v>
      </c>
      <c r="F292" s="156"/>
      <c r="G292" s="4">
        <f t="shared" si="8"/>
        <v>0</v>
      </c>
      <c r="H292" s="157" t="str">
        <f t="shared" si="9"/>
        <v>00000000000000</v>
      </c>
      <c r="I292" t="str">
        <f>_xlfn.CONCAT(H292:H295)</f>
        <v>00000000000000000000000000000000000000000000000000000000</v>
      </c>
      <c r="J292" t="str">
        <f>DEC2HEX(C292,2) &amp;" "&amp;BIN2HEX(MID($I292,1,4))&amp;BIN2HEX(MID($I292,5,4))&amp;" "&amp;BIN2HEX(MID($I292,9,4))&amp;BIN2HEX(MID($I292,13,4))&amp;" "&amp;BIN2HEX(MID($I292,17,4))&amp;BIN2HEX(MID($I292,21,4))&amp;" "&amp;BIN2HEX(MID($I292,25,4))&amp;BIN2HEX(MID($I292,29,4))&amp;" "&amp;BIN2HEX(MID($I292,33,4))&amp;BIN2HEX(MID($I292,37,4))&amp;" "&amp;BIN2HEX(MID($I292,41,4))&amp;BIN2HEX(MID($I292,45,4))&amp;" "&amp;BIN2HEX(MID($I292,49,4))&amp;BIN2HEX(MID($I292,53,4))</f>
        <v>49 00 00 00 00 00 00 00</v>
      </c>
    </row>
    <row r="293" spans="1:10">
      <c r="A293" s="193"/>
      <c r="B293" s="191"/>
      <c r="C293" s="154"/>
      <c r="D293" s="153"/>
      <c r="E293" s="155" t="s">
        <v>1376</v>
      </c>
      <c r="F293" s="156"/>
      <c r="G293" s="4">
        <f t="shared" si="8"/>
        <v>0</v>
      </c>
      <c r="H293" s="157" t="str">
        <f t="shared" si="9"/>
        <v>00000000000000</v>
      </c>
    </row>
    <row r="294" spans="1:10">
      <c r="A294" s="193"/>
      <c r="B294" s="191"/>
      <c r="C294" s="154"/>
      <c r="D294" s="153"/>
      <c r="E294" s="155" t="s">
        <v>1377</v>
      </c>
      <c r="F294" s="156"/>
      <c r="G294" s="4">
        <f t="shared" si="8"/>
        <v>0</v>
      </c>
      <c r="H294" s="157" t="str">
        <f t="shared" si="9"/>
        <v>00000000000000</v>
      </c>
    </row>
    <row r="295" spans="1:10">
      <c r="A295" s="193"/>
      <c r="B295" s="191"/>
      <c r="C295" s="154"/>
      <c r="D295" s="153"/>
      <c r="E295" s="155" t="s">
        <v>1378</v>
      </c>
      <c r="F295" s="156"/>
      <c r="G295" s="4">
        <f t="shared" si="8"/>
        <v>0</v>
      </c>
      <c r="H295" s="157" t="str">
        <f t="shared" si="9"/>
        <v>00000000000000</v>
      </c>
    </row>
    <row r="296" spans="1:10">
      <c r="A296" s="193"/>
      <c r="B296" s="191" t="s">
        <v>1453</v>
      </c>
      <c r="C296" s="154">
        <f>C292+1</f>
        <v>74</v>
      </c>
      <c r="D296" s="153" t="s">
        <v>1265</v>
      </c>
      <c r="E296" s="155" t="s">
        <v>1380</v>
      </c>
      <c r="F296" s="156"/>
      <c r="G296" s="4">
        <f t="shared" si="8"/>
        <v>0</v>
      </c>
      <c r="H296" s="157" t="str">
        <f t="shared" si="9"/>
        <v>00000000000000</v>
      </c>
      <c r="I296" t="str">
        <f>_xlfn.CONCAT(H296:H299)</f>
        <v>00000000000000000000000000000000000000000000000000000000</v>
      </c>
      <c r="J296" t="str">
        <f>DEC2HEX(C296,2) &amp;" "&amp;BIN2HEX(MID($I296,1,4))&amp;BIN2HEX(MID($I296,5,4))&amp;" "&amp;BIN2HEX(MID($I296,9,4))&amp;BIN2HEX(MID($I296,13,4))&amp;" "&amp;BIN2HEX(MID($I296,17,4))&amp;BIN2HEX(MID($I296,21,4))&amp;" "&amp;BIN2HEX(MID($I296,25,4))&amp;BIN2HEX(MID($I296,29,4))&amp;" "&amp;BIN2HEX(MID($I296,33,4))&amp;BIN2HEX(MID($I296,37,4))&amp;" "&amp;BIN2HEX(MID($I296,41,4))&amp;BIN2HEX(MID($I296,45,4))&amp;" "&amp;BIN2HEX(MID($I296,49,4))&amp;BIN2HEX(MID($I296,53,4))</f>
        <v>4A 00 00 00 00 00 00 00</v>
      </c>
    </row>
    <row r="297" spans="1:10">
      <c r="A297" s="193"/>
      <c r="B297" s="191"/>
      <c r="C297" s="154"/>
      <c r="D297" s="153"/>
      <c r="E297" s="155" t="s">
        <v>1381</v>
      </c>
      <c r="F297" s="156"/>
      <c r="G297" s="4">
        <f t="shared" si="8"/>
        <v>0</v>
      </c>
      <c r="H297" s="157" t="str">
        <f t="shared" si="9"/>
        <v>00000000000000</v>
      </c>
    </row>
    <row r="298" spans="1:10">
      <c r="A298" s="193"/>
      <c r="B298" s="191"/>
      <c r="C298" s="154"/>
      <c r="D298" s="153"/>
      <c r="E298" s="155" t="s">
        <v>1382</v>
      </c>
      <c r="F298" s="156"/>
      <c r="G298" s="4">
        <f t="shared" si="8"/>
        <v>0</v>
      </c>
      <c r="H298" s="157" t="str">
        <f t="shared" si="9"/>
        <v>00000000000000</v>
      </c>
    </row>
    <row r="299" spans="1:10">
      <c r="A299" s="193"/>
      <c r="B299" s="191"/>
      <c r="C299" s="154"/>
      <c r="D299" s="153"/>
      <c r="E299" s="155" t="s">
        <v>1383</v>
      </c>
      <c r="F299" s="156"/>
      <c r="G299" s="4">
        <f t="shared" si="8"/>
        <v>0</v>
      </c>
      <c r="H299" s="157" t="str">
        <f t="shared" si="9"/>
        <v>00000000000000</v>
      </c>
    </row>
    <row r="300" spans="1:10">
      <c r="A300" s="193"/>
      <c r="B300" s="191" t="s">
        <v>1454</v>
      </c>
      <c r="C300" s="154">
        <f>C296+1</f>
        <v>75</v>
      </c>
      <c r="D300" s="153" t="s">
        <v>1265</v>
      </c>
      <c r="E300" s="155" t="s">
        <v>1385</v>
      </c>
      <c r="F300" s="156"/>
      <c r="G300" s="4">
        <f t="shared" si="8"/>
        <v>0</v>
      </c>
      <c r="H300" s="157" t="str">
        <f t="shared" si="9"/>
        <v>00000000000000</v>
      </c>
      <c r="I300" t="str">
        <f>_xlfn.CONCAT(H300:H303)</f>
        <v>00000000000000000000000000000000000000000000000000000000</v>
      </c>
      <c r="J300" t="str">
        <f>DEC2HEX(C300,2) &amp;" "&amp;BIN2HEX(MID($I300,1,4))&amp;BIN2HEX(MID($I300,5,4))&amp;" "&amp;BIN2HEX(MID($I300,9,4))&amp;BIN2HEX(MID($I300,13,4))&amp;" "&amp;BIN2HEX(MID($I300,17,4))&amp;BIN2HEX(MID($I300,21,4))&amp;" "&amp;BIN2HEX(MID($I300,25,4))&amp;BIN2HEX(MID($I300,29,4))&amp;" "&amp;BIN2HEX(MID($I300,33,4))&amp;BIN2HEX(MID($I300,37,4))&amp;" "&amp;BIN2HEX(MID($I300,41,4))&amp;BIN2HEX(MID($I300,45,4))&amp;" "&amp;BIN2HEX(MID($I300,49,4))&amp;BIN2HEX(MID($I300,53,4))</f>
        <v>4B 00 00 00 00 00 00 00</v>
      </c>
    </row>
    <row r="301" spans="1:10">
      <c r="A301" s="193"/>
      <c r="B301" s="191"/>
      <c r="C301" s="154"/>
      <c r="D301" s="153"/>
      <c r="E301" s="155" t="s">
        <v>1386</v>
      </c>
      <c r="F301" s="156"/>
      <c r="G301" s="4">
        <f t="shared" si="8"/>
        <v>0</v>
      </c>
      <c r="H301" s="157" t="str">
        <f t="shared" si="9"/>
        <v>00000000000000</v>
      </c>
    </row>
    <row r="302" spans="1:10">
      <c r="A302" s="193"/>
      <c r="B302" s="191"/>
      <c r="C302" s="154"/>
      <c r="D302" s="153"/>
      <c r="E302" s="155" t="s">
        <v>1387</v>
      </c>
      <c r="F302" s="156"/>
      <c r="G302" s="4">
        <f t="shared" si="8"/>
        <v>0</v>
      </c>
      <c r="H302" s="157" t="str">
        <f t="shared" si="9"/>
        <v>00000000000000</v>
      </c>
    </row>
    <row r="303" spans="1:10">
      <c r="A303" s="193"/>
      <c r="B303" s="191"/>
      <c r="C303" s="154"/>
      <c r="D303" s="153"/>
      <c r="E303" s="155" t="s">
        <v>1388</v>
      </c>
      <c r="F303" s="156"/>
      <c r="G303" s="4">
        <f t="shared" si="8"/>
        <v>0</v>
      </c>
      <c r="H303" s="157" t="str">
        <f t="shared" si="9"/>
        <v>00000000000000</v>
      </c>
    </row>
    <row r="304" spans="1:10">
      <c r="A304" s="193"/>
      <c r="B304" s="191" t="s">
        <v>1455</v>
      </c>
      <c r="C304" s="154">
        <f>C300+1</f>
        <v>76</v>
      </c>
      <c r="D304" s="153" t="s">
        <v>1265</v>
      </c>
      <c r="E304" s="155" t="s">
        <v>1390</v>
      </c>
      <c r="F304" s="156"/>
      <c r="G304" s="4">
        <f t="shared" si="8"/>
        <v>0</v>
      </c>
      <c r="H304" s="157" t="str">
        <f t="shared" si="9"/>
        <v>00000000000000</v>
      </c>
      <c r="I304" t="str">
        <f>_xlfn.CONCAT(H304:H307)</f>
        <v>00000000000000000000000000000000000000000000000000000000</v>
      </c>
      <c r="J304" t="str">
        <f>DEC2HEX(C304,2) &amp;" "&amp;BIN2HEX(MID($I304,1,4))&amp;BIN2HEX(MID($I304,5,4))&amp;" "&amp;BIN2HEX(MID($I304,9,4))&amp;BIN2HEX(MID($I304,13,4))&amp;" "&amp;BIN2HEX(MID($I304,17,4))&amp;BIN2HEX(MID($I304,21,4))&amp;" "&amp;BIN2HEX(MID($I304,25,4))&amp;BIN2HEX(MID($I304,29,4))&amp;" "&amp;BIN2HEX(MID($I304,33,4))&amp;BIN2HEX(MID($I304,37,4))&amp;" "&amp;BIN2HEX(MID($I304,41,4))&amp;BIN2HEX(MID($I304,45,4))&amp;" "&amp;BIN2HEX(MID($I304,49,4))&amp;BIN2HEX(MID($I304,53,4))</f>
        <v>4C 00 00 00 00 00 00 00</v>
      </c>
    </row>
    <row r="305" spans="1:10">
      <c r="A305" s="193"/>
      <c r="B305" s="191"/>
      <c r="C305" s="154"/>
      <c r="D305" s="153"/>
      <c r="E305" s="155" t="s">
        <v>1391</v>
      </c>
      <c r="F305" s="156"/>
      <c r="G305" s="4">
        <f t="shared" si="8"/>
        <v>0</v>
      </c>
      <c r="H305" s="157" t="str">
        <f t="shared" si="9"/>
        <v>00000000000000</v>
      </c>
    </row>
    <row r="306" spans="1:10">
      <c r="A306" s="193"/>
      <c r="B306" s="191"/>
      <c r="C306" s="154"/>
      <c r="D306" s="153"/>
      <c r="E306" s="155" t="s">
        <v>1392</v>
      </c>
      <c r="F306" s="156"/>
      <c r="G306" s="4">
        <f t="shared" si="8"/>
        <v>0</v>
      </c>
      <c r="H306" s="157" t="str">
        <f t="shared" si="9"/>
        <v>00000000000000</v>
      </c>
    </row>
    <row r="307" spans="1:10">
      <c r="A307" s="193"/>
      <c r="B307" s="191"/>
      <c r="C307" s="154"/>
      <c r="D307" s="153"/>
      <c r="E307" s="155" t="s">
        <v>1393</v>
      </c>
      <c r="F307" s="156"/>
      <c r="G307" s="4">
        <f t="shared" si="8"/>
        <v>0</v>
      </c>
      <c r="H307" s="157" t="str">
        <f t="shared" si="9"/>
        <v>00000000000000</v>
      </c>
    </row>
    <row r="308" spans="1:10">
      <c r="A308" s="193"/>
      <c r="B308" s="191" t="s">
        <v>1456</v>
      </c>
      <c r="C308" s="154">
        <f>C304+1</f>
        <v>77</v>
      </c>
      <c r="D308" s="153" t="s">
        <v>1265</v>
      </c>
      <c r="E308" s="155" t="s">
        <v>1395</v>
      </c>
      <c r="F308" s="156"/>
      <c r="G308" s="4">
        <f t="shared" si="8"/>
        <v>0</v>
      </c>
      <c r="H308" s="157" t="str">
        <f t="shared" si="9"/>
        <v>00000000000000</v>
      </c>
      <c r="I308" t="str">
        <f>_xlfn.CONCAT(H308:H311)</f>
        <v>00000000000000000000000000000000000000000000000000000000</v>
      </c>
      <c r="J308" t="str">
        <f>DEC2HEX(C308,2) &amp;" "&amp;BIN2HEX(MID($I308,1,4))&amp;BIN2HEX(MID($I308,5,4))&amp;" "&amp;BIN2HEX(MID($I308,9,4))&amp;BIN2HEX(MID($I308,13,4))&amp;" "&amp;BIN2HEX(MID($I308,17,4))&amp;BIN2HEX(MID($I308,21,4))&amp;" "&amp;BIN2HEX(MID($I308,25,4))&amp;BIN2HEX(MID($I308,29,4))&amp;" "&amp;BIN2HEX(MID($I308,33,4))&amp;BIN2HEX(MID($I308,37,4))&amp;" "&amp;BIN2HEX(MID($I308,41,4))&amp;BIN2HEX(MID($I308,45,4))&amp;" "&amp;BIN2HEX(MID($I308,49,4))&amp;BIN2HEX(MID($I308,53,4))</f>
        <v>4D 00 00 00 00 00 00 00</v>
      </c>
    </row>
    <row r="309" spans="1:10">
      <c r="A309" s="193"/>
      <c r="B309" s="191"/>
      <c r="C309" s="154"/>
      <c r="D309" s="153"/>
      <c r="E309" s="155" t="s">
        <v>1396</v>
      </c>
      <c r="F309" s="156"/>
      <c r="G309" s="4">
        <f t="shared" si="8"/>
        <v>0</v>
      </c>
      <c r="H309" s="157" t="str">
        <f t="shared" si="9"/>
        <v>00000000000000</v>
      </c>
    </row>
    <row r="310" spans="1:10">
      <c r="A310" s="193"/>
      <c r="B310" s="191"/>
      <c r="C310" s="154"/>
      <c r="D310" s="153"/>
      <c r="E310" s="155" t="s">
        <v>1397</v>
      </c>
      <c r="F310" s="156"/>
      <c r="G310" s="4">
        <f t="shared" si="8"/>
        <v>0</v>
      </c>
      <c r="H310" s="157" t="str">
        <f t="shared" si="9"/>
        <v>00000000000000</v>
      </c>
    </row>
    <row r="311" spans="1:10">
      <c r="A311" s="193"/>
      <c r="B311" s="191"/>
      <c r="C311" s="154"/>
      <c r="D311" s="153"/>
      <c r="E311" s="155" t="s">
        <v>1398</v>
      </c>
      <c r="F311" s="156"/>
      <c r="G311" s="4">
        <f t="shared" si="8"/>
        <v>0</v>
      </c>
      <c r="H311" s="157" t="str">
        <f t="shared" si="9"/>
        <v>00000000000000</v>
      </c>
    </row>
    <row r="312" spans="1:10">
      <c r="A312" s="193"/>
      <c r="B312" s="191" t="s">
        <v>1457</v>
      </c>
      <c r="C312" s="154">
        <f>C308+1</f>
        <v>78</v>
      </c>
      <c r="D312" s="153" t="s">
        <v>1265</v>
      </c>
      <c r="E312" s="155" t="s">
        <v>1400</v>
      </c>
      <c r="F312" s="156"/>
      <c r="G312" s="4">
        <f t="shared" si="8"/>
        <v>0</v>
      </c>
      <c r="H312" s="157" t="str">
        <f t="shared" si="9"/>
        <v>00000000000000</v>
      </c>
      <c r="I312" t="str">
        <f>_xlfn.CONCAT(H312:H315)</f>
        <v>00000000000000000000000000000000000000000000000000000000</v>
      </c>
      <c r="J312" t="str">
        <f>DEC2HEX(C312,2) &amp;" "&amp;BIN2HEX(MID($I312,1,4))&amp;BIN2HEX(MID($I312,5,4))&amp;" "&amp;BIN2HEX(MID($I312,9,4))&amp;BIN2HEX(MID($I312,13,4))&amp;" "&amp;BIN2HEX(MID($I312,17,4))&amp;BIN2HEX(MID($I312,21,4))&amp;" "&amp;BIN2HEX(MID($I312,25,4))&amp;BIN2HEX(MID($I312,29,4))&amp;" "&amp;BIN2HEX(MID($I312,33,4))&amp;BIN2HEX(MID($I312,37,4))&amp;" "&amp;BIN2HEX(MID($I312,41,4))&amp;BIN2HEX(MID($I312,45,4))&amp;" "&amp;BIN2HEX(MID($I312,49,4))&amp;BIN2HEX(MID($I312,53,4))</f>
        <v>4E 00 00 00 00 00 00 00</v>
      </c>
    </row>
    <row r="313" spans="1:10">
      <c r="A313" s="193"/>
      <c r="B313" s="191"/>
      <c r="C313" s="154"/>
      <c r="D313" s="153"/>
      <c r="E313" s="155" t="s">
        <v>1401</v>
      </c>
      <c r="F313" s="156"/>
      <c r="G313" s="4">
        <f t="shared" si="8"/>
        <v>0</v>
      </c>
      <c r="H313" s="157" t="str">
        <f t="shared" si="9"/>
        <v>00000000000000</v>
      </c>
      <c r="I313" s="141"/>
    </row>
    <row r="314" spans="1:10">
      <c r="A314" s="193"/>
      <c r="B314" s="191"/>
      <c r="C314" s="154"/>
      <c r="D314" s="153"/>
      <c r="E314" s="155" t="s">
        <v>1402</v>
      </c>
      <c r="F314" s="156"/>
      <c r="G314" s="4">
        <f t="shared" si="8"/>
        <v>0</v>
      </c>
      <c r="H314" s="157" t="str">
        <f t="shared" si="9"/>
        <v>00000000000000</v>
      </c>
      <c r="I314" s="158"/>
    </row>
    <row r="315" spans="1:10">
      <c r="A315" s="194"/>
      <c r="B315" s="191"/>
      <c r="C315" s="154"/>
      <c r="D315" s="153"/>
      <c r="E315" s="155" t="s">
        <v>1403</v>
      </c>
      <c r="F315" s="156"/>
      <c r="G315" s="4">
        <f t="shared" si="8"/>
        <v>0</v>
      </c>
      <c r="H315" s="157" t="str">
        <f t="shared" si="9"/>
        <v>00000000000000</v>
      </c>
    </row>
    <row r="316" spans="1:10">
      <c r="A316" s="188" t="s">
        <v>1458</v>
      </c>
      <c r="B316" s="187" t="s">
        <v>1459</v>
      </c>
      <c r="C316" s="6">
        <f>C312+1</f>
        <v>79</v>
      </c>
      <c r="D316" s="159" t="s">
        <v>1265</v>
      </c>
      <c r="E316" s="160" t="s">
        <v>1122</v>
      </c>
      <c r="F316" s="156"/>
      <c r="G316" s="4">
        <f t="shared" si="8"/>
        <v>0</v>
      </c>
      <c r="H316" s="157" t="str">
        <f t="shared" si="9"/>
        <v>00000000000000</v>
      </c>
      <c r="I316" t="str">
        <f>_xlfn.CONCAT(H316:H319)</f>
        <v>00000000000000000000000000000000000000000000000000000000</v>
      </c>
      <c r="J316" t="str">
        <f>DEC2HEX(C316,2) &amp;" "&amp;BIN2HEX(MID($I316,1,4))&amp;BIN2HEX(MID($I316,5,4))&amp;" "&amp;BIN2HEX(MID($I316,9,4))&amp;BIN2HEX(MID($I316,13,4))&amp;" "&amp;BIN2HEX(MID($I316,17,4))&amp;BIN2HEX(MID($I316,21,4))&amp;" "&amp;BIN2HEX(MID($I316,25,4))&amp;BIN2HEX(MID($I316,29,4))&amp;" "&amp;BIN2HEX(MID($I316,33,4))&amp;BIN2HEX(MID($I316,37,4))&amp;" "&amp;BIN2HEX(MID($I316,41,4))&amp;BIN2HEX(MID($I316,45,4))&amp;" "&amp;BIN2HEX(MID($I316,49,4))&amp;BIN2HEX(MID($I316,53,4))</f>
        <v>4F 00 00 00 00 00 00 00</v>
      </c>
    </row>
    <row r="317" spans="1:10">
      <c r="A317" s="189"/>
      <c r="B317" s="187"/>
      <c r="C317" s="6"/>
      <c r="D317" s="159"/>
      <c r="E317" s="160" t="s">
        <v>1120</v>
      </c>
      <c r="F317" s="156"/>
      <c r="G317" s="4">
        <f t="shared" si="8"/>
        <v>0</v>
      </c>
      <c r="H317" s="157" t="str">
        <f t="shared" si="9"/>
        <v>00000000000000</v>
      </c>
    </row>
    <row r="318" spans="1:10">
      <c r="A318" s="189"/>
      <c r="B318" s="187"/>
      <c r="C318" s="6"/>
      <c r="D318" s="159"/>
      <c r="E318" s="160" t="s">
        <v>1118</v>
      </c>
      <c r="F318" s="156"/>
      <c r="G318" s="4">
        <f t="shared" si="8"/>
        <v>0</v>
      </c>
      <c r="H318" s="157" t="str">
        <f t="shared" si="9"/>
        <v>00000000000000</v>
      </c>
    </row>
    <row r="319" spans="1:10">
      <c r="A319" s="189"/>
      <c r="B319" s="187"/>
      <c r="C319" s="6"/>
      <c r="D319" s="159"/>
      <c r="E319" s="160" t="s">
        <v>1116</v>
      </c>
      <c r="F319" s="156"/>
      <c r="G319" s="4">
        <f t="shared" si="8"/>
        <v>0</v>
      </c>
      <c r="H319" s="157" t="str">
        <f t="shared" si="9"/>
        <v>00000000000000</v>
      </c>
    </row>
    <row r="320" spans="1:10">
      <c r="A320" s="189"/>
      <c r="B320" s="187" t="s">
        <v>1460</v>
      </c>
      <c r="C320" s="6">
        <f>C316+1</f>
        <v>80</v>
      </c>
      <c r="D320" s="159" t="s">
        <v>1265</v>
      </c>
      <c r="E320" s="160" t="s">
        <v>1280</v>
      </c>
      <c r="F320" s="156"/>
      <c r="G320" s="4">
        <f t="shared" si="8"/>
        <v>0</v>
      </c>
      <c r="H320" s="157" t="str">
        <f t="shared" si="9"/>
        <v>00000000000000</v>
      </c>
      <c r="I320" t="str">
        <f>_xlfn.CONCAT(H320:H323)</f>
        <v>00000000000000000000000000000000000000000000000000000000</v>
      </c>
      <c r="J320" t="str">
        <f>DEC2HEX(C320,2) &amp;" "&amp;BIN2HEX(MID($I320,1,4))&amp;BIN2HEX(MID($I320,5,4))&amp;" "&amp;BIN2HEX(MID($I320,9,4))&amp;BIN2HEX(MID($I320,13,4))&amp;" "&amp;BIN2HEX(MID($I320,17,4))&amp;BIN2HEX(MID($I320,21,4))&amp;" "&amp;BIN2HEX(MID($I320,25,4))&amp;BIN2HEX(MID($I320,29,4))&amp;" "&amp;BIN2HEX(MID($I320,33,4))&amp;BIN2HEX(MID($I320,37,4))&amp;" "&amp;BIN2HEX(MID($I320,41,4))&amp;BIN2HEX(MID($I320,45,4))&amp;" "&amp;BIN2HEX(MID($I320,49,4))&amp;BIN2HEX(MID($I320,53,4))</f>
        <v>50 00 00 00 00 00 00 00</v>
      </c>
    </row>
    <row r="321" spans="1:10">
      <c r="A321" s="189"/>
      <c r="B321" s="187"/>
      <c r="C321" s="6"/>
      <c r="D321" s="159"/>
      <c r="E321" s="160" t="s">
        <v>1281</v>
      </c>
      <c r="F321" s="156"/>
      <c r="G321" s="4">
        <f t="shared" si="8"/>
        <v>0</v>
      </c>
      <c r="H321" s="157" t="str">
        <f t="shared" si="9"/>
        <v>00000000000000</v>
      </c>
    </row>
    <row r="322" spans="1:10">
      <c r="A322" s="189"/>
      <c r="B322" s="187"/>
      <c r="C322" s="6"/>
      <c r="D322" s="159"/>
      <c r="E322" s="160" t="s">
        <v>1282</v>
      </c>
      <c r="F322" s="156"/>
      <c r="G322" s="4">
        <f t="shared" si="8"/>
        <v>0</v>
      </c>
      <c r="H322" s="157" t="str">
        <f t="shared" si="9"/>
        <v>00000000000000</v>
      </c>
    </row>
    <row r="323" spans="1:10">
      <c r="A323" s="189"/>
      <c r="B323" s="187"/>
      <c r="C323" s="6"/>
      <c r="D323" s="159"/>
      <c r="E323" s="160" t="s">
        <v>1283</v>
      </c>
      <c r="F323" s="156"/>
      <c r="G323" s="4">
        <f t="shared" si="8"/>
        <v>0</v>
      </c>
      <c r="H323" s="157" t="str">
        <f t="shared" si="9"/>
        <v>00000000000000</v>
      </c>
    </row>
    <row r="324" spans="1:10">
      <c r="A324" s="189"/>
      <c r="B324" s="187" t="s">
        <v>1461</v>
      </c>
      <c r="C324" s="6">
        <f>C320+1</f>
        <v>81</v>
      </c>
      <c r="D324" s="159" t="s">
        <v>1265</v>
      </c>
      <c r="E324" s="160" t="s">
        <v>1285</v>
      </c>
      <c r="F324" s="156"/>
      <c r="G324" s="4">
        <f t="shared" si="8"/>
        <v>0</v>
      </c>
      <c r="H324" s="157" t="str">
        <f t="shared" si="9"/>
        <v>00000000000000</v>
      </c>
      <c r="I324" t="str">
        <f>_xlfn.CONCAT(H324:H327)</f>
        <v>00000000000000000000000000000000000000000000000000000000</v>
      </c>
      <c r="J324" t="str">
        <f>DEC2HEX(C324,2) &amp;" "&amp;BIN2HEX(MID($I324,1,4))&amp;BIN2HEX(MID($I324,5,4))&amp;" "&amp;BIN2HEX(MID($I324,9,4))&amp;BIN2HEX(MID($I324,13,4))&amp;" "&amp;BIN2HEX(MID($I324,17,4))&amp;BIN2HEX(MID($I324,21,4))&amp;" "&amp;BIN2HEX(MID($I324,25,4))&amp;BIN2HEX(MID($I324,29,4))&amp;" "&amp;BIN2HEX(MID($I324,33,4))&amp;BIN2HEX(MID($I324,37,4))&amp;" "&amp;BIN2HEX(MID($I324,41,4))&amp;BIN2HEX(MID($I324,45,4))&amp;" "&amp;BIN2HEX(MID($I324,49,4))&amp;BIN2HEX(MID($I324,53,4))</f>
        <v>51 00 00 00 00 00 00 00</v>
      </c>
    </row>
    <row r="325" spans="1:10">
      <c r="A325" s="189"/>
      <c r="B325" s="187"/>
      <c r="C325" s="6"/>
      <c r="D325" s="159"/>
      <c r="E325" s="160" t="s">
        <v>1286</v>
      </c>
      <c r="F325" s="156"/>
      <c r="G325" s="4">
        <f t="shared" si="8"/>
        <v>0</v>
      </c>
      <c r="H325" s="157" t="str">
        <f t="shared" si="9"/>
        <v>00000000000000</v>
      </c>
    </row>
    <row r="326" spans="1:10">
      <c r="A326" s="189"/>
      <c r="B326" s="187"/>
      <c r="C326" s="6"/>
      <c r="D326" s="159"/>
      <c r="E326" s="160" t="s">
        <v>1287</v>
      </c>
      <c r="F326" s="156"/>
      <c r="G326" s="4">
        <f t="shared" ref="G326:G389" si="10">F326*1000</f>
        <v>0</v>
      </c>
      <c r="H326" s="157" t="str">
        <f t="shared" ref="H326:H389" si="11">_xlfn.BASE(G326,2,14)</f>
        <v>00000000000000</v>
      </c>
    </row>
    <row r="327" spans="1:10">
      <c r="A327" s="189"/>
      <c r="B327" s="187"/>
      <c r="C327" s="6"/>
      <c r="D327" s="159"/>
      <c r="E327" s="160" t="s">
        <v>1288</v>
      </c>
      <c r="F327" s="156"/>
      <c r="G327" s="4">
        <f t="shared" si="10"/>
        <v>0</v>
      </c>
      <c r="H327" s="157" t="str">
        <f t="shared" si="11"/>
        <v>00000000000000</v>
      </c>
    </row>
    <row r="328" spans="1:10">
      <c r="A328" s="189"/>
      <c r="B328" s="187" t="s">
        <v>1462</v>
      </c>
      <c r="C328" s="6">
        <f>C324+1</f>
        <v>82</v>
      </c>
      <c r="D328" s="159" t="s">
        <v>1265</v>
      </c>
      <c r="E328" s="160" t="s">
        <v>1290</v>
      </c>
      <c r="F328" s="156"/>
      <c r="G328" s="4">
        <f t="shared" si="10"/>
        <v>0</v>
      </c>
      <c r="H328" s="157" t="str">
        <f t="shared" si="11"/>
        <v>00000000000000</v>
      </c>
      <c r="I328" t="str">
        <f>_xlfn.CONCAT(H328:H331)</f>
        <v>00000000000000000000000000000000000000000000000000000000</v>
      </c>
      <c r="J328" t="str">
        <f>DEC2HEX(C328,2) &amp;" "&amp;BIN2HEX(MID($I328,1,4))&amp;BIN2HEX(MID($I328,5,4))&amp;" "&amp;BIN2HEX(MID($I328,9,4))&amp;BIN2HEX(MID($I328,13,4))&amp;" "&amp;BIN2HEX(MID($I328,17,4))&amp;BIN2HEX(MID($I328,21,4))&amp;" "&amp;BIN2HEX(MID($I328,25,4))&amp;BIN2HEX(MID($I328,29,4))&amp;" "&amp;BIN2HEX(MID($I328,33,4))&amp;BIN2HEX(MID($I328,37,4))&amp;" "&amp;BIN2HEX(MID($I328,41,4))&amp;BIN2HEX(MID($I328,45,4))&amp;" "&amp;BIN2HEX(MID($I328,49,4))&amp;BIN2HEX(MID($I328,53,4))</f>
        <v>52 00 00 00 00 00 00 00</v>
      </c>
    </row>
    <row r="329" spans="1:10">
      <c r="A329" s="189"/>
      <c r="B329" s="187"/>
      <c r="C329" s="6"/>
      <c r="D329" s="159"/>
      <c r="E329" s="160" t="s">
        <v>1291</v>
      </c>
      <c r="F329" s="156"/>
      <c r="G329" s="4">
        <f t="shared" si="10"/>
        <v>0</v>
      </c>
      <c r="H329" s="157" t="str">
        <f t="shared" si="11"/>
        <v>00000000000000</v>
      </c>
    </row>
    <row r="330" spans="1:10">
      <c r="A330" s="189"/>
      <c r="B330" s="187"/>
      <c r="C330" s="6"/>
      <c r="D330" s="159"/>
      <c r="E330" s="160" t="s">
        <v>1292</v>
      </c>
      <c r="F330" s="156"/>
      <c r="G330" s="4">
        <f t="shared" si="10"/>
        <v>0</v>
      </c>
      <c r="H330" s="157" t="str">
        <f t="shared" si="11"/>
        <v>00000000000000</v>
      </c>
    </row>
    <row r="331" spans="1:10">
      <c r="A331" s="189"/>
      <c r="B331" s="187"/>
      <c r="C331" s="6"/>
      <c r="D331" s="159"/>
      <c r="E331" s="160" t="s">
        <v>1293</v>
      </c>
      <c r="F331" s="156"/>
      <c r="G331" s="4">
        <f t="shared" si="10"/>
        <v>0</v>
      </c>
      <c r="H331" s="157" t="str">
        <f t="shared" si="11"/>
        <v>00000000000000</v>
      </c>
    </row>
    <row r="332" spans="1:10">
      <c r="A332" s="189"/>
      <c r="B332" s="187" t="s">
        <v>1463</v>
      </c>
      <c r="C332" s="6">
        <f>C328+1</f>
        <v>83</v>
      </c>
      <c r="D332" s="159" t="s">
        <v>1265</v>
      </c>
      <c r="E332" s="160" t="s">
        <v>1295</v>
      </c>
      <c r="F332" s="156"/>
      <c r="G332" s="4">
        <f t="shared" si="10"/>
        <v>0</v>
      </c>
      <c r="H332" s="157" t="str">
        <f t="shared" si="11"/>
        <v>00000000000000</v>
      </c>
      <c r="I332" t="str">
        <f>_xlfn.CONCAT(H332:H335)</f>
        <v>00000000000000000000000000000000000000000000000000000000</v>
      </c>
      <c r="J332" t="str">
        <f>DEC2HEX(C332,2) &amp;" "&amp;BIN2HEX(MID($I332,1,4))&amp;BIN2HEX(MID($I332,5,4))&amp;" "&amp;BIN2HEX(MID($I332,9,4))&amp;BIN2HEX(MID($I332,13,4))&amp;" "&amp;BIN2HEX(MID($I332,17,4))&amp;BIN2HEX(MID($I332,21,4))&amp;" "&amp;BIN2HEX(MID($I332,25,4))&amp;BIN2HEX(MID($I332,29,4))&amp;" "&amp;BIN2HEX(MID($I332,33,4))&amp;BIN2HEX(MID($I332,37,4))&amp;" "&amp;BIN2HEX(MID($I332,41,4))&amp;BIN2HEX(MID($I332,45,4))&amp;" "&amp;BIN2HEX(MID($I332,49,4))&amp;BIN2HEX(MID($I332,53,4))</f>
        <v>53 00 00 00 00 00 00 00</v>
      </c>
    </row>
    <row r="333" spans="1:10">
      <c r="A333" s="189"/>
      <c r="B333" s="187"/>
      <c r="C333" s="6"/>
      <c r="D333" s="159"/>
      <c r="E333" s="160" t="s">
        <v>1296</v>
      </c>
      <c r="F333" s="156"/>
      <c r="G333" s="4">
        <f t="shared" si="10"/>
        <v>0</v>
      </c>
      <c r="H333" s="157" t="str">
        <f t="shared" si="11"/>
        <v>00000000000000</v>
      </c>
    </row>
    <row r="334" spans="1:10">
      <c r="A334" s="189"/>
      <c r="B334" s="187"/>
      <c r="C334" s="6"/>
      <c r="D334" s="159"/>
      <c r="E334" s="160" t="s">
        <v>1297</v>
      </c>
      <c r="F334" s="156"/>
      <c r="G334" s="4">
        <f t="shared" si="10"/>
        <v>0</v>
      </c>
      <c r="H334" s="157" t="str">
        <f t="shared" si="11"/>
        <v>00000000000000</v>
      </c>
    </row>
    <row r="335" spans="1:10">
      <c r="A335" s="189"/>
      <c r="B335" s="187"/>
      <c r="C335" s="6"/>
      <c r="D335" s="159"/>
      <c r="E335" s="160" t="s">
        <v>1298</v>
      </c>
      <c r="F335" s="156"/>
      <c r="G335" s="4">
        <f t="shared" si="10"/>
        <v>0</v>
      </c>
      <c r="H335" s="157" t="str">
        <f t="shared" si="11"/>
        <v>00000000000000</v>
      </c>
    </row>
    <row r="336" spans="1:10">
      <c r="A336" s="189"/>
      <c r="B336" s="187" t="s">
        <v>1464</v>
      </c>
      <c r="C336" s="6">
        <f>C332+1</f>
        <v>84</v>
      </c>
      <c r="D336" s="159" t="s">
        <v>1265</v>
      </c>
      <c r="E336" s="160" t="s">
        <v>1300</v>
      </c>
      <c r="F336" s="156"/>
      <c r="G336" s="4">
        <f t="shared" si="10"/>
        <v>0</v>
      </c>
      <c r="H336" s="157" t="str">
        <f t="shared" si="11"/>
        <v>00000000000000</v>
      </c>
      <c r="I336" t="str">
        <f>_xlfn.CONCAT(H336:H339)</f>
        <v>00000000000000000000000000000000000000000000000000000000</v>
      </c>
      <c r="J336" t="str">
        <f>DEC2HEX(C336,2) &amp;" "&amp;BIN2HEX(MID($I336,1,4))&amp;BIN2HEX(MID($I336,5,4))&amp;" "&amp;BIN2HEX(MID($I336,9,4))&amp;BIN2HEX(MID($I336,13,4))&amp;" "&amp;BIN2HEX(MID($I336,17,4))&amp;BIN2HEX(MID($I336,21,4))&amp;" "&amp;BIN2HEX(MID($I336,25,4))&amp;BIN2HEX(MID($I336,29,4))&amp;" "&amp;BIN2HEX(MID($I336,33,4))&amp;BIN2HEX(MID($I336,37,4))&amp;" "&amp;BIN2HEX(MID($I336,41,4))&amp;BIN2HEX(MID($I336,45,4))&amp;" "&amp;BIN2HEX(MID($I336,49,4))&amp;BIN2HEX(MID($I336,53,4))</f>
        <v>54 00 00 00 00 00 00 00</v>
      </c>
    </row>
    <row r="337" spans="1:10">
      <c r="A337" s="189"/>
      <c r="B337" s="187"/>
      <c r="C337" s="6"/>
      <c r="D337" s="159"/>
      <c r="E337" s="160" t="s">
        <v>1301</v>
      </c>
      <c r="F337" s="156"/>
      <c r="G337" s="4">
        <f t="shared" si="10"/>
        <v>0</v>
      </c>
      <c r="H337" s="157" t="str">
        <f t="shared" si="11"/>
        <v>00000000000000</v>
      </c>
    </row>
    <row r="338" spans="1:10">
      <c r="A338" s="189"/>
      <c r="B338" s="187"/>
      <c r="C338" s="6"/>
      <c r="D338" s="159"/>
      <c r="E338" s="160" t="s">
        <v>1302</v>
      </c>
      <c r="F338" s="156"/>
      <c r="G338" s="4">
        <f t="shared" si="10"/>
        <v>0</v>
      </c>
      <c r="H338" s="157" t="str">
        <f t="shared" si="11"/>
        <v>00000000000000</v>
      </c>
    </row>
    <row r="339" spans="1:10">
      <c r="A339" s="189"/>
      <c r="B339" s="187"/>
      <c r="C339" s="6"/>
      <c r="D339" s="159"/>
      <c r="E339" s="160" t="s">
        <v>1303</v>
      </c>
      <c r="F339" s="156"/>
      <c r="G339" s="4">
        <f t="shared" si="10"/>
        <v>0</v>
      </c>
      <c r="H339" s="157" t="str">
        <f t="shared" si="11"/>
        <v>00000000000000</v>
      </c>
    </row>
    <row r="340" spans="1:10">
      <c r="A340" s="189"/>
      <c r="B340" s="187" t="s">
        <v>1465</v>
      </c>
      <c r="C340" s="6">
        <f>C336+1</f>
        <v>85</v>
      </c>
      <c r="D340" s="159" t="s">
        <v>1265</v>
      </c>
      <c r="E340" s="160" t="s">
        <v>1305</v>
      </c>
      <c r="F340" s="156"/>
      <c r="G340" s="4">
        <f t="shared" si="10"/>
        <v>0</v>
      </c>
      <c r="H340" s="157" t="str">
        <f t="shared" si="11"/>
        <v>00000000000000</v>
      </c>
      <c r="I340" t="str">
        <f>_xlfn.CONCAT(H340:H343)</f>
        <v>00000000000000000000000000000000000000000000000000000000</v>
      </c>
      <c r="J340" t="str">
        <f>DEC2HEX(C340,2) &amp;" "&amp;BIN2HEX(MID($I340,1,4))&amp;BIN2HEX(MID($I340,5,4))&amp;" "&amp;BIN2HEX(MID($I340,9,4))&amp;BIN2HEX(MID($I340,13,4))&amp;" "&amp;BIN2HEX(MID($I340,17,4))&amp;BIN2HEX(MID($I340,21,4))&amp;" "&amp;BIN2HEX(MID($I340,25,4))&amp;BIN2HEX(MID($I340,29,4))&amp;" "&amp;BIN2HEX(MID($I340,33,4))&amp;BIN2HEX(MID($I340,37,4))&amp;" "&amp;BIN2HEX(MID($I340,41,4))&amp;BIN2HEX(MID($I340,45,4))&amp;" "&amp;BIN2HEX(MID($I340,49,4))&amp;BIN2HEX(MID($I340,53,4))</f>
        <v>55 00 00 00 00 00 00 00</v>
      </c>
    </row>
    <row r="341" spans="1:10">
      <c r="A341" s="189"/>
      <c r="B341" s="187"/>
      <c r="C341" s="6"/>
      <c r="D341" s="159"/>
      <c r="E341" s="160" t="s">
        <v>1306</v>
      </c>
      <c r="F341" s="156"/>
      <c r="G341" s="4">
        <f t="shared" si="10"/>
        <v>0</v>
      </c>
      <c r="H341" s="157" t="str">
        <f t="shared" si="11"/>
        <v>00000000000000</v>
      </c>
      <c r="I341" s="141"/>
    </row>
    <row r="342" spans="1:10">
      <c r="A342" s="189"/>
      <c r="B342" s="187"/>
      <c r="C342" s="6"/>
      <c r="D342" s="159"/>
      <c r="E342" s="160" t="s">
        <v>1307</v>
      </c>
      <c r="F342" s="156"/>
      <c r="G342" s="4">
        <f t="shared" si="10"/>
        <v>0</v>
      </c>
      <c r="H342" s="157" t="str">
        <f t="shared" si="11"/>
        <v>00000000000000</v>
      </c>
      <c r="I342" s="158"/>
    </row>
    <row r="343" spans="1:10">
      <c r="A343" s="189"/>
      <c r="B343" s="187"/>
      <c r="C343" s="6"/>
      <c r="D343" s="159"/>
      <c r="E343" s="160" t="s">
        <v>1308</v>
      </c>
      <c r="F343" s="156"/>
      <c r="G343" s="4">
        <f t="shared" si="10"/>
        <v>0</v>
      </c>
      <c r="H343" s="157" t="str">
        <f t="shared" si="11"/>
        <v>00000000000000</v>
      </c>
    </row>
    <row r="344" spans="1:10">
      <c r="A344" s="189"/>
      <c r="B344" s="187" t="s">
        <v>1466</v>
      </c>
      <c r="C344" s="6">
        <f>C340+1</f>
        <v>86</v>
      </c>
      <c r="D344" s="159" t="s">
        <v>1265</v>
      </c>
      <c r="E344" s="160" t="s">
        <v>1310</v>
      </c>
      <c r="F344" s="156"/>
      <c r="G344" s="4">
        <f t="shared" si="10"/>
        <v>0</v>
      </c>
      <c r="H344" s="157" t="str">
        <f t="shared" si="11"/>
        <v>00000000000000</v>
      </c>
      <c r="I344" t="str">
        <f>_xlfn.CONCAT(H344:H347)</f>
        <v>00000000000000000000000000000000000000000000000000000000</v>
      </c>
      <c r="J344" t="str">
        <f>DEC2HEX(C344,2) &amp;" "&amp;BIN2HEX(MID($I344,1,4))&amp;BIN2HEX(MID($I344,5,4))&amp;" "&amp;BIN2HEX(MID($I344,9,4))&amp;BIN2HEX(MID($I344,13,4))&amp;" "&amp;BIN2HEX(MID($I344,17,4))&amp;BIN2HEX(MID($I344,21,4))&amp;" "&amp;BIN2HEX(MID($I344,25,4))&amp;BIN2HEX(MID($I344,29,4))&amp;" "&amp;BIN2HEX(MID($I344,33,4))&amp;BIN2HEX(MID($I344,37,4))&amp;" "&amp;BIN2HEX(MID($I344,41,4))&amp;BIN2HEX(MID($I344,45,4))&amp;" "&amp;BIN2HEX(MID($I344,49,4))&amp;BIN2HEX(MID($I344,53,4))</f>
        <v>56 00 00 00 00 00 00 00</v>
      </c>
    </row>
    <row r="345" spans="1:10">
      <c r="A345" s="189"/>
      <c r="B345" s="187"/>
      <c r="C345" s="6"/>
      <c r="D345" s="159"/>
      <c r="E345" s="160" t="s">
        <v>1311</v>
      </c>
      <c r="F345" s="156"/>
      <c r="G345" s="4">
        <f t="shared" si="10"/>
        <v>0</v>
      </c>
      <c r="H345" s="157" t="str">
        <f t="shared" si="11"/>
        <v>00000000000000</v>
      </c>
    </row>
    <row r="346" spans="1:10">
      <c r="A346" s="189"/>
      <c r="B346" s="187"/>
      <c r="C346" s="6"/>
      <c r="D346" s="159"/>
      <c r="E346" s="160" t="s">
        <v>1312</v>
      </c>
      <c r="F346" s="156"/>
      <c r="G346" s="4">
        <f t="shared" si="10"/>
        <v>0</v>
      </c>
      <c r="H346" s="157" t="str">
        <f t="shared" si="11"/>
        <v>00000000000000</v>
      </c>
    </row>
    <row r="347" spans="1:10">
      <c r="A347" s="189"/>
      <c r="B347" s="187"/>
      <c r="C347" s="6"/>
      <c r="D347" s="159"/>
      <c r="E347" s="160" t="s">
        <v>1313</v>
      </c>
      <c r="F347" s="156"/>
      <c r="G347" s="4">
        <f t="shared" si="10"/>
        <v>0</v>
      </c>
      <c r="H347" s="157" t="str">
        <f t="shared" si="11"/>
        <v>00000000000000</v>
      </c>
    </row>
    <row r="348" spans="1:10">
      <c r="A348" s="189"/>
      <c r="B348" s="187" t="s">
        <v>1467</v>
      </c>
      <c r="C348" s="6">
        <f>C344+1</f>
        <v>87</v>
      </c>
      <c r="D348" s="159" t="s">
        <v>1265</v>
      </c>
      <c r="E348" s="160" t="s">
        <v>1315</v>
      </c>
      <c r="F348" s="156"/>
      <c r="G348" s="4">
        <f t="shared" si="10"/>
        <v>0</v>
      </c>
      <c r="H348" s="157" t="str">
        <f t="shared" si="11"/>
        <v>00000000000000</v>
      </c>
      <c r="I348" t="str">
        <f>_xlfn.CONCAT(H348:H351)</f>
        <v>00000000000000000000000000000000000000000000000000000000</v>
      </c>
      <c r="J348" t="str">
        <f>DEC2HEX(C348,2) &amp;" "&amp;BIN2HEX(MID($I348,1,4))&amp;BIN2HEX(MID($I348,5,4))&amp;" "&amp;BIN2HEX(MID($I348,9,4))&amp;BIN2HEX(MID($I348,13,4))&amp;" "&amp;BIN2HEX(MID($I348,17,4))&amp;BIN2HEX(MID($I348,21,4))&amp;" "&amp;BIN2HEX(MID($I348,25,4))&amp;BIN2HEX(MID($I348,29,4))&amp;" "&amp;BIN2HEX(MID($I348,33,4))&amp;BIN2HEX(MID($I348,37,4))&amp;" "&amp;BIN2HEX(MID($I348,41,4))&amp;BIN2HEX(MID($I348,45,4))&amp;" "&amp;BIN2HEX(MID($I348,49,4))&amp;BIN2HEX(MID($I348,53,4))</f>
        <v>57 00 00 00 00 00 00 00</v>
      </c>
    </row>
    <row r="349" spans="1:10">
      <c r="A349" s="189"/>
      <c r="B349" s="187"/>
      <c r="C349" s="6"/>
      <c r="D349" s="159"/>
      <c r="E349" s="160" t="s">
        <v>1316</v>
      </c>
      <c r="F349" s="156"/>
      <c r="G349" s="4">
        <f t="shared" si="10"/>
        <v>0</v>
      </c>
      <c r="H349" s="157" t="str">
        <f t="shared" si="11"/>
        <v>00000000000000</v>
      </c>
    </row>
    <row r="350" spans="1:10">
      <c r="A350" s="189"/>
      <c r="B350" s="187"/>
      <c r="C350" s="6"/>
      <c r="D350" s="159"/>
      <c r="E350" s="160" t="s">
        <v>1317</v>
      </c>
      <c r="F350" s="156"/>
      <c r="G350" s="4">
        <f t="shared" si="10"/>
        <v>0</v>
      </c>
      <c r="H350" s="157" t="str">
        <f t="shared" si="11"/>
        <v>00000000000000</v>
      </c>
    </row>
    <row r="351" spans="1:10">
      <c r="A351" s="189"/>
      <c r="B351" s="187"/>
      <c r="C351" s="6"/>
      <c r="D351" s="159"/>
      <c r="E351" s="160" t="s">
        <v>1318</v>
      </c>
      <c r="F351" s="156"/>
      <c r="G351" s="4">
        <f t="shared" si="10"/>
        <v>0</v>
      </c>
      <c r="H351" s="157" t="str">
        <f t="shared" si="11"/>
        <v>00000000000000</v>
      </c>
    </row>
    <row r="352" spans="1:10">
      <c r="A352" s="189"/>
      <c r="B352" s="187" t="s">
        <v>1468</v>
      </c>
      <c r="C352" s="6">
        <f>C348+1</f>
        <v>88</v>
      </c>
      <c r="D352" s="159" t="s">
        <v>1265</v>
      </c>
      <c r="E352" s="160" t="s">
        <v>1320</v>
      </c>
      <c r="F352" s="156"/>
      <c r="G352" s="4">
        <f t="shared" si="10"/>
        <v>0</v>
      </c>
      <c r="H352" s="157" t="str">
        <f t="shared" si="11"/>
        <v>00000000000000</v>
      </c>
      <c r="I352" t="str">
        <f>_xlfn.CONCAT(H352:H355)</f>
        <v>00000000000000000000000000000000000000000000000000000000</v>
      </c>
      <c r="J352" t="str">
        <f>DEC2HEX(C352,2) &amp;" "&amp;BIN2HEX(MID($I352,1,4))&amp;BIN2HEX(MID($I352,5,4))&amp;" "&amp;BIN2HEX(MID($I352,9,4))&amp;BIN2HEX(MID($I352,13,4))&amp;" "&amp;BIN2HEX(MID($I352,17,4))&amp;BIN2HEX(MID($I352,21,4))&amp;" "&amp;BIN2HEX(MID($I352,25,4))&amp;BIN2HEX(MID($I352,29,4))&amp;" "&amp;BIN2HEX(MID($I352,33,4))&amp;BIN2HEX(MID($I352,37,4))&amp;" "&amp;BIN2HEX(MID($I352,41,4))&amp;BIN2HEX(MID($I352,45,4))&amp;" "&amp;BIN2HEX(MID($I352,49,4))&amp;BIN2HEX(MID($I352,53,4))</f>
        <v>58 00 00 00 00 00 00 00</v>
      </c>
    </row>
    <row r="353" spans="1:10">
      <c r="A353" s="189"/>
      <c r="B353" s="187"/>
      <c r="C353" s="6"/>
      <c r="D353" s="159"/>
      <c r="E353" s="160" t="s">
        <v>1321</v>
      </c>
      <c r="F353" s="156"/>
      <c r="G353" s="4">
        <f t="shared" si="10"/>
        <v>0</v>
      </c>
      <c r="H353" s="157" t="str">
        <f t="shared" si="11"/>
        <v>00000000000000</v>
      </c>
    </row>
    <row r="354" spans="1:10">
      <c r="A354" s="189"/>
      <c r="B354" s="187"/>
      <c r="C354" s="6"/>
      <c r="D354" s="159"/>
      <c r="E354" s="160" t="s">
        <v>1322</v>
      </c>
      <c r="F354" s="156"/>
      <c r="G354" s="4">
        <f t="shared" si="10"/>
        <v>0</v>
      </c>
      <c r="H354" s="157" t="str">
        <f t="shared" si="11"/>
        <v>00000000000000</v>
      </c>
    </row>
    <row r="355" spans="1:10">
      <c r="A355" s="189"/>
      <c r="B355" s="187"/>
      <c r="C355" s="6"/>
      <c r="D355" s="159"/>
      <c r="E355" s="160" t="s">
        <v>1323</v>
      </c>
      <c r="F355" s="156"/>
      <c r="G355" s="4">
        <f t="shared" si="10"/>
        <v>0</v>
      </c>
      <c r="H355" s="157" t="str">
        <f t="shared" si="11"/>
        <v>00000000000000</v>
      </c>
    </row>
    <row r="356" spans="1:10">
      <c r="A356" s="189"/>
      <c r="B356" s="187" t="s">
        <v>1469</v>
      </c>
      <c r="C356" s="6">
        <f>C352+1</f>
        <v>89</v>
      </c>
      <c r="D356" s="159" t="s">
        <v>1265</v>
      </c>
      <c r="E356" s="160" t="s">
        <v>1325</v>
      </c>
      <c r="F356" s="156"/>
      <c r="G356" s="4">
        <f t="shared" si="10"/>
        <v>0</v>
      </c>
      <c r="H356" s="157" t="str">
        <f t="shared" si="11"/>
        <v>00000000000000</v>
      </c>
      <c r="I356" t="str">
        <f>_xlfn.CONCAT(H356:H359)</f>
        <v>00000000000000000000000000000000000000000000000000000000</v>
      </c>
      <c r="J356" t="str">
        <f>DEC2HEX(C356,2) &amp;" "&amp;BIN2HEX(MID($I356,1,4))&amp;BIN2HEX(MID($I356,5,4))&amp;" "&amp;BIN2HEX(MID($I356,9,4))&amp;BIN2HEX(MID($I356,13,4))&amp;" "&amp;BIN2HEX(MID($I356,17,4))&amp;BIN2HEX(MID($I356,21,4))&amp;" "&amp;BIN2HEX(MID($I356,25,4))&amp;BIN2HEX(MID($I356,29,4))&amp;" "&amp;BIN2HEX(MID($I356,33,4))&amp;BIN2HEX(MID($I356,37,4))&amp;" "&amp;BIN2HEX(MID($I356,41,4))&amp;BIN2HEX(MID($I356,45,4))&amp;" "&amp;BIN2HEX(MID($I356,49,4))&amp;BIN2HEX(MID($I356,53,4))</f>
        <v>59 00 00 00 00 00 00 00</v>
      </c>
    </row>
    <row r="357" spans="1:10">
      <c r="A357" s="189"/>
      <c r="B357" s="187"/>
      <c r="C357" s="6"/>
      <c r="D357" s="159"/>
      <c r="E357" s="160" t="s">
        <v>1326</v>
      </c>
      <c r="F357" s="156"/>
      <c r="G357" s="4">
        <f t="shared" si="10"/>
        <v>0</v>
      </c>
      <c r="H357" s="157" t="str">
        <f t="shared" si="11"/>
        <v>00000000000000</v>
      </c>
    </row>
    <row r="358" spans="1:10">
      <c r="A358" s="189"/>
      <c r="B358" s="187"/>
      <c r="C358" s="6"/>
      <c r="D358" s="159"/>
      <c r="E358" s="160" t="s">
        <v>1327</v>
      </c>
      <c r="F358" s="156"/>
      <c r="G358" s="4">
        <f t="shared" si="10"/>
        <v>0</v>
      </c>
      <c r="H358" s="157" t="str">
        <f t="shared" si="11"/>
        <v>00000000000000</v>
      </c>
    </row>
    <row r="359" spans="1:10">
      <c r="A359" s="189"/>
      <c r="B359" s="187"/>
      <c r="C359" s="6"/>
      <c r="D359" s="159"/>
      <c r="E359" s="160" t="s">
        <v>1328</v>
      </c>
      <c r="F359" s="156"/>
      <c r="G359" s="4">
        <f t="shared" si="10"/>
        <v>0</v>
      </c>
      <c r="H359" s="157" t="str">
        <f t="shared" si="11"/>
        <v>00000000000000</v>
      </c>
    </row>
    <row r="360" spans="1:10">
      <c r="A360" s="189"/>
      <c r="B360" s="187" t="s">
        <v>1470</v>
      </c>
      <c r="C360" s="6">
        <f>C356+1</f>
        <v>90</v>
      </c>
      <c r="D360" s="159" t="s">
        <v>1265</v>
      </c>
      <c r="E360" s="160" t="s">
        <v>1330</v>
      </c>
      <c r="F360" s="156"/>
      <c r="G360" s="4">
        <f t="shared" si="10"/>
        <v>0</v>
      </c>
      <c r="H360" s="157" t="str">
        <f t="shared" si="11"/>
        <v>00000000000000</v>
      </c>
      <c r="I360" t="str">
        <f>_xlfn.CONCAT(H360:H363)</f>
        <v>00000000000000000000000000000000000000000000000000000000</v>
      </c>
      <c r="J360" t="str">
        <f>DEC2HEX(C360,2) &amp;" "&amp;BIN2HEX(MID($I360,1,4))&amp;BIN2HEX(MID($I360,5,4))&amp;" "&amp;BIN2HEX(MID($I360,9,4))&amp;BIN2HEX(MID($I360,13,4))&amp;" "&amp;BIN2HEX(MID($I360,17,4))&amp;BIN2HEX(MID($I360,21,4))&amp;" "&amp;BIN2HEX(MID($I360,25,4))&amp;BIN2HEX(MID($I360,29,4))&amp;" "&amp;BIN2HEX(MID($I360,33,4))&amp;BIN2HEX(MID($I360,37,4))&amp;" "&amp;BIN2HEX(MID($I360,41,4))&amp;BIN2HEX(MID($I360,45,4))&amp;" "&amp;BIN2HEX(MID($I360,49,4))&amp;BIN2HEX(MID($I360,53,4))</f>
        <v>5A 00 00 00 00 00 00 00</v>
      </c>
    </row>
    <row r="361" spans="1:10">
      <c r="A361" s="189"/>
      <c r="B361" s="187"/>
      <c r="C361" s="6"/>
      <c r="D361" s="159"/>
      <c r="E361" s="160" t="s">
        <v>1331</v>
      </c>
      <c r="F361" s="156"/>
      <c r="G361" s="4">
        <f t="shared" si="10"/>
        <v>0</v>
      </c>
      <c r="H361" s="157" t="str">
        <f t="shared" si="11"/>
        <v>00000000000000</v>
      </c>
    </row>
    <row r="362" spans="1:10">
      <c r="A362" s="189"/>
      <c r="B362" s="187"/>
      <c r="C362" s="6"/>
      <c r="D362" s="159"/>
      <c r="E362" s="160" t="s">
        <v>1332</v>
      </c>
      <c r="F362" s="156"/>
      <c r="G362" s="4">
        <f t="shared" si="10"/>
        <v>0</v>
      </c>
      <c r="H362" s="157" t="str">
        <f t="shared" si="11"/>
        <v>00000000000000</v>
      </c>
    </row>
    <row r="363" spans="1:10">
      <c r="A363" s="189"/>
      <c r="B363" s="187"/>
      <c r="C363" s="6"/>
      <c r="D363" s="159"/>
      <c r="E363" s="160" t="s">
        <v>1333</v>
      </c>
      <c r="F363" s="156"/>
      <c r="G363" s="4">
        <f t="shared" si="10"/>
        <v>0</v>
      </c>
      <c r="H363" s="157" t="str">
        <f t="shared" si="11"/>
        <v>00000000000000</v>
      </c>
    </row>
    <row r="364" spans="1:10">
      <c r="A364" s="189"/>
      <c r="B364" s="187" t="s">
        <v>1471</v>
      </c>
      <c r="C364" s="6">
        <f>C360+1</f>
        <v>91</v>
      </c>
      <c r="D364" s="159" t="s">
        <v>1265</v>
      </c>
      <c r="E364" s="160" t="s">
        <v>1335</v>
      </c>
      <c r="F364" s="156"/>
      <c r="G364" s="4">
        <f t="shared" si="10"/>
        <v>0</v>
      </c>
      <c r="H364" s="157" t="str">
        <f t="shared" si="11"/>
        <v>00000000000000</v>
      </c>
      <c r="I364" t="str">
        <f>_xlfn.CONCAT(H364:H367)</f>
        <v>00000000000000000000000000000000000000000000000000000000</v>
      </c>
      <c r="J364" t="str">
        <f>DEC2HEX(C364,2) &amp;" "&amp;BIN2HEX(MID($I364,1,4))&amp;BIN2HEX(MID($I364,5,4))&amp;" "&amp;BIN2HEX(MID($I364,9,4))&amp;BIN2HEX(MID($I364,13,4))&amp;" "&amp;BIN2HEX(MID($I364,17,4))&amp;BIN2HEX(MID($I364,21,4))&amp;" "&amp;BIN2HEX(MID($I364,25,4))&amp;BIN2HEX(MID($I364,29,4))&amp;" "&amp;BIN2HEX(MID($I364,33,4))&amp;BIN2HEX(MID($I364,37,4))&amp;" "&amp;BIN2HEX(MID($I364,41,4))&amp;BIN2HEX(MID($I364,45,4))&amp;" "&amp;BIN2HEX(MID($I364,49,4))&amp;BIN2HEX(MID($I364,53,4))</f>
        <v>5B 00 00 00 00 00 00 00</v>
      </c>
    </row>
    <row r="365" spans="1:10">
      <c r="A365" s="189"/>
      <c r="B365" s="187"/>
      <c r="C365" s="6"/>
      <c r="D365" s="159"/>
      <c r="E365" s="160" t="s">
        <v>1336</v>
      </c>
      <c r="F365" s="156"/>
      <c r="G365" s="4">
        <f t="shared" si="10"/>
        <v>0</v>
      </c>
      <c r="H365" s="157" t="str">
        <f t="shared" si="11"/>
        <v>00000000000000</v>
      </c>
    </row>
    <row r="366" spans="1:10">
      <c r="A366" s="189"/>
      <c r="B366" s="187"/>
      <c r="C366" s="6"/>
      <c r="D366" s="159"/>
      <c r="E366" s="160" t="s">
        <v>1337</v>
      </c>
      <c r="F366" s="156"/>
      <c r="G366" s="4">
        <f t="shared" si="10"/>
        <v>0</v>
      </c>
      <c r="H366" s="157" t="str">
        <f t="shared" si="11"/>
        <v>00000000000000</v>
      </c>
    </row>
    <row r="367" spans="1:10">
      <c r="A367" s="189"/>
      <c r="B367" s="187"/>
      <c r="C367" s="6"/>
      <c r="D367" s="159"/>
      <c r="E367" s="160" t="s">
        <v>1338</v>
      </c>
      <c r="F367" s="156"/>
      <c r="G367" s="4">
        <f t="shared" si="10"/>
        <v>0</v>
      </c>
      <c r="H367" s="157" t="str">
        <f t="shared" si="11"/>
        <v>00000000000000</v>
      </c>
    </row>
    <row r="368" spans="1:10">
      <c r="A368" s="189"/>
      <c r="B368" s="187" t="s">
        <v>1472</v>
      </c>
      <c r="C368" s="6">
        <f>C364+1</f>
        <v>92</v>
      </c>
      <c r="D368" s="159" t="s">
        <v>1265</v>
      </c>
      <c r="E368" s="160" t="s">
        <v>1340</v>
      </c>
      <c r="F368" s="156"/>
      <c r="G368" s="4">
        <f t="shared" si="10"/>
        <v>0</v>
      </c>
      <c r="H368" s="157" t="str">
        <f t="shared" si="11"/>
        <v>00000000000000</v>
      </c>
      <c r="I368" t="str">
        <f>_xlfn.CONCAT(H368:H371)</f>
        <v>00000000000000000000000000000000000000000000000000000000</v>
      </c>
      <c r="J368" t="str">
        <f>DEC2HEX(C368,2) &amp;" "&amp;BIN2HEX(MID($I368,1,4))&amp;BIN2HEX(MID($I368,5,4))&amp;" "&amp;BIN2HEX(MID($I368,9,4))&amp;BIN2HEX(MID($I368,13,4))&amp;" "&amp;BIN2HEX(MID($I368,17,4))&amp;BIN2HEX(MID($I368,21,4))&amp;" "&amp;BIN2HEX(MID($I368,25,4))&amp;BIN2HEX(MID($I368,29,4))&amp;" "&amp;BIN2HEX(MID($I368,33,4))&amp;BIN2HEX(MID($I368,37,4))&amp;" "&amp;BIN2HEX(MID($I368,41,4))&amp;BIN2HEX(MID($I368,45,4))&amp;" "&amp;BIN2HEX(MID($I368,49,4))&amp;BIN2HEX(MID($I368,53,4))</f>
        <v>5C 00 00 00 00 00 00 00</v>
      </c>
    </row>
    <row r="369" spans="1:10">
      <c r="A369" s="189"/>
      <c r="B369" s="187"/>
      <c r="C369" s="6"/>
      <c r="D369" s="159"/>
      <c r="E369" s="160" t="s">
        <v>1341</v>
      </c>
      <c r="F369" s="156"/>
      <c r="G369" s="4">
        <f t="shared" si="10"/>
        <v>0</v>
      </c>
      <c r="H369" s="157" t="str">
        <f t="shared" si="11"/>
        <v>00000000000000</v>
      </c>
      <c r="I369" s="141"/>
    </row>
    <row r="370" spans="1:10">
      <c r="A370" s="189"/>
      <c r="B370" s="187"/>
      <c r="C370" s="6"/>
      <c r="D370" s="159"/>
      <c r="E370" s="160" t="s">
        <v>1342</v>
      </c>
      <c r="F370" s="156"/>
      <c r="G370" s="4">
        <f t="shared" si="10"/>
        <v>0</v>
      </c>
      <c r="H370" s="157" t="str">
        <f t="shared" si="11"/>
        <v>00000000000000</v>
      </c>
      <c r="I370" s="158"/>
    </row>
    <row r="371" spans="1:10">
      <c r="A371" s="189"/>
      <c r="B371" s="187"/>
      <c r="C371" s="6"/>
      <c r="D371" s="159"/>
      <c r="E371" s="160" t="s">
        <v>1343</v>
      </c>
      <c r="F371" s="156"/>
      <c r="G371" s="4">
        <f t="shared" si="10"/>
        <v>0</v>
      </c>
      <c r="H371" s="157" t="str">
        <f t="shared" si="11"/>
        <v>00000000000000</v>
      </c>
    </row>
    <row r="372" spans="1:10">
      <c r="A372" s="189"/>
      <c r="B372" s="187" t="s">
        <v>1473</v>
      </c>
      <c r="C372" s="6">
        <f>C368+1</f>
        <v>93</v>
      </c>
      <c r="D372" s="159" t="s">
        <v>1265</v>
      </c>
      <c r="E372" s="160" t="s">
        <v>1345</v>
      </c>
      <c r="F372" s="156"/>
      <c r="G372" s="4">
        <f t="shared" si="10"/>
        <v>0</v>
      </c>
      <c r="H372" s="157" t="str">
        <f t="shared" si="11"/>
        <v>00000000000000</v>
      </c>
      <c r="I372" t="str">
        <f>_xlfn.CONCAT(H372:H375)</f>
        <v>00000000000000000000000000000000000000000000000000000000</v>
      </c>
      <c r="J372" t="str">
        <f>DEC2HEX(C372,2) &amp;" "&amp;BIN2HEX(MID($I372,1,4))&amp;BIN2HEX(MID($I372,5,4))&amp;" "&amp;BIN2HEX(MID($I372,9,4))&amp;BIN2HEX(MID($I372,13,4))&amp;" "&amp;BIN2HEX(MID($I372,17,4))&amp;BIN2HEX(MID($I372,21,4))&amp;" "&amp;BIN2HEX(MID($I372,25,4))&amp;BIN2HEX(MID($I372,29,4))&amp;" "&amp;BIN2HEX(MID($I372,33,4))&amp;BIN2HEX(MID($I372,37,4))&amp;" "&amp;BIN2HEX(MID($I372,41,4))&amp;BIN2HEX(MID($I372,45,4))&amp;" "&amp;BIN2HEX(MID($I372,49,4))&amp;BIN2HEX(MID($I372,53,4))</f>
        <v>5D 00 00 00 00 00 00 00</v>
      </c>
    </row>
    <row r="373" spans="1:10">
      <c r="A373" s="189"/>
      <c r="B373" s="187"/>
      <c r="C373" s="6"/>
      <c r="D373" s="159"/>
      <c r="E373" s="160" t="s">
        <v>1346</v>
      </c>
      <c r="F373" s="156"/>
      <c r="G373" s="4">
        <f t="shared" si="10"/>
        <v>0</v>
      </c>
      <c r="H373" s="157" t="str">
        <f t="shared" si="11"/>
        <v>00000000000000</v>
      </c>
    </row>
    <row r="374" spans="1:10">
      <c r="A374" s="189"/>
      <c r="B374" s="187"/>
      <c r="C374" s="6"/>
      <c r="D374" s="159"/>
      <c r="E374" s="160" t="s">
        <v>1347</v>
      </c>
      <c r="F374" s="156"/>
      <c r="G374" s="4">
        <f t="shared" si="10"/>
        <v>0</v>
      </c>
      <c r="H374" s="157" t="str">
        <f t="shared" si="11"/>
        <v>00000000000000</v>
      </c>
    </row>
    <row r="375" spans="1:10">
      <c r="A375" s="189"/>
      <c r="B375" s="187"/>
      <c r="C375" s="6"/>
      <c r="D375" s="159"/>
      <c r="E375" s="160" t="s">
        <v>1348</v>
      </c>
      <c r="F375" s="156"/>
      <c r="G375" s="4">
        <f t="shared" si="10"/>
        <v>0</v>
      </c>
      <c r="H375" s="157" t="str">
        <f t="shared" si="11"/>
        <v>00000000000000</v>
      </c>
    </row>
    <row r="376" spans="1:10">
      <c r="A376" s="189"/>
      <c r="B376" s="187" t="s">
        <v>1474</v>
      </c>
      <c r="C376" s="6">
        <f>C372+1</f>
        <v>94</v>
      </c>
      <c r="D376" s="159" t="s">
        <v>1265</v>
      </c>
      <c r="E376" s="160" t="s">
        <v>1350</v>
      </c>
      <c r="F376" s="156"/>
      <c r="G376" s="4">
        <f t="shared" si="10"/>
        <v>0</v>
      </c>
      <c r="H376" s="157" t="str">
        <f t="shared" si="11"/>
        <v>00000000000000</v>
      </c>
      <c r="I376" t="str">
        <f>_xlfn.CONCAT(H376:H379)</f>
        <v>00000000000000000000000000000000000000000000000000000000</v>
      </c>
      <c r="J376" t="str">
        <f>DEC2HEX(C376,2) &amp;" "&amp;BIN2HEX(MID($I376,1,4))&amp;BIN2HEX(MID($I376,5,4))&amp;" "&amp;BIN2HEX(MID($I376,9,4))&amp;BIN2HEX(MID($I376,13,4))&amp;" "&amp;BIN2HEX(MID($I376,17,4))&amp;BIN2HEX(MID($I376,21,4))&amp;" "&amp;BIN2HEX(MID($I376,25,4))&amp;BIN2HEX(MID($I376,29,4))&amp;" "&amp;BIN2HEX(MID($I376,33,4))&amp;BIN2HEX(MID($I376,37,4))&amp;" "&amp;BIN2HEX(MID($I376,41,4))&amp;BIN2HEX(MID($I376,45,4))&amp;" "&amp;BIN2HEX(MID($I376,49,4))&amp;BIN2HEX(MID($I376,53,4))</f>
        <v>5E 00 00 00 00 00 00 00</v>
      </c>
    </row>
    <row r="377" spans="1:10">
      <c r="A377" s="189"/>
      <c r="B377" s="187"/>
      <c r="C377" s="6"/>
      <c r="D377" s="159"/>
      <c r="E377" s="160" t="s">
        <v>1351</v>
      </c>
      <c r="F377" s="156"/>
      <c r="G377" s="4">
        <f t="shared" si="10"/>
        <v>0</v>
      </c>
      <c r="H377" s="157" t="str">
        <f t="shared" si="11"/>
        <v>00000000000000</v>
      </c>
    </row>
    <row r="378" spans="1:10">
      <c r="A378" s="189"/>
      <c r="B378" s="187"/>
      <c r="C378" s="6"/>
      <c r="D378" s="159"/>
      <c r="E378" s="160" t="s">
        <v>1352</v>
      </c>
      <c r="F378" s="156"/>
      <c r="G378" s="4">
        <f t="shared" si="10"/>
        <v>0</v>
      </c>
      <c r="H378" s="157" t="str">
        <f t="shared" si="11"/>
        <v>00000000000000</v>
      </c>
    </row>
    <row r="379" spans="1:10">
      <c r="A379" s="189"/>
      <c r="B379" s="187"/>
      <c r="C379" s="6"/>
      <c r="D379" s="159"/>
      <c r="E379" s="160" t="s">
        <v>1353</v>
      </c>
      <c r="F379" s="156"/>
      <c r="G379" s="4">
        <f t="shared" si="10"/>
        <v>0</v>
      </c>
      <c r="H379" s="157" t="str">
        <f t="shared" si="11"/>
        <v>00000000000000</v>
      </c>
    </row>
    <row r="380" spans="1:10">
      <c r="A380" s="189"/>
      <c r="B380" s="187" t="s">
        <v>1475</v>
      </c>
      <c r="C380" s="6">
        <f>C376+1</f>
        <v>95</v>
      </c>
      <c r="D380" s="159" t="s">
        <v>1265</v>
      </c>
      <c r="E380" s="160" t="s">
        <v>1355</v>
      </c>
      <c r="F380" s="156"/>
      <c r="G380" s="4">
        <f t="shared" si="10"/>
        <v>0</v>
      </c>
      <c r="H380" s="157" t="str">
        <f t="shared" si="11"/>
        <v>00000000000000</v>
      </c>
      <c r="I380" t="str">
        <f>_xlfn.CONCAT(H380:H383)</f>
        <v>00000000000000000000000000000000000000000000000000000000</v>
      </c>
      <c r="J380" t="str">
        <f>DEC2HEX(C380,2) &amp;" "&amp;BIN2HEX(MID($I380,1,4))&amp;BIN2HEX(MID($I380,5,4))&amp;" "&amp;BIN2HEX(MID($I380,9,4))&amp;BIN2HEX(MID($I380,13,4))&amp;" "&amp;BIN2HEX(MID($I380,17,4))&amp;BIN2HEX(MID($I380,21,4))&amp;" "&amp;BIN2HEX(MID($I380,25,4))&amp;BIN2HEX(MID($I380,29,4))&amp;" "&amp;BIN2HEX(MID($I380,33,4))&amp;BIN2HEX(MID($I380,37,4))&amp;" "&amp;BIN2HEX(MID($I380,41,4))&amp;BIN2HEX(MID($I380,45,4))&amp;" "&amp;BIN2HEX(MID($I380,49,4))&amp;BIN2HEX(MID($I380,53,4))</f>
        <v>5F 00 00 00 00 00 00 00</v>
      </c>
    </row>
    <row r="381" spans="1:10">
      <c r="A381" s="189"/>
      <c r="B381" s="187"/>
      <c r="C381" s="6"/>
      <c r="D381" s="159"/>
      <c r="E381" s="160" t="s">
        <v>1356</v>
      </c>
      <c r="F381" s="156"/>
      <c r="G381" s="4">
        <f t="shared" si="10"/>
        <v>0</v>
      </c>
      <c r="H381" s="157" t="str">
        <f t="shared" si="11"/>
        <v>00000000000000</v>
      </c>
    </row>
    <row r="382" spans="1:10">
      <c r="A382" s="189"/>
      <c r="B382" s="187"/>
      <c r="C382" s="6"/>
      <c r="D382" s="159"/>
      <c r="E382" s="160" t="s">
        <v>1357</v>
      </c>
      <c r="F382" s="156"/>
      <c r="G382" s="4">
        <f t="shared" si="10"/>
        <v>0</v>
      </c>
      <c r="H382" s="157" t="str">
        <f t="shared" si="11"/>
        <v>00000000000000</v>
      </c>
    </row>
    <row r="383" spans="1:10">
      <c r="A383" s="189"/>
      <c r="B383" s="187"/>
      <c r="C383" s="6"/>
      <c r="D383" s="159"/>
      <c r="E383" s="160" t="s">
        <v>1358</v>
      </c>
      <c r="F383" s="156"/>
      <c r="G383" s="4">
        <f t="shared" si="10"/>
        <v>0</v>
      </c>
      <c r="H383" s="157" t="str">
        <f t="shared" si="11"/>
        <v>00000000000000</v>
      </c>
    </row>
    <row r="384" spans="1:10">
      <c r="A384" s="189"/>
      <c r="B384" s="187" t="s">
        <v>1476</v>
      </c>
      <c r="C384" s="6">
        <f>C380+1</f>
        <v>96</v>
      </c>
      <c r="D384" s="159" t="s">
        <v>1265</v>
      </c>
      <c r="E384" s="160" t="s">
        <v>1360</v>
      </c>
      <c r="F384" s="156"/>
      <c r="G384" s="4">
        <f t="shared" si="10"/>
        <v>0</v>
      </c>
      <c r="H384" s="157" t="str">
        <f t="shared" si="11"/>
        <v>00000000000000</v>
      </c>
      <c r="I384" t="str">
        <f>_xlfn.CONCAT(H384:H387)</f>
        <v>00000000000000000000000000000000000000000000000000000000</v>
      </c>
      <c r="J384" t="str">
        <f>DEC2HEX(C384,2) &amp;" "&amp;BIN2HEX(MID($I384,1,4))&amp;BIN2HEX(MID($I384,5,4))&amp;" "&amp;BIN2HEX(MID($I384,9,4))&amp;BIN2HEX(MID($I384,13,4))&amp;" "&amp;BIN2HEX(MID($I384,17,4))&amp;BIN2HEX(MID($I384,21,4))&amp;" "&amp;BIN2HEX(MID($I384,25,4))&amp;BIN2HEX(MID($I384,29,4))&amp;" "&amp;BIN2HEX(MID($I384,33,4))&amp;BIN2HEX(MID($I384,37,4))&amp;" "&amp;BIN2HEX(MID($I384,41,4))&amp;BIN2HEX(MID($I384,45,4))&amp;" "&amp;BIN2HEX(MID($I384,49,4))&amp;BIN2HEX(MID($I384,53,4))</f>
        <v>60 00 00 00 00 00 00 00</v>
      </c>
    </row>
    <row r="385" spans="1:10">
      <c r="A385" s="189"/>
      <c r="B385" s="187"/>
      <c r="C385" s="6"/>
      <c r="D385" s="159"/>
      <c r="E385" s="160" t="s">
        <v>1361</v>
      </c>
      <c r="F385" s="156"/>
      <c r="G385" s="4">
        <f t="shared" si="10"/>
        <v>0</v>
      </c>
      <c r="H385" s="157" t="str">
        <f t="shared" si="11"/>
        <v>00000000000000</v>
      </c>
    </row>
    <row r="386" spans="1:10">
      <c r="A386" s="189"/>
      <c r="B386" s="187"/>
      <c r="C386" s="6"/>
      <c r="D386" s="159"/>
      <c r="E386" s="160" t="s">
        <v>1362</v>
      </c>
      <c r="F386" s="156"/>
      <c r="G386" s="4">
        <f t="shared" si="10"/>
        <v>0</v>
      </c>
      <c r="H386" s="157" t="str">
        <f t="shared" si="11"/>
        <v>00000000000000</v>
      </c>
    </row>
    <row r="387" spans="1:10">
      <c r="A387" s="189"/>
      <c r="B387" s="187"/>
      <c r="C387" s="6"/>
      <c r="D387" s="159"/>
      <c r="E387" s="160" t="s">
        <v>1363</v>
      </c>
      <c r="F387" s="156"/>
      <c r="G387" s="4">
        <f t="shared" si="10"/>
        <v>0</v>
      </c>
      <c r="H387" s="157" t="str">
        <f t="shared" si="11"/>
        <v>00000000000000</v>
      </c>
    </row>
    <row r="388" spans="1:10">
      <c r="A388" s="189"/>
      <c r="B388" s="187" t="s">
        <v>1477</v>
      </c>
      <c r="C388" s="6">
        <f>C384+1</f>
        <v>97</v>
      </c>
      <c r="D388" s="159" t="s">
        <v>1265</v>
      </c>
      <c r="E388" s="160" t="s">
        <v>1365</v>
      </c>
      <c r="F388" s="156"/>
      <c r="G388" s="4">
        <f t="shared" si="10"/>
        <v>0</v>
      </c>
      <c r="H388" s="157" t="str">
        <f t="shared" si="11"/>
        <v>00000000000000</v>
      </c>
      <c r="I388" t="str">
        <f>_xlfn.CONCAT(H388:H391)</f>
        <v>00000000000000000000000000000000000000000000000000000000</v>
      </c>
      <c r="J388" t="str">
        <f>DEC2HEX(C388,2) &amp;" "&amp;BIN2HEX(MID($I388,1,4))&amp;BIN2HEX(MID($I388,5,4))&amp;" "&amp;BIN2HEX(MID($I388,9,4))&amp;BIN2HEX(MID($I388,13,4))&amp;" "&amp;BIN2HEX(MID($I388,17,4))&amp;BIN2HEX(MID($I388,21,4))&amp;" "&amp;BIN2HEX(MID($I388,25,4))&amp;BIN2HEX(MID($I388,29,4))&amp;" "&amp;BIN2HEX(MID($I388,33,4))&amp;BIN2HEX(MID($I388,37,4))&amp;" "&amp;BIN2HEX(MID($I388,41,4))&amp;BIN2HEX(MID($I388,45,4))&amp;" "&amp;BIN2HEX(MID($I388,49,4))&amp;BIN2HEX(MID($I388,53,4))</f>
        <v>61 00 00 00 00 00 00 00</v>
      </c>
    </row>
    <row r="389" spans="1:10">
      <c r="A389" s="189"/>
      <c r="B389" s="187"/>
      <c r="C389" s="6"/>
      <c r="D389" s="159"/>
      <c r="E389" s="160" t="s">
        <v>1366</v>
      </c>
      <c r="F389" s="156"/>
      <c r="G389" s="4">
        <f t="shared" si="10"/>
        <v>0</v>
      </c>
      <c r="H389" s="157" t="str">
        <f t="shared" si="11"/>
        <v>00000000000000</v>
      </c>
    </row>
    <row r="390" spans="1:10">
      <c r="A390" s="189"/>
      <c r="B390" s="187"/>
      <c r="C390" s="6"/>
      <c r="D390" s="159"/>
      <c r="E390" s="160" t="s">
        <v>1367</v>
      </c>
      <c r="F390" s="156"/>
      <c r="G390" s="4">
        <f t="shared" ref="G390:G419" si="12">F390*1000</f>
        <v>0</v>
      </c>
      <c r="H390" s="157" t="str">
        <f t="shared" ref="H390:H419" si="13">_xlfn.BASE(G390,2,14)</f>
        <v>00000000000000</v>
      </c>
    </row>
    <row r="391" spans="1:10">
      <c r="A391" s="189"/>
      <c r="B391" s="187"/>
      <c r="C391" s="6"/>
      <c r="D391" s="159"/>
      <c r="E391" s="160" t="s">
        <v>1368</v>
      </c>
      <c r="F391" s="156"/>
      <c r="G391" s="4">
        <f t="shared" si="12"/>
        <v>0</v>
      </c>
      <c r="H391" s="157" t="str">
        <f t="shared" si="13"/>
        <v>00000000000000</v>
      </c>
    </row>
    <row r="392" spans="1:10">
      <c r="A392" s="189"/>
      <c r="B392" s="187" t="s">
        <v>1478</v>
      </c>
      <c r="C392" s="6">
        <f>C388+1</f>
        <v>98</v>
      </c>
      <c r="D392" s="159" t="s">
        <v>1265</v>
      </c>
      <c r="E392" s="160" t="s">
        <v>1370</v>
      </c>
      <c r="F392" s="156"/>
      <c r="G392" s="4">
        <f t="shared" si="12"/>
        <v>0</v>
      </c>
      <c r="H392" s="157" t="str">
        <f t="shared" si="13"/>
        <v>00000000000000</v>
      </c>
      <c r="I392" t="str">
        <f>_xlfn.CONCAT(H392:H395)</f>
        <v>00000000000000000000000000000000000000000000000000000000</v>
      </c>
      <c r="J392" t="str">
        <f>DEC2HEX(C392,2) &amp;" "&amp;BIN2HEX(MID($I392,1,4))&amp;BIN2HEX(MID($I392,5,4))&amp;" "&amp;BIN2HEX(MID($I392,9,4))&amp;BIN2HEX(MID($I392,13,4))&amp;" "&amp;BIN2HEX(MID($I392,17,4))&amp;BIN2HEX(MID($I392,21,4))&amp;" "&amp;BIN2HEX(MID($I392,25,4))&amp;BIN2HEX(MID($I392,29,4))&amp;" "&amp;BIN2HEX(MID($I392,33,4))&amp;BIN2HEX(MID($I392,37,4))&amp;" "&amp;BIN2HEX(MID($I392,41,4))&amp;BIN2HEX(MID($I392,45,4))&amp;" "&amp;BIN2HEX(MID($I392,49,4))&amp;BIN2HEX(MID($I392,53,4))</f>
        <v>62 00 00 00 00 00 00 00</v>
      </c>
    </row>
    <row r="393" spans="1:10">
      <c r="A393" s="189"/>
      <c r="B393" s="187"/>
      <c r="C393" s="6"/>
      <c r="D393" s="159"/>
      <c r="E393" s="160" t="s">
        <v>1371</v>
      </c>
      <c r="F393" s="156"/>
      <c r="G393" s="4">
        <f t="shared" si="12"/>
        <v>0</v>
      </c>
      <c r="H393" s="157" t="str">
        <f t="shared" si="13"/>
        <v>00000000000000</v>
      </c>
    </row>
    <row r="394" spans="1:10">
      <c r="A394" s="189"/>
      <c r="B394" s="187"/>
      <c r="C394" s="6"/>
      <c r="D394" s="159"/>
      <c r="E394" s="160" t="s">
        <v>1372</v>
      </c>
      <c r="F394" s="156"/>
      <c r="G394" s="4">
        <f t="shared" si="12"/>
        <v>0</v>
      </c>
      <c r="H394" s="157" t="str">
        <f t="shared" si="13"/>
        <v>00000000000000</v>
      </c>
    </row>
    <row r="395" spans="1:10">
      <c r="A395" s="189"/>
      <c r="B395" s="187"/>
      <c r="C395" s="6"/>
      <c r="D395" s="159"/>
      <c r="E395" s="160" t="s">
        <v>1373</v>
      </c>
      <c r="F395" s="156"/>
      <c r="G395" s="4">
        <f t="shared" si="12"/>
        <v>0</v>
      </c>
      <c r="H395" s="157" t="str">
        <f t="shared" si="13"/>
        <v>00000000000000</v>
      </c>
    </row>
    <row r="396" spans="1:10">
      <c r="A396" s="189"/>
      <c r="B396" s="187" t="s">
        <v>1479</v>
      </c>
      <c r="C396" s="6">
        <f>C392+1</f>
        <v>99</v>
      </c>
      <c r="D396" s="159" t="s">
        <v>1265</v>
      </c>
      <c r="E396" s="160" t="s">
        <v>1375</v>
      </c>
      <c r="F396" s="156"/>
      <c r="G396" s="4">
        <f t="shared" si="12"/>
        <v>0</v>
      </c>
      <c r="H396" s="157" t="str">
        <f t="shared" si="13"/>
        <v>00000000000000</v>
      </c>
      <c r="I396" t="str">
        <f>_xlfn.CONCAT(H396:H399)</f>
        <v>00000000000000000000000000000000000000000000000000000000</v>
      </c>
      <c r="J396" t="str">
        <f>DEC2HEX(C396,2) &amp;" "&amp;BIN2HEX(MID($I396,1,4))&amp;BIN2HEX(MID($I396,5,4))&amp;" "&amp;BIN2HEX(MID($I396,9,4))&amp;BIN2HEX(MID($I396,13,4))&amp;" "&amp;BIN2HEX(MID($I396,17,4))&amp;BIN2HEX(MID($I396,21,4))&amp;" "&amp;BIN2HEX(MID($I396,25,4))&amp;BIN2HEX(MID($I396,29,4))&amp;" "&amp;BIN2HEX(MID($I396,33,4))&amp;BIN2HEX(MID($I396,37,4))&amp;" "&amp;BIN2HEX(MID($I396,41,4))&amp;BIN2HEX(MID($I396,45,4))&amp;" "&amp;BIN2HEX(MID($I396,49,4))&amp;BIN2HEX(MID($I396,53,4))</f>
        <v>63 00 00 00 00 00 00 00</v>
      </c>
    </row>
    <row r="397" spans="1:10">
      <c r="A397" s="189"/>
      <c r="B397" s="187"/>
      <c r="C397" s="6"/>
      <c r="D397" s="159"/>
      <c r="E397" s="160" t="s">
        <v>1376</v>
      </c>
      <c r="F397" s="156"/>
      <c r="G397" s="4">
        <f t="shared" si="12"/>
        <v>0</v>
      </c>
      <c r="H397" s="157" t="str">
        <f t="shared" si="13"/>
        <v>00000000000000</v>
      </c>
      <c r="I397" s="141"/>
    </row>
    <row r="398" spans="1:10">
      <c r="A398" s="189"/>
      <c r="B398" s="187"/>
      <c r="C398" s="6"/>
      <c r="D398" s="159"/>
      <c r="E398" s="160" t="s">
        <v>1377</v>
      </c>
      <c r="F398" s="156"/>
      <c r="G398" s="4">
        <f t="shared" si="12"/>
        <v>0</v>
      </c>
      <c r="H398" s="157" t="str">
        <f t="shared" si="13"/>
        <v>00000000000000</v>
      </c>
      <c r="I398" s="158"/>
    </row>
    <row r="399" spans="1:10">
      <c r="A399" s="189"/>
      <c r="B399" s="187"/>
      <c r="C399" s="6"/>
      <c r="D399" s="159"/>
      <c r="E399" s="160" t="s">
        <v>1378</v>
      </c>
      <c r="F399" s="156"/>
      <c r="G399" s="4">
        <f t="shared" si="12"/>
        <v>0</v>
      </c>
      <c r="H399" s="157" t="str">
        <f t="shared" si="13"/>
        <v>00000000000000</v>
      </c>
    </row>
    <row r="400" spans="1:10">
      <c r="A400" s="189"/>
      <c r="B400" s="187" t="s">
        <v>1480</v>
      </c>
      <c r="C400" s="6">
        <f>C396+1</f>
        <v>100</v>
      </c>
      <c r="D400" s="159" t="s">
        <v>1265</v>
      </c>
      <c r="E400" s="160" t="s">
        <v>1380</v>
      </c>
      <c r="F400" s="156"/>
      <c r="G400" s="4">
        <f t="shared" si="12"/>
        <v>0</v>
      </c>
      <c r="H400" s="157" t="str">
        <f t="shared" si="13"/>
        <v>00000000000000</v>
      </c>
      <c r="I400" t="str">
        <f>_xlfn.CONCAT(H400:H403)</f>
        <v>00000000000000000000000000000000000000000000000000000000</v>
      </c>
      <c r="J400" t="str">
        <f>DEC2HEX(C400,2) &amp;" "&amp;BIN2HEX(MID($I400,1,4))&amp;BIN2HEX(MID($I400,5,4))&amp;" "&amp;BIN2HEX(MID($I400,9,4))&amp;BIN2HEX(MID($I400,13,4))&amp;" "&amp;BIN2HEX(MID($I400,17,4))&amp;BIN2HEX(MID($I400,21,4))&amp;" "&amp;BIN2HEX(MID($I400,25,4))&amp;BIN2HEX(MID($I400,29,4))&amp;" "&amp;BIN2HEX(MID($I400,33,4))&amp;BIN2HEX(MID($I400,37,4))&amp;" "&amp;BIN2HEX(MID($I400,41,4))&amp;BIN2HEX(MID($I400,45,4))&amp;" "&amp;BIN2HEX(MID($I400,49,4))&amp;BIN2HEX(MID($I400,53,4))</f>
        <v>64 00 00 00 00 00 00 00</v>
      </c>
    </row>
    <row r="401" spans="1:10">
      <c r="A401" s="189"/>
      <c r="B401" s="187"/>
      <c r="C401" s="6"/>
      <c r="D401" s="159"/>
      <c r="E401" s="160" t="s">
        <v>1381</v>
      </c>
      <c r="F401" s="156"/>
      <c r="G401" s="4">
        <f t="shared" si="12"/>
        <v>0</v>
      </c>
      <c r="H401" s="157" t="str">
        <f t="shared" si="13"/>
        <v>00000000000000</v>
      </c>
    </row>
    <row r="402" spans="1:10">
      <c r="A402" s="189"/>
      <c r="B402" s="187"/>
      <c r="C402" s="6"/>
      <c r="D402" s="159"/>
      <c r="E402" s="160" t="s">
        <v>1382</v>
      </c>
      <c r="F402" s="156"/>
      <c r="G402" s="4">
        <f t="shared" si="12"/>
        <v>0</v>
      </c>
      <c r="H402" s="157" t="str">
        <f t="shared" si="13"/>
        <v>00000000000000</v>
      </c>
    </row>
    <row r="403" spans="1:10">
      <c r="A403" s="189"/>
      <c r="B403" s="187"/>
      <c r="C403" s="6"/>
      <c r="D403" s="159"/>
      <c r="E403" s="160" t="s">
        <v>1383</v>
      </c>
      <c r="F403" s="156"/>
      <c r="G403" s="4">
        <f t="shared" si="12"/>
        <v>0</v>
      </c>
      <c r="H403" s="157" t="str">
        <f t="shared" si="13"/>
        <v>00000000000000</v>
      </c>
    </row>
    <row r="404" spans="1:10">
      <c r="A404" s="189"/>
      <c r="B404" s="187" t="s">
        <v>1481</v>
      </c>
      <c r="C404" s="6">
        <f>C400+1</f>
        <v>101</v>
      </c>
      <c r="D404" s="159" t="s">
        <v>1265</v>
      </c>
      <c r="E404" s="160" t="s">
        <v>1385</v>
      </c>
      <c r="F404" s="156"/>
      <c r="G404" s="4">
        <f t="shared" si="12"/>
        <v>0</v>
      </c>
      <c r="H404" s="157" t="str">
        <f t="shared" si="13"/>
        <v>00000000000000</v>
      </c>
      <c r="I404" t="str">
        <f>_xlfn.CONCAT(H404:H407)</f>
        <v>00000000000000000000000000000000000000000000000000000000</v>
      </c>
      <c r="J404" t="str">
        <f>DEC2HEX(C404,2) &amp;" "&amp;BIN2HEX(MID($I404,1,4))&amp;BIN2HEX(MID($I404,5,4))&amp;" "&amp;BIN2HEX(MID($I404,9,4))&amp;BIN2HEX(MID($I404,13,4))&amp;" "&amp;BIN2HEX(MID($I404,17,4))&amp;BIN2HEX(MID($I404,21,4))&amp;" "&amp;BIN2HEX(MID($I404,25,4))&amp;BIN2HEX(MID($I404,29,4))&amp;" "&amp;BIN2HEX(MID($I404,33,4))&amp;BIN2HEX(MID($I404,37,4))&amp;" "&amp;BIN2HEX(MID($I404,41,4))&amp;BIN2HEX(MID($I404,45,4))&amp;" "&amp;BIN2HEX(MID($I404,49,4))&amp;BIN2HEX(MID($I404,53,4))</f>
        <v>65 00 00 00 00 00 00 00</v>
      </c>
    </row>
    <row r="405" spans="1:10">
      <c r="A405" s="189"/>
      <c r="B405" s="187"/>
      <c r="C405" s="6"/>
      <c r="D405" s="159"/>
      <c r="E405" s="160" t="s">
        <v>1386</v>
      </c>
      <c r="F405" s="156"/>
      <c r="G405" s="4">
        <f t="shared" si="12"/>
        <v>0</v>
      </c>
      <c r="H405" s="157" t="str">
        <f t="shared" si="13"/>
        <v>00000000000000</v>
      </c>
    </row>
    <row r="406" spans="1:10">
      <c r="A406" s="189"/>
      <c r="B406" s="187"/>
      <c r="C406" s="6"/>
      <c r="D406" s="159"/>
      <c r="E406" s="160" t="s">
        <v>1387</v>
      </c>
      <c r="F406" s="156"/>
      <c r="G406" s="4">
        <f t="shared" si="12"/>
        <v>0</v>
      </c>
      <c r="H406" s="157" t="str">
        <f t="shared" si="13"/>
        <v>00000000000000</v>
      </c>
    </row>
    <row r="407" spans="1:10">
      <c r="A407" s="189"/>
      <c r="B407" s="187"/>
      <c r="C407" s="6"/>
      <c r="D407" s="159"/>
      <c r="E407" s="160" t="s">
        <v>1388</v>
      </c>
      <c r="F407" s="156"/>
      <c r="G407" s="4">
        <f t="shared" si="12"/>
        <v>0</v>
      </c>
      <c r="H407" s="157" t="str">
        <f t="shared" si="13"/>
        <v>00000000000000</v>
      </c>
    </row>
    <row r="408" spans="1:10">
      <c r="A408" s="189"/>
      <c r="B408" s="187" t="s">
        <v>1482</v>
      </c>
      <c r="C408" s="6">
        <f>C404+1</f>
        <v>102</v>
      </c>
      <c r="D408" s="159" t="s">
        <v>1265</v>
      </c>
      <c r="E408" s="160" t="s">
        <v>1390</v>
      </c>
      <c r="F408" s="156"/>
      <c r="G408" s="4">
        <f t="shared" si="12"/>
        <v>0</v>
      </c>
      <c r="H408" s="157" t="str">
        <f t="shared" si="13"/>
        <v>00000000000000</v>
      </c>
      <c r="I408" t="str">
        <f>_xlfn.CONCAT(H408:H411)</f>
        <v>00000000000000000000000000000000000000000000000000000000</v>
      </c>
      <c r="J408" t="str">
        <f>DEC2HEX(C408,2) &amp;" "&amp;BIN2HEX(MID($I408,1,4))&amp;BIN2HEX(MID($I408,5,4))&amp;" "&amp;BIN2HEX(MID($I408,9,4))&amp;BIN2HEX(MID($I408,13,4))&amp;" "&amp;BIN2HEX(MID($I408,17,4))&amp;BIN2HEX(MID($I408,21,4))&amp;" "&amp;BIN2HEX(MID($I408,25,4))&amp;BIN2HEX(MID($I408,29,4))&amp;" "&amp;BIN2HEX(MID($I408,33,4))&amp;BIN2HEX(MID($I408,37,4))&amp;" "&amp;BIN2HEX(MID($I408,41,4))&amp;BIN2HEX(MID($I408,45,4))&amp;" "&amp;BIN2HEX(MID($I408,49,4))&amp;BIN2HEX(MID($I408,53,4))</f>
        <v>66 00 00 00 00 00 00 00</v>
      </c>
    </row>
    <row r="409" spans="1:10">
      <c r="A409" s="189"/>
      <c r="B409" s="187"/>
      <c r="C409" s="6"/>
      <c r="D409" s="159"/>
      <c r="E409" s="160" t="s">
        <v>1391</v>
      </c>
      <c r="F409" s="156"/>
      <c r="G409" s="4">
        <f t="shared" si="12"/>
        <v>0</v>
      </c>
      <c r="H409" s="157" t="str">
        <f t="shared" si="13"/>
        <v>00000000000000</v>
      </c>
    </row>
    <row r="410" spans="1:10">
      <c r="A410" s="189"/>
      <c r="B410" s="187"/>
      <c r="C410" s="6"/>
      <c r="D410" s="159"/>
      <c r="E410" s="160" t="s">
        <v>1392</v>
      </c>
      <c r="F410" s="156"/>
      <c r="G410" s="4">
        <f t="shared" si="12"/>
        <v>0</v>
      </c>
      <c r="H410" s="157" t="str">
        <f t="shared" si="13"/>
        <v>00000000000000</v>
      </c>
    </row>
    <row r="411" spans="1:10">
      <c r="A411" s="189"/>
      <c r="B411" s="187"/>
      <c r="C411" s="6"/>
      <c r="D411" s="159"/>
      <c r="E411" s="160" t="s">
        <v>1393</v>
      </c>
      <c r="F411" s="156"/>
      <c r="G411" s="4">
        <f t="shared" si="12"/>
        <v>0</v>
      </c>
      <c r="H411" s="157" t="str">
        <f t="shared" si="13"/>
        <v>00000000000000</v>
      </c>
    </row>
    <row r="412" spans="1:10">
      <c r="A412" s="189"/>
      <c r="B412" s="187" t="s">
        <v>1483</v>
      </c>
      <c r="C412" s="6">
        <f>C408+1</f>
        <v>103</v>
      </c>
      <c r="D412" s="159" t="s">
        <v>1265</v>
      </c>
      <c r="E412" s="160" t="s">
        <v>1395</v>
      </c>
      <c r="F412" s="156"/>
      <c r="G412" s="4">
        <f t="shared" si="12"/>
        <v>0</v>
      </c>
      <c r="H412" s="157" t="str">
        <f t="shared" si="13"/>
        <v>00000000000000</v>
      </c>
      <c r="I412" t="str">
        <f>_xlfn.CONCAT(H412:H415)</f>
        <v>00000000000000000000000000000000000000000000000000000000</v>
      </c>
      <c r="J412" t="str">
        <f>DEC2HEX(C412,2) &amp;" "&amp;BIN2HEX(MID($I412,1,4))&amp;BIN2HEX(MID($I412,5,4))&amp;" "&amp;BIN2HEX(MID($I412,9,4))&amp;BIN2HEX(MID($I412,13,4))&amp;" "&amp;BIN2HEX(MID($I412,17,4))&amp;BIN2HEX(MID($I412,21,4))&amp;" "&amp;BIN2HEX(MID($I412,25,4))&amp;BIN2HEX(MID($I412,29,4))&amp;" "&amp;BIN2HEX(MID($I412,33,4))&amp;BIN2HEX(MID($I412,37,4))&amp;" "&amp;BIN2HEX(MID($I412,41,4))&amp;BIN2HEX(MID($I412,45,4))&amp;" "&amp;BIN2HEX(MID($I412,49,4))&amp;BIN2HEX(MID($I412,53,4))</f>
        <v>67 00 00 00 00 00 00 00</v>
      </c>
    </row>
    <row r="413" spans="1:10">
      <c r="A413" s="189"/>
      <c r="B413" s="187"/>
      <c r="C413" s="6"/>
      <c r="D413" s="159"/>
      <c r="E413" s="160" t="s">
        <v>1396</v>
      </c>
      <c r="F413" s="156"/>
      <c r="G413" s="4">
        <f t="shared" si="12"/>
        <v>0</v>
      </c>
      <c r="H413" s="157" t="str">
        <f t="shared" si="13"/>
        <v>00000000000000</v>
      </c>
    </row>
    <row r="414" spans="1:10">
      <c r="A414" s="189"/>
      <c r="B414" s="187"/>
      <c r="C414" s="6"/>
      <c r="D414" s="159"/>
      <c r="E414" s="160" t="s">
        <v>1397</v>
      </c>
      <c r="F414" s="156"/>
      <c r="G414" s="4">
        <f t="shared" si="12"/>
        <v>0</v>
      </c>
      <c r="H414" s="157" t="str">
        <f t="shared" si="13"/>
        <v>00000000000000</v>
      </c>
    </row>
    <row r="415" spans="1:10">
      <c r="A415" s="189"/>
      <c r="B415" s="187"/>
      <c r="C415" s="6"/>
      <c r="D415" s="159"/>
      <c r="E415" s="160" t="s">
        <v>1398</v>
      </c>
      <c r="F415" s="156"/>
      <c r="G415" s="4">
        <f t="shared" si="12"/>
        <v>0</v>
      </c>
      <c r="H415" s="157" t="str">
        <f t="shared" si="13"/>
        <v>00000000000000</v>
      </c>
    </row>
    <row r="416" spans="1:10">
      <c r="A416" s="189"/>
      <c r="B416" s="187" t="s">
        <v>1484</v>
      </c>
      <c r="C416" s="6">
        <f>C412+1</f>
        <v>104</v>
      </c>
      <c r="D416" s="159" t="s">
        <v>1265</v>
      </c>
      <c r="E416" s="160" t="s">
        <v>1400</v>
      </c>
      <c r="F416" s="156"/>
      <c r="G416" s="4">
        <f t="shared" si="12"/>
        <v>0</v>
      </c>
      <c r="H416" s="157" t="str">
        <f t="shared" si="13"/>
        <v>00000000000000</v>
      </c>
      <c r="I416" t="str">
        <f>_xlfn.CONCAT(H416:H419)</f>
        <v>00000000000000000000000000000000000000000000000000000000</v>
      </c>
      <c r="J416" t="str">
        <f>DEC2HEX(C416,2) &amp;" "&amp;BIN2HEX(MID($I416,1,4))&amp;BIN2HEX(MID($I416,5,4))&amp;" "&amp;BIN2HEX(MID($I416,9,4))&amp;BIN2HEX(MID($I416,13,4))&amp;" "&amp;BIN2HEX(MID($I416,17,4))&amp;BIN2HEX(MID($I416,21,4))&amp;" "&amp;BIN2HEX(MID($I416,25,4))&amp;BIN2HEX(MID($I416,29,4))&amp;" "&amp;BIN2HEX(MID($I416,33,4))&amp;BIN2HEX(MID($I416,37,4))&amp;" "&amp;BIN2HEX(MID($I416,41,4))&amp;BIN2HEX(MID($I416,45,4))&amp;" "&amp;BIN2HEX(MID($I416,49,4))&amp;BIN2HEX(MID($I416,53,4))</f>
        <v>68 00 00 00 00 00 00 00</v>
      </c>
    </row>
    <row r="417" spans="1:8">
      <c r="A417" s="189"/>
      <c r="B417" s="187"/>
      <c r="C417" s="6"/>
      <c r="D417" s="159"/>
      <c r="E417" s="160" t="s">
        <v>1401</v>
      </c>
      <c r="F417" s="156"/>
      <c r="G417" s="4">
        <f t="shared" si="12"/>
        <v>0</v>
      </c>
      <c r="H417" s="157" t="str">
        <f t="shared" si="13"/>
        <v>00000000000000</v>
      </c>
    </row>
    <row r="418" spans="1:8">
      <c r="A418" s="189"/>
      <c r="B418" s="187"/>
      <c r="C418" s="6"/>
      <c r="D418" s="159"/>
      <c r="E418" s="160" t="s">
        <v>1402</v>
      </c>
      <c r="F418" s="156"/>
      <c r="G418" s="4">
        <f t="shared" si="12"/>
        <v>0</v>
      </c>
      <c r="H418" s="157" t="str">
        <f t="shared" si="13"/>
        <v>00000000000000</v>
      </c>
    </row>
    <row r="419" spans="1:8">
      <c r="A419" s="190"/>
      <c r="B419" s="187"/>
      <c r="C419" s="6"/>
      <c r="D419" s="159"/>
      <c r="E419" s="160" t="s">
        <v>1403</v>
      </c>
      <c r="F419" s="156"/>
      <c r="G419" s="4">
        <f t="shared" si="12"/>
        <v>0</v>
      </c>
      <c r="H419" s="157" t="str">
        <f t="shared" si="13"/>
        <v>00000000000000</v>
      </c>
    </row>
  </sheetData>
  <mergeCells count="108">
    <mergeCell ref="B388:B391"/>
    <mergeCell ref="B392:B395"/>
    <mergeCell ref="B396:B399"/>
    <mergeCell ref="B400:B403"/>
    <mergeCell ref="B404:B407"/>
    <mergeCell ref="B408:B411"/>
    <mergeCell ref="B364:B367"/>
    <mergeCell ref="B368:B371"/>
    <mergeCell ref="B372:B375"/>
    <mergeCell ref="B376:B379"/>
    <mergeCell ref="B380:B383"/>
    <mergeCell ref="B384:B387"/>
    <mergeCell ref="A316:A419"/>
    <mergeCell ref="B316:B319"/>
    <mergeCell ref="B320:B323"/>
    <mergeCell ref="B324:B327"/>
    <mergeCell ref="B328:B331"/>
    <mergeCell ref="B332:B335"/>
    <mergeCell ref="B336:B339"/>
    <mergeCell ref="B280:B283"/>
    <mergeCell ref="B284:B287"/>
    <mergeCell ref="B288:B291"/>
    <mergeCell ref="B292:B295"/>
    <mergeCell ref="B296:B299"/>
    <mergeCell ref="B300:B303"/>
    <mergeCell ref="B340:B343"/>
    <mergeCell ref="B344:B347"/>
    <mergeCell ref="B348:B351"/>
    <mergeCell ref="B352:B355"/>
    <mergeCell ref="B356:B359"/>
    <mergeCell ref="B360:B363"/>
    <mergeCell ref="B304:B307"/>
    <mergeCell ref="B308:B311"/>
    <mergeCell ref="B312:B315"/>
    <mergeCell ref="B412:B415"/>
    <mergeCell ref="B416:B419"/>
    <mergeCell ref="B196:B199"/>
    <mergeCell ref="B200:B203"/>
    <mergeCell ref="B204:B207"/>
    <mergeCell ref="B208:B211"/>
    <mergeCell ref="A212:A315"/>
    <mergeCell ref="B212:B215"/>
    <mergeCell ref="B216:B219"/>
    <mergeCell ref="B220:B223"/>
    <mergeCell ref="B224:B227"/>
    <mergeCell ref="B228:B231"/>
    <mergeCell ref="A108:A211"/>
    <mergeCell ref="B256:B259"/>
    <mergeCell ref="B260:B263"/>
    <mergeCell ref="B264:B267"/>
    <mergeCell ref="B268:B271"/>
    <mergeCell ref="B272:B275"/>
    <mergeCell ref="B276:B279"/>
    <mergeCell ref="B232:B235"/>
    <mergeCell ref="B236:B239"/>
    <mergeCell ref="B240:B243"/>
    <mergeCell ref="B244:B247"/>
    <mergeCell ref="B248:B251"/>
    <mergeCell ref="B252:B255"/>
    <mergeCell ref="B172:B175"/>
    <mergeCell ref="B176:B179"/>
    <mergeCell ref="B180:B183"/>
    <mergeCell ref="B184:B187"/>
    <mergeCell ref="B188:B191"/>
    <mergeCell ref="B192:B195"/>
    <mergeCell ref="B148:B151"/>
    <mergeCell ref="B152:B155"/>
    <mergeCell ref="B156:B159"/>
    <mergeCell ref="B160:B163"/>
    <mergeCell ref="B164:B167"/>
    <mergeCell ref="B168:B171"/>
    <mergeCell ref="B124:B127"/>
    <mergeCell ref="B128:B131"/>
    <mergeCell ref="B132:B135"/>
    <mergeCell ref="B136:B139"/>
    <mergeCell ref="B140:B143"/>
    <mergeCell ref="B144:B147"/>
    <mergeCell ref="B88:B91"/>
    <mergeCell ref="B92:B95"/>
    <mergeCell ref="B96:B99"/>
    <mergeCell ref="B100:B103"/>
    <mergeCell ref="B104:B107"/>
    <mergeCell ref="B108:B111"/>
    <mergeCell ref="B112:B115"/>
    <mergeCell ref="B116:B119"/>
    <mergeCell ref="B120:B123"/>
    <mergeCell ref="A4:A107"/>
    <mergeCell ref="B4:B7"/>
    <mergeCell ref="B8:B11"/>
    <mergeCell ref="B12:B15"/>
    <mergeCell ref="B16:B19"/>
    <mergeCell ref="B20:B23"/>
    <mergeCell ref="B24:B27"/>
    <mergeCell ref="B28:B31"/>
    <mergeCell ref="B32:B35"/>
    <mergeCell ref="B36:B39"/>
    <mergeCell ref="B64:B67"/>
    <mergeCell ref="B68:B71"/>
    <mergeCell ref="B72:B75"/>
    <mergeCell ref="B76:B79"/>
    <mergeCell ref="B80:B83"/>
    <mergeCell ref="B84:B87"/>
    <mergeCell ref="B40:B43"/>
    <mergeCell ref="B44:B47"/>
    <mergeCell ref="B48:B51"/>
    <mergeCell ref="B52:B55"/>
    <mergeCell ref="B56:B59"/>
    <mergeCell ref="B60:B63"/>
  </mergeCells>
  <phoneticPr fontId="4"/>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79F9-263E-4E2F-AF62-FAC79E92FA7E}">
  <dimension ref="A1:BS47"/>
  <sheetViews>
    <sheetView showGridLines="0" zoomScale="70" zoomScaleNormal="70" workbookViewId="0">
      <selection activeCell="F18" sqref="F18"/>
    </sheetView>
  </sheetViews>
  <sheetFormatPr defaultColWidth="4.69921875" defaultRowHeight="18"/>
  <cols>
    <col min="2" max="2" width="16.09765625" customWidth="1"/>
    <col min="3" max="3" width="6.3984375" bestFit="1" customWidth="1"/>
    <col min="4" max="4" width="10.09765625" customWidth="1"/>
    <col min="5" max="5" width="7.69921875" customWidth="1"/>
    <col min="12" max="12" width="7.69921875" bestFit="1" customWidth="1"/>
    <col min="25" max="25" width="6.3984375" bestFit="1" customWidth="1"/>
    <col min="32" max="32" width="7.69921875" bestFit="1" customWidth="1"/>
    <col min="34" max="34" width="9" bestFit="1" customWidth="1"/>
    <col min="69" max="69" width="7.09765625" bestFit="1" customWidth="1"/>
    <col min="70" max="70" width="7.69921875" bestFit="1" customWidth="1"/>
    <col min="71" max="71" width="26.8984375" customWidth="1"/>
  </cols>
  <sheetData>
    <row r="1" spans="1:66">
      <c r="A1" t="str" cm="1">
        <f t="array" aca="1" ref="A1" ca="1" xml:space="preserve"> "【" &amp; _xlfn.TEXTAFTER(CELL("filename",A1),"]") &amp; "】"</f>
        <v>【状態表示_セル電圧＿】</v>
      </c>
    </row>
    <row r="2" spans="1:66">
      <c r="A2" t="s">
        <v>1157</v>
      </c>
      <c r="C2" t="s">
        <v>1159</v>
      </c>
    </row>
    <row r="3" spans="1:66">
      <c r="A3" t="s">
        <v>1158</v>
      </c>
      <c r="C3" t="s">
        <v>1160</v>
      </c>
    </row>
    <row r="4" spans="1:66">
      <c r="B4" s="12" t="s">
        <v>1133</v>
      </c>
      <c r="C4">
        <v>0</v>
      </c>
      <c r="D4">
        <v>1</v>
      </c>
      <c r="E4">
        <v>2</v>
      </c>
      <c r="F4">
        <v>3</v>
      </c>
      <c r="G4">
        <v>4</v>
      </c>
      <c r="H4">
        <v>5</v>
      </c>
      <c r="I4">
        <v>6</v>
      </c>
      <c r="J4">
        <v>7</v>
      </c>
      <c r="K4">
        <v>0</v>
      </c>
      <c r="L4">
        <v>1</v>
      </c>
      <c r="M4">
        <v>2</v>
      </c>
      <c r="N4">
        <v>3</v>
      </c>
      <c r="O4">
        <v>4</v>
      </c>
      <c r="P4">
        <v>5</v>
      </c>
      <c r="Q4">
        <v>6</v>
      </c>
      <c r="R4">
        <v>7</v>
      </c>
      <c r="S4">
        <v>0</v>
      </c>
      <c r="T4">
        <v>1</v>
      </c>
      <c r="U4">
        <v>2</v>
      </c>
      <c r="V4">
        <v>3</v>
      </c>
      <c r="W4">
        <v>4</v>
      </c>
      <c r="X4">
        <v>5</v>
      </c>
      <c r="Y4">
        <v>6</v>
      </c>
      <c r="Z4">
        <v>7</v>
      </c>
      <c r="AA4">
        <v>0</v>
      </c>
      <c r="AB4">
        <v>1</v>
      </c>
      <c r="AC4">
        <v>2</v>
      </c>
      <c r="AD4">
        <v>3</v>
      </c>
      <c r="AE4">
        <v>4</v>
      </c>
      <c r="AF4">
        <v>5</v>
      </c>
      <c r="AG4">
        <v>6</v>
      </c>
      <c r="AH4">
        <v>7</v>
      </c>
      <c r="AI4">
        <v>0</v>
      </c>
      <c r="AJ4">
        <v>1</v>
      </c>
      <c r="AK4">
        <v>2</v>
      </c>
      <c r="AL4">
        <v>3</v>
      </c>
      <c r="AM4">
        <v>4</v>
      </c>
      <c r="AN4">
        <v>5</v>
      </c>
      <c r="AO4">
        <v>6</v>
      </c>
      <c r="AP4">
        <v>7</v>
      </c>
      <c r="AQ4">
        <v>0</v>
      </c>
      <c r="AR4">
        <v>1</v>
      </c>
      <c r="AS4">
        <v>2</v>
      </c>
      <c r="AT4">
        <v>3</v>
      </c>
      <c r="AU4">
        <v>4</v>
      </c>
      <c r="AV4">
        <v>5</v>
      </c>
      <c r="AW4">
        <v>6</v>
      </c>
      <c r="AX4">
        <v>7</v>
      </c>
      <c r="AY4">
        <v>0</v>
      </c>
      <c r="AZ4">
        <v>1</v>
      </c>
      <c r="BA4">
        <v>2</v>
      </c>
      <c r="BB4">
        <v>3</v>
      </c>
      <c r="BC4">
        <v>4</v>
      </c>
      <c r="BD4">
        <v>5</v>
      </c>
      <c r="BE4">
        <v>6</v>
      </c>
      <c r="BF4">
        <v>7</v>
      </c>
      <c r="BG4">
        <v>0</v>
      </c>
      <c r="BH4">
        <v>1</v>
      </c>
      <c r="BI4">
        <v>2</v>
      </c>
      <c r="BJ4">
        <v>3</v>
      </c>
      <c r="BK4">
        <v>4</v>
      </c>
      <c r="BL4">
        <v>5</v>
      </c>
      <c r="BM4">
        <v>6</v>
      </c>
      <c r="BN4">
        <v>7</v>
      </c>
    </row>
    <row r="5" spans="1:66" ht="20.399999999999999" thickBot="1">
      <c r="C5" s="196" t="s">
        <v>1132</v>
      </c>
      <c r="D5" s="197"/>
      <c r="E5" s="197"/>
      <c r="F5" s="197"/>
      <c r="G5" s="197"/>
      <c r="H5" s="197"/>
      <c r="I5" s="197"/>
      <c r="J5" s="197"/>
      <c r="K5" s="197" t="s">
        <v>1131</v>
      </c>
      <c r="L5" s="197"/>
      <c r="M5" s="197"/>
      <c r="N5" s="197"/>
      <c r="O5" s="197"/>
      <c r="P5" s="197"/>
      <c r="Q5" s="197"/>
      <c r="R5" s="197"/>
      <c r="S5" s="197" t="s">
        <v>1130</v>
      </c>
      <c r="T5" s="197"/>
      <c r="U5" s="197"/>
      <c r="V5" s="197"/>
      <c r="W5" s="197"/>
      <c r="X5" s="197"/>
      <c r="Y5" s="197"/>
      <c r="Z5" s="197"/>
      <c r="AA5" s="197" t="s">
        <v>1129</v>
      </c>
      <c r="AB5" s="197"/>
      <c r="AC5" s="197"/>
      <c r="AD5" s="197"/>
      <c r="AE5" s="197"/>
      <c r="AF5" s="197"/>
      <c r="AG5" s="197"/>
      <c r="AH5" s="197"/>
      <c r="AI5" s="197" t="s">
        <v>1128</v>
      </c>
      <c r="AJ5" s="197"/>
      <c r="AK5" s="197"/>
      <c r="AL5" s="197"/>
      <c r="AM5" s="197"/>
      <c r="AN5" s="197"/>
      <c r="AO5" s="197"/>
      <c r="AP5" s="197"/>
      <c r="AQ5" s="197" t="s">
        <v>1127</v>
      </c>
      <c r="AR5" s="197"/>
      <c r="AS5" s="197"/>
      <c r="AT5" s="197"/>
      <c r="AU5" s="197"/>
      <c r="AV5" s="197"/>
      <c r="AW5" s="197"/>
      <c r="AX5" s="197"/>
      <c r="AY5" s="197" t="s">
        <v>1126</v>
      </c>
      <c r="AZ5" s="197"/>
      <c r="BA5" s="197"/>
      <c r="BB5" s="197"/>
      <c r="BC5" s="197"/>
      <c r="BD5" s="197"/>
      <c r="BE5" s="197"/>
      <c r="BF5" s="197"/>
      <c r="BG5" s="197" t="s">
        <v>1125</v>
      </c>
      <c r="BH5" s="197"/>
      <c r="BI5" s="197"/>
      <c r="BJ5" s="197"/>
      <c r="BK5" s="197"/>
      <c r="BL5" s="197"/>
      <c r="BM5" s="197"/>
      <c r="BN5" s="200"/>
    </row>
    <row r="6" spans="1:66" ht="18.600000000000001" thickTop="1">
      <c r="B6" s="102" t="s">
        <v>1124</v>
      </c>
      <c r="C6" s="125">
        <f t="shared" ref="C6:J6" si="0">C4</f>
        <v>0</v>
      </c>
      <c r="D6" s="126">
        <f t="shared" si="0"/>
        <v>1</v>
      </c>
      <c r="E6" s="126">
        <f t="shared" si="0"/>
        <v>2</v>
      </c>
      <c r="F6" s="126">
        <f t="shared" si="0"/>
        <v>3</v>
      </c>
      <c r="G6" s="126">
        <f t="shared" si="0"/>
        <v>4</v>
      </c>
      <c r="H6" s="126">
        <f t="shared" si="0"/>
        <v>5</v>
      </c>
      <c r="I6" s="126">
        <f t="shared" si="0"/>
        <v>6</v>
      </c>
      <c r="J6" s="127">
        <f t="shared" si="0"/>
        <v>7</v>
      </c>
      <c r="K6" s="128"/>
      <c r="L6" s="129"/>
      <c r="M6" s="129"/>
      <c r="N6" s="129"/>
      <c r="O6" s="129"/>
      <c r="P6" s="129"/>
      <c r="Q6" s="129"/>
      <c r="R6" s="130"/>
      <c r="S6" s="131"/>
      <c r="T6" s="129"/>
      <c r="U6" s="129"/>
      <c r="V6" s="129"/>
      <c r="W6" s="129"/>
      <c r="X6" s="129"/>
      <c r="Y6" s="129"/>
      <c r="Z6" s="130"/>
      <c r="AA6" s="131"/>
      <c r="AB6" s="129"/>
      <c r="AC6" s="129"/>
      <c r="AD6" s="129"/>
      <c r="AE6" s="129"/>
      <c r="AF6" s="129"/>
      <c r="AG6" s="129"/>
      <c r="AH6" s="130"/>
      <c r="AI6" s="131"/>
      <c r="AJ6" s="129"/>
      <c r="AK6" s="129"/>
      <c r="AL6" s="129"/>
      <c r="AM6" s="129"/>
      <c r="AN6" s="129"/>
      <c r="AO6" s="129"/>
      <c r="AP6" s="130"/>
      <c r="AQ6" s="131"/>
      <c r="AR6" s="129"/>
      <c r="AS6" s="129"/>
      <c r="AT6" s="129"/>
      <c r="AU6" s="129"/>
      <c r="AV6" s="129"/>
      <c r="AW6" s="129"/>
      <c r="AX6" s="130"/>
      <c r="AY6" s="131"/>
      <c r="AZ6" s="129"/>
      <c r="BA6" s="129"/>
      <c r="BB6" s="129"/>
      <c r="BC6" s="129"/>
      <c r="BD6" s="129"/>
      <c r="BE6" s="129"/>
      <c r="BF6" s="130"/>
      <c r="BG6" s="131"/>
      <c r="BH6" s="129"/>
      <c r="BI6" s="129"/>
      <c r="BJ6" s="129"/>
      <c r="BK6" s="129"/>
      <c r="BL6" s="129"/>
      <c r="BM6" s="129"/>
      <c r="BN6" s="130"/>
    </row>
    <row r="7" spans="1:66">
      <c r="B7" s="121" t="s">
        <v>1122</v>
      </c>
      <c r="C7" s="111"/>
      <c r="D7" s="110"/>
      <c r="E7" s="110"/>
      <c r="F7" s="110"/>
      <c r="G7" s="110"/>
      <c r="H7" s="110"/>
      <c r="I7" s="110"/>
      <c r="J7" s="109"/>
      <c r="K7" s="120">
        <v>0</v>
      </c>
      <c r="L7" s="119">
        <v>1</v>
      </c>
      <c r="M7" s="119">
        <v>2</v>
      </c>
      <c r="N7" s="119">
        <v>3</v>
      </c>
      <c r="O7" s="119">
        <v>4</v>
      </c>
      <c r="P7" s="119">
        <v>5</v>
      </c>
      <c r="Q7" s="119">
        <v>6</v>
      </c>
      <c r="R7" s="118">
        <v>7</v>
      </c>
      <c r="S7" s="111"/>
      <c r="T7" s="110"/>
      <c r="U7" s="119">
        <v>2</v>
      </c>
      <c r="V7" s="119">
        <v>3</v>
      </c>
      <c r="W7" s="119">
        <v>4</v>
      </c>
      <c r="X7" s="119">
        <v>5</v>
      </c>
      <c r="Y7" s="119">
        <v>6</v>
      </c>
      <c r="Z7" s="118">
        <v>7</v>
      </c>
      <c r="AA7" s="111"/>
      <c r="AB7" s="110"/>
      <c r="AC7" s="110"/>
      <c r="AD7" s="110"/>
      <c r="AE7" s="110"/>
      <c r="AF7" s="110"/>
      <c r="AG7" s="110"/>
      <c r="AH7" s="109"/>
      <c r="AI7" s="111"/>
      <c r="AJ7" s="110"/>
      <c r="AK7" s="110"/>
      <c r="AL7" s="110"/>
      <c r="AM7" s="110"/>
      <c r="AN7" s="110"/>
      <c r="AO7" s="110"/>
      <c r="AP7" s="109"/>
      <c r="AQ7" s="111"/>
      <c r="AR7" s="110"/>
      <c r="AS7" s="110"/>
      <c r="AT7" s="110"/>
      <c r="AU7" s="110"/>
      <c r="AV7" s="110"/>
      <c r="AW7" s="110"/>
      <c r="AX7" s="109"/>
      <c r="AY7" s="111"/>
      <c r="AZ7" s="110"/>
      <c r="BA7" s="110"/>
      <c r="BB7" s="110"/>
      <c r="BC7" s="110"/>
      <c r="BD7" s="110"/>
      <c r="BE7" s="110"/>
      <c r="BF7" s="109"/>
      <c r="BG7" s="111"/>
      <c r="BH7" s="110"/>
      <c r="BI7" s="110"/>
      <c r="BJ7" s="110"/>
      <c r="BK7" s="110"/>
      <c r="BL7" s="110"/>
      <c r="BM7" s="110"/>
      <c r="BN7" s="109"/>
    </row>
    <row r="8" spans="1:66">
      <c r="B8" s="122" t="s">
        <v>1120</v>
      </c>
      <c r="C8" s="111"/>
      <c r="D8" s="110"/>
      <c r="E8" s="110"/>
      <c r="F8" s="110"/>
      <c r="G8" s="110"/>
      <c r="H8" s="110"/>
      <c r="I8" s="110"/>
      <c r="J8" s="109"/>
      <c r="K8" s="111"/>
      <c r="L8" s="110"/>
      <c r="M8" s="110"/>
      <c r="N8" s="110"/>
      <c r="O8" s="110"/>
      <c r="P8" s="110"/>
      <c r="Q8" s="110"/>
      <c r="R8" s="109"/>
      <c r="S8" s="117">
        <v>0</v>
      </c>
      <c r="T8" s="116">
        <v>1</v>
      </c>
      <c r="U8" s="110"/>
      <c r="V8" s="110"/>
      <c r="W8" s="110"/>
      <c r="X8" s="110"/>
      <c r="Y8" s="110"/>
      <c r="Z8" s="109"/>
      <c r="AA8" s="117">
        <v>0</v>
      </c>
      <c r="AB8" s="116">
        <v>1</v>
      </c>
      <c r="AC8" s="116">
        <v>2</v>
      </c>
      <c r="AD8" s="116">
        <v>3</v>
      </c>
      <c r="AE8" s="116">
        <v>4</v>
      </c>
      <c r="AF8" s="116">
        <v>5</v>
      </c>
      <c r="AG8" s="116">
        <v>6</v>
      </c>
      <c r="AH8" s="115">
        <v>7</v>
      </c>
      <c r="AI8" s="111"/>
      <c r="AJ8" s="110"/>
      <c r="AK8" s="110"/>
      <c r="AL8" s="110"/>
      <c r="AM8" s="116">
        <v>4</v>
      </c>
      <c r="AN8" s="116">
        <v>5</v>
      </c>
      <c r="AO8" s="116">
        <v>6</v>
      </c>
      <c r="AP8" s="115">
        <v>7</v>
      </c>
      <c r="AQ8" s="111"/>
      <c r="AR8" s="110"/>
      <c r="AS8" s="110"/>
      <c r="AT8" s="110"/>
      <c r="AU8" s="110"/>
      <c r="AV8" s="110"/>
      <c r="AW8" s="110"/>
      <c r="AX8" s="109"/>
      <c r="AY8" s="111"/>
      <c r="AZ8" s="110"/>
      <c r="BA8" s="110"/>
      <c r="BB8" s="110"/>
      <c r="BC8" s="110"/>
      <c r="BD8" s="110"/>
      <c r="BE8" s="110"/>
      <c r="BF8" s="109"/>
      <c r="BG8" s="111"/>
      <c r="BH8" s="110"/>
      <c r="BI8" s="110"/>
      <c r="BJ8" s="110"/>
      <c r="BK8" s="110"/>
      <c r="BL8" s="110"/>
      <c r="BM8" s="110"/>
      <c r="BN8" s="109"/>
    </row>
    <row r="9" spans="1:66">
      <c r="B9" s="123" t="s">
        <v>1118</v>
      </c>
      <c r="C9" s="111"/>
      <c r="D9" s="110"/>
      <c r="E9" s="110"/>
      <c r="F9" s="110"/>
      <c r="G9" s="110"/>
      <c r="H9" s="110"/>
      <c r="I9" s="110"/>
      <c r="J9" s="109"/>
      <c r="K9" s="111"/>
      <c r="L9" s="110"/>
      <c r="M9" s="110"/>
      <c r="N9" s="110"/>
      <c r="O9" s="110"/>
      <c r="P9" s="110"/>
      <c r="Q9" s="110"/>
      <c r="R9" s="109"/>
      <c r="S9" s="111"/>
      <c r="T9" s="110"/>
      <c r="U9" s="110"/>
      <c r="V9" s="110"/>
      <c r="W9" s="110"/>
      <c r="X9" s="110"/>
      <c r="Y9" s="110"/>
      <c r="Z9" s="109"/>
      <c r="AA9" s="111"/>
      <c r="AB9" s="110"/>
      <c r="AC9" s="110"/>
      <c r="AD9" s="110"/>
      <c r="AE9" s="110"/>
      <c r="AF9" s="110"/>
      <c r="AG9" s="110"/>
      <c r="AH9" s="109"/>
      <c r="AI9" s="114">
        <v>0</v>
      </c>
      <c r="AJ9" s="113">
        <v>1</v>
      </c>
      <c r="AK9" s="113">
        <v>2</v>
      </c>
      <c r="AL9" s="113">
        <v>3</v>
      </c>
      <c r="AM9" s="110"/>
      <c r="AN9" s="110"/>
      <c r="AO9" s="110"/>
      <c r="AP9" s="109"/>
      <c r="AQ9" s="114">
        <v>0</v>
      </c>
      <c r="AR9" s="113">
        <v>1</v>
      </c>
      <c r="AS9" s="113">
        <v>2</v>
      </c>
      <c r="AT9" s="113">
        <v>3</v>
      </c>
      <c r="AU9" s="113">
        <v>4</v>
      </c>
      <c r="AV9" s="113">
        <v>5</v>
      </c>
      <c r="AW9" s="113">
        <v>6</v>
      </c>
      <c r="AX9" s="112">
        <v>7</v>
      </c>
      <c r="AY9" s="111"/>
      <c r="AZ9" s="110"/>
      <c r="BA9" s="110"/>
      <c r="BB9" s="110"/>
      <c r="BC9" s="110"/>
      <c r="BD9" s="110"/>
      <c r="BE9" s="113">
        <v>6</v>
      </c>
      <c r="BF9" s="112">
        <v>7</v>
      </c>
      <c r="BG9" s="111"/>
      <c r="BH9" s="110"/>
      <c r="BI9" s="110"/>
      <c r="BJ9" s="110"/>
      <c r="BK9" s="110"/>
      <c r="BL9" s="110"/>
      <c r="BM9" s="110"/>
      <c r="BN9" s="109"/>
    </row>
    <row r="10" spans="1:66">
      <c r="B10" s="124" t="s">
        <v>1116</v>
      </c>
      <c r="C10" s="108"/>
      <c r="D10" s="107"/>
      <c r="E10" s="107"/>
      <c r="F10" s="107"/>
      <c r="G10" s="107"/>
      <c r="H10" s="107"/>
      <c r="I10" s="107"/>
      <c r="J10" s="106"/>
      <c r="K10" s="108"/>
      <c r="L10" s="107"/>
      <c r="M10" s="107"/>
      <c r="N10" s="107"/>
      <c r="O10" s="107"/>
      <c r="P10" s="107"/>
      <c r="Q10" s="107"/>
      <c r="R10" s="106"/>
      <c r="S10" s="108"/>
      <c r="T10" s="107"/>
      <c r="U10" s="107"/>
      <c r="V10" s="107"/>
      <c r="W10" s="107"/>
      <c r="X10" s="107"/>
      <c r="Y10" s="107"/>
      <c r="Z10" s="106"/>
      <c r="AA10" s="108"/>
      <c r="AB10" s="107"/>
      <c r="AC10" s="107"/>
      <c r="AD10" s="107"/>
      <c r="AE10" s="107"/>
      <c r="AF10" s="107"/>
      <c r="AG10" s="107"/>
      <c r="AH10" s="106"/>
      <c r="AI10" s="108"/>
      <c r="AJ10" s="107"/>
      <c r="AK10" s="107"/>
      <c r="AL10" s="107"/>
      <c r="AM10" s="107"/>
      <c r="AN10" s="107"/>
      <c r="AO10" s="107"/>
      <c r="AP10" s="106"/>
      <c r="AQ10" s="108"/>
      <c r="AR10" s="107"/>
      <c r="AS10" s="107"/>
      <c r="AT10" s="107"/>
      <c r="AU10" s="107"/>
      <c r="AV10" s="107"/>
      <c r="AW10" s="107"/>
      <c r="AX10" s="106"/>
      <c r="AY10" s="105">
        <v>0</v>
      </c>
      <c r="AZ10" s="104">
        <v>1</v>
      </c>
      <c r="BA10" s="104">
        <v>2</v>
      </c>
      <c r="BB10" s="104">
        <v>3</v>
      </c>
      <c r="BC10" s="104">
        <v>4</v>
      </c>
      <c r="BD10" s="104">
        <v>5</v>
      </c>
      <c r="BE10" s="107"/>
      <c r="BF10" s="106"/>
      <c r="BG10" s="105">
        <v>0</v>
      </c>
      <c r="BH10" s="104">
        <v>1</v>
      </c>
      <c r="BI10" s="104">
        <v>2</v>
      </c>
      <c r="BJ10" s="104">
        <v>3</v>
      </c>
      <c r="BK10" s="104">
        <v>4</v>
      </c>
      <c r="BL10" s="104">
        <v>5</v>
      </c>
      <c r="BM10" s="104">
        <v>6</v>
      </c>
      <c r="BN10" s="103">
        <v>7</v>
      </c>
    </row>
    <row r="12" spans="1:66">
      <c r="K12" s="140">
        <v>0</v>
      </c>
      <c r="L12" s="140">
        <v>1</v>
      </c>
      <c r="M12" s="140">
        <v>2</v>
      </c>
      <c r="N12" s="140">
        <v>3</v>
      </c>
      <c r="O12" s="140">
        <v>4</v>
      </c>
      <c r="P12" s="140">
        <v>5</v>
      </c>
      <c r="Q12" s="140">
        <v>6</v>
      </c>
      <c r="R12" s="140">
        <v>7</v>
      </c>
      <c r="S12" s="140">
        <v>8</v>
      </c>
      <c r="T12" s="140">
        <v>9</v>
      </c>
      <c r="U12" s="140">
        <v>10</v>
      </c>
      <c r="V12" s="140">
        <v>11</v>
      </c>
      <c r="W12" s="140">
        <v>12</v>
      </c>
      <c r="X12" s="140">
        <v>13</v>
      </c>
      <c r="Y12">
        <v>0</v>
      </c>
      <c r="Z12">
        <v>1</v>
      </c>
      <c r="AA12">
        <v>2</v>
      </c>
      <c r="AB12">
        <v>3</v>
      </c>
      <c r="AC12">
        <v>4</v>
      </c>
      <c r="AD12">
        <v>5</v>
      </c>
      <c r="AE12">
        <v>6</v>
      </c>
      <c r="AF12">
        <v>7</v>
      </c>
      <c r="AG12">
        <v>8</v>
      </c>
      <c r="AH12">
        <v>9</v>
      </c>
      <c r="AI12">
        <v>10</v>
      </c>
      <c r="AJ12">
        <v>11</v>
      </c>
      <c r="AK12">
        <v>12</v>
      </c>
      <c r="AL12">
        <v>13</v>
      </c>
      <c r="AM12" s="140">
        <v>0</v>
      </c>
      <c r="AN12" s="140">
        <v>1</v>
      </c>
      <c r="AO12" s="140">
        <v>2</v>
      </c>
      <c r="AP12" s="140">
        <v>3</v>
      </c>
      <c r="AQ12" s="140">
        <v>4</v>
      </c>
      <c r="AR12" s="140">
        <v>5</v>
      </c>
      <c r="AS12" s="140">
        <v>6</v>
      </c>
      <c r="AT12" s="140">
        <v>7</v>
      </c>
      <c r="AU12" s="140">
        <v>8</v>
      </c>
      <c r="AV12" s="140">
        <v>9</v>
      </c>
      <c r="AW12" s="140">
        <v>10</v>
      </c>
      <c r="AX12" s="140">
        <v>11</v>
      </c>
      <c r="AY12" s="140">
        <v>12</v>
      </c>
      <c r="AZ12" s="140">
        <v>13</v>
      </c>
      <c r="BA12">
        <v>0</v>
      </c>
      <c r="BB12">
        <v>1</v>
      </c>
      <c r="BC12">
        <v>2</v>
      </c>
      <c r="BD12">
        <v>3</v>
      </c>
      <c r="BE12">
        <v>4</v>
      </c>
      <c r="BF12">
        <v>5</v>
      </c>
      <c r="BG12">
        <v>6</v>
      </c>
      <c r="BH12">
        <v>7</v>
      </c>
      <c r="BI12">
        <v>8</v>
      </c>
      <c r="BJ12">
        <v>9</v>
      </c>
      <c r="BK12">
        <v>10</v>
      </c>
      <c r="BL12">
        <v>11</v>
      </c>
      <c r="BM12">
        <v>12</v>
      </c>
      <c r="BN12">
        <v>13</v>
      </c>
    </row>
    <row r="13" spans="1:66" ht="18.600000000000001" thickBot="1">
      <c r="K13" s="143">
        <v>0</v>
      </c>
      <c r="L13" s="143">
        <v>0</v>
      </c>
      <c r="M13" s="143">
        <v>1</v>
      </c>
      <c r="N13" s="143">
        <v>0</v>
      </c>
      <c r="O13" s="143">
        <v>1</v>
      </c>
      <c r="P13" s="143">
        <v>1</v>
      </c>
      <c r="Q13" s="143">
        <v>1</v>
      </c>
      <c r="R13" s="143">
        <v>0</v>
      </c>
      <c r="S13" s="142">
        <v>1</v>
      </c>
      <c r="T13" s="142">
        <v>1</v>
      </c>
      <c r="U13" s="142">
        <v>1</v>
      </c>
      <c r="V13" s="142">
        <v>0</v>
      </c>
      <c r="W13" s="142">
        <v>0</v>
      </c>
      <c r="X13" s="142">
        <v>0</v>
      </c>
      <c r="Y13" s="142">
        <v>0</v>
      </c>
      <c r="Z13" s="142">
        <v>0</v>
      </c>
      <c r="AA13" s="143">
        <v>1</v>
      </c>
      <c r="AB13" s="143">
        <v>0</v>
      </c>
      <c r="AC13" s="143">
        <v>1</v>
      </c>
      <c r="AD13" s="143">
        <v>1</v>
      </c>
      <c r="AE13" s="143">
        <v>1</v>
      </c>
      <c r="AF13" s="143">
        <v>0</v>
      </c>
      <c r="AG13" s="143">
        <v>1</v>
      </c>
      <c r="AH13" s="143">
        <v>1</v>
      </c>
      <c r="AI13" s="142">
        <v>1</v>
      </c>
      <c r="AJ13" s="142">
        <v>0</v>
      </c>
      <c r="AK13" s="142">
        <v>0</v>
      </c>
      <c r="AL13" s="142">
        <v>0</v>
      </c>
      <c r="AM13" s="142">
        <v>0</v>
      </c>
      <c r="AN13" s="142">
        <v>0</v>
      </c>
      <c r="AO13" s="142">
        <v>1</v>
      </c>
      <c r="AP13" s="142">
        <v>0</v>
      </c>
      <c r="AQ13" s="143">
        <v>1</v>
      </c>
      <c r="AR13" s="143">
        <v>1</v>
      </c>
      <c r="AS13" s="143">
        <v>1</v>
      </c>
      <c r="AT13" s="143">
        <v>0</v>
      </c>
      <c r="AU13" s="143">
        <v>1</v>
      </c>
      <c r="AV13" s="143">
        <v>1</v>
      </c>
      <c r="AW13" s="143">
        <v>1</v>
      </c>
      <c r="AX13" s="143">
        <v>0</v>
      </c>
      <c r="AY13" s="142">
        <v>0</v>
      </c>
      <c r="AZ13" s="142">
        <v>0</v>
      </c>
      <c r="BA13" s="142">
        <v>0</v>
      </c>
      <c r="BB13" s="142">
        <v>0</v>
      </c>
      <c r="BC13" s="142">
        <v>1</v>
      </c>
      <c r="BD13" s="142">
        <v>0</v>
      </c>
      <c r="BE13" s="142">
        <v>1</v>
      </c>
      <c r="BF13" s="142">
        <v>1</v>
      </c>
      <c r="BG13" s="143">
        <v>1</v>
      </c>
      <c r="BH13" s="143">
        <v>0</v>
      </c>
      <c r="BI13" s="143">
        <v>1</v>
      </c>
      <c r="BJ13" s="143">
        <v>1</v>
      </c>
      <c r="BK13" s="143">
        <v>1</v>
      </c>
      <c r="BL13" s="143">
        <v>0</v>
      </c>
      <c r="BM13" s="143">
        <v>0</v>
      </c>
      <c r="BN13" s="143">
        <v>0</v>
      </c>
    </row>
    <row r="14" spans="1:66" ht="18.600000000000001" thickBot="1">
      <c r="K14" s="147">
        <v>0</v>
      </c>
      <c r="L14" s="148">
        <v>0</v>
      </c>
      <c r="M14" s="148">
        <v>1</v>
      </c>
      <c r="N14" s="148">
        <v>0</v>
      </c>
      <c r="O14" s="149">
        <v>1</v>
      </c>
      <c r="P14" s="149">
        <v>1</v>
      </c>
      <c r="Q14" s="149">
        <v>1</v>
      </c>
      <c r="R14" s="149">
        <v>0</v>
      </c>
      <c r="S14" s="148">
        <v>1</v>
      </c>
      <c r="T14" s="148">
        <v>1</v>
      </c>
      <c r="U14" s="148">
        <v>1</v>
      </c>
      <c r="V14" s="148">
        <v>0</v>
      </c>
      <c r="W14" s="149">
        <v>0</v>
      </c>
      <c r="X14" s="149">
        <v>0</v>
      </c>
      <c r="Y14" s="149">
        <v>0</v>
      </c>
      <c r="Z14" s="150">
        <v>0</v>
      </c>
      <c r="AA14" s="147">
        <v>1</v>
      </c>
      <c r="AB14" s="148">
        <v>0</v>
      </c>
      <c r="AC14" s="148">
        <v>1</v>
      </c>
      <c r="AD14" s="148">
        <v>1</v>
      </c>
      <c r="AE14" s="149">
        <v>1</v>
      </c>
      <c r="AF14" s="149">
        <v>0</v>
      </c>
      <c r="AG14" s="149">
        <v>1</v>
      </c>
      <c r="AH14" s="149">
        <v>1</v>
      </c>
      <c r="AI14" s="148">
        <v>1</v>
      </c>
      <c r="AJ14" s="148">
        <v>0</v>
      </c>
      <c r="AK14" s="148">
        <v>0</v>
      </c>
      <c r="AL14" s="148">
        <v>0</v>
      </c>
      <c r="AM14" s="149">
        <v>0</v>
      </c>
      <c r="AN14" s="149">
        <v>0</v>
      </c>
      <c r="AO14" s="149">
        <v>1</v>
      </c>
      <c r="AP14" s="150">
        <v>0</v>
      </c>
      <c r="AQ14" s="147">
        <v>1</v>
      </c>
      <c r="AR14" s="148">
        <v>1</v>
      </c>
      <c r="AS14" s="148">
        <v>1</v>
      </c>
      <c r="AT14" s="148">
        <v>0</v>
      </c>
      <c r="AU14" s="149">
        <v>1</v>
      </c>
      <c r="AV14" s="149">
        <v>1</v>
      </c>
      <c r="AW14" s="149">
        <v>1</v>
      </c>
      <c r="AX14" s="149">
        <v>0</v>
      </c>
      <c r="AY14" s="148">
        <v>0</v>
      </c>
      <c r="AZ14" s="148">
        <v>0</v>
      </c>
      <c r="BA14" s="148">
        <v>0</v>
      </c>
      <c r="BB14" s="148">
        <v>0</v>
      </c>
      <c r="BC14" s="149">
        <v>1</v>
      </c>
      <c r="BD14" s="149">
        <v>0</v>
      </c>
      <c r="BE14" s="149">
        <v>1</v>
      </c>
      <c r="BF14" s="150">
        <v>1</v>
      </c>
      <c r="BG14" s="147">
        <v>1</v>
      </c>
      <c r="BH14" s="148">
        <v>0</v>
      </c>
      <c r="BI14" s="148">
        <v>1</v>
      </c>
      <c r="BJ14" s="148">
        <v>1</v>
      </c>
      <c r="BK14" s="149">
        <v>1</v>
      </c>
      <c r="BL14" s="149">
        <v>0</v>
      </c>
      <c r="BM14" s="149">
        <v>0</v>
      </c>
      <c r="BN14" s="150">
        <v>0</v>
      </c>
    </row>
    <row r="15" spans="1:66" ht="18.600000000000001" thickBot="1">
      <c r="K15" s="201" t="s">
        <v>1122</v>
      </c>
      <c r="L15" s="202"/>
      <c r="M15" s="202"/>
      <c r="N15" s="202"/>
      <c r="O15" s="202"/>
      <c r="P15" s="202"/>
      <c r="Q15" s="202"/>
      <c r="R15" s="202"/>
      <c r="S15" s="202"/>
      <c r="T15" s="202"/>
      <c r="U15" s="202"/>
      <c r="V15" s="202"/>
      <c r="W15" s="202"/>
      <c r="X15" s="202"/>
      <c r="Y15" s="202"/>
      <c r="Z15" s="203"/>
      <c r="AA15" s="201" t="s">
        <v>1120</v>
      </c>
      <c r="AB15" s="202"/>
      <c r="AC15" s="202"/>
      <c r="AD15" s="202"/>
      <c r="AE15" s="202"/>
      <c r="AF15" s="202"/>
      <c r="AG15" s="202"/>
      <c r="AH15" s="202"/>
      <c r="AI15" s="202"/>
      <c r="AJ15" s="202"/>
      <c r="AK15" s="202"/>
      <c r="AL15" s="202"/>
      <c r="AM15" s="202"/>
      <c r="AN15" s="202"/>
      <c r="AO15" s="202"/>
      <c r="AP15" s="203"/>
      <c r="AQ15" s="201" t="s">
        <v>1118</v>
      </c>
      <c r="AR15" s="202"/>
      <c r="AS15" s="202"/>
      <c r="AT15" s="202"/>
      <c r="AU15" s="202"/>
      <c r="AV15" s="202"/>
      <c r="AW15" s="202"/>
      <c r="AX15" s="202"/>
      <c r="AY15" s="202"/>
      <c r="AZ15" s="202"/>
      <c r="BA15" s="202"/>
      <c r="BB15" s="202"/>
      <c r="BC15" s="202"/>
      <c r="BD15" s="202"/>
      <c r="BE15" s="202"/>
      <c r="BF15" s="203"/>
      <c r="BG15" s="201" t="s">
        <v>1116</v>
      </c>
      <c r="BH15" s="202"/>
      <c r="BI15" s="202"/>
      <c r="BJ15" s="202"/>
      <c r="BK15" s="202"/>
      <c r="BL15" s="202"/>
      <c r="BM15" s="202"/>
      <c r="BN15" s="203"/>
    </row>
    <row r="16" spans="1:66">
      <c r="B16" s="102" t="s">
        <v>1124</v>
      </c>
      <c r="C16" t="s">
        <v>1123</v>
      </c>
      <c r="K16" s="204" t="s">
        <v>1266</v>
      </c>
      <c r="L16" s="204"/>
      <c r="M16" s="204"/>
      <c r="N16" s="204"/>
      <c r="O16" s="204"/>
      <c r="P16" s="204"/>
      <c r="Q16" s="204"/>
      <c r="R16" s="204"/>
      <c r="S16" s="204"/>
      <c r="T16" s="204"/>
      <c r="U16" s="204"/>
      <c r="V16" s="204"/>
      <c r="W16" s="204"/>
      <c r="X16" s="204"/>
      <c r="Y16" s="195" t="s">
        <v>1266</v>
      </c>
      <c r="Z16" s="195"/>
      <c r="AA16" s="195"/>
      <c r="AB16" s="195"/>
      <c r="AC16" s="195"/>
      <c r="AD16" s="195"/>
      <c r="AE16" s="195"/>
      <c r="AF16" s="195"/>
      <c r="AG16" s="195"/>
      <c r="AH16" s="195"/>
      <c r="AI16" s="195"/>
      <c r="AJ16" s="195"/>
      <c r="AK16" s="195"/>
      <c r="AL16" s="195"/>
      <c r="AM16" s="204" t="s">
        <v>1266</v>
      </c>
      <c r="AN16" s="204"/>
      <c r="AO16" s="204"/>
      <c r="AP16" s="204"/>
      <c r="AQ16" s="204"/>
      <c r="AR16" s="204"/>
      <c r="AS16" s="204"/>
      <c r="AT16" s="204"/>
      <c r="AU16" s="204"/>
      <c r="AV16" s="204"/>
      <c r="AW16" s="204"/>
      <c r="AX16" s="204"/>
      <c r="AY16" s="204"/>
      <c r="AZ16" s="204"/>
      <c r="BA16" s="195" t="s">
        <v>1266</v>
      </c>
      <c r="BB16" s="195"/>
      <c r="BC16" s="195"/>
      <c r="BD16" s="195"/>
      <c r="BE16" s="195"/>
      <c r="BF16" s="195"/>
      <c r="BG16" s="195"/>
      <c r="BH16" s="195"/>
      <c r="BI16" s="195"/>
      <c r="BJ16" s="195"/>
      <c r="BK16" s="195"/>
      <c r="BL16" s="195"/>
      <c r="BM16" s="195"/>
      <c r="BN16" s="195"/>
    </row>
    <row r="17" spans="2:71">
      <c r="B17" s="121" t="s">
        <v>1122</v>
      </c>
      <c r="C17" t="s">
        <v>1121</v>
      </c>
      <c r="K17" s="151">
        <v>0</v>
      </c>
      <c r="L17" s="151">
        <v>0</v>
      </c>
      <c r="M17" s="151">
        <v>1</v>
      </c>
      <c r="N17" s="151">
        <v>0</v>
      </c>
      <c r="O17" s="151">
        <v>1</v>
      </c>
      <c r="P17" s="151">
        <v>1</v>
      </c>
      <c r="Q17" s="151">
        <v>1</v>
      </c>
      <c r="R17" s="151">
        <v>0</v>
      </c>
      <c r="S17" s="151">
        <v>1</v>
      </c>
      <c r="T17" s="151">
        <v>1</v>
      </c>
      <c r="U17" s="151">
        <v>1</v>
      </c>
      <c r="V17" s="151">
        <v>0</v>
      </c>
      <c r="W17" s="151">
        <v>0</v>
      </c>
      <c r="X17" s="151">
        <v>0</v>
      </c>
      <c r="Y17" s="152">
        <v>0</v>
      </c>
      <c r="Z17" s="152">
        <v>0</v>
      </c>
      <c r="AA17" s="152">
        <v>1</v>
      </c>
      <c r="AB17" s="152">
        <v>0</v>
      </c>
      <c r="AC17" s="152">
        <v>1</v>
      </c>
      <c r="AD17" s="152">
        <v>1</v>
      </c>
      <c r="AE17" s="152">
        <v>1</v>
      </c>
      <c r="AF17" s="152">
        <v>0</v>
      </c>
      <c r="AG17" s="152">
        <v>1</v>
      </c>
      <c r="AH17" s="152">
        <v>1</v>
      </c>
      <c r="AI17" s="152">
        <v>1</v>
      </c>
      <c r="AJ17" s="152">
        <v>0</v>
      </c>
      <c r="AK17" s="152">
        <v>0</v>
      </c>
      <c r="AL17" s="152">
        <v>0</v>
      </c>
      <c r="AM17" s="151">
        <v>0</v>
      </c>
      <c r="AN17" s="151">
        <v>0</v>
      </c>
      <c r="AO17" s="151">
        <v>1</v>
      </c>
      <c r="AP17" s="151">
        <v>0</v>
      </c>
      <c r="AQ17" s="151">
        <v>1</v>
      </c>
      <c r="AR17" s="151">
        <v>1</v>
      </c>
      <c r="AS17" s="151">
        <v>1</v>
      </c>
      <c r="AT17" s="151">
        <v>0</v>
      </c>
      <c r="AU17" s="151">
        <v>1</v>
      </c>
      <c r="AV17" s="151">
        <v>1</v>
      </c>
      <c r="AW17" s="151">
        <v>1</v>
      </c>
      <c r="AX17" s="151">
        <v>0</v>
      </c>
      <c r="AY17" s="151">
        <v>0</v>
      </c>
      <c r="AZ17" s="151">
        <v>0</v>
      </c>
      <c r="BA17" s="152">
        <v>0</v>
      </c>
      <c r="BB17" s="152">
        <v>0</v>
      </c>
      <c r="BC17" s="152">
        <v>1</v>
      </c>
      <c r="BD17" s="152">
        <v>0</v>
      </c>
      <c r="BE17" s="152">
        <v>1</v>
      </c>
      <c r="BF17" s="152">
        <v>1</v>
      </c>
      <c r="BG17" s="152">
        <v>1</v>
      </c>
      <c r="BH17" s="152">
        <v>0</v>
      </c>
      <c r="BI17" s="152">
        <v>1</v>
      </c>
      <c r="BJ17" s="152">
        <v>1</v>
      </c>
      <c r="BK17" s="152">
        <v>1</v>
      </c>
      <c r="BL17" s="152">
        <v>0</v>
      </c>
      <c r="BM17" s="152">
        <v>0</v>
      </c>
      <c r="BN17" s="152">
        <v>0</v>
      </c>
    </row>
    <row r="18" spans="2:71">
      <c r="B18" s="122" t="s">
        <v>1120</v>
      </c>
      <c r="C18" t="s">
        <v>1119</v>
      </c>
      <c r="S18" t="str">
        <f>DEC2BIN(30,8)</f>
        <v>00011110</v>
      </c>
    </row>
    <row r="19" spans="2:71">
      <c r="B19" s="123" t="s">
        <v>1118</v>
      </c>
      <c r="C19" t="s">
        <v>1117</v>
      </c>
      <c r="S19">
        <f>_xlfn.DECIMAL(S18, 2)</f>
        <v>30</v>
      </c>
      <c r="BQ19" t="s">
        <v>1156</v>
      </c>
    </row>
    <row r="20" spans="2:71" ht="18.600000000000001" thickBot="1">
      <c r="B20" s="124" t="s">
        <v>1116</v>
      </c>
      <c r="C20" t="s">
        <v>1115</v>
      </c>
      <c r="S20" t="str">
        <f>DEC2HEX(S19,2)</f>
        <v>1E</v>
      </c>
      <c r="BQ20" s="34" t="s">
        <v>1149</v>
      </c>
      <c r="BR20" s="34" t="s">
        <v>1148</v>
      </c>
      <c r="BS20" s="34" t="s">
        <v>1150</v>
      </c>
    </row>
    <row r="21" spans="2:71">
      <c r="AF21">
        <v>192</v>
      </c>
      <c r="BQ21" s="133" t="s">
        <v>1134</v>
      </c>
      <c r="BR21" s="133" t="s">
        <v>1135</v>
      </c>
      <c r="BS21" s="132" t="s">
        <v>1151</v>
      </c>
    </row>
    <row r="22" spans="2:71">
      <c r="AF22" t="str">
        <f>DEC2HEX(AF21,4)</f>
        <v>00C0</v>
      </c>
      <c r="BQ22" s="134" t="s">
        <v>1136</v>
      </c>
      <c r="BR22" s="134" t="s">
        <v>1135</v>
      </c>
      <c r="BS22" s="198" t="s">
        <v>1152</v>
      </c>
    </row>
    <row r="23" spans="2:71">
      <c r="BQ23" s="207" t="s">
        <v>1137</v>
      </c>
      <c r="BR23" s="134" t="s">
        <v>188</v>
      </c>
      <c r="BS23" s="199"/>
    </row>
    <row r="24" spans="2:71">
      <c r="Y24" s="4" t="s">
        <v>1252</v>
      </c>
      <c r="Z24" s="145" t="str">
        <f t="shared" ref="Z24:Z37" si="1">BIN2HEX(Y24)</f>
        <v>2</v>
      </c>
      <c r="AA24" t="s">
        <v>1122</v>
      </c>
      <c r="BQ24" s="208"/>
      <c r="BR24" s="134" t="s">
        <v>1138</v>
      </c>
      <c r="BS24" s="209" t="s">
        <v>1153</v>
      </c>
    </row>
    <row r="25" spans="2:71">
      <c r="Y25" s="4" t="s">
        <v>1253</v>
      </c>
      <c r="Z25" s="145" t="str">
        <f t="shared" si="1"/>
        <v>E</v>
      </c>
      <c r="BQ25" s="137" t="s">
        <v>1139</v>
      </c>
      <c r="BR25" s="134" t="s">
        <v>1135</v>
      </c>
      <c r="BS25" s="210"/>
    </row>
    <row r="26" spans="2:71">
      <c r="Y26" s="4" t="s">
        <v>1253</v>
      </c>
      <c r="Z26" s="145" t="str">
        <f t="shared" si="1"/>
        <v>E</v>
      </c>
      <c r="BQ26" s="207" t="s">
        <v>1140</v>
      </c>
      <c r="BR26" s="134" t="s">
        <v>1146</v>
      </c>
      <c r="BS26" s="211"/>
    </row>
    <row r="27" spans="2:71">
      <c r="Y27" s="4" t="s">
        <v>1254</v>
      </c>
      <c r="Z27" s="145" t="str">
        <f t="shared" si="1"/>
        <v>0</v>
      </c>
      <c r="BQ27" s="207"/>
      <c r="BR27" s="134" t="s">
        <v>1141</v>
      </c>
      <c r="BS27" s="209" t="s">
        <v>1154</v>
      </c>
    </row>
    <row r="28" spans="2:71">
      <c r="Y28" s="4" t="s">
        <v>1255</v>
      </c>
      <c r="Z28" t="str">
        <f t="shared" si="1"/>
        <v>B</v>
      </c>
      <c r="AA28" t="s">
        <v>1257</v>
      </c>
      <c r="BQ28" s="134" t="s">
        <v>1142</v>
      </c>
      <c r="BR28" s="134" t="s">
        <v>1135</v>
      </c>
      <c r="BS28" s="210"/>
    </row>
    <row r="29" spans="2:71">
      <c r="Y29" s="4" t="s">
        <v>1255</v>
      </c>
      <c r="Z29" t="str">
        <f t="shared" si="1"/>
        <v>B</v>
      </c>
      <c r="BQ29" s="207" t="s">
        <v>1143</v>
      </c>
      <c r="BR29" s="136" t="s">
        <v>1147</v>
      </c>
      <c r="BS29" s="211"/>
    </row>
    <row r="30" spans="2:71">
      <c r="Y30" s="4" t="s">
        <v>1256</v>
      </c>
      <c r="Z30" t="str">
        <f t="shared" si="1"/>
        <v>8</v>
      </c>
      <c r="BQ30" s="207"/>
      <c r="BR30" s="136" t="s">
        <v>1144</v>
      </c>
      <c r="BS30" s="205" t="s">
        <v>1155</v>
      </c>
    </row>
    <row r="31" spans="2:71" ht="18.600000000000001" thickBot="1">
      <c r="Y31" s="4" t="s">
        <v>1252</v>
      </c>
      <c r="Z31" t="str">
        <f t="shared" si="1"/>
        <v>2</v>
      </c>
      <c r="BQ31" s="135" t="s">
        <v>1145</v>
      </c>
      <c r="BR31" s="135" t="s">
        <v>1135</v>
      </c>
      <c r="BS31" s="206"/>
    </row>
    <row r="32" spans="2:71">
      <c r="Y32" s="4" t="s">
        <v>1253</v>
      </c>
      <c r="Z32" s="145" t="str">
        <f t="shared" si="1"/>
        <v>E</v>
      </c>
      <c r="AA32" t="s">
        <v>1258</v>
      </c>
    </row>
    <row r="33" spans="2:33">
      <c r="Y33" s="4" t="s">
        <v>1253</v>
      </c>
      <c r="Z33" s="145" t="str">
        <f t="shared" si="1"/>
        <v>E</v>
      </c>
    </row>
    <row r="34" spans="2:33">
      <c r="Y34" s="4" t="s">
        <v>1254</v>
      </c>
      <c r="Z34" s="145" t="str">
        <f t="shared" si="1"/>
        <v>0</v>
      </c>
    </row>
    <row r="35" spans="2:33">
      <c r="Y35" s="4" t="s">
        <v>1255</v>
      </c>
      <c r="Z35" s="145" t="str">
        <f t="shared" si="1"/>
        <v>B</v>
      </c>
    </row>
    <row r="36" spans="2:33">
      <c r="Y36" s="4" t="s">
        <v>1255</v>
      </c>
      <c r="Z36" t="str">
        <f t="shared" si="1"/>
        <v>B</v>
      </c>
      <c r="AA36" t="s">
        <v>1264</v>
      </c>
    </row>
    <row r="37" spans="2:33">
      <c r="C37" t="s">
        <v>1241</v>
      </c>
      <c r="D37" t="s">
        <v>1242</v>
      </c>
      <c r="E37" t="s">
        <v>1243</v>
      </c>
      <c r="L37" s="144" t="s">
        <v>1245</v>
      </c>
      <c r="Y37" s="4">
        <v>1000</v>
      </c>
      <c r="Z37" t="str">
        <f t="shared" si="1"/>
        <v>8</v>
      </c>
      <c r="AG37" s="55" t="s">
        <v>1267</v>
      </c>
    </row>
    <row r="38" spans="2:33">
      <c r="C38">
        <v>37</v>
      </c>
      <c r="D38" t="str">
        <f>DEC2BIN(C38,8)</f>
        <v>00100101</v>
      </c>
      <c r="E38" t="str">
        <f>BIN2HEX(D38,2)</f>
        <v>25</v>
      </c>
      <c r="Z38" t="s">
        <v>1251</v>
      </c>
    </row>
    <row r="39" spans="2:33">
      <c r="C39">
        <v>3000</v>
      </c>
      <c r="D39" t="e">
        <f>DEC2BIN(C39,14)</f>
        <v>#NUM!</v>
      </c>
      <c r="H39" t="e">
        <f>BIN2HEX(D39,2)</f>
        <v>#NUM!</v>
      </c>
      <c r="L39" s="144" t="s">
        <v>1246</v>
      </c>
      <c r="N39">
        <f>BIN2DEC(L39)</f>
        <v>46</v>
      </c>
      <c r="Z39" t="s">
        <v>1247</v>
      </c>
    </row>
    <row r="40" spans="2:33">
      <c r="C40">
        <v>3</v>
      </c>
      <c r="D40" t="str">
        <f>DEC2BIN(C40,8)</f>
        <v>00000011</v>
      </c>
      <c r="E40" t="str">
        <f t="shared" ref="E40" si="2">BIN2HEX(D40,2)</f>
        <v>03</v>
      </c>
      <c r="L40">
        <v>111000</v>
      </c>
      <c r="N40">
        <f>BIN2DEC(L40)</f>
        <v>56</v>
      </c>
      <c r="Z40" t="s">
        <v>1248</v>
      </c>
    </row>
    <row r="41" spans="2:33">
      <c r="Z41" t="s">
        <v>1249</v>
      </c>
    </row>
    <row r="42" spans="2:33">
      <c r="Z42" t="s">
        <v>1249</v>
      </c>
    </row>
    <row r="43" spans="2:33">
      <c r="Z43" t="s">
        <v>1250</v>
      </c>
    </row>
    <row r="44" spans="2:33">
      <c r="Z44" t="s">
        <v>1261</v>
      </c>
    </row>
    <row r="45" spans="2:33">
      <c r="Z45" s="146" t="s">
        <v>1259</v>
      </c>
      <c r="AE45" t="s">
        <v>1262</v>
      </c>
    </row>
    <row r="46" spans="2:33">
      <c r="Z46" s="146" t="s">
        <v>1260</v>
      </c>
      <c r="AE46" t="s">
        <v>1263</v>
      </c>
    </row>
    <row r="47" spans="2:33">
      <c r="B47" s="141" t="s">
        <v>1244</v>
      </c>
      <c r="C47" t="s">
        <v>1122</v>
      </c>
      <c r="Z47" t="s">
        <v>1260</v>
      </c>
    </row>
  </sheetData>
  <mergeCells count="23">
    <mergeCell ref="BA16:BN16"/>
    <mergeCell ref="BS30:BS31"/>
    <mergeCell ref="BQ23:BQ24"/>
    <mergeCell ref="BS24:BS26"/>
    <mergeCell ref="BQ26:BQ27"/>
    <mergeCell ref="BS27:BS29"/>
    <mergeCell ref="BQ29:BQ30"/>
    <mergeCell ref="Y16:AL16"/>
    <mergeCell ref="C5:J5"/>
    <mergeCell ref="AI5:AP5"/>
    <mergeCell ref="AQ5:AX5"/>
    <mergeCell ref="BS22:BS23"/>
    <mergeCell ref="AY5:BF5"/>
    <mergeCell ref="BG5:BN5"/>
    <mergeCell ref="AA5:AH5"/>
    <mergeCell ref="S5:Z5"/>
    <mergeCell ref="K5:R5"/>
    <mergeCell ref="K15:Z15"/>
    <mergeCell ref="AA15:AP15"/>
    <mergeCell ref="AQ15:BF15"/>
    <mergeCell ref="BG15:BN15"/>
    <mergeCell ref="K16:X16"/>
    <mergeCell ref="AM16:AZ16"/>
  </mergeCells>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3AB9-DE30-4CCA-82DF-0AF878C53BB6}">
  <sheetPr>
    <tabColor rgb="FFFFFF00"/>
  </sheetPr>
  <dimension ref="E4:K13"/>
  <sheetViews>
    <sheetView showGridLines="0" workbookViewId="0">
      <selection activeCell="F18" sqref="F18"/>
    </sheetView>
  </sheetViews>
  <sheetFormatPr defaultRowHeight="18"/>
  <cols>
    <col min="5" max="6" width="10.09765625" customWidth="1"/>
    <col min="7" max="7" width="22.796875" customWidth="1"/>
    <col min="8" max="8" width="19.796875" customWidth="1"/>
    <col min="9" max="10" width="10.09765625" customWidth="1"/>
    <col min="11" max="11" width="25.8984375" customWidth="1"/>
  </cols>
  <sheetData>
    <row r="4" spans="5:11" ht="18.600000000000001" thickBot="1"/>
    <row r="5" spans="5:11" ht="18.600000000000001" thickBot="1">
      <c r="E5" s="97" t="s">
        <v>993</v>
      </c>
      <c r="F5" s="97" t="s">
        <v>994</v>
      </c>
      <c r="G5" s="97" t="s">
        <v>995</v>
      </c>
      <c r="H5" s="98" t="s">
        <v>1010</v>
      </c>
      <c r="I5" s="97" t="s">
        <v>996</v>
      </c>
      <c r="J5" s="97" t="s">
        <v>997</v>
      </c>
      <c r="K5" s="97" t="s">
        <v>998</v>
      </c>
    </row>
    <row r="6" spans="5:11" ht="19.2" thickTop="1" thickBot="1">
      <c r="E6" s="91">
        <v>0</v>
      </c>
      <c r="F6" s="92" t="s">
        <v>999</v>
      </c>
      <c r="G6" s="93" t="s">
        <v>1012</v>
      </c>
      <c r="H6" s="92" t="s">
        <v>1000</v>
      </c>
      <c r="I6" s="212">
        <v>0.1</v>
      </c>
      <c r="J6" s="212" t="s">
        <v>1001</v>
      </c>
      <c r="K6" s="94" t="s">
        <v>1002</v>
      </c>
    </row>
    <row r="7" spans="5:11" ht="18.600000000000001" thickBot="1">
      <c r="E7" s="91">
        <v>1</v>
      </c>
      <c r="F7" s="92" t="s">
        <v>999</v>
      </c>
      <c r="G7" s="93" t="s">
        <v>1004</v>
      </c>
      <c r="H7" s="92" t="s">
        <v>1000</v>
      </c>
      <c r="I7" s="212"/>
      <c r="J7" s="212"/>
      <c r="K7" s="94" t="s">
        <v>1003</v>
      </c>
    </row>
    <row r="8" spans="5:11" ht="18.600000000000001" thickBot="1">
      <c r="E8" s="91">
        <v>2</v>
      </c>
      <c r="F8" s="92" t="s">
        <v>999</v>
      </c>
      <c r="G8" s="93" t="s">
        <v>1005</v>
      </c>
      <c r="H8" s="92" t="s">
        <v>1000</v>
      </c>
      <c r="I8" s="212"/>
      <c r="J8" s="212"/>
      <c r="K8" s="95"/>
    </row>
    <row r="9" spans="5:11" ht="18.600000000000001" thickBot="1">
      <c r="E9" s="91">
        <v>3</v>
      </c>
      <c r="F9" s="92" t="s">
        <v>999</v>
      </c>
      <c r="G9" s="93" t="s">
        <v>1006</v>
      </c>
      <c r="H9" s="92" t="s">
        <v>1000</v>
      </c>
      <c r="I9" s="213"/>
      <c r="J9" s="213"/>
      <c r="K9" s="96"/>
    </row>
    <row r="10" spans="5:11" ht="18.600000000000001" thickBot="1">
      <c r="E10" s="91">
        <v>4</v>
      </c>
      <c r="F10" s="92" t="s">
        <v>999</v>
      </c>
      <c r="G10" s="93" t="s">
        <v>1011</v>
      </c>
      <c r="H10" s="92" t="s">
        <v>1000</v>
      </c>
      <c r="I10" s="214">
        <v>0.1</v>
      </c>
      <c r="J10" s="214" t="s">
        <v>1001</v>
      </c>
      <c r="K10" s="94" t="s">
        <v>1002</v>
      </c>
    </row>
    <row r="11" spans="5:11" ht="18.600000000000001" thickBot="1">
      <c r="E11" s="91">
        <v>5</v>
      </c>
      <c r="F11" s="92" t="s">
        <v>999</v>
      </c>
      <c r="G11" s="93" t="s">
        <v>1007</v>
      </c>
      <c r="H11" s="92" t="s">
        <v>1000</v>
      </c>
      <c r="I11" s="212"/>
      <c r="J11" s="212"/>
      <c r="K11" s="94" t="s">
        <v>1003</v>
      </c>
    </row>
    <row r="12" spans="5:11" ht="18.600000000000001" thickBot="1">
      <c r="E12" s="91">
        <v>6</v>
      </c>
      <c r="F12" s="92" t="s">
        <v>999</v>
      </c>
      <c r="G12" s="93" t="s">
        <v>1008</v>
      </c>
      <c r="H12" s="92" t="s">
        <v>1000</v>
      </c>
      <c r="I12" s="212"/>
      <c r="J12" s="212"/>
      <c r="K12" s="95"/>
    </row>
    <row r="13" spans="5:11" ht="18.600000000000001" thickBot="1">
      <c r="E13" s="91">
        <v>7</v>
      </c>
      <c r="F13" s="92" t="s">
        <v>999</v>
      </c>
      <c r="G13" s="93" t="s">
        <v>1009</v>
      </c>
      <c r="H13" s="92" t="s">
        <v>1000</v>
      </c>
      <c r="I13" s="213"/>
      <c r="J13" s="213"/>
      <c r="K13" s="96"/>
    </row>
  </sheetData>
  <mergeCells count="4">
    <mergeCell ref="I6:I9"/>
    <mergeCell ref="J6:J9"/>
    <mergeCell ref="I10:I13"/>
    <mergeCell ref="J10:J13"/>
  </mergeCells>
  <phoneticPr fontId="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9D6C-ADAF-4A5D-A14B-BDFB524C456A}">
  <sheetPr codeName="Sheet9">
    <tabColor rgb="FFFFFF00"/>
  </sheetPr>
  <dimension ref="A3:O63"/>
  <sheetViews>
    <sheetView workbookViewId="0">
      <selection activeCell="F18" sqref="F18"/>
    </sheetView>
  </sheetViews>
  <sheetFormatPr defaultColWidth="3.09765625" defaultRowHeight="18"/>
  <sheetData>
    <row r="3" spans="1:8">
      <c r="B3" t="s">
        <v>709</v>
      </c>
      <c r="H3" s="69" t="s">
        <v>809</v>
      </c>
    </row>
    <row r="4" spans="1:8">
      <c r="A4" t="s">
        <v>710</v>
      </c>
    </row>
    <row r="5" spans="1:8">
      <c r="B5" t="s">
        <v>806</v>
      </c>
    </row>
    <row r="6" spans="1:8">
      <c r="C6" t="s">
        <v>741</v>
      </c>
    </row>
    <row r="7" spans="1:8">
      <c r="D7" t="s">
        <v>812</v>
      </c>
    </row>
    <row r="8" spans="1:8">
      <c r="D8" t="s">
        <v>813</v>
      </c>
    </row>
    <row r="9" spans="1:8">
      <c r="D9" t="s">
        <v>814</v>
      </c>
    </row>
    <row r="10" spans="1:8">
      <c r="D10" t="s">
        <v>815</v>
      </c>
    </row>
    <row r="11" spans="1:8">
      <c r="C11" t="s">
        <v>742</v>
      </c>
    </row>
    <row r="12" spans="1:8">
      <c r="D12" t="s">
        <v>811</v>
      </c>
    </row>
    <row r="13" spans="1:8">
      <c r="D13" t="s">
        <v>810</v>
      </c>
    </row>
    <row r="14" spans="1:8">
      <c r="D14" t="s">
        <v>816</v>
      </c>
    </row>
    <row r="15" spans="1:8">
      <c r="D15" t="s">
        <v>829</v>
      </c>
    </row>
    <row r="19" spans="2:8">
      <c r="B19" t="s">
        <v>807</v>
      </c>
    </row>
    <row r="20" spans="2:8">
      <c r="C20" t="s">
        <v>741</v>
      </c>
    </row>
    <row r="22" spans="2:8">
      <c r="C22" t="s">
        <v>742</v>
      </c>
    </row>
    <row r="27" spans="2:8">
      <c r="B27" t="s">
        <v>808</v>
      </c>
      <c r="H27" s="69" t="s">
        <v>715</v>
      </c>
    </row>
    <row r="28" spans="2:8">
      <c r="C28" t="s">
        <v>741</v>
      </c>
    </row>
    <row r="30" spans="2:8">
      <c r="C30" t="s">
        <v>742</v>
      </c>
    </row>
    <row r="38" spans="1:15">
      <c r="B38" t="s">
        <v>711</v>
      </c>
    </row>
    <row r="39" spans="1:15">
      <c r="B39" t="s">
        <v>712</v>
      </c>
    </row>
    <row r="40" spans="1:15">
      <c r="B40" t="s">
        <v>713</v>
      </c>
    </row>
    <row r="41" spans="1:15">
      <c r="B41" t="s">
        <v>714</v>
      </c>
      <c r="O41" s="69" t="s">
        <v>715</v>
      </c>
    </row>
    <row r="43" spans="1:15">
      <c r="B43" t="s">
        <v>716</v>
      </c>
    </row>
    <row r="44" spans="1:15">
      <c r="B44" t="s">
        <v>717</v>
      </c>
    </row>
    <row r="45" spans="1:15">
      <c r="B45" t="s">
        <v>714</v>
      </c>
      <c r="O45" s="69" t="s">
        <v>715</v>
      </c>
    </row>
    <row r="46" spans="1:15">
      <c r="B46" t="s">
        <v>718</v>
      </c>
    </row>
    <row r="47" spans="1:15">
      <c r="A47" t="s">
        <v>719</v>
      </c>
    </row>
    <row r="48" spans="1:15">
      <c r="B48" t="s">
        <v>711</v>
      </c>
    </row>
    <row r="49" spans="2:2">
      <c r="B49" t="s">
        <v>720</v>
      </c>
    </row>
    <row r="50" spans="2:2">
      <c r="B50" t="s">
        <v>721</v>
      </c>
    </row>
    <row r="51" spans="2:2">
      <c r="B51" t="s">
        <v>722</v>
      </c>
    </row>
    <row r="53" spans="2:2">
      <c r="B53" t="s">
        <v>723</v>
      </c>
    </row>
    <row r="54" spans="2:2">
      <c r="B54" t="s">
        <v>711</v>
      </c>
    </row>
    <row r="55" spans="2:2">
      <c r="B55" t="s">
        <v>724</v>
      </c>
    </row>
    <row r="56" spans="2:2">
      <c r="B56" t="s">
        <v>716</v>
      </c>
    </row>
    <row r="57" spans="2:2">
      <c r="B57" t="s">
        <v>725</v>
      </c>
    </row>
    <row r="59" spans="2:2">
      <c r="B59" t="s">
        <v>726</v>
      </c>
    </row>
    <row r="60" spans="2:2">
      <c r="B60" t="s">
        <v>711</v>
      </c>
    </row>
    <row r="61" spans="2:2">
      <c r="B61" t="s">
        <v>727</v>
      </c>
    </row>
    <row r="62" spans="2:2">
      <c r="B62" t="s">
        <v>716</v>
      </c>
    </row>
    <row r="63" spans="2:2">
      <c r="B63" t="s">
        <v>728</v>
      </c>
    </row>
  </sheetData>
  <phoneticPr fontId="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B213-45C5-4CBE-8195-E16AEA562619}">
  <sheetPr>
    <tabColor rgb="FFFFFF00"/>
  </sheetPr>
  <dimension ref="A1:M252"/>
  <sheetViews>
    <sheetView topLeftCell="A244" workbookViewId="0">
      <selection activeCell="F18" sqref="F18"/>
    </sheetView>
  </sheetViews>
  <sheetFormatPr defaultRowHeight="18"/>
  <cols>
    <col min="1" max="1" width="3.5" bestFit="1" customWidth="1"/>
    <col min="2" max="2" width="33.5" customWidth="1"/>
    <col min="3" max="3" width="7.5" bestFit="1" customWidth="1"/>
    <col min="4" max="5" width="11.59765625" bestFit="1" customWidth="1"/>
    <col min="6" max="6" width="7.19921875" bestFit="1" customWidth="1"/>
    <col min="7" max="7" width="10" bestFit="1" customWidth="1"/>
    <col min="13" max="13" width="42.69921875" customWidth="1"/>
  </cols>
  <sheetData>
    <row r="1" spans="1:7">
      <c r="A1" s="70" t="s">
        <v>852</v>
      </c>
      <c r="B1" s="71" t="s">
        <v>853</v>
      </c>
      <c r="C1" s="71" t="s">
        <v>854</v>
      </c>
      <c r="D1" s="72" t="s">
        <v>855</v>
      </c>
      <c r="E1" s="73" t="s">
        <v>856</v>
      </c>
      <c r="F1" s="74" t="s">
        <v>857</v>
      </c>
      <c r="G1" s="75" t="s">
        <v>858</v>
      </c>
    </row>
    <row r="2" spans="1:7">
      <c r="A2" s="76"/>
      <c r="B2" s="76"/>
      <c r="C2" s="76"/>
      <c r="D2" s="77" t="s">
        <v>859</v>
      </c>
      <c r="E2" s="78" t="s">
        <v>859</v>
      </c>
      <c r="F2" s="79" t="s">
        <v>860</v>
      </c>
      <c r="G2" s="80" t="s">
        <v>861</v>
      </c>
    </row>
    <row r="3" spans="1:7">
      <c r="A3" s="81">
        <v>1</v>
      </c>
      <c r="B3" s="82" t="s">
        <v>862</v>
      </c>
      <c r="C3" s="83" t="str">
        <f>IF(G3=1,"重故障","軽故障")</f>
        <v>重故障</v>
      </c>
      <c r="D3" s="84" t="str">
        <f>IF(G3=3,"×","〇")</f>
        <v>〇</v>
      </c>
      <c r="E3" s="84" t="s">
        <v>863</v>
      </c>
      <c r="F3" s="81" t="str">
        <f>IF(C3="重故障","ALRT",IF(C3="軽故障","WARN","INFO"))</f>
        <v>ALRT</v>
      </c>
      <c r="G3" s="85">
        <v>1</v>
      </c>
    </row>
    <row r="4" spans="1:7">
      <c r="A4" s="81">
        <v>2</v>
      </c>
      <c r="B4" s="82" t="s">
        <v>864</v>
      </c>
      <c r="C4" s="83" t="str">
        <f t="shared" ref="C4:C67" si="0">IF(G4=1,"重故障","軽故障")</f>
        <v>軽故障</v>
      </c>
      <c r="D4" s="84" t="str">
        <f t="shared" ref="D4:D67" si="1">IF(G4=3,"×","〇")</f>
        <v>〇</v>
      </c>
      <c r="E4" s="84" t="s">
        <v>863</v>
      </c>
      <c r="F4" s="81" t="str">
        <f t="shared" ref="F4:F67" si="2">IF(C4="重故障","ALRT",IF(C4="軽故障","WARN","INFO"))</f>
        <v>WARN</v>
      </c>
      <c r="G4" s="85">
        <v>2</v>
      </c>
    </row>
    <row r="5" spans="1:7">
      <c r="A5" s="81">
        <v>3</v>
      </c>
      <c r="B5" s="82" t="s">
        <v>865</v>
      </c>
      <c r="C5" s="83" t="str">
        <f t="shared" si="0"/>
        <v>軽故障</v>
      </c>
      <c r="D5" s="84" t="str">
        <f t="shared" si="1"/>
        <v>×</v>
      </c>
      <c r="E5" s="84" t="s">
        <v>863</v>
      </c>
      <c r="F5" s="81" t="str">
        <f t="shared" si="2"/>
        <v>WARN</v>
      </c>
      <c r="G5" s="85">
        <v>3</v>
      </c>
    </row>
    <row r="6" spans="1:7">
      <c r="A6" s="81">
        <v>4</v>
      </c>
      <c r="B6" s="82" t="s">
        <v>866</v>
      </c>
      <c r="C6" s="83" t="str">
        <f t="shared" si="0"/>
        <v>重故障</v>
      </c>
      <c r="D6" s="84" t="str">
        <f t="shared" si="1"/>
        <v>〇</v>
      </c>
      <c r="E6" s="84" t="s">
        <v>863</v>
      </c>
      <c r="F6" s="81" t="str">
        <f t="shared" si="2"/>
        <v>ALRT</v>
      </c>
      <c r="G6" s="85">
        <v>1</v>
      </c>
    </row>
    <row r="7" spans="1:7">
      <c r="A7" s="81">
        <v>5</v>
      </c>
      <c r="B7" s="82" t="s">
        <v>867</v>
      </c>
      <c r="C7" s="83" t="str">
        <f t="shared" si="0"/>
        <v>軽故障</v>
      </c>
      <c r="D7" s="84" t="str">
        <f t="shared" si="1"/>
        <v>〇</v>
      </c>
      <c r="E7" s="84" t="s">
        <v>863</v>
      </c>
      <c r="F7" s="81" t="str">
        <f t="shared" si="2"/>
        <v>WARN</v>
      </c>
      <c r="G7" s="85">
        <v>2</v>
      </c>
    </row>
    <row r="8" spans="1:7">
      <c r="A8" s="81">
        <v>6</v>
      </c>
      <c r="B8" s="82" t="s">
        <v>868</v>
      </c>
      <c r="C8" s="83" t="str">
        <f t="shared" si="0"/>
        <v>軽故障</v>
      </c>
      <c r="D8" s="84" t="str">
        <f t="shared" si="1"/>
        <v>×</v>
      </c>
      <c r="E8" s="84" t="s">
        <v>863</v>
      </c>
      <c r="F8" s="81" t="str">
        <f t="shared" si="2"/>
        <v>WARN</v>
      </c>
      <c r="G8" s="85">
        <v>3</v>
      </c>
    </row>
    <row r="9" spans="1:7">
      <c r="A9" s="81">
        <v>7</v>
      </c>
      <c r="B9" s="82" t="s">
        <v>869</v>
      </c>
      <c r="C9" s="83" t="str">
        <f t="shared" si="0"/>
        <v>重故障</v>
      </c>
      <c r="D9" s="84" t="str">
        <f t="shared" si="1"/>
        <v>〇</v>
      </c>
      <c r="E9" s="84" t="s">
        <v>863</v>
      </c>
      <c r="F9" s="81" t="str">
        <f t="shared" si="2"/>
        <v>ALRT</v>
      </c>
      <c r="G9" s="85">
        <v>1</v>
      </c>
    </row>
    <row r="10" spans="1:7">
      <c r="A10" s="81">
        <v>8</v>
      </c>
      <c r="B10" s="82" t="s">
        <v>870</v>
      </c>
      <c r="C10" s="83" t="str">
        <f t="shared" si="0"/>
        <v>軽故障</v>
      </c>
      <c r="D10" s="84" t="str">
        <f t="shared" si="1"/>
        <v>〇</v>
      </c>
      <c r="E10" s="84" t="s">
        <v>863</v>
      </c>
      <c r="F10" s="81" t="str">
        <f t="shared" si="2"/>
        <v>WARN</v>
      </c>
      <c r="G10" s="85">
        <v>2</v>
      </c>
    </row>
    <row r="11" spans="1:7">
      <c r="A11" s="81">
        <v>9</v>
      </c>
      <c r="B11" s="82" t="s">
        <v>871</v>
      </c>
      <c r="C11" s="83" t="str">
        <f t="shared" si="0"/>
        <v>軽故障</v>
      </c>
      <c r="D11" s="84" t="str">
        <f t="shared" si="1"/>
        <v>×</v>
      </c>
      <c r="E11" s="84" t="s">
        <v>863</v>
      </c>
      <c r="F11" s="81" t="str">
        <f t="shared" si="2"/>
        <v>WARN</v>
      </c>
      <c r="G11" s="85">
        <v>3</v>
      </c>
    </row>
    <row r="12" spans="1:7">
      <c r="A12" s="81">
        <v>10</v>
      </c>
      <c r="B12" s="82" t="s">
        <v>872</v>
      </c>
      <c r="C12" s="83" t="str">
        <f t="shared" si="0"/>
        <v>重故障</v>
      </c>
      <c r="D12" s="84" t="str">
        <f t="shared" si="1"/>
        <v>〇</v>
      </c>
      <c r="E12" s="84" t="s">
        <v>863</v>
      </c>
      <c r="F12" s="81" t="str">
        <f t="shared" si="2"/>
        <v>ALRT</v>
      </c>
      <c r="G12" s="85">
        <v>1</v>
      </c>
    </row>
    <row r="13" spans="1:7">
      <c r="A13" s="81">
        <v>11</v>
      </c>
      <c r="B13" s="82" t="s">
        <v>873</v>
      </c>
      <c r="C13" s="83" t="str">
        <f t="shared" si="0"/>
        <v>軽故障</v>
      </c>
      <c r="D13" s="84" t="str">
        <f t="shared" si="1"/>
        <v>〇</v>
      </c>
      <c r="E13" s="84" t="s">
        <v>863</v>
      </c>
      <c r="F13" s="81" t="str">
        <f t="shared" si="2"/>
        <v>WARN</v>
      </c>
      <c r="G13" s="85">
        <v>2</v>
      </c>
    </row>
    <row r="14" spans="1:7">
      <c r="A14" s="81">
        <v>12</v>
      </c>
      <c r="B14" s="82" t="s">
        <v>874</v>
      </c>
      <c r="C14" s="83" t="str">
        <f t="shared" si="0"/>
        <v>軽故障</v>
      </c>
      <c r="D14" s="84" t="str">
        <f t="shared" si="1"/>
        <v>×</v>
      </c>
      <c r="E14" s="84" t="s">
        <v>863</v>
      </c>
      <c r="F14" s="81" t="str">
        <f t="shared" si="2"/>
        <v>WARN</v>
      </c>
      <c r="G14" s="85">
        <v>3</v>
      </c>
    </row>
    <row r="15" spans="1:7">
      <c r="A15" s="81">
        <v>13</v>
      </c>
      <c r="B15" s="82" t="s">
        <v>875</v>
      </c>
      <c r="C15" s="83" t="str">
        <f t="shared" si="0"/>
        <v>重故障</v>
      </c>
      <c r="D15" s="84" t="str">
        <f t="shared" si="1"/>
        <v>〇</v>
      </c>
      <c r="E15" s="84" t="s">
        <v>863</v>
      </c>
      <c r="F15" s="81" t="str">
        <f t="shared" si="2"/>
        <v>ALRT</v>
      </c>
      <c r="G15" s="85">
        <v>1</v>
      </c>
    </row>
    <row r="16" spans="1:7">
      <c r="A16" s="81">
        <v>14</v>
      </c>
      <c r="B16" s="82" t="s">
        <v>876</v>
      </c>
      <c r="C16" s="83" t="str">
        <f t="shared" si="0"/>
        <v>軽故障</v>
      </c>
      <c r="D16" s="84" t="str">
        <f t="shared" si="1"/>
        <v>〇</v>
      </c>
      <c r="E16" s="84" t="s">
        <v>863</v>
      </c>
      <c r="F16" s="81" t="str">
        <f t="shared" si="2"/>
        <v>WARN</v>
      </c>
      <c r="G16" s="85">
        <v>2</v>
      </c>
    </row>
    <row r="17" spans="1:7">
      <c r="A17" s="81">
        <v>15</v>
      </c>
      <c r="B17" s="82" t="s">
        <v>877</v>
      </c>
      <c r="C17" s="83" t="str">
        <f t="shared" si="0"/>
        <v>軽故障</v>
      </c>
      <c r="D17" s="84" t="str">
        <f t="shared" si="1"/>
        <v>×</v>
      </c>
      <c r="E17" s="84" t="s">
        <v>863</v>
      </c>
      <c r="F17" s="81" t="str">
        <f t="shared" si="2"/>
        <v>WARN</v>
      </c>
      <c r="G17" s="85">
        <v>3</v>
      </c>
    </row>
    <row r="18" spans="1:7">
      <c r="A18" s="81">
        <v>16</v>
      </c>
      <c r="B18" s="82" t="s">
        <v>878</v>
      </c>
      <c r="C18" s="83" t="str">
        <f t="shared" si="0"/>
        <v>重故障</v>
      </c>
      <c r="D18" s="84" t="str">
        <f t="shared" si="1"/>
        <v>〇</v>
      </c>
      <c r="E18" s="84" t="s">
        <v>863</v>
      </c>
      <c r="F18" s="81" t="str">
        <f t="shared" si="2"/>
        <v>ALRT</v>
      </c>
      <c r="G18" s="85">
        <v>1</v>
      </c>
    </row>
    <row r="19" spans="1:7">
      <c r="A19" s="81">
        <v>17</v>
      </c>
      <c r="B19" s="82" t="s">
        <v>879</v>
      </c>
      <c r="C19" s="83" t="str">
        <f t="shared" si="0"/>
        <v>軽故障</v>
      </c>
      <c r="D19" s="84" t="str">
        <f t="shared" si="1"/>
        <v>〇</v>
      </c>
      <c r="E19" s="84" t="s">
        <v>863</v>
      </c>
      <c r="F19" s="81" t="str">
        <f t="shared" si="2"/>
        <v>WARN</v>
      </c>
      <c r="G19" s="85">
        <v>2</v>
      </c>
    </row>
    <row r="20" spans="1:7">
      <c r="A20" s="81">
        <v>18</v>
      </c>
      <c r="B20" s="82" t="s">
        <v>880</v>
      </c>
      <c r="C20" s="83" t="str">
        <f t="shared" si="0"/>
        <v>軽故障</v>
      </c>
      <c r="D20" s="84" t="str">
        <f t="shared" si="1"/>
        <v>×</v>
      </c>
      <c r="E20" s="84" t="s">
        <v>863</v>
      </c>
      <c r="F20" s="81" t="str">
        <f t="shared" si="2"/>
        <v>WARN</v>
      </c>
      <c r="G20" s="85">
        <v>3</v>
      </c>
    </row>
    <row r="21" spans="1:7">
      <c r="A21" s="81">
        <v>19</v>
      </c>
      <c r="B21" s="82" t="s">
        <v>881</v>
      </c>
      <c r="C21" s="83" t="str">
        <f t="shared" si="0"/>
        <v>重故障</v>
      </c>
      <c r="D21" s="84" t="str">
        <f t="shared" si="1"/>
        <v>〇</v>
      </c>
      <c r="E21" s="84" t="s">
        <v>863</v>
      </c>
      <c r="F21" s="81" t="str">
        <f t="shared" si="2"/>
        <v>ALRT</v>
      </c>
      <c r="G21" s="85">
        <v>1</v>
      </c>
    </row>
    <row r="22" spans="1:7">
      <c r="A22" s="81">
        <v>20</v>
      </c>
      <c r="B22" s="82" t="s">
        <v>882</v>
      </c>
      <c r="C22" s="83" t="str">
        <f t="shared" si="0"/>
        <v>軽故障</v>
      </c>
      <c r="D22" s="84" t="str">
        <f t="shared" si="1"/>
        <v>〇</v>
      </c>
      <c r="E22" s="84" t="s">
        <v>863</v>
      </c>
      <c r="F22" s="81" t="str">
        <f t="shared" si="2"/>
        <v>WARN</v>
      </c>
      <c r="G22" s="85">
        <v>2</v>
      </c>
    </row>
    <row r="23" spans="1:7">
      <c r="A23" s="81">
        <v>21</v>
      </c>
      <c r="B23" s="82" t="s">
        <v>883</v>
      </c>
      <c r="C23" s="83" t="str">
        <f t="shared" si="0"/>
        <v>軽故障</v>
      </c>
      <c r="D23" s="84" t="str">
        <f t="shared" si="1"/>
        <v>×</v>
      </c>
      <c r="E23" s="84" t="s">
        <v>863</v>
      </c>
      <c r="F23" s="81" t="str">
        <f t="shared" si="2"/>
        <v>WARN</v>
      </c>
      <c r="G23" s="85">
        <v>3</v>
      </c>
    </row>
    <row r="24" spans="1:7">
      <c r="A24" s="81">
        <v>22</v>
      </c>
      <c r="B24" s="82" t="s">
        <v>884</v>
      </c>
      <c r="C24" s="83" t="str">
        <f t="shared" si="0"/>
        <v>重故障</v>
      </c>
      <c r="D24" s="84" t="str">
        <f t="shared" si="1"/>
        <v>〇</v>
      </c>
      <c r="E24" s="84" t="s">
        <v>863</v>
      </c>
      <c r="F24" s="81" t="str">
        <f t="shared" si="2"/>
        <v>ALRT</v>
      </c>
      <c r="G24" s="85">
        <v>1</v>
      </c>
    </row>
    <row r="25" spans="1:7">
      <c r="A25" s="81">
        <v>23</v>
      </c>
      <c r="B25" s="82" t="s">
        <v>885</v>
      </c>
      <c r="C25" s="83" t="str">
        <f t="shared" si="0"/>
        <v>軽故障</v>
      </c>
      <c r="D25" s="84" t="str">
        <f t="shared" si="1"/>
        <v>〇</v>
      </c>
      <c r="E25" s="84" t="s">
        <v>863</v>
      </c>
      <c r="F25" s="81" t="str">
        <f t="shared" si="2"/>
        <v>WARN</v>
      </c>
      <c r="G25" s="85">
        <v>2</v>
      </c>
    </row>
    <row r="26" spans="1:7">
      <c r="A26" s="81">
        <v>24</v>
      </c>
      <c r="B26" s="82" t="s">
        <v>886</v>
      </c>
      <c r="C26" s="83" t="str">
        <f t="shared" si="0"/>
        <v>軽故障</v>
      </c>
      <c r="D26" s="84" t="str">
        <f t="shared" si="1"/>
        <v>×</v>
      </c>
      <c r="E26" s="84" t="s">
        <v>863</v>
      </c>
      <c r="F26" s="81" t="str">
        <f t="shared" si="2"/>
        <v>WARN</v>
      </c>
      <c r="G26" s="85">
        <v>3</v>
      </c>
    </row>
    <row r="27" spans="1:7">
      <c r="A27" s="81">
        <v>25</v>
      </c>
      <c r="B27" s="82" t="s">
        <v>887</v>
      </c>
      <c r="C27" s="83" t="s">
        <v>888</v>
      </c>
      <c r="D27" s="84" t="str">
        <f t="shared" si="1"/>
        <v>×</v>
      </c>
      <c r="E27" s="84" t="s">
        <v>889</v>
      </c>
      <c r="F27" s="81" t="str">
        <f t="shared" si="2"/>
        <v>INFO</v>
      </c>
      <c r="G27" s="85">
        <v>3</v>
      </c>
    </row>
    <row r="28" spans="1:7">
      <c r="A28" s="81">
        <v>26</v>
      </c>
      <c r="B28" s="82" t="s">
        <v>887</v>
      </c>
      <c r="C28" s="83" t="s">
        <v>888</v>
      </c>
      <c r="D28" s="84" t="str">
        <f t="shared" si="1"/>
        <v>×</v>
      </c>
      <c r="E28" s="84" t="s">
        <v>889</v>
      </c>
      <c r="F28" s="81" t="str">
        <f t="shared" si="2"/>
        <v>INFO</v>
      </c>
      <c r="G28" s="85">
        <v>3</v>
      </c>
    </row>
    <row r="29" spans="1:7">
      <c r="A29" s="81">
        <v>27</v>
      </c>
      <c r="B29" s="82" t="s">
        <v>887</v>
      </c>
      <c r="C29" s="83" t="s">
        <v>888</v>
      </c>
      <c r="D29" s="84" t="str">
        <f t="shared" si="1"/>
        <v>×</v>
      </c>
      <c r="E29" s="84" t="s">
        <v>889</v>
      </c>
      <c r="F29" s="81" t="str">
        <f t="shared" si="2"/>
        <v>INFO</v>
      </c>
      <c r="G29" s="85">
        <v>3</v>
      </c>
    </row>
    <row r="30" spans="1:7">
      <c r="A30" s="81">
        <v>28</v>
      </c>
      <c r="B30" s="82" t="s">
        <v>890</v>
      </c>
      <c r="C30" s="83" t="str">
        <f t="shared" si="0"/>
        <v>重故障</v>
      </c>
      <c r="D30" s="84" t="str">
        <f t="shared" si="1"/>
        <v>〇</v>
      </c>
      <c r="E30" s="84" t="s">
        <v>863</v>
      </c>
      <c r="F30" s="81" t="str">
        <f t="shared" si="2"/>
        <v>ALRT</v>
      </c>
      <c r="G30" s="85">
        <v>1</v>
      </c>
    </row>
    <row r="31" spans="1:7">
      <c r="A31" s="81">
        <v>29</v>
      </c>
      <c r="B31" s="82" t="s">
        <v>891</v>
      </c>
      <c r="C31" s="83" t="str">
        <f t="shared" si="0"/>
        <v>軽故障</v>
      </c>
      <c r="D31" s="84" t="str">
        <f t="shared" si="1"/>
        <v>〇</v>
      </c>
      <c r="E31" s="84" t="s">
        <v>863</v>
      </c>
      <c r="F31" s="81" t="str">
        <f t="shared" si="2"/>
        <v>WARN</v>
      </c>
      <c r="G31" s="85">
        <v>2</v>
      </c>
    </row>
    <row r="32" spans="1:7">
      <c r="A32" s="81">
        <v>30</v>
      </c>
      <c r="B32" s="82" t="s">
        <v>892</v>
      </c>
      <c r="C32" s="83" t="str">
        <f t="shared" si="0"/>
        <v>軽故障</v>
      </c>
      <c r="D32" s="84" t="str">
        <f t="shared" si="1"/>
        <v>×</v>
      </c>
      <c r="E32" s="84" t="s">
        <v>863</v>
      </c>
      <c r="F32" s="81" t="str">
        <f t="shared" si="2"/>
        <v>WARN</v>
      </c>
      <c r="G32" s="85">
        <v>3</v>
      </c>
    </row>
    <row r="33" spans="1:7">
      <c r="A33" s="81">
        <v>31</v>
      </c>
      <c r="B33" s="82" t="s">
        <v>893</v>
      </c>
      <c r="C33" s="83" t="str">
        <f t="shared" si="0"/>
        <v>重故障</v>
      </c>
      <c r="D33" s="84" t="str">
        <f t="shared" si="1"/>
        <v>〇</v>
      </c>
      <c r="E33" s="84" t="s">
        <v>863</v>
      </c>
      <c r="F33" s="81" t="str">
        <f t="shared" si="2"/>
        <v>ALRT</v>
      </c>
      <c r="G33" s="85">
        <v>1</v>
      </c>
    </row>
    <row r="34" spans="1:7">
      <c r="A34" s="81">
        <v>32</v>
      </c>
      <c r="B34" s="82" t="s">
        <v>894</v>
      </c>
      <c r="C34" s="83" t="str">
        <f t="shared" si="0"/>
        <v>軽故障</v>
      </c>
      <c r="D34" s="84" t="str">
        <f t="shared" si="1"/>
        <v>〇</v>
      </c>
      <c r="E34" s="84" t="s">
        <v>863</v>
      </c>
      <c r="F34" s="81" t="str">
        <f t="shared" si="2"/>
        <v>WARN</v>
      </c>
      <c r="G34" s="85">
        <v>2</v>
      </c>
    </row>
    <row r="35" spans="1:7">
      <c r="A35" s="81">
        <v>33</v>
      </c>
      <c r="B35" s="82" t="s">
        <v>895</v>
      </c>
      <c r="C35" s="83" t="str">
        <f t="shared" si="0"/>
        <v>軽故障</v>
      </c>
      <c r="D35" s="84" t="str">
        <f t="shared" si="1"/>
        <v>×</v>
      </c>
      <c r="E35" s="84" t="s">
        <v>863</v>
      </c>
      <c r="F35" s="81" t="str">
        <f t="shared" si="2"/>
        <v>WARN</v>
      </c>
      <c r="G35" s="85">
        <v>3</v>
      </c>
    </row>
    <row r="36" spans="1:7">
      <c r="A36" s="81">
        <v>34</v>
      </c>
      <c r="B36" s="82" t="s">
        <v>896</v>
      </c>
      <c r="C36" s="83" t="str">
        <f t="shared" si="0"/>
        <v>軽故障</v>
      </c>
      <c r="D36" s="84" t="str">
        <f t="shared" si="1"/>
        <v>×</v>
      </c>
      <c r="E36" s="84" t="s">
        <v>863</v>
      </c>
      <c r="F36" s="81" t="str">
        <f t="shared" si="2"/>
        <v>WARN</v>
      </c>
      <c r="G36" s="85">
        <v>3</v>
      </c>
    </row>
    <row r="37" spans="1:7">
      <c r="A37" s="81">
        <v>35</v>
      </c>
      <c r="B37" s="82" t="s">
        <v>897</v>
      </c>
      <c r="C37" s="83" t="str">
        <f t="shared" si="0"/>
        <v>重故障</v>
      </c>
      <c r="D37" s="84" t="str">
        <f t="shared" si="1"/>
        <v>〇</v>
      </c>
      <c r="E37" s="84" t="s">
        <v>863</v>
      </c>
      <c r="F37" s="81" t="str">
        <f t="shared" si="2"/>
        <v>ALRT</v>
      </c>
      <c r="G37" s="85">
        <v>1</v>
      </c>
    </row>
    <row r="38" spans="1:7">
      <c r="A38" s="81">
        <v>36</v>
      </c>
      <c r="B38" s="82" t="s">
        <v>898</v>
      </c>
      <c r="C38" s="83" t="str">
        <f t="shared" si="0"/>
        <v>重故障</v>
      </c>
      <c r="D38" s="84" t="str">
        <f t="shared" si="1"/>
        <v>〇</v>
      </c>
      <c r="E38" s="84" t="s">
        <v>863</v>
      </c>
      <c r="F38" s="81" t="str">
        <f t="shared" si="2"/>
        <v>ALRT</v>
      </c>
      <c r="G38" s="85">
        <v>1</v>
      </c>
    </row>
    <row r="39" spans="1:7">
      <c r="A39" s="81">
        <v>37</v>
      </c>
      <c r="B39" s="82" t="s">
        <v>899</v>
      </c>
      <c r="C39" s="83" t="str">
        <f t="shared" si="0"/>
        <v>軽故障</v>
      </c>
      <c r="D39" s="84" t="str">
        <f t="shared" si="1"/>
        <v>〇</v>
      </c>
      <c r="E39" s="84" t="s">
        <v>863</v>
      </c>
      <c r="F39" s="81" t="str">
        <f t="shared" si="2"/>
        <v>WARN</v>
      </c>
      <c r="G39" s="85">
        <v>2</v>
      </c>
    </row>
    <row r="40" spans="1:7">
      <c r="A40" s="81">
        <v>38</v>
      </c>
      <c r="B40" s="82" t="s">
        <v>900</v>
      </c>
      <c r="C40" s="83" t="str">
        <f t="shared" si="0"/>
        <v>軽故障</v>
      </c>
      <c r="D40" s="84" t="str">
        <f t="shared" si="1"/>
        <v>×</v>
      </c>
      <c r="E40" s="84" t="s">
        <v>863</v>
      </c>
      <c r="F40" s="81" t="str">
        <f t="shared" si="2"/>
        <v>WARN</v>
      </c>
      <c r="G40" s="85">
        <v>3</v>
      </c>
    </row>
    <row r="41" spans="1:7">
      <c r="A41" s="81">
        <v>39</v>
      </c>
      <c r="B41" s="82" t="s">
        <v>901</v>
      </c>
      <c r="C41" s="83" t="str">
        <f t="shared" si="0"/>
        <v>重故障</v>
      </c>
      <c r="D41" s="84" t="str">
        <f t="shared" si="1"/>
        <v>〇</v>
      </c>
      <c r="E41" s="84" t="s">
        <v>863</v>
      </c>
      <c r="F41" s="81" t="str">
        <f t="shared" si="2"/>
        <v>ALRT</v>
      </c>
      <c r="G41" s="85">
        <v>1</v>
      </c>
    </row>
    <row r="42" spans="1:7">
      <c r="A42" s="81">
        <v>40</v>
      </c>
      <c r="B42" s="82" t="s">
        <v>902</v>
      </c>
      <c r="C42" s="83" t="str">
        <f t="shared" si="0"/>
        <v>重故障</v>
      </c>
      <c r="D42" s="84" t="str">
        <f t="shared" si="1"/>
        <v>〇</v>
      </c>
      <c r="E42" s="84" t="s">
        <v>863</v>
      </c>
      <c r="F42" s="81" t="str">
        <f t="shared" si="2"/>
        <v>ALRT</v>
      </c>
      <c r="G42" s="85">
        <v>1</v>
      </c>
    </row>
    <row r="43" spans="1:7">
      <c r="A43" s="81">
        <v>41</v>
      </c>
      <c r="B43" s="82" t="s">
        <v>903</v>
      </c>
      <c r="C43" s="83" t="str">
        <f t="shared" si="0"/>
        <v>重故障</v>
      </c>
      <c r="D43" s="84" t="str">
        <f t="shared" si="1"/>
        <v>〇</v>
      </c>
      <c r="E43" s="84" t="s">
        <v>863</v>
      </c>
      <c r="F43" s="81" t="str">
        <f t="shared" si="2"/>
        <v>ALRT</v>
      </c>
      <c r="G43" s="85">
        <v>1</v>
      </c>
    </row>
    <row r="44" spans="1:7">
      <c r="A44" s="81">
        <v>42</v>
      </c>
      <c r="B44" s="86" t="s">
        <v>904</v>
      </c>
      <c r="C44" s="83" t="str">
        <f t="shared" si="0"/>
        <v>軽故障</v>
      </c>
      <c r="D44" s="84" t="str">
        <f t="shared" si="1"/>
        <v>×</v>
      </c>
      <c r="E44" s="84" t="s">
        <v>863</v>
      </c>
      <c r="F44" s="81" t="str">
        <f t="shared" si="2"/>
        <v>WARN</v>
      </c>
      <c r="G44" s="85">
        <v>3</v>
      </c>
    </row>
    <row r="45" spans="1:7">
      <c r="A45" s="81">
        <v>43</v>
      </c>
      <c r="B45" s="86" t="s">
        <v>905</v>
      </c>
      <c r="C45" s="83" t="str">
        <f t="shared" si="0"/>
        <v>重故障</v>
      </c>
      <c r="D45" s="84" t="str">
        <f t="shared" si="1"/>
        <v>〇</v>
      </c>
      <c r="E45" s="84" t="s">
        <v>863</v>
      </c>
      <c r="F45" s="81" t="str">
        <f t="shared" si="2"/>
        <v>ALRT</v>
      </c>
      <c r="G45" s="85">
        <v>1</v>
      </c>
    </row>
    <row r="46" spans="1:7">
      <c r="A46" s="81">
        <v>44</v>
      </c>
      <c r="B46" s="82" t="s">
        <v>906</v>
      </c>
      <c r="C46" s="83" t="str">
        <f t="shared" si="0"/>
        <v>重故障</v>
      </c>
      <c r="D46" s="84" t="str">
        <f t="shared" si="1"/>
        <v>〇</v>
      </c>
      <c r="E46" s="84" t="s">
        <v>863</v>
      </c>
      <c r="F46" s="81" t="str">
        <f t="shared" si="2"/>
        <v>ALRT</v>
      </c>
      <c r="G46" s="85">
        <v>1</v>
      </c>
    </row>
    <row r="47" spans="1:7">
      <c r="A47" s="81">
        <v>45</v>
      </c>
      <c r="B47" s="82" t="s">
        <v>907</v>
      </c>
      <c r="C47" s="83" t="str">
        <f t="shared" si="0"/>
        <v>軽故障</v>
      </c>
      <c r="D47" s="84" t="str">
        <f t="shared" si="1"/>
        <v>×</v>
      </c>
      <c r="E47" s="84" t="s">
        <v>863</v>
      </c>
      <c r="F47" s="81" t="str">
        <f t="shared" si="2"/>
        <v>WARN</v>
      </c>
      <c r="G47" s="85">
        <v>3</v>
      </c>
    </row>
    <row r="48" spans="1:7">
      <c r="A48" s="81">
        <v>46</v>
      </c>
      <c r="B48" s="82" t="s">
        <v>908</v>
      </c>
      <c r="C48" s="83" t="str">
        <f t="shared" si="0"/>
        <v>重故障</v>
      </c>
      <c r="D48" s="84" t="str">
        <f t="shared" si="1"/>
        <v>〇</v>
      </c>
      <c r="E48" s="84" t="s">
        <v>863</v>
      </c>
      <c r="F48" s="81" t="str">
        <f t="shared" si="2"/>
        <v>ALRT</v>
      </c>
      <c r="G48" s="85">
        <v>1</v>
      </c>
    </row>
    <row r="49" spans="1:7">
      <c r="A49" s="81">
        <v>47</v>
      </c>
      <c r="B49" s="82" t="s">
        <v>909</v>
      </c>
      <c r="C49" s="83" t="str">
        <f t="shared" si="0"/>
        <v>重故障</v>
      </c>
      <c r="D49" s="84" t="str">
        <f t="shared" si="1"/>
        <v>〇</v>
      </c>
      <c r="E49" s="84" t="s">
        <v>863</v>
      </c>
      <c r="F49" s="81" t="str">
        <f t="shared" si="2"/>
        <v>ALRT</v>
      </c>
      <c r="G49" s="85">
        <v>1</v>
      </c>
    </row>
    <row r="50" spans="1:7">
      <c r="A50" s="81">
        <v>48</v>
      </c>
      <c r="B50" s="82" t="s">
        <v>910</v>
      </c>
      <c r="C50" s="83" t="str">
        <f t="shared" si="0"/>
        <v>軽故障</v>
      </c>
      <c r="D50" s="84" t="str">
        <f t="shared" si="1"/>
        <v>×</v>
      </c>
      <c r="E50" s="84" t="s">
        <v>863</v>
      </c>
      <c r="F50" s="81" t="str">
        <f t="shared" si="2"/>
        <v>WARN</v>
      </c>
      <c r="G50" s="85">
        <v>3</v>
      </c>
    </row>
    <row r="51" spans="1:7">
      <c r="A51" s="81">
        <v>49</v>
      </c>
      <c r="B51" s="82" t="s">
        <v>911</v>
      </c>
      <c r="C51" s="83" t="str">
        <f t="shared" si="0"/>
        <v>軽故障</v>
      </c>
      <c r="D51" s="84" t="str">
        <f t="shared" si="1"/>
        <v>×</v>
      </c>
      <c r="E51" s="84" t="s">
        <v>863</v>
      </c>
      <c r="F51" s="81" t="str">
        <f t="shared" si="2"/>
        <v>WARN</v>
      </c>
      <c r="G51" s="85">
        <v>3</v>
      </c>
    </row>
    <row r="52" spans="1:7">
      <c r="A52" s="81">
        <v>50</v>
      </c>
      <c r="B52" s="82" t="s">
        <v>912</v>
      </c>
      <c r="C52" s="83" t="str">
        <f t="shared" si="0"/>
        <v>重故障</v>
      </c>
      <c r="D52" s="84" t="str">
        <f t="shared" si="1"/>
        <v>〇</v>
      </c>
      <c r="E52" s="84" t="s">
        <v>863</v>
      </c>
      <c r="F52" s="81" t="str">
        <f t="shared" si="2"/>
        <v>ALRT</v>
      </c>
      <c r="G52" s="85">
        <v>1</v>
      </c>
    </row>
    <row r="53" spans="1:7">
      <c r="A53" s="81">
        <v>51</v>
      </c>
      <c r="B53" s="82" t="s">
        <v>913</v>
      </c>
      <c r="C53" s="83" t="str">
        <f t="shared" si="0"/>
        <v>重故障</v>
      </c>
      <c r="D53" s="84" t="str">
        <f t="shared" si="1"/>
        <v>〇</v>
      </c>
      <c r="E53" s="84" t="s">
        <v>863</v>
      </c>
      <c r="F53" s="81" t="str">
        <f t="shared" si="2"/>
        <v>ALRT</v>
      </c>
      <c r="G53" s="85">
        <v>1</v>
      </c>
    </row>
    <row r="54" spans="1:7">
      <c r="A54" s="81">
        <v>52</v>
      </c>
      <c r="B54" s="82" t="s">
        <v>914</v>
      </c>
      <c r="C54" s="83" t="str">
        <f t="shared" si="0"/>
        <v>重故障</v>
      </c>
      <c r="D54" s="84" t="str">
        <f t="shared" si="1"/>
        <v>〇</v>
      </c>
      <c r="E54" s="84" t="s">
        <v>863</v>
      </c>
      <c r="F54" s="81" t="str">
        <f t="shared" si="2"/>
        <v>ALRT</v>
      </c>
      <c r="G54" s="85">
        <v>1</v>
      </c>
    </row>
    <row r="55" spans="1:7">
      <c r="A55" s="81">
        <v>53</v>
      </c>
      <c r="B55" s="82" t="s">
        <v>915</v>
      </c>
      <c r="C55" s="83" t="str">
        <f t="shared" si="0"/>
        <v>重故障</v>
      </c>
      <c r="D55" s="84" t="str">
        <f t="shared" si="1"/>
        <v>〇</v>
      </c>
      <c r="E55" s="84" t="s">
        <v>863</v>
      </c>
      <c r="F55" s="81" t="str">
        <f t="shared" si="2"/>
        <v>ALRT</v>
      </c>
      <c r="G55" s="85">
        <v>1</v>
      </c>
    </row>
    <row r="56" spans="1:7">
      <c r="A56" s="81">
        <v>54</v>
      </c>
      <c r="B56" s="82" t="s">
        <v>916</v>
      </c>
      <c r="C56" s="83" t="str">
        <f t="shared" si="0"/>
        <v>重故障</v>
      </c>
      <c r="D56" s="84" t="str">
        <f t="shared" si="1"/>
        <v>〇</v>
      </c>
      <c r="E56" s="84" t="s">
        <v>863</v>
      </c>
      <c r="F56" s="81" t="str">
        <f t="shared" si="2"/>
        <v>ALRT</v>
      </c>
      <c r="G56" s="85">
        <v>1</v>
      </c>
    </row>
    <row r="57" spans="1:7">
      <c r="A57" s="81">
        <v>55</v>
      </c>
      <c r="B57" s="82" t="s">
        <v>917</v>
      </c>
      <c r="C57" s="83" t="str">
        <f t="shared" si="0"/>
        <v>重故障</v>
      </c>
      <c r="D57" s="84" t="str">
        <f t="shared" si="1"/>
        <v>〇</v>
      </c>
      <c r="E57" s="84" t="s">
        <v>863</v>
      </c>
      <c r="F57" s="81" t="str">
        <f t="shared" si="2"/>
        <v>ALRT</v>
      </c>
      <c r="G57" s="85">
        <v>1</v>
      </c>
    </row>
    <row r="58" spans="1:7">
      <c r="A58" s="81">
        <v>56</v>
      </c>
      <c r="B58" s="82" t="s">
        <v>918</v>
      </c>
      <c r="C58" s="83" t="str">
        <f t="shared" si="0"/>
        <v>重故障</v>
      </c>
      <c r="D58" s="84" t="str">
        <f t="shared" si="1"/>
        <v>〇</v>
      </c>
      <c r="E58" s="84" t="s">
        <v>863</v>
      </c>
      <c r="F58" s="81" t="str">
        <f t="shared" si="2"/>
        <v>ALRT</v>
      </c>
      <c r="G58" s="85">
        <v>1</v>
      </c>
    </row>
    <row r="59" spans="1:7">
      <c r="A59" s="81">
        <v>57</v>
      </c>
      <c r="B59" s="82" t="s">
        <v>919</v>
      </c>
      <c r="C59" s="83" t="str">
        <f t="shared" si="0"/>
        <v>重故障</v>
      </c>
      <c r="D59" s="84" t="str">
        <f t="shared" si="1"/>
        <v>〇</v>
      </c>
      <c r="E59" s="84" t="s">
        <v>863</v>
      </c>
      <c r="F59" s="81" t="str">
        <f t="shared" si="2"/>
        <v>ALRT</v>
      </c>
      <c r="G59" s="85">
        <v>1</v>
      </c>
    </row>
    <row r="60" spans="1:7">
      <c r="A60" s="81">
        <v>58</v>
      </c>
      <c r="B60" s="82" t="s">
        <v>920</v>
      </c>
      <c r="C60" s="83" t="str">
        <f t="shared" si="0"/>
        <v>重故障</v>
      </c>
      <c r="D60" s="84" t="str">
        <f t="shared" si="1"/>
        <v>〇</v>
      </c>
      <c r="E60" s="84" t="s">
        <v>863</v>
      </c>
      <c r="F60" s="81" t="str">
        <f t="shared" si="2"/>
        <v>ALRT</v>
      </c>
      <c r="G60" s="85">
        <v>1</v>
      </c>
    </row>
    <row r="61" spans="1:7">
      <c r="A61" s="81">
        <v>59</v>
      </c>
      <c r="B61" s="82" t="s">
        <v>921</v>
      </c>
      <c r="C61" s="83" t="str">
        <f t="shared" si="0"/>
        <v>重故障</v>
      </c>
      <c r="D61" s="84" t="str">
        <f t="shared" si="1"/>
        <v>〇</v>
      </c>
      <c r="E61" s="84" t="s">
        <v>863</v>
      </c>
      <c r="F61" s="81" t="str">
        <f t="shared" si="2"/>
        <v>ALRT</v>
      </c>
      <c r="G61" s="85">
        <v>1</v>
      </c>
    </row>
    <row r="62" spans="1:7">
      <c r="A62" s="81">
        <v>60</v>
      </c>
      <c r="B62" s="82" t="s">
        <v>922</v>
      </c>
      <c r="C62" s="83" t="str">
        <f t="shared" si="0"/>
        <v>重故障</v>
      </c>
      <c r="D62" s="84" t="str">
        <f t="shared" si="1"/>
        <v>〇</v>
      </c>
      <c r="E62" s="84" t="s">
        <v>863</v>
      </c>
      <c r="F62" s="81" t="str">
        <f t="shared" si="2"/>
        <v>ALRT</v>
      </c>
      <c r="G62" s="85">
        <v>1</v>
      </c>
    </row>
    <row r="63" spans="1:7">
      <c r="A63" s="81">
        <v>61</v>
      </c>
      <c r="B63" s="82" t="s">
        <v>923</v>
      </c>
      <c r="C63" s="83" t="str">
        <f t="shared" si="0"/>
        <v>軽故障</v>
      </c>
      <c r="D63" s="84" t="str">
        <f t="shared" si="1"/>
        <v>×</v>
      </c>
      <c r="E63" s="84" t="s">
        <v>863</v>
      </c>
      <c r="F63" s="81" t="str">
        <f t="shared" si="2"/>
        <v>WARN</v>
      </c>
      <c r="G63" s="85">
        <v>3</v>
      </c>
    </row>
    <row r="64" spans="1:7">
      <c r="A64" s="81">
        <v>62</v>
      </c>
      <c r="B64" s="82" t="s">
        <v>924</v>
      </c>
      <c r="C64" s="83" t="str">
        <f t="shared" si="0"/>
        <v>重故障</v>
      </c>
      <c r="D64" s="84" t="str">
        <f t="shared" si="1"/>
        <v>〇</v>
      </c>
      <c r="E64" s="84" t="s">
        <v>863</v>
      </c>
      <c r="F64" s="81" t="str">
        <f t="shared" si="2"/>
        <v>ALRT</v>
      </c>
      <c r="G64" s="85">
        <v>1</v>
      </c>
    </row>
    <row r="65" spans="1:7">
      <c r="A65" s="81">
        <v>63</v>
      </c>
      <c r="B65" s="82" t="s">
        <v>925</v>
      </c>
      <c r="C65" s="83" t="str">
        <f t="shared" si="0"/>
        <v>重故障</v>
      </c>
      <c r="D65" s="84" t="str">
        <f t="shared" si="1"/>
        <v>〇</v>
      </c>
      <c r="E65" s="84" t="s">
        <v>863</v>
      </c>
      <c r="F65" s="81" t="str">
        <f t="shared" si="2"/>
        <v>ALRT</v>
      </c>
      <c r="G65" s="85">
        <v>1</v>
      </c>
    </row>
    <row r="66" spans="1:7">
      <c r="A66" s="81">
        <v>64</v>
      </c>
      <c r="B66" s="82" t="s">
        <v>887</v>
      </c>
      <c r="C66" s="83" t="s">
        <v>888</v>
      </c>
      <c r="D66" s="84" t="str">
        <f t="shared" si="1"/>
        <v>×</v>
      </c>
      <c r="E66" s="84" t="s">
        <v>889</v>
      </c>
      <c r="F66" s="81" t="str">
        <f t="shared" si="2"/>
        <v>INFO</v>
      </c>
      <c r="G66" s="85">
        <v>3</v>
      </c>
    </row>
    <row r="67" spans="1:7">
      <c r="A67" s="81">
        <v>65</v>
      </c>
      <c r="B67" s="82" t="s">
        <v>926</v>
      </c>
      <c r="C67" s="83" t="str">
        <f t="shared" si="0"/>
        <v>重故障</v>
      </c>
      <c r="D67" s="84" t="str">
        <f t="shared" si="1"/>
        <v>〇</v>
      </c>
      <c r="E67" s="84" t="s">
        <v>863</v>
      </c>
      <c r="F67" s="81" t="str">
        <f t="shared" si="2"/>
        <v>ALRT</v>
      </c>
      <c r="G67" s="85">
        <v>1</v>
      </c>
    </row>
    <row r="68" spans="1:7">
      <c r="A68" s="81">
        <v>66</v>
      </c>
      <c r="B68" s="82" t="s">
        <v>927</v>
      </c>
      <c r="C68" s="83" t="str">
        <f t="shared" ref="C68:C97" si="3">IF(G68=1,"重故障","軽故障")</f>
        <v>重故障</v>
      </c>
      <c r="D68" s="84" t="str">
        <f t="shared" ref="D68:D98" si="4">IF(G68=3,"×","〇")</f>
        <v>〇</v>
      </c>
      <c r="E68" s="84" t="s">
        <v>863</v>
      </c>
      <c r="F68" s="81" t="str">
        <f t="shared" ref="F68:F98" si="5">IF(C68="重故障","ALRT",IF(C68="軽故障","WARN","INFO"))</f>
        <v>ALRT</v>
      </c>
      <c r="G68" s="85">
        <v>1</v>
      </c>
    </row>
    <row r="69" spans="1:7">
      <c r="A69" s="81">
        <v>67</v>
      </c>
      <c r="B69" s="82" t="s">
        <v>928</v>
      </c>
      <c r="C69" s="83" t="str">
        <f t="shared" si="3"/>
        <v>重故障</v>
      </c>
      <c r="D69" s="84" t="str">
        <f t="shared" si="4"/>
        <v>〇</v>
      </c>
      <c r="E69" s="84" t="s">
        <v>863</v>
      </c>
      <c r="F69" s="81" t="str">
        <f t="shared" si="5"/>
        <v>ALRT</v>
      </c>
      <c r="G69" s="85">
        <v>1</v>
      </c>
    </row>
    <row r="70" spans="1:7">
      <c r="A70" s="81">
        <v>68</v>
      </c>
      <c r="B70" s="82" t="s">
        <v>929</v>
      </c>
      <c r="C70" s="83" t="str">
        <f t="shared" si="3"/>
        <v>重故障</v>
      </c>
      <c r="D70" s="84" t="str">
        <f t="shared" si="4"/>
        <v>〇</v>
      </c>
      <c r="E70" s="84" t="s">
        <v>863</v>
      </c>
      <c r="F70" s="81" t="str">
        <f t="shared" si="5"/>
        <v>ALRT</v>
      </c>
      <c r="G70" s="85">
        <v>1</v>
      </c>
    </row>
    <row r="71" spans="1:7">
      <c r="A71" s="81">
        <v>69</v>
      </c>
      <c r="B71" s="82" t="s">
        <v>930</v>
      </c>
      <c r="C71" s="83" t="str">
        <f t="shared" si="3"/>
        <v>重故障</v>
      </c>
      <c r="D71" s="84" t="str">
        <f t="shared" si="4"/>
        <v>〇</v>
      </c>
      <c r="E71" s="84" t="s">
        <v>863</v>
      </c>
      <c r="F71" s="81" t="str">
        <f t="shared" si="5"/>
        <v>ALRT</v>
      </c>
      <c r="G71" s="85">
        <v>1</v>
      </c>
    </row>
    <row r="72" spans="1:7">
      <c r="A72" s="81">
        <v>70</v>
      </c>
      <c r="B72" s="82" t="s">
        <v>931</v>
      </c>
      <c r="C72" s="83" t="str">
        <f t="shared" si="3"/>
        <v>重故障</v>
      </c>
      <c r="D72" s="84" t="str">
        <f t="shared" si="4"/>
        <v>〇</v>
      </c>
      <c r="E72" s="84" t="s">
        <v>863</v>
      </c>
      <c r="F72" s="81" t="str">
        <f t="shared" si="5"/>
        <v>ALRT</v>
      </c>
      <c r="G72" s="85">
        <v>1</v>
      </c>
    </row>
    <row r="73" spans="1:7">
      <c r="A73" s="81">
        <v>71</v>
      </c>
      <c r="B73" s="82" t="s">
        <v>932</v>
      </c>
      <c r="C73" s="83" t="str">
        <f t="shared" si="3"/>
        <v>重故障</v>
      </c>
      <c r="D73" s="84" t="str">
        <f t="shared" si="4"/>
        <v>〇</v>
      </c>
      <c r="E73" s="84" t="s">
        <v>863</v>
      </c>
      <c r="F73" s="81" t="str">
        <f t="shared" si="5"/>
        <v>ALRT</v>
      </c>
      <c r="G73" s="85">
        <v>1</v>
      </c>
    </row>
    <row r="74" spans="1:7">
      <c r="A74" s="81">
        <v>72</v>
      </c>
      <c r="B74" s="82" t="s">
        <v>933</v>
      </c>
      <c r="C74" s="83" t="str">
        <f t="shared" si="3"/>
        <v>重故障</v>
      </c>
      <c r="D74" s="84" t="str">
        <f t="shared" si="4"/>
        <v>〇</v>
      </c>
      <c r="E74" s="84" t="s">
        <v>863</v>
      </c>
      <c r="F74" s="81" t="str">
        <f t="shared" si="5"/>
        <v>ALRT</v>
      </c>
      <c r="G74" s="85">
        <v>1</v>
      </c>
    </row>
    <row r="75" spans="1:7">
      <c r="A75" s="81">
        <v>73</v>
      </c>
      <c r="B75" s="82" t="s">
        <v>934</v>
      </c>
      <c r="C75" s="83" t="str">
        <f t="shared" si="3"/>
        <v>重故障</v>
      </c>
      <c r="D75" s="84" t="str">
        <f t="shared" si="4"/>
        <v>〇</v>
      </c>
      <c r="E75" s="84" t="s">
        <v>863</v>
      </c>
      <c r="F75" s="81" t="str">
        <f t="shared" si="5"/>
        <v>ALRT</v>
      </c>
      <c r="G75" s="85">
        <v>1</v>
      </c>
    </row>
    <row r="76" spans="1:7">
      <c r="A76" s="81">
        <v>74</v>
      </c>
      <c r="B76" s="82" t="s">
        <v>935</v>
      </c>
      <c r="C76" s="83" t="str">
        <f t="shared" si="3"/>
        <v>軽故障</v>
      </c>
      <c r="D76" s="84" t="str">
        <f t="shared" si="4"/>
        <v>×</v>
      </c>
      <c r="E76" s="84" t="s">
        <v>863</v>
      </c>
      <c r="F76" s="81" t="str">
        <f t="shared" si="5"/>
        <v>WARN</v>
      </c>
      <c r="G76" s="85">
        <v>3</v>
      </c>
    </row>
    <row r="77" spans="1:7">
      <c r="A77" s="81">
        <v>75</v>
      </c>
      <c r="B77" s="82" t="s">
        <v>936</v>
      </c>
      <c r="C77" s="83" t="str">
        <f t="shared" si="3"/>
        <v>重故障</v>
      </c>
      <c r="D77" s="84" t="str">
        <f t="shared" si="4"/>
        <v>〇</v>
      </c>
      <c r="E77" s="84" t="s">
        <v>863</v>
      </c>
      <c r="F77" s="81" t="str">
        <f t="shared" si="5"/>
        <v>ALRT</v>
      </c>
      <c r="G77" s="85">
        <v>1</v>
      </c>
    </row>
    <row r="78" spans="1:7">
      <c r="A78" s="81">
        <v>76</v>
      </c>
      <c r="B78" s="82" t="s">
        <v>937</v>
      </c>
      <c r="C78" s="83" t="str">
        <f t="shared" si="3"/>
        <v>重故障</v>
      </c>
      <c r="D78" s="84" t="str">
        <f t="shared" si="4"/>
        <v>〇</v>
      </c>
      <c r="E78" s="84" t="s">
        <v>863</v>
      </c>
      <c r="F78" s="81" t="str">
        <f t="shared" si="5"/>
        <v>ALRT</v>
      </c>
      <c r="G78" s="85">
        <v>1</v>
      </c>
    </row>
    <row r="79" spans="1:7">
      <c r="A79" s="81">
        <v>77</v>
      </c>
      <c r="B79" s="82" t="s">
        <v>887</v>
      </c>
      <c r="C79" s="83" t="s">
        <v>888</v>
      </c>
      <c r="D79" s="84" t="str">
        <f t="shared" si="4"/>
        <v>×</v>
      </c>
      <c r="E79" s="84" t="s">
        <v>889</v>
      </c>
      <c r="F79" s="81" t="str">
        <f t="shared" si="5"/>
        <v>INFO</v>
      </c>
      <c r="G79" s="85">
        <v>3</v>
      </c>
    </row>
    <row r="80" spans="1:7">
      <c r="A80" s="81">
        <v>78</v>
      </c>
      <c r="B80" s="82" t="s">
        <v>887</v>
      </c>
      <c r="C80" s="83" t="s">
        <v>888</v>
      </c>
      <c r="D80" s="84" t="str">
        <f t="shared" si="4"/>
        <v>×</v>
      </c>
      <c r="E80" s="84" t="s">
        <v>889</v>
      </c>
      <c r="F80" s="81" t="str">
        <f t="shared" si="5"/>
        <v>INFO</v>
      </c>
      <c r="G80" s="85">
        <v>3</v>
      </c>
    </row>
    <row r="81" spans="1:7">
      <c r="A81" s="81">
        <v>79</v>
      </c>
      <c r="B81" s="82" t="s">
        <v>887</v>
      </c>
      <c r="C81" s="83" t="s">
        <v>888</v>
      </c>
      <c r="D81" s="84" t="str">
        <f t="shared" si="4"/>
        <v>×</v>
      </c>
      <c r="E81" s="84" t="s">
        <v>889</v>
      </c>
      <c r="F81" s="81" t="str">
        <f t="shared" si="5"/>
        <v>INFO</v>
      </c>
      <c r="G81" s="85">
        <v>3</v>
      </c>
    </row>
    <row r="82" spans="1:7">
      <c r="A82" s="81">
        <v>80</v>
      </c>
      <c r="B82" s="82" t="s">
        <v>887</v>
      </c>
      <c r="C82" s="83" t="s">
        <v>888</v>
      </c>
      <c r="D82" s="84" t="str">
        <f t="shared" si="4"/>
        <v>×</v>
      </c>
      <c r="E82" s="84" t="s">
        <v>889</v>
      </c>
      <c r="F82" s="81" t="str">
        <f t="shared" si="5"/>
        <v>INFO</v>
      </c>
      <c r="G82" s="85">
        <v>3</v>
      </c>
    </row>
    <row r="83" spans="1:7">
      <c r="A83" s="81">
        <v>81</v>
      </c>
      <c r="B83" s="82" t="s">
        <v>887</v>
      </c>
      <c r="C83" s="83" t="s">
        <v>888</v>
      </c>
      <c r="D83" s="84" t="str">
        <f t="shared" si="4"/>
        <v>×</v>
      </c>
      <c r="E83" s="84" t="s">
        <v>889</v>
      </c>
      <c r="F83" s="81" t="str">
        <f t="shared" si="5"/>
        <v>INFO</v>
      </c>
      <c r="G83" s="85">
        <v>3</v>
      </c>
    </row>
    <row r="84" spans="1:7">
      <c r="A84" s="81">
        <v>82</v>
      </c>
      <c r="B84" s="82" t="s">
        <v>938</v>
      </c>
      <c r="C84" s="83" t="str">
        <f t="shared" si="3"/>
        <v>重故障</v>
      </c>
      <c r="D84" s="84" t="str">
        <f t="shared" si="4"/>
        <v>〇</v>
      </c>
      <c r="E84" s="84" t="s">
        <v>863</v>
      </c>
      <c r="F84" s="81" t="str">
        <f t="shared" si="5"/>
        <v>ALRT</v>
      </c>
      <c r="G84" s="85">
        <v>1</v>
      </c>
    </row>
    <row r="85" spans="1:7">
      <c r="A85" s="81">
        <v>83</v>
      </c>
      <c r="B85" s="82" t="s">
        <v>939</v>
      </c>
      <c r="C85" s="83" t="str">
        <f t="shared" si="3"/>
        <v>重故障</v>
      </c>
      <c r="D85" s="84" t="str">
        <f t="shared" si="4"/>
        <v>〇</v>
      </c>
      <c r="E85" s="84" t="s">
        <v>863</v>
      </c>
      <c r="F85" s="81" t="str">
        <f t="shared" si="5"/>
        <v>ALRT</v>
      </c>
      <c r="G85" s="85">
        <v>1</v>
      </c>
    </row>
    <row r="86" spans="1:7">
      <c r="A86" s="81">
        <v>84</v>
      </c>
      <c r="B86" s="82" t="s">
        <v>940</v>
      </c>
      <c r="C86" s="83" t="str">
        <f t="shared" si="3"/>
        <v>重故障</v>
      </c>
      <c r="D86" s="84" t="str">
        <f t="shared" si="4"/>
        <v>〇</v>
      </c>
      <c r="E86" s="84" t="s">
        <v>863</v>
      </c>
      <c r="F86" s="81" t="str">
        <f t="shared" si="5"/>
        <v>ALRT</v>
      </c>
      <c r="G86" s="85">
        <v>1</v>
      </c>
    </row>
    <row r="87" spans="1:7">
      <c r="A87" s="81">
        <v>85</v>
      </c>
      <c r="B87" s="82" t="s">
        <v>941</v>
      </c>
      <c r="C87" s="83" t="str">
        <f t="shared" si="3"/>
        <v>重故障</v>
      </c>
      <c r="D87" s="84" t="str">
        <f t="shared" si="4"/>
        <v>〇</v>
      </c>
      <c r="E87" s="84" t="s">
        <v>863</v>
      </c>
      <c r="F87" s="81" t="str">
        <f t="shared" si="5"/>
        <v>ALRT</v>
      </c>
      <c r="G87" s="85">
        <v>1</v>
      </c>
    </row>
    <row r="88" spans="1:7">
      <c r="A88" s="81">
        <v>86</v>
      </c>
      <c r="B88" s="82" t="s">
        <v>942</v>
      </c>
      <c r="C88" s="83" t="str">
        <f t="shared" si="3"/>
        <v>重故障</v>
      </c>
      <c r="D88" s="84" t="str">
        <f t="shared" si="4"/>
        <v>〇</v>
      </c>
      <c r="E88" s="84" t="s">
        <v>863</v>
      </c>
      <c r="F88" s="81" t="str">
        <f t="shared" si="5"/>
        <v>ALRT</v>
      </c>
      <c r="G88" s="85">
        <v>1</v>
      </c>
    </row>
    <row r="89" spans="1:7">
      <c r="A89" s="81">
        <v>87</v>
      </c>
      <c r="B89" s="82" t="s">
        <v>943</v>
      </c>
      <c r="C89" s="83" t="str">
        <f t="shared" si="3"/>
        <v>重故障</v>
      </c>
      <c r="D89" s="84" t="str">
        <f t="shared" si="4"/>
        <v>〇</v>
      </c>
      <c r="E89" s="84" t="s">
        <v>863</v>
      </c>
      <c r="F89" s="81" t="str">
        <f t="shared" si="5"/>
        <v>ALRT</v>
      </c>
      <c r="G89" s="85">
        <v>1</v>
      </c>
    </row>
    <row r="90" spans="1:7">
      <c r="A90" s="81">
        <v>88</v>
      </c>
      <c r="B90" s="82" t="s">
        <v>887</v>
      </c>
      <c r="C90" s="83" t="s">
        <v>888</v>
      </c>
      <c r="D90" s="84" t="str">
        <f t="shared" si="4"/>
        <v>×</v>
      </c>
      <c r="E90" s="84" t="s">
        <v>889</v>
      </c>
      <c r="F90" s="81" t="str">
        <f t="shared" si="5"/>
        <v>INFO</v>
      </c>
      <c r="G90" s="85">
        <v>3</v>
      </c>
    </row>
    <row r="91" spans="1:7">
      <c r="A91" s="81">
        <v>89</v>
      </c>
      <c r="B91" s="82" t="s">
        <v>944</v>
      </c>
      <c r="C91" s="83" t="str">
        <f t="shared" si="3"/>
        <v>軽故障</v>
      </c>
      <c r="D91" s="84" t="str">
        <f t="shared" si="4"/>
        <v>×</v>
      </c>
      <c r="E91" s="84" t="s">
        <v>863</v>
      </c>
      <c r="F91" s="81" t="str">
        <f t="shared" si="5"/>
        <v>WARN</v>
      </c>
      <c r="G91" s="85">
        <v>3</v>
      </c>
    </row>
    <row r="92" spans="1:7">
      <c r="A92" s="81">
        <v>90</v>
      </c>
      <c r="B92" s="82" t="s">
        <v>945</v>
      </c>
      <c r="C92" s="83" t="str">
        <f t="shared" si="3"/>
        <v>重故障</v>
      </c>
      <c r="D92" s="84" t="str">
        <f t="shared" si="4"/>
        <v>〇</v>
      </c>
      <c r="E92" s="84" t="s">
        <v>863</v>
      </c>
      <c r="F92" s="81" t="str">
        <f t="shared" si="5"/>
        <v>ALRT</v>
      </c>
      <c r="G92" s="85">
        <v>1</v>
      </c>
    </row>
    <row r="93" spans="1:7">
      <c r="A93" s="81">
        <v>91</v>
      </c>
      <c r="B93" s="82" t="s">
        <v>946</v>
      </c>
      <c r="C93" s="83" t="str">
        <f t="shared" si="3"/>
        <v>重故障</v>
      </c>
      <c r="D93" s="84" t="str">
        <f t="shared" si="4"/>
        <v>〇</v>
      </c>
      <c r="E93" s="84" t="s">
        <v>863</v>
      </c>
      <c r="F93" s="81" t="str">
        <f t="shared" si="5"/>
        <v>ALRT</v>
      </c>
      <c r="G93" s="85">
        <v>1</v>
      </c>
    </row>
    <row r="94" spans="1:7">
      <c r="A94" s="81">
        <v>92</v>
      </c>
      <c r="B94" s="82" t="s">
        <v>947</v>
      </c>
      <c r="C94" s="83" t="str">
        <f t="shared" si="3"/>
        <v>重故障</v>
      </c>
      <c r="D94" s="84" t="str">
        <f t="shared" si="4"/>
        <v>〇</v>
      </c>
      <c r="E94" s="84" t="s">
        <v>863</v>
      </c>
      <c r="F94" s="81" t="str">
        <f t="shared" si="5"/>
        <v>ALRT</v>
      </c>
      <c r="G94" s="85">
        <v>1</v>
      </c>
    </row>
    <row r="95" spans="1:7">
      <c r="A95" s="81">
        <v>93</v>
      </c>
      <c r="B95" s="82" t="s">
        <v>948</v>
      </c>
      <c r="C95" s="83" t="str">
        <f t="shared" si="3"/>
        <v>重故障</v>
      </c>
      <c r="D95" s="84" t="str">
        <f t="shared" si="4"/>
        <v>〇</v>
      </c>
      <c r="E95" s="84" t="s">
        <v>863</v>
      </c>
      <c r="F95" s="81" t="str">
        <f t="shared" si="5"/>
        <v>ALRT</v>
      </c>
      <c r="G95" s="85">
        <v>1</v>
      </c>
    </row>
    <row r="96" spans="1:7">
      <c r="A96" s="81">
        <v>94</v>
      </c>
      <c r="B96" s="82" t="s">
        <v>949</v>
      </c>
      <c r="C96" s="83" t="str">
        <f t="shared" si="3"/>
        <v>重故障</v>
      </c>
      <c r="D96" s="84" t="str">
        <f t="shared" si="4"/>
        <v>〇</v>
      </c>
      <c r="E96" s="84" t="s">
        <v>863</v>
      </c>
      <c r="F96" s="81" t="str">
        <f t="shared" si="5"/>
        <v>ALRT</v>
      </c>
      <c r="G96" s="85">
        <v>1</v>
      </c>
    </row>
    <row r="97" spans="1:7">
      <c r="A97" s="81">
        <v>95</v>
      </c>
      <c r="B97" s="82" t="s">
        <v>950</v>
      </c>
      <c r="C97" s="83" t="str">
        <f t="shared" si="3"/>
        <v>軽故障</v>
      </c>
      <c r="D97" s="84" t="str">
        <f t="shared" si="4"/>
        <v>×</v>
      </c>
      <c r="E97" s="84" t="s">
        <v>863</v>
      </c>
      <c r="F97" s="81" t="str">
        <f t="shared" si="5"/>
        <v>WARN</v>
      </c>
      <c r="G97" s="85">
        <v>3</v>
      </c>
    </row>
    <row r="98" spans="1:7">
      <c r="A98" s="81">
        <v>96</v>
      </c>
      <c r="B98" s="82" t="s">
        <v>887</v>
      </c>
      <c r="C98" s="83" t="s">
        <v>888</v>
      </c>
      <c r="D98" s="84" t="str">
        <f t="shared" si="4"/>
        <v>×</v>
      </c>
      <c r="E98" s="84" t="s">
        <v>889</v>
      </c>
      <c r="F98" s="81" t="str">
        <f t="shared" si="5"/>
        <v>INFO</v>
      </c>
      <c r="G98" s="85">
        <v>3</v>
      </c>
    </row>
    <row r="111" spans="1:7">
      <c r="A111" t="s">
        <v>953</v>
      </c>
    </row>
    <row r="112" spans="1:7">
      <c r="A112" s="70" t="s">
        <v>852</v>
      </c>
      <c r="B112" s="71" t="s">
        <v>853</v>
      </c>
      <c r="C112" s="71" t="s">
        <v>854</v>
      </c>
      <c r="D112" s="72" t="s">
        <v>855</v>
      </c>
      <c r="E112" s="73" t="s">
        <v>856</v>
      </c>
      <c r="F112" s="74" t="s">
        <v>857</v>
      </c>
      <c r="G112" s="75" t="s">
        <v>858</v>
      </c>
    </row>
    <row r="113" spans="1:7">
      <c r="A113" s="76"/>
      <c r="B113" s="76"/>
      <c r="C113" s="76"/>
      <c r="D113" s="77" t="s">
        <v>859</v>
      </c>
      <c r="E113" s="78" t="s">
        <v>859</v>
      </c>
      <c r="F113" s="79" t="s">
        <v>860</v>
      </c>
      <c r="G113" s="80" t="s">
        <v>861</v>
      </c>
    </row>
    <row r="114" spans="1:7">
      <c r="A114" s="81">
        <v>2</v>
      </c>
      <c r="B114" s="82" t="s">
        <v>864</v>
      </c>
      <c r="C114" s="83" t="s">
        <v>951</v>
      </c>
      <c r="D114" s="84" t="s">
        <v>863</v>
      </c>
      <c r="E114" s="84" t="s">
        <v>863</v>
      </c>
      <c r="F114" s="81" t="s">
        <v>952</v>
      </c>
      <c r="G114" s="85">
        <v>2</v>
      </c>
    </row>
    <row r="115" spans="1:7">
      <c r="A115" s="81">
        <v>3</v>
      </c>
      <c r="B115" s="82" t="s">
        <v>865</v>
      </c>
      <c r="C115" s="83" t="s">
        <v>951</v>
      </c>
      <c r="D115" s="84" t="s">
        <v>889</v>
      </c>
      <c r="E115" s="84" t="s">
        <v>863</v>
      </c>
      <c r="F115" s="81" t="s">
        <v>952</v>
      </c>
      <c r="G115" s="85">
        <v>3</v>
      </c>
    </row>
    <row r="116" spans="1:7">
      <c r="A116" s="81">
        <v>5</v>
      </c>
      <c r="B116" s="82" t="s">
        <v>867</v>
      </c>
      <c r="C116" s="83" t="s">
        <v>951</v>
      </c>
      <c r="D116" s="84" t="s">
        <v>863</v>
      </c>
      <c r="E116" s="84" t="s">
        <v>863</v>
      </c>
      <c r="F116" s="81" t="s">
        <v>952</v>
      </c>
      <c r="G116" s="85">
        <v>2</v>
      </c>
    </row>
    <row r="117" spans="1:7">
      <c r="A117" s="81">
        <v>6</v>
      </c>
      <c r="B117" s="82" t="s">
        <v>868</v>
      </c>
      <c r="C117" s="83" t="s">
        <v>951</v>
      </c>
      <c r="D117" s="84" t="s">
        <v>889</v>
      </c>
      <c r="E117" s="84" t="s">
        <v>863</v>
      </c>
      <c r="F117" s="81" t="s">
        <v>952</v>
      </c>
      <c r="G117" s="85">
        <v>3</v>
      </c>
    </row>
    <row r="118" spans="1:7">
      <c r="A118" s="81">
        <v>8</v>
      </c>
      <c r="B118" s="82" t="s">
        <v>870</v>
      </c>
      <c r="C118" s="83" t="s">
        <v>951</v>
      </c>
      <c r="D118" s="84" t="s">
        <v>863</v>
      </c>
      <c r="E118" s="84" t="s">
        <v>863</v>
      </c>
      <c r="F118" s="81" t="s">
        <v>952</v>
      </c>
      <c r="G118" s="85">
        <v>2</v>
      </c>
    </row>
    <row r="119" spans="1:7">
      <c r="A119" s="81">
        <v>9</v>
      </c>
      <c r="B119" s="82" t="s">
        <v>871</v>
      </c>
      <c r="C119" s="83" t="s">
        <v>951</v>
      </c>
      <c r="D119" s="84" t="s">
        <v>889</v>
      </c>
      <c r="E119" s="84" t="s">
        <v>863</v>
      </c>
      <c r="F119" s="81" t="s">
        <v>952</v>
      </c>
      <c r="G119" s="85">
        <v>3</v>
      </c>
    </row>
    <row r="120" spans="1:7">
      <c r="A120" s="81">
        <v>11</v>
      </c>
      <c r="B120" s="82" t="s">
        <v>873</v>
      </c>
      <c r="C120" s="83" t="s">
        <v>951</v>
      </c>
      <c r="D120" s="84" t="s">
        <v>863</v>
      </c>
      <c r="E120" s="84" t="s">
        <v>863</v>
      </c>
      <c r="F120" s="81" t="s">
        <v>952</v>
      </c>
      <c r="G120" s="85">
        <v>2</v>
      </c>
    </row>
    <row r="121" spans="1:7">
      <c r="A121" s="81">
        <v>12</v>
      </c>
      <c r="B121" s="82" t="s">
        <v>874</v>
      </c>
      <c r="C121" s="83" t="s">
        <v>951</v>
      </c>
      <c r="D121" s="84" t="s">
        <v>889</v>
      </c>
      <c r="E121" s="84" t="s">
        <v>863</v>
      </c>
      <c r="F121" s="81" t="s">
        <v>952</v>
      </c>
      <c r="G121" s="85">
        <v>3</v>
      </c>
    </row>
    <row r="122" spans="1:7">
      <c r="A122" s="81">
        <v>14</v>
      </c>
      <c r="B122" s="82" t="s">
        <v>876</v>
      </c>
      <c r="C122" s="83" t="s">
        <v>951</v>
      </c>
      <c r="D122" s="84" t="s">
        <v>863</v>
      </c>
      <c r="E122" s="84" t="s">
        <v>863</v>
      </c>
      <c r="F122" s="81" t="s">
        <v>952</v>
      </c>
      <c r="G122" s="85">
        <v>2</v>
      </c>
    </row>
    <row r="123" spans="1:7">
      <c r="A123" s="81">
        <v>15</v>
      </c>
      <c r="B123" s="82" t="s">
        <v>877</v>
      </c>
      <c r="C123" s="83" t="s">
        <v>951</v>
      </c>
      <c r="D123" s="84" t="s">
        <v>889</v>
      </c>
      <c r="E123" s="84" t="s">
        <v>863</v>
      </c>
      <c r="F123" s="81" t="s">
        <v>952</v>
      </c>
      <c r="G123" s="85">
        <v>3</v>
      </c>
    </row>
    <row r="124" spans="1:7">
      <c r="A124" s="81">
        <v>17</v>
      </c>
      <c r="B124" s="82" t="s">
        <v>879</v>
      </c>
      <c r="C124" s="83" t="s">
        <v>951</v>
      </c>
      <c r="D124" s="84" t="s">
        <v>863</v>
      </c>
      <c r="E124" s="84" t="s">
        <v>863</v>
      </c>
      <c r="F124" s="81" t="s">
        <v>952</v>
      </c>
      <c r="G124" s="85">
        <v>2</v>
      </c>
    </row>
    <row r="125" spans="1:7">
      <c r="A125" s="81">
        <v>18</v>
      </c>
      <c r="B125" s="82" t="s">
        <v>880</v>
      </c>
      <c r="C125" s="83" t="s">
        <v>951</v>
      </c>
      <c r="D125" s="84" t="s">
        <v>889</v>
      </c>
      <c r="E125" s="84" t="s">
        <v>863</v>
      </c>
      <c r="F125" s="81" t="s">
        <v>952</v>
      </c>
      <c r="G125" s="85">
        <v>3</v>
      </c>
    </row>
    <row r="126" spans="1:7">
      <c r="A126" s="81">
        <v>20</v>
      </c>
      <c r="B126" s="82" t="s">
        <v>882</v>
      </c>
      <c r="C126" s="83" t="s">
        <v>951</v>
      </c>
      <c r="D126" s="84" t="s">
        <v>863</v>
      </c>
      <c r="E126" s="84" t="s">
        <v>863</v>
      </c>
      <c r="F126" s="81" t="s">
        <v>952</v>
      </c>
      <c r="G126" s="85">
        <v>2</v>
      </c>
    </row>
    <row r="127" spans="1:7">
      <c r="A127" s="81">
        <v>21</v>
      </c>
      <c r="B127" s="82" t="s">
        <v>883</v>
      </c>
      <c r="C127" s="83" t="s">
        <v>951</v>
      </c>
      <c r="D127" s="84" t="s">
        <v>889</v>
      </c>
      <c r="E127" s="84" t="s">
        <v>863</v>
      </c>
      <c r="F127" s="81" t="s">
        <v>952</v>
      </c>
      <c r="G127" s="85">
        <v>3</v>
      </c>
    </row>
    <row r="128" spans="1:7">
      <c r="A128" s="81">
        <v>23</v>
      </c>
      <c r="B128" s="82" t="s">
        <v>885</v>
      </c>
      <c r="C128" s="83" t="s">
        <v>951</v>
      </c>
      <c r="D128" s="84" t="s">
        <v>863</v>
      </c>
      <c r="E128" s="84" t="s">
        <v>863</v>
      </c>
      <c r="F128" s="81" t="s">
        <v>952</v>
      </c>
      <c r="G128" s="85">
        <v>2</v>
      </c>
    </row>
    <row r="129" spans="1:7">
      <c r="A129" s="81">
        <v>24</v>
      </c>
      <c r="B129" s="82" t="s">
        <v>886</v>
      </c>
      <c r="C129" s="83" t="s">
        <v>951</v>
      </c>
      <c r="D129" s="84" t="s">
        <v>889</v>
      </c>
      <c r="E129" s="84" t="s">
        <v>863</v>
      </c>
      <c r="F129" s="81" t="s">
        <v>952</v>
      </c>
      <c r="G129" s="85">
        <v>3</v>
      </c>
    </row>
    <row r="130" spans="1:7">
      <c r="A130" s="81">
        <v>29</v>
      </c>
      <c r="B130" s="82" t="s">
        <v>891</v>
      </c>
      <c r="C130" s="83" t="s">
        <v>951</v>
      </c>
      <c r="D130" s="84" t="s">
        <v>863</v>
      </c>
      <c r="E130" s="84" t="s">
        <v>863</v>
      </c>
      <c r="F130" s="81" t="s">
        <v>952</v>
      </c>
      <c r="G130" s="85">
        <v>2</v>
      </c>
    </row>
    <row r="131" spans="1:7">
      <c r="A131" s="81">
        <v>30</v>
      </c>
      <c r="B131" s="82" t="s">
        <v>892</v>
      </c>
      <c r="C131" s="83" t="s">
        <v>951</v>
      </c>
      <c r="D131" s="84" t="s">
        <v>889</v>
      </c>
      <c r="E131" s="84" t="s">
        <v>863</v>
      </c>
      <c r="F131" s="81" t="s">
        <v>952</v>
      </c>
      <c r="G131" s="85">
        <v>3</v>
      </c>
    </row>
    <row r="132" spans="1:7">
      <c r="A132" s="81">
        <v>32</v>
      </c>
      <c r="B132" s="82" t="s">
        <v>894</v>
      </c>
      <c r="C132" s="83" t="s">
        <v>951</v>
      </c>
      <c r="D132" s="84" t="s">
        <v>863</v>
      </c>
      <c r="E132" s="84" t="s">
        <v>863</v>
      </c>
      <c r="F132" s="81" t="s">
        <v>952</v>
      </c>
      <c r="G132" s="85">
        <v>2</v>
      </c>
    </row>
    <row r="133" spans="1:7">
      <c r="A133" s="81">
        <v>33</v>
      </c>
      <c r="B133" s="82" t="s">
        <v>895</v>
      </c>
      <c r="C133" s="83" t="s">
        <v>951</v>
      </c>
      <c r="D133" s="84" t="s">
        <v>889</v>
      </c>
      <c r="E133" s="84" t="s">
        <v>863</v>
      </c>
      <c r="F133" s="81" t="s">
        <v>952</v>
      </c>
      <c r="G133" s="85">
        <v>3</v>
      </c>
    </row>
    <row r="134" spans="1:7">
      <c r="A134" s="81">
        <v>34</v>
      </c>
      <c r="B134" s="82" t="s">
        <v>896</v>
      </c>
      <c r="C134" s="83" t="s">
        <v>951</v>
      </c>
      <c r="D134" s="84" t="s">
        <v>889</v>
      </c>
      <c r="E134" s="84" t="s">
        <v>863</v>
      </c>
      <c r="F134" s="81" t="s">
        <v>952</v>
      </c>
      <c r="G134" s="85">
        <v>3</v>
      </c>
    </row>
    <row r="135" spans="1:7">
      <c r="A135" s="81">
        <v>37</v>
      </c>
      <c r="B135" s="82" t="s">
        <v>899</v>
      </c>
      <c r="C135" s="83" t="s">
        <v>951</v>
      </c>
      <c r="D135" s="84" t="s">
        <v>863</v>
      </c>
      <c r="E135" s="84" t="s">
        <v>863</v>
      </c>
      <c r="F135" s="81" t="s">
        <v>952</v>
      </c>
      <c r="G135" s="85">
        <v>2</v>
      </c>
    </row>
    <row r="136" spans="1:7">
      <c r="A136" s="81">
        <v>38</v>
      </c>
      <c r="B136" s="82" t="s">
        <v>900</v>
      </c>
      <c r="C136" s="83" t="s">
        <v>951</v>
      </c>
      <c r="D136" s="84" t="s">
        <v>889</v>
      </c>
      <c r="E136" s="84" t="s">
        <v>863</v>
      </c>
      <c r="F136" s="81" t="s">
        <v>952</v>
      </c>
      <c r="G136" s="85">
        <v>3</v>
      </c>
    </row>
    <row r="137" spans="1:7">
      <c r="A137" s="81">
        <v>42</v>
      </c>
      <c r="B137" s="86" t="s">
        <v>904</v>
      </c>
      <c r="C137" s="83" t="s">
        <v>951</v>
      </c>
      <c r="D137" s="84" t="s">
        <v>889</v>
      </c>
      <c r="E137" s="84" t="s">
        <v>863</v>
      </c>
      <c r="F137" s="81" t="s">
        <v>952</v>
      </c>
      <c r="G137" s="85">
        <v>3</v>
      </c>
    </row>
    <row r="138" spans="1:7">
      <c r="A138" s="81">
        <v>45</v>
      </c>
      <c r="B138" s="82" t="s">
        <v>907</v>
      </c>
      <c r="C138" s="83" t="s">
        <v>951</v>
      </c>
      <c r="D138" s="84" t="s">
        <v>889</v>
      </c>
      <c r="E138" s="84" t="s">
        <v>863</v>
      </c>
      <c r="F138" s="81" t="s">
        <v>952</v>
      </c>
      <c r="G138" s="85">
        <v>3</v>
      </c>
    </row>
    <row r="139" spans="1:7">
      <c r="A139" s="81">
        <v>48</v>
      </c>
      <c r="B139" s="82" t="s">
        <v>910</v>
      </c>
      <c r="C139" s="83" t="s">
        <v>951</v>
      </c>
      <c r="D139" s="84" t="s">
        <v>889</v>
      </c>
      <c r="E139" s="84" t="s">
        <v>863</v>
      </c>
      <c r="F139" s="81" t="s">
        <v>952</v>
      </c>
      <c r="G139" s="85">
        <v>3</v>
      </c>
    </row>
    <row r="140" spans="1:7">
      <c r="A140" s="81">
        <v>49</v>
      </c>
      <c r="B140" s="82" t="s">
        <v>911</v>
      </c>
      <c r="C140" s="83" t="s">
        <v>951</v>
      </c>
      <c r="D140" s="84" t="s">
        <v>889</v>
      </c>
      <c r="E140" s="84" t="s">
        <v>863</v>
      </c>
      <c r="F140" s="81" t="s">
        <v>952</v>
      </c>
      <c r="G140" s="85">
        <v>3</v>
      </c>
    </row>
    <row r="141" spans="1:7">
      <c r="A141" s="81">
        <v>61</v>
      </c>
      <c r="B141" s="82" t="s">
        <v>923</v>
      </c>
      <c r="C141" s="83" t="s">
        <v>951</v>
      </c>
      <c r="D141" s="84" t="s">
        <v>889</v>
      </c>
      <c r="E141" s="84" t="s">
        <v>863</v>
      </c>
      <c r="F141" s="81" t="s">
        <v>952</v>
      </c>
      <c r="G141" s="85">
        <v>3</v>
      </c>
    </row>
    <row r="142" spans="1:7">
      <c r="A142" s="81">
        <v>74</v>
      </c>
      <c r="B142" s="82" t="s">
        <v>935</v>
      </c>
      <c r="C142" s="83" t="s">
        <v>951</v>
      </c>
      <c r="D142" s="84" t="s">
        <v>889</v>
      </c>
      <c r="E142" s="84" t="s">
        <v>863</v>
      </c>
      <c r="F142" s="81" t="s">
        <v>952</v>
      </c>
      <c r="G142" s="85">
        <v>3</v>
      </c>
    </row>
    <row r="143" spans="1:7">
      <c r="A143" s="81">
        <v>89</v>
      </c>
      <c r="B143" s="82" t="s">
        <v>944</v>
      </c>
      <c r="C143" s="83" t="s">
        <v>951</v>
      </c>
      <c r="D143" s="84" t="s">
        <v>889</v>
      </c>
      <c r="E143" s="84" t="s">
        <v>863</v>
      </c>
      <c r="F143" s="81" t="s">
        <v>952</v>
      </c>
      <c r="G143" s="85">
        <v>3</v>
      </c>
    </row>
    <row r="144" spans="1:7">
      <c r="A144" s="81">
        <v>95</v>
      </c>
      <c r="B144" s="82" t="s">
        <v>950</v>
      </c>
      <c r="C144" s="83" t="s">
        <v>951</v>
      </c>
      <c r="D144" s="84" t="s">
        <v>889</v>
      </c>
      <c r="E144" s="84" t="s">
        <v>863</v>
      </c>
      <c r="F144" s="81" t="s">
        <v>952</v>
      </c>
      <c r="G144" s="85">
        <v>3</v>
      </c>
    </row>
    <row r="148" spans="1:7">
      <c r="A148" t="s">
        <v>956</v>
      </c>
    </row>
    <row r="149" spans="1:7">
      <c r="A149" s="70" t="s">
        <v>852</v>
      </c>
      <c r="B149" s="71" t="s">
        <v>853</v>
      </c>
      <c r="C149" s="71" t="s">
        <v>854</v>
      </c>
      <c r="D149" s="72" t="s">
        <v>855</v>
      </c>
      <c r="E149" s="73" t="s">
        <v>856</v>
      </c>
      <c r="F149" s="74" t="s">
        <v>857</v>
      </c>
      <c r="G149" s="75" t="s">
        <v>858</v>
      </c>
    </row>
    <row r="150" spans="1:7">
      <c r="A150" s="76"/>
      <c r="B150" s="76"/>
      <c r="C150" s="76"/>
      <c r="D150" s="77" t="s">
        <v>859</v>
      </c>
      <c r="E150" s="78" t="s">
        <v>859</v>
      </c>
      <c r="F150" s="79" t="s">
        <v>860</v>
      </c>
      <c r="G150" s="80" t="s">
        <v>861</v>
      </c>
    </row>
    <row r="151" spans="1:7">
      <c r="A151" s="81">
        <v>1</v>
      </c>
      <c r="B151" s="82" t="s">
        <v>862</v>
      </c>
      <c r="C151" s="83" t="s">
        <v>954</v>
      </c>
      <c r="D151" s="84" t="s">
        <v>863</v>
      </c>
      <c r="E151" s="84" t="s">
        <v>863</v>
      </c>
      <c r="F151" s="81" t="s">
        <v>955</v>
      </c>
      <c r="G151" s="85">
        <v>1</v>
      </c>
    </row>
    <row r="152" spans="1:7">
      <c r="A152" s="81">
        <v>4</v>
      </c>
      <c r="B152" s="82" t="s">
        <v>866</v>
      </c>
      <c r="C152" s="83" t="s">
        <v>954</v>
      </c>
      <c r="D152" s="84" t="s">
        <v>863</v>
      </c>
      <c r="E152" s="84" t="s">
        <v>863</v>
      </c>
      <c r="F152" s="81" t="s">
        <v>955</v>
      </c>
      <c r="G152" s="85">
        <v>1</v>
      </c>
    </row>
    <row r="153" spans="1:7">
      <c r="A153" s="81">
        <v>7</v>
      </c>
      <c r="B153" s="82" t="s">
        <v>869</v>
      </c>
      <c r="C153" s="83" t="s">
        <v>954</v>
      </c>
      <c r="D153" s="84" t="s">
        <v>863</v>
      </c>
      <c r="E153" s="84" t="s">
        <v>863</v>
      </c>
      <c r="F153" s="81" t="s">
        <v>955</v>
      </c>
      <c r="G153" s="85">
        <v>1</v>
      </c>
    </row>
    <row r="154" spans="1:7">
      <c r="A154" s="81">
        <v>10</v>
      </c>
      <c r="B154" s="82" t="s">
        <v>872</v>
      </c>
      <c r="C154" s="83" t="s">
        <v>954</v>
      </c>
      <c r="D154" s="84" t="s">
        <v>863</v>
      </c>
      <c r="E154" s="84" t="s">
        <v>863</v>
      </c>
      <c r="F154" s="81" t="s">
        <v>955</v>
      </c>
      <c r="G154" s="85">
        <v>1</v>
      </c>
    </row>
    <row r="155" spans="1:7">
      <c r="A155" s="81">
        <v>13</v>
      </c>
      <c r="B155" s="82" t="s">
        <v>875</v>
      </c>
      <c r="C155" s="83" t="s">
        <v>954</v>
      </c>
      <c r="D155" s="84" t="s">
        <v>863</v>
      </c>
      <c r="E155" s="84" t="s">
        <v>863</v>
      </c>
      <c r="F155" s="81" t="s">
        <v>955</v>
      </c>
      <c r="G155" s="85">
        <v>1</v>
      </c>
    </row>
    <row r="156" spans="1:7">
      <c r="A156" s="81">
        <v>16</v>
      </c>
      <c r="B156" s="82" t="s">
        <v>878</v>
      </c>
      <c r="C156" s="83" t="s">
        <v>954</v>
      </c>
      <c r="D156" s="84" t="s">
        <v>863</v>
      </c>
      <c r="E156" s="84" t="s">
        <v>863</v>
      </c>
      <c r="F156" s="81" t="s">
        <v>955</v>
      </c>
      <c r="G156" s="85">
        <v>1</v>
      </c>
    </row>
    <row r="157" spans="1:7">
      <c r="A157" s="81">
        <v>19</v>
      </c>
      <c r="B157" s="82" t="s">
        <v>881</v>
      </c>
      <c r="C157" s="83" t="s">
        <v>954</v>
      </c>
      <c r="D157" s="84" t="s">
        <v>863</v>
      </c>
      <c r="E157" s="84" t="s">
        <v>863</v>
      </c>
      <c r="F157" s="81" t="s">
        <v>955</v>
      </c>
      <c r="G157" s="85">
        <v>1</v>
      </c>
    </row>
    <row r="158" spans="1:7">
      <c r="A158" s="81">
        <v>22</v>
      </c>
      <c r="B158" s="82" t="s">
        <v>884</v>
      </c>
      <c r="C158" s="83" t="s">
        <v>954</v>
      </c>
      <c r="D158" s="84" t="s">
        <v>863</v>
      </c>
      <c r="E158" s="84" t="s">
        <v>863</v>
      </c>
      <c r="F158" s="81" t="s">
        <v>955</v>
      </c>
      <c r="G158" s="85">
        <v>1</v>
      </c>
    </row>
    <row r="159" spans="1:7">
      <c r="A159" s="81">
        <v>28</v>
      </c>
      <c r="B159" s="82" t="s">
        <v>890</v>
      </c>
      <c r="C159" s="83" t="s">
        <v>954</v>
      </c>
      <c r="D159" s="84" t="s">
        <v>863</v>
      </c>
      <c r="E159" s="84" t="s">
        <v>863</v>
      </c>
      <c r="F159" s="81" t="s">
        <v>955</v>
      </c>
      <c r="G159" s="85">
        <v>1</v>
      </c>
    </row>
    <row r="160" spans="1:7">
      <c r="A160" s="81">
        <v>31</v>
      </c>
      <c r="B160" s="82" t="s">
        <v>893</v>
      </c>
      <c r="C160" s="83" t="s">
        <v>954</v>
      </c>
      <c r="D160" s="84" t="s">
        <v>863</v>
      </c>
      <c r="E160" s="84" t="s">
        <v>863</v>
      </c>
      <c r="F160" s="81" t="s">
        <v>955</v>
      </c>
      <c r="G160" s="85">
        <v>1</v>
      </c>
    </row>
    <row r="161" spans="1:7">
      <c r="A161" s="81">
        <v>35</v>
      </c>
      <c r="B161" s="82" t="s">
        <v>897</v>
      </c>
      <c r="C161" s="83" t="s">
        <v>954</v>
      </c>
      <c r="D161" s="84" t="s">
        <v>863</v>
      </c>
      <c r="E161" s="84" t="s">
        <v>863</v>
      </c>
      <c r="F161" s="81" t="s">
        <v>955</v>
      </c>
      <c r="G161" s="85">
        <v>1</v>
      </c>
    </row>
    <row r="162" spans="1:7">
      <c r="A162" s="81">
        <v>36</v>
      </c>
      <c r="B162" s="82" t="s">
        <v>898</v>
      </c>
      <c r="C162" s="83" t="s">
        <v>954</v>
      </c>
      <c r="D162" s="84" t="s">
        <v>863</v>
      </c>
      <c r="E162" s="84" t="s">
        <v>863</v>
      </c>
      <c r="F162" s="81" t="s">
        <v>955</v>
      </c>
      <c r="G162" s="85">
        <v>1</v>
      </c>
    </row>
    <row r="163" spans="1:7">
      <c r="A163" s="81">
        <v>39</v>
      </c>
      <c r="B163" s="82" t="s">
        <v>901</v>
      </c>
      <c r="C163" s="83" t="s">
        <v>954</v>
      </c>
      <c r="D163" s="84" t="s">
        <v>863</v>
      </c>
      <c r="E163" s="84" t="s">
        <v>863</v>
      </c>
      <c r="F163" s="81" t="s">
        <v>955</v>
      </c>
      <c r="G163" s="85">
        <v>1</v>
      </c>
    </row>
    <row r="164" spans="1:7">
      <c r="A164" s="81">
        <v>40</v>
      </c>
      <c r="B164" s="82" t="s">
        <v>902</v>
      </c>
      <c r="C164" s="83" t="s">
        <v>954</v>
      </c>
      <c r="D164" s="84" t="s">
        <v>863</v>
      </c>
      <c r="E164" s="84" t="s">
        <v>863</v>
      </c>
      <c r="F164" s="81" t="s">
        <v>955</v>
      </c>
      <c r="G164" s="85">
        <v>1</v>
      </c>
    </row>
    <row r="165" spans="1:7">
      <c r="A165" s="81">
        <v>41</v>
      </c>
      <c r="B165" s="82" t="s">
        <v>903</v>
      </c>
      <c r="C165" s="83" t="s">
        <v>954</v>
      </c>
      <c r="D165" s="84" t="s">
        <v>863</v>
      </c>
      <c r="E165" s="84" t="s">
        <v>863</v>
      </c>
      <c r="F165" s="81" t="s">
        <v>955</v>
      </c>
      <c r="G165" s="85">
        <v>1</v>
      </c>
    </row>
    <row r="166" spans="1:7">
      <c r="A166" s="81">
        <v>43</v>
      </c>
      <c r="B166" s="86" t="s">
        <v>905</v>
      </c>
      <c r="C166" s="83" t="s">
        <v>954</v>
      </c>
      <c r="D166" s="84" t="s">
        <v>863</v>
      </c>
      <c r="E166" s="84" t="s">
        <v>863</v>
      </c>
      <c r="F166" s="81" t="s">
        <v>955</v>
      </c>
      <c r="G166" s="85">
        <v>1</v>
      </c>
    </row>
    <row r="167" spans="1:7">
      <c r="A167" s="81">
        <v>44</v>
      </c>
      <c r="B167" s="82" t="s">
        <v>906</v>
      </c>
      <c r="C167" s="83" t="s">
        <v>954</v>
      </c>
      <c r="D167" s="84" t="s">
        <v>863</v>
      </c>
      <c r="E167" s="84" t="s">
        <v>863</v>
      </c>
      <c r="F167" s="81" t="s">
        <v>955</v>
      </c>
      <c r="G167" s="85">
        <v>1</v>
      </c>
    </row>
    <row r="168" spans="1:7">
      <c r="A168" s="81">
        <v>46</v>
      </c>
      <c r="B168" s="82" t="s">
        <v>908</v>
      </c>
      <c r="C168" s="83" t="s">
        <v>954</v>
      </c>
      <c r="D168" s="84" t="s">
        <v>863</v>
      </c>
      <c r="E168" s="84" t="s">
        <v>863</v>
      </c>
      <c r="F168" s="81" t="s">
        <v>955</v>
      </c>
      <c r="G168" s="85">
        <v>1</v>
      </c>
    </row>
    <row r="169" spans="1:7">
      <c r="A169" s="81">
        <v>47</v>
      </c>
      <c r="B169" s="82" t="s">
        <v>909</v>
      </c>
      <c r="C169" s="83" t="s">
        <v>954</v>
      </c>
      <c r="D169" s="84" t="s">
        <v>863</v>
      </c>
      <c r="E169" s="84" t="s">
        <v>863</v>
      </c>
      <c r="F169" s="81" t="s">
        <v>955</v>
      </c>
      <c r="G169" s="85">
        <v>1</v>
      </c>
    </row>
    <row r="170" spans="1:7">
      <c r="A170" s="81">
        <v>50</v>
      </c>
      <c r="B170" s="82" t="s">
        <v>912</v>
      </c>
      <c r="C170" s="83" t="s">
        <v>954</v>
      </c>
      <c r="D170" s="84" t="s">
        <v>863</v>
      </c>
      <c r="E170" s="84" t="s">
        <v>863</v>
      </c>
      <c r="F170" s="81" t="s">
        <v>955</v>
      </c>
      <c r="G170" s="85">
        <v>1</v>
      </c>
    </row>
    <row r="171" spans="1:7">
      <c r="A171" s="81">
        <v>51</v>
      </c>
      <c r="B171" s="82" t="s">
        <v>913</v>
      </c>
      <c r="C171" s="83" t="s">
        <v>954</v>
      </c>
      <c r="D171" s="84" t="s">
        <v>863</v>
      </c>
      <c r="E171" s="84" t="s">
        <v>863</v>
      </c>
      <c r="F171" s="81" t="s">
        <v>955</v>
      </c>
      <c r="G171" s="85">
        <v>1</v>
      </c>
    </row>
    <row r="172" spans="1:7">
      <c r="A172" s="81">
        <v>52</v>
      </c>
      <c r="B172" s="82" t="s">
        <v>914</v>
      </c>
      <c r="C172" s="83" t="s">
        <v>954</v>
      </c>
      <c r="D172" s="84" t="s">
        <v>863</v>
      </c>
      <c r="E172" s="84" t="s">
        <v>863</v>
      </c>
      <c r="F172" s="81" t="s">
        <v>955</v>
      </c>
      <c r="G172" s="85">
        <v>1</v>
      </c>
    </row>
    <row r="173" spans="1:7">
      <c r="A173" s="81">
        <v>53</v>
      </c>
      <c r="B173" s="82" t="s">
        <v>915</v>
      </c>
      <c r="C173" s="83" t="s">
        <v>954</v>
      </c>
      <c r="D173" s="84" t="s">
        <v>863</v>
      </c>
      <c r="E173" s="84" t="s">
        <v>863</v>
      </c>
      <c r="F173" s="81" t="s">
        <v>955</v>
      </c>
      <c r="G173" s="85">
        <v>1</v>
      </c>
    </row>
    <row r="174" spans="1:7">
      <c r="A174" s="81">
        <v>54</v>
      </c>
      <c r="B174" s="82" t="s">
        <v>916</v>
      </c>
      <c r="C174" s="83" t="s">
        <v>954</v>
      </c>
      <c r="D174" s="84" t="s">
        <v>863</v>
      </c>
      <c r="E174" s="84" t="s">
        <v>863</v>
      </c>
      <c r="F174" s="81" t="s">
        <v>955</v>
      </c>
      <c r="G174" s="85">
        <v>1</v>
      </c>
    </row>
    <row r="175" spans="1:7">
      <c r="A175" s="81">
        <v>55</v>
      </c>
      <c r="B175" s="82" t="s">
        <v>917</v>
      </c>
      <c r="C175" s="83" t="s">
        <v>954</v>
      </c>
      <c r="D175" s="84" t="s">
        <v>863</v>
      </c>
      <c r="E175" s="84" t="s">
        <v>863</v>
      </c>
      <c r="F175" s="81" t="s">
        <v>955</v>
      </c>
      <c r="G175" s="85">
        <v>1</v>
      </c>
    </row>
    <row r="176" spans="1:7">
      <c r="A176" s="81">
        <v>56</v>
      </c>
      <c r="B176" s="82" t="s">
        <v>918</v>
      </c>
      <c r="C176" s="83" t="s">
        <v>954</v>
      </c>
      <c r="D176" s="84" t="s">
        <v>863</v>
      </c>
      <c r="E176" s="84" t="s">
        <v>863</v>
      </c>
      <c r="F176" s="81" t="s">
        <v>955</v>
      </c>
      <c r="G176" s="85">
        <v>1</v>
      </c>
    </row>
    <row r="177" spans="1:7">
      <c r="A177" s="81">
        <v>57</v>
      </c>
      <c r="B177" s="82" t="s">
        <v>919</v>
      </c>
      <c r="C177" s="83" t="s">
        <v>954</v>
      </c>
      <c r="D177" s="84" t="s">
        <v>863</v>
      </c>
      <c r="E177" s="84" t="s">
        <v>863</v>
      </c>
      <c r="F177" s="81" t="s">
        <v>955</v>
      </c>
      <c r="G177" s="85">
        <v>1</v>
      </c>
    </row>
    <row r="178" spans="1:7">
      <c r="A178" s="81">
        <v>58</v>
      </c>
      <c r="B178" s="82" t="s">
        <v>920</v>
      </c>
      <c r="C178" s="83" t="s">
        <v>954</v>
      </c>
      <c r="D178" s="84" t="s">
        <v>863</v>
      </c>
      <c r="E178" s="84" t="s">
        <v>863</v>
      </c>
      <c r="F178" s="81" t="s">
        <v>955</v>
      </c>
      <c r="G178" s="85">
        <v>1</v>
      </c>
    </row>
    <row r="179" spans="1:7">
      <c r="A179" s="81">
        <v>59</v>
      </c>
      <c r="B179" s="82" t="s">
        <v>921</v>
      </c>
      <c r="C179" s="83" t="s">
        <v>954</v>
      </c>
      <c r="D179" s="84" t="s">
        <v>863</v>
      </c>
      <c r="E179" s="84" t="s">
        <v>863</v>
      </c>
      <c r="F179" s="81" t="s">
        <v>955</v>
      </c>
      <c r="G179" s="85">
        <v>1</v>
      </c>
    </row>
    <row r="180" spans="1:7">
      <c r="A180" s="81">
        <v>60</v>
      </c>
      <c r="B180" s="82" t="s">
        <v>922</v>
      </c>
      <c r="C180" s="83" t="s">
        <v>954</v>
      </c>
      <c r="D180" s="84" t="s">
        <v>863</v>
      </c>
      <c r="E180" s="84" t="s">
        <v>863</v>
      </c>
      <c r="F180" s="81" t="s">
        <v>955</v>
      </c>
      <c r="G180" s="85">
        <v>1</v>
      </c>
    </row>
    <row r="181" spans="1:7">
      <c r="A181" s="81">
        <v>62</v>
      </c>
      <c r="B181" s="82" t="s">
        <v>924</v>
      </c>
      <c r="C181" s="83" t="s">
        <v>954</v>
      </c>
      <c r="D181" s="84" t="s">
        <v>863</v>
      </c>
      <c r="E181" s="84" t="s">
        <v>863</v>
      </c>
      <c r="F181" s="81" t="s">
        <v>955</v>
      </c>
      <c r="G181" s="85">
        <v>1</v>
      </c>
    </row>
    <row r="182" spans="1:7">
      <c r="A182" s="81">
        <v>63</v>
      </c>
      <c r="B182" s="82" t="s">
        <v>925</v>
      </c>
      <c r="C182" s="83" t="s">
        <v>954</v>
      </c>
      <c r="D182" s="84" t="s">
        <v>863</v>
      </c>
      <c r="E182" s="84" t="s">
        <v>863</v>
      </c>
      <c r="F182" s="81" t="s">
        <v>955</v>
      </c>
      <c r="G182" s="85">
        <v>1</v>
      </c>
    </row>
    <row r="183" spans="1:7">
      <c r="A183" s="81">
        <v>65</v>
      </c>
      <c r="B183" s="82" t="s">
        <v>926</v>
      </c>
      <c r="C183" s="83" t="s">
        <v>954</v>
      </c>
      <c r="D183" s="84" t="s">
        <v>863</v>
      </c>
      <c r="E183" s="84" t="s">
        <v>863</v>
      </c>
      <c r="F183" s="81" t="s">
        <v>955</v>
      </c>
      <c r="G183" s="85">
        <v>1</v>
      </c>
    </row>
    <row r="184" spans="1:7">
      <c r="A184" s="81">
        <v>66</v>
      </c>
      <c r="B184" s="82" t="s">
        <v>927</v>
      </c>
      <c r="C184" s="83" t="s">
        <v>954</v>
      </c>
      <c r="D184" s="84" t="s">
        <v>863</v>
      </c>
      <c r="E184" s="84" t="s">
        <v>863</v>
      </c>
      <c r="F184" s="81" t="s">
        <v>955</v>
      </c>
      <c r="G184" s="85">
        <v>1</v>
      </c>
    </row>
    <row r="185" spans="1:7">
      <c r="A185" s="81">
        <v>67</v>
      </c>
      <c r="B185" s="82" t="s">
        <v>928</v>
      </c>
      <c r="C185" s="83" t="s">
        <v>954</v>
      </c>
      <c r="D185" s="84" t="s">
        <v>863</v>
      </c>
      <c r="E185" s="84" t="s">
        <v>863</v>
      </c>
      <c r="F185" s="81" t="s">
        <v>955</v>
      </c>
      <c r="G185" s="85">
        <v>1</v>
      </c>
    </row>
    <row r="186" spans="1:7">
      <c r="A186" s="81">
        <v>68</v>
      </c>
      <c r="B186" s="82" t="s">
        <v>929</v>
      </c>
      <c r="C186" s="83" t="s">
        <v>954</v>
      </c>
      <c r="D186" s="84" t="s">
        <v>863</v>
      </c>
      <c r="E186" s="84" t="s">
        <v>863</v>
      </c>
      <c r="F186" s="81" t="s">
        <v>955</v>
      </c>
      <c r="G186" s="85">
        <v>1</v>
      </c>
    </row>
    <row r="187" spans="1:7">
      <c r="A187" s="81">
        <v>69</v>
      </c>
      <c r="B187" s="82" t="s">
        <v>930</v>
      </c>
      <c r="C187" s="83" t="s">
        <v>954</v>
      </c>
      <c r="D187" s="84" t="s">
        <v>863</v>
      </c>
      <c r="E187" s="84" t="s">
        <v>863</v>
      </c>
      <c r="F187" s="81" t="s">
        <v>955</v>
      </c>
      <c r="G187" s="85">
        <v>1</v>
      </c>
    </row>
    <row r="188" spans="1:7">
      <c r="A188" s="81">
        <v>70</v>
      </c>
      <c r="B188" s="82" t="s">
        <v>931</v>
      </c>
      <c r="C188" s="83" t="s">
        <v>954</v>
      </c>
      <c r="D188" s="84" t="s">
        <v>863</v>
      </c>
      <c r="E188" s="84" t="s">
        <v>863</v>
      </c>
      <c r="F188" s="81" t="s">
        <v>955</v>
      </c>
      <c r="G188" s="85">
        <v>1</v>
      </c>
    </row>
    <row r="189" spans="1:7">
      <c r="A189" s="81">
        <v>71</v>
      </c>
      <c r="B189" s="82" t="s">
        <v>932</v>
      </c>
      <c r="C189" s="83" t="s">
        <v>954</v>
      </c>
      <c r="D189" s="84" t="s">
        <v>863</v>
      </c>
      <c r="E189" s="84" t="s">
        <v>863</v>
      </c>
      <c r="F189" s="81" t="s">
        <v>955</v>
      </c>
      <c r="G189" s="85">
        <v>1</v>
      </c>
    </row>
    <row r="190" spans="1:7">
      <c r="A190" s="81">
        <v>72</v>
      </c>
      <c r="B190" s="82" t="s">
        <v>933</v>
      </c>
      <c r="C190" s="83" t="s">
        <v>954</v>
      </c>
      <c r="D190" s="84" t="s">
        <v>863</v>
      </c>
      <c r="E190" s="84" t="s">
        <v>863</v>
      </c>
      <c r="F190" s="81" t="s">
        <v>955</v>
      </c>
      <c r="G190" s="85">
        <v>1</v>
      </c>
    </row>
    <row r="191" spans="1:7">
      <c r="A191" s="81">
        <v>73</v>
      </c>
      <c r="B191" s="82" t="s">
        <v>934</v>
      </c>
      <c r="C191" s="83" t="s">
        <v>954</v>
      </c>
      <c r="D191" s="84" t="s">
        <v>863</v>
      </c>
      <c r="E191" s="84" t="s">
        <v>863</v>
      </c>
      <c r="F191" s="81" t="s">
        <v>955</v>
      </c>
      <c r="G191" s="85">
        <v>1</v>
      </c>
    </row>
    <row r="192" spans="1:7">
      <c r="A192" s="81">
        <v>75</v>
      </c>
      <c r="B192" s="82" t="s">
        <v>936</v>
      </c>
      <c r="C192" s="83" t="s">
        <v>954</v>
      </c>
      <c r="D192" s="84" t="s">
        <v>863</v>
      </c>
      <c r="E192" s="84" t="s">
        <v>863</v>
      </c>
      <c r="F192" s="81" t="s">
        <v>955</v>
      </c>
      <c r="G192" s="85">
        <v>1</v>
      </c>
    </row>
    <row r="193" spans="1:13">
      <c r="A193" s="81">
        <v>76</v>
      </c>
      <c r="B193" s="82" t="s">
        <v>937</v>
      </c>
      <c r="C193" s="83" t="s">
        <v>954</v>
      </c>
      <c r="D193" s="84" t="s">
        <v>863</v>
      </c>
      <c r="E193" s="84" t="s">
        <v>863</v>
      </c>
      <c r="F193" s="81" t="s">
        <v>955</v>
      </c>
      <c r="G193" s="85">
        <v>1</v>
      </c>
    </row>
    <row r="194" spans="1:13">
      <c r="A194" s="81">
        <v>82</v>
      </c>
      <c r="B194" s="82" t="s">
        <v>938</v>
      </c>
      <c r="C194" s="83" t="s">
        <v>954</v>
      </c>
      <c r="D194" s="84" t="s">
        <v>863</v>
      </c>
      <c r="E194" s="84" t="s">
        <v>863</v>
      </c>
      <c r="F194" s="81" t="s">
        <v>955</v>
      </c>
      <c r="G194" s="85">
        <v>1</v>
      </c>
    </row>
    <row r="195" spans="1:13">
      <c r="A195" s="81">
        <v>83</v>
      </c>
      <c r="B195" s="82" t="s">
        <v>939</v>
      </c>
      <c r="C195" s="83" t="s">
        <v>954</v>
      </c>
      <c r="D195" s="84" t="s">
        <v>863</v>
      </c>
      <c r="E195" s="84" t="s">
        <v>863</v>
      </c>
      <c r="F195" s="81" t="s">
        <v>955</v>
      </c>
      <c r="G195" s="85">
        <v>1</v>
      </c>
    </row>
    <row r="196" spans="1:13">
      <c r="A196" s="81">
        <v>84</v>
      </c>
      <c r="B196" s="82" t="s">
        <v>940</v>
      </c>
      <c r="C196" s="83" t="s">
        <v>954</v>
      </c>
      <c r="D196" s="84" t="s">
        <v>863</v>
      </c>
      <c r="E196" s="84" t="s">
        <v>863</v>
      </c>
      <c r="F196" s="81" t="s">
        <v>955</v>
      </c>
      <c r="G196" s="85">
        <v>1</v>
      </c>
    </row>
    <row r="197" spans="1:13">
      <c r="A197" s="81">
        <v>85</v>
      </c>
      <c r="B197" s="82" t="s">
        <v>941</v>
      </c>
      <c r="C197" s="83" t="s">
        <v>954</v>
      </c>
      <c r="D197" s="84" t="s">
        <v>863</v>
      </c>
      <c r="E197" s="84" t="s">
        <v>863</v>
      </c>
      <c r="F197" s="81" t="s">
        <v>955</v>
      </c>
      <c r="G197" s="85">
        <v>1</v>
      </c>
    </row>
    <row r="198" spans="1:13">
      <c r="A198" s="81">
        <v>86</v>
      </c>
      <c r="B198" s="82" t="s">
        <v>942</v>
      </c>
      <c r="C198" s="83" t="s">
        <v>954</v>
      </c>
      <c r="D198" s="84" t="s">
        <v>863</v>
      </c>
      <c r="E198" s="84" t="s">
        <v>863</v>
      </c>
      <c r="F198" s="81" t="s">
        <v>955</v>
      </c>
      <c r="G198" s="85">
        <v>1</v>
      </c>
    </row>
    <row r="199" spans="1:13">
      <c r="A199" s="81">
        <v>87</v>
      </c>
      <c r="B199" s="82" t="s">
        <v>943</v>
      </c>
      <c r="C199" s="83" t="s">
        <v>954</v>
      </c>
      <c r="D199" s="84" t="s">
        <v>863</v>
      </c>
      <c r="E199" s="84" t="s">
        <v>863</v>
      </c>
      <c r="F199" s="81" t="s">
        <v>955</v>
      </c>
      <c r="G199" s="85">
        <v>1</v>
      </c>
    </row>
    <row r="200" spans="1:13">
      <c r="A200" s="81">
        <v>90</v>
      </c>
      <c r="B200" s="82" t="s">
        <v>945</v>
      </c>
      <c r="C200" s="83" t="s">
        <v>954</v>
      </c>
      <c r="D200" s="84" t="s">
        <v>863</v>
      </c>
      <c r="E200" s="84" t="s">
        <v>863</v>
      </c>
      <c r="F200" s="81" t="s">
        <v>955</v>
      </c>
      <c r="G200" s="85">
        <v>1</v>
      </c>
    </row>
    <row r="201" spans="1:13">
      <c r="A201" s="81">
        <v>91</v>
      </c>
      <c r="B201" s="82" t="s">
        <v>946</v>
      </c>
      <c r="C201" s="83" t="s">
        <v>954</v>
      </c>
      <c r="D201" s="84" t="s">
        <v>863</v>
      </c>
      <c r="E201" s="84" t="s">
        <v>863</v>
      </c>
      <c r="F201" s="81" t="s">
        <v>955</v>
      </c>
      <c r="G201" s="85">
        <v>1</v>
      </c>
    </row>
    <row r="202" spans="1:13">
      <c r="A202" s="81">
        <v>92</v>
      </c>
      <c r="B202" s="82" t="s">
        <v>947</v>
      </c>
      <c r="C202" s="83" t="s">
        <v>954</v>
      </c>
      <c r="D202" s="84" t="s">
        <v>863</v>
      </c>
      <c r="E202" s="84" t="s">
        <v>863</v>
      </c>
      <c r="F202" s="81" t="s">
        <v>955</v>
      </c>
      <c r="G202" s="85">
        <v>1</v>
      </c>
    </row>
    <row r="203" spans="1:13">
      <c r="A203" s="81">
        <v>93</v>
      </c>
      <c r="B203" s="82" t="s">
        <v>948</v>
      </c>
      <c r="C203" s="83" t="s">
        <v>954</v>
      </c>
      <c r="D203" s="84" t="s">
        <v>863</v>
      </c>
      <c r="E203" s="84" t="s">
        <v>863</v>
      </c>
      <c r="F203" s="81" t="s">
        <v>955</v>
      </c>
      <c r="G203" s="85">
        <v>1</v>
      </c>
    </row>
    <row r="204" spans="1:13">
      <c r="A204" s="81">
        <v>94</v>
      </c>
      <c r="B204" s="82" t="s">
        <v>949</v>
      </c>
      <c r="C204" s="83" t="s">
        <v>954</v>
      </c>
      <c r="D204" s="84" t="s">
        <v>863</v>
      </c>
      <c r="E204" s="84" t="s">
        <v>863</v>
      </c>
      <c r="F204" s="81" t="s">
        <v>955</v>
      </c>
      <c r="G204" s="85">
        <v>1</v>
      </c>
    </row>
    <row r="205" spans="1:13">
      <c r="M205" t="s">
        <v>980</v>
      </c>
    </row>
    <row r="206" spans="1:13">
      <c r="M206" t="s">
        <v>981</v>
      </c>
    </row>
    <row r="207" spans="1:13">
      <c r="M207" t="s">
        <v>982</v>
      </c>
    </row>
    <row r="208" spans="1:13" ht="36">
      <c r="B208" s="90" t="str">
        <f>M208&amp;CHAR(10)&amp;$M$205</f>
        <v>設置バンク数
最小値：</v>
      </c>
      <c r="M208" s="89" t="s">
        <v>979</v>
      </c>
    </row>
    <row r="209" spans="2:13" ht="36">
      <c r="B209" s="90" t="str">
        <f>M209&amp;CHAR(10)&amp;$M$206</f>
        <v>設置バンク数
中間値：</v>
      </c>
      <c r="M209" s="88" t="str">
        <f>M208</f>
        <v>設置バンク数</v>
      </c>
    </row>
    <row r="210" spans="2:13" ht="36">
      <c r="B210" s="90" t="str">
        <f>M210&amp;CHAR(10)&amp;$M$207</f>
        <v>設置バンク数
最大値：</v>
      </c>
      <c r="M210" s="88" t="str">
        <f>M209</f>
        <v>設置バンク数</v>
      </c>
    </row>
    <row r="211" spans="2:13" ht="36">
      <c r="B211" s="90" t="str">
        <f>M211&amp;CHAR(10)&amp;$M$205</f>
        <v>稼働バンク数
最小値：</v>
      </c>
      <c r="M211" s="89" t="s">
        <v>966</v>
      </c>
    </row>
    <row r="212" spans="2:13" ht="36">
      <c r="B212" s="90" t="str">
        <f>M212&amp;CHAR(10)&amp;$M$206</f>
        <v>稼働バンク数
中間値：</v>
      </c>
      <c r="M212" s="88" t="str">
        <f>M211</f>
        <v>稼働バンク数</v>
      </c>
    </row>
    <row r="213" spans="2:13" ht="36">
      <c r="B213" s="90" t="str">
        <f>M213&amp;CHAR(10)&amp;$M$207</f>
        <v>稼働バンク数
最大値：</v>
      </c>
      <c r="M213" s="88" t="str">
        <f>M212</f>
        <v>稼働バンク数</v>
      </c>
    </row>
    <row r="214" spans="2:13" ht="36">
      <c r="B214" s="90" t="str">
        <f>M214&amp;CHAR(10)&amp;$M$205</f>
        <v>総合充電電流制限値[A]
最小値：</v>
      </c>
      <c r="M214" s="89" t="s">
        <v>967</v>
      </c>
    </row>
    <row r="215" spans="2:13" ht="36">
      <c r="B215" s="90" t="str">
        <f>M215&amp;CHAR(10)&amp;$M$206</f>
        <v>総合充電電流制限値[A]
中間値：</v>
      </c>
      <c r="M215" s="88" t="str">
        <f>M214</f>
        <v>総合充電電流制限値[A]</v>
      </c>
    </row>
    <row r="216" spans="2:13" ht="36">
      <c r="B216" s="90" t="str">
        <f>M216&amp;CHAR(10)&amp;$M$207</f>
        <v>総合充電電流制限値[A]
最大値：</v>
      </c>
      <c r="M216" s="88" t="str">
        <f>M215</f>
        <v>総合充電電流制限値[A]</v>
      </c>
    </row>
    <row r="217" spans="2:13" ht="36">
      <c r="B217" s="90" t="str">
        <f>M217&amp;CHAR(10)&amp;$M$205</f>
        <v>総合放電電流制限値[A]
最小値：</v>
      </c>
      <c r="M217" s="89" t="s">
        <v>968</v>
      </c>
    </row>
    <row r="218" spans="2:13" ht="36">
      <c r="B218" s="90" t="str">
        <f>M218&amp;CHAR(10)&amp;$M$206</f>
        <v>総合放電電流制限値[A]
中間値：</v>
      </c>
      <c r="M218" s="88" t="str">
        <f>M217</f>
        <v>総合放電電流制限値[A]</v>
      </c>
    </row>
    <row r="219" spans="2:13" ht="36">
      <c r="B219" s="90" t="str">
        <f>M219&amp;CHAR(10)&amp;$M$207</f>
        <v>総合放電電流制限値[A]
最大値：</v>
      </c>
      <c r="M219" s="88" t="str">
        <f>M218</f>
        <v>総合放電電流制限値[A]</v>
      </c>
    </row>
    <row r="220" spans="2:13" ht="36">
      <c r="B220" s="90" t="str">
        <f>M220&amp;CHAR(10)&amp;$M$205</f>
        <v>総合充電電力制限値[W]
最小値：</v>
      </c>
      <c r="M220" s="89" t="s">
        <v>969</v>
      </c>
    </row>
    <row r="221" spans="2:13" ht="36">
      <c r="B221" s="90" t="str">
        <f>M221&amp;CHAR(10)&amp;$M$206</f>
        <v>総合充電電力制限値[W]
中間値：</v>
      </c>
      <c r="M221" s="88" t="str">
        <f>M220</f>
        <v>総合充電電力制限値[W]</v>
      </c>
    </row>
    <row r="222" spans="2:13" ht="36">
      <c r="B222" s="90" t="str">
        <f>M222&amp;CHAR(10)&amp;$M$207</f>
        <v>総合充電電力制限値[W]
最大値：</v>
      </c>
      <c r="M222" s="88" t="str">
        <f>M221</f>
        <v>総合充電電力制限値[W]</v>
      </c>
    </row>
    <row r="223" spans="2:13" ht="36">
      <c r="B223" s="90" t="str">
        <f>M223&amp;CHAR(10)&amp;$M$205</f>
        <v>総合放電電力制限値[W]
最小値：</v>
      </c>
      <c r="M223" s="89" t="s">
        <v>970</v>
      </c>
    </row>
    <row r="224" spans="2:13" ht="36">
      <c r="B224" s="90" t="str">
        <f>M224&amp;CHAR(10)&amp;$M$206</f>
        <v>総合放電電力制限値[W]
中間値：</v>
      </c>
      <c r="M224" s="88" t="str">
        <f>M223</f>
        <v>総合放電電力制限値[W]</v>
      </c>
    </row>
    <row r="225" spans="2:13" ht="36">
      <c r="B225" s="90" t="str">
        <f>M225&amp;CHAR(10)&amp;$M$207</f>
        <v>総合放電電力制限値[W]
最大値：</v>
      </c>
      <c r="M225" s="88" t="str">
        <f>M224</f>
        <v>総合放電電力制限値[W]</v>
      </c>
    </row>
    <row r="226" spans="2:13" ht="36">
      <c r="B226" s="90" t="str">
        <f>M226&amp;CHAR(10)&amp;$M$205</f>
        <v>表形式　Min、Average、Max
最小値：</v>
      </c>
      <c r="M226" s="89" t="s">
        <v>965</v>
      </c>
    </row>
    <row r="227" spans="2:13" ht="36">
      <c r="B227" s="90" t="str">
        <f>M227&amp;CHAR(10)&amp;$M$206</f>
        <v>表形式　Min、Average、Max
中間値：</v>
      </c>
      <c r="M227" s="88" t="str">
        <f>M226</f>
        <v>表形式　Min、Average、Max</v>
      </c>
    </row>
    <row r="228" spans="2:13" ht="36">
      <c r="B228" s="90" t="str">
        <f>M228&amp;CHAR(10)&amp;$M$207</f>
        <v>表形式　Min、Average、Max
最大値：</v>
      </c>
      <c r="M228" s="88" t="str">
        <f>M227</f>
        <v>表形式　Min、Average、Max</v>
      </c>
    </row>
    <row r="229" spans="2:13" ht="36">
      <c r="B229" s="90" t="str">
        <f>M229&amp;CHAR(10)&amp;$M$205</f>
        <v>セル電圧[V]（NICR 非表示）
最小値：</v>
      </c>
      <c r="M229" s="89" t="s">
        <v>971</v>
      </c>
    </row>
    <row r="230" spans="2:13" ht="36">
      <c r="B230" s="90" t="str">
        <f>M230&amp;CHAR(10)&amp;$M$206</f>
        <v>セル電圧[V]（NICR 非表示）
中間値：</v>
      </c>
      <c r="M230" s="88" t="str">
        <f>M229</f>
        <v>セル電圧[V]（NICR 非表示）</v>
      </c>
    </row>
    <row r="231" spans="2:13" ht="36">
      <c r="B231" s="90" t="str">
        <f>M231&amp;CHAR(10)&amp;$M$207</f>
        <v>セル電圧[V]（NICR 非表示）
最大値：</v>
      </c>
      <c r="M231" s="88" t="str">
        <f>M230</f>
        <v>セル電圧[V]（NICR 非表示）</v>
      </c>
    </row>
    <row r="232" spans="2:13" ht="36">
      <c r="B232" s="90" t="str">
        <f>M232&amp;CHAR(10)&amp;$M$205</f>
        <v>充電状態(SOC)[%]
最小値：</v>
      </c>
      <c r="M232" s="89" t="s">
        <v>972</v>
      </c>
    </row>
    <row r="233" spans="2:13" ht="36">
      <c r="B233" s="90" t="str">
        <f>M233&amp;CHAR(10)&amp;$M$206</f>
        <v>充電状態(SOC)[%]
中間値：</v>
      </c>
      <c r="M233" s="88" t="str">
        <f t="shared" ref="M233:M234" si="6">M232</f>
        <v>充電状態(SOC)[%]</v>
      </c>
    </row>
    <row r="234" spans="2:13" ht="36">
      <c r="B234" s="90" t="str">
        <f>M234&amp;CHAR(10)&amp;$M$207</f>
        <v>充電状態(SOC)[%]
最大値：</v>
      </c>
      <c r="M234" s="88" t="str">
        <f t="shared" si="6"/>
        <v>充電状態(SOC)[%]</v>
      </c>
    </row>
    <row r="235" spans="2:13" ht="36">
      <c r="B235" s="90" t="str">
        <f>M235&amp;CHAR(10)&amp;$M$205</f>
        <v>総電圧[V]
最小値：</v>
      </c>
      <c r="M235" s="89" t="s">
        <v>973</v>
      </c>
    </row>
    <row r="236" spans="2:13" ht="36">
      <c r="B236" s="90" t="str">
        <f>M236&amp;CHAR(10)&amp;$M$206</f>
        <v>総電圧[V]
中間値：</v>
      </c>
      <c r="M236" s="88" t="str">
        <f t="shared" ref="M236:M237" si="7">M235</f>
        <v>総電圧[V]</v>
      </c>
    </row>
    <row r="237" spans="2:13" ht="36">
      <c r="B237" s="90" t="str">
        <f>M237&amp;CHAR(10)&amp;$M$207</f>
        <v>総電圧[V]
最大値：</v>
      </c>
      <c r="M237" s="88" t="str">
        <f t="shared" si="7"/>
        <v>総電圧[V]</v>
      </c>
    </row>
    <row r="238" spans="2:13" ht="36">
      <c r="B238" s="90" t="str">
        <f>M238&amp;CHAR(10)&amp;$M$205</f>
        <v>温度[℃]
最小値：</v>
      </c>
      <c r="M238" s="89" t="s">
        <v>974</v>
      </c>
    </row>
    <row r="239" spans="2:13" ht="36">
      <c r="B239" s="90" t="str">
        <f>M239&amp;CHAR(10)&amp;$M$206</f>
        <v>温度[℃]
中間値：</v>
      </c>
      <c r="M239" s="88" t="str">
        <f t="shared" ref="M239:M240" si="8">M238</f>
        <v>温度[℃]</v>
      </c>
    </row>
    <row r="240" spans="2:13" ht="36">
      <c r="B240" s="90" t="str">
        <f>M240&amp;CHAR(10)&amp;$M$207</f>
        <v>温度[℃]
最大値：</v>
      </c>
      <c r="M240" s="88" t="str">
        <f t="shared" si="8"/>
        <v>温度[℃]</v>
      </c>
    </row>
    <row r="241" spans="2:13" ht="36">
      <c r="B241" s="90" t="str">
        <f>M241&amp;CHAR(10)&amp;$M$205</f>
        <v>セル数（NICR 非表示）
最小値：</v>
      </c>
      <c r="M241" s="89" t="s">
        <v>975</v>
      </c>
    </row>
    <row r="242" spans="2:13" ht="36">
      <c r="B242" s="90" t="str">
        <f>M242&amp;CHAR(10)&amp;$M$206</f>
        <v>セル数（NICR 非表示）
中間値：</v>
      </c>
      <c r="M242" s="88" t="str">
        <f t="shared" ref="M242:M243" si="9">M241</f>
        <v>セル数（NICR 非表示）</v>
      </c>
    </row>
    <row r="243" spans="2:13" ht="36">
      <c r="B243" s="90" t="str">
        <f>M243&amp;CHAR(10)&amp;$M$207</f>
        <v>セル数（NICR 非表示）
最大値：</v>
      </c>
      <c r="M243" s="88" t="str">
        <f t="shared" si="9"/>
        <v>セル数（NICR 非表示）</v>
      </c>
    </row>
    <row r="244" spans="2:13" ht="54">
      <c r="B244" s="90" t="str">
        <f>M244&amp;CHAR(10)&amp;$M$205</f>
        <v>セル電圧[V](No.1～No.104)（NICE 非表示）
最小値：</v>
      </c>
      <c r="M244" s="89" t="s">
        <v>976</v>
      </c>
    </row>
    <row r="245" spans="2:13" ht="54">
      <c r="B245" s="90" t="str">
        <f>M245&amp;CHAR(10)&amp;$M$206</f>
        <v>セル電圧[V](No.1～No.104)（NICE 非表示）
中間値：</v>
      </c>
      <c r="M245" s="88" t="str">
        <f t="shared" ref="M245:M246" si="10">M244</f>
        <v>セル電圧[V](No.1～No.104)（NICE 非表示）</v>
      </c>
    </row>
    <row r="246" spans="2:13" ht="54">
      <c r="B246" s="90" t="str">
        <f>M246&amp;CHAR(10)&amp;$M$207</f>
        <v>セル電圧[V](No.1～No.104)（NICE 非表示）
最大値：</v>
      </c>
      <c r="M246" s="88" t="str">
        <f t="shared" si="10"/>
        <v>セル電圧[V](No.1～No.104)（NICE 非表示）</v>
      </c>
    </row>
    <row r="247" spans="2:13" ht="36">
      <c r="B247" s="90" t="str">
        <f>M247&amp;CHAR(10)&amp;$M$205</f>
        <v>モジュール温度[℃]（NICE 非表示）
最小値：</v>
      </c>
      <c r="M247" s="89" t="s">
        <v>977</v>
      </c>
    </row>
    <row r="248" spans="2:13" ht="36">
      <c r="B248" s="90" t="str">
        <f>M248&amp;CHAR(10)&amp;$M$206</f>
        <v>モジュール温度[℃]（NICE 非表示）
中間値：</v>
      </c>
      <c r="M248" s="88" t="str">
        <f t="shared" ref="M248:M249" si="11">M247</f>
        <v>モジュール温度[℃]（NICE 非表示）</v>
      </c>
    </row>
    <row r="249" spans="2:13" ht="36">
      <c r="B249" s="90" t="str">
        <f>M249&amp;CHAR(10)&amp;$M$207</f>
        <v>モジュール温度[℃]（NICE 非表示）
最大値：</v>
      </c>
      <c r="M249" s="88" t="str">
        <f t="shared" si="11"/>
        <v>モジュール温度[℃]（NICE 非表示）</v>
      </c>
    </row>
    <row r="250" spans="2:13" ht="36">
      <c r="B250" s="90" t="str">
        <f>M250&amp;CHAR(10)&amp;$M$205</f>
        <v>電池電流[A]
最小値：</v>
      </c>
      <c r="M250" s="89" t="s">
        <v>978</v>
      </c>
    </row>
    <row r="251" spans="2:13" ht="36">
      <c r="B251" s="90" t="str">
        <f>M251&amp;CHAR(10)&amp;$M$206</f>
        <v>電池電流[A]
中間値：</v>
      </c>
      <c r="M251" s="88" t="str">
        <f>M250</f>
        <v>電池電流[A]</v>
      </c>
    </row>
    <row r="252" spans="2:13" ht="36">
      <c r="B252" s="90" t="str">
        <f>M252&amp;CHAR(10)&amp;$M$207</f>
        <v>電池電流[A]
最大値：</v>
      </c>
      <c r="M252" s="88" t="str">
        <f>M251</f>
        <v>電池電流[A]</v>
      </c>
    </row>
  </sheetData>
  <autoFilter ref="A2:G98" xr:uid="{B308B213-45C5-4CBE-8195-E16AEA562619}"/>
  <phoneticPr fontId="4"/>
  <conditionalFormatting sqref="C3:E98">
    <cfRule type="cellIs" dxfId="103" priority="61" operator="equal">
      <formula>"軽故障"</formula>
    </cfRule>
    <cfRule type="cellIs" dxfId="102" priority="62" operator="equal">
      <formula>"重故障"</formula>
    </cfRule>
  </conditionalFormatting>
  <conditionalFormatting sqref="C114:E144">
    <cfRule type="cellIs" dxfId="101" priority="55" operator="equal">
      <formula>"軽故障"</formula>
    </cfRule>
    <cfRule type="cellIs" dxfId="100" priority="56" operator="equal">
      <formula>"重故障"</formula>
    </cfRule>
  </conditionalFormatting>
  <conditionalFormatting sqref="C151:E204">
    <cfRule type="cellIs" dxfId="99" priority="49" operator="equal">
      <formula>"軽故障"</formula>
    </cfRule>
    <cfRule type="cellIs" dxfId="98" priority="50" operator="equal">
      <formula>"重故障"</formula>
    </cfRule>
  </conditionalFormatting>
  <conditionalFormatting sqref="D3:G98">
    <cfRule type="cellIs" dxfId="97" priority="65" operator="equal">
      <formula>"WARN"</formula>
    </cfRule>
    <cfRule type="cellIs" dxfId="96" priority="66" operator="equal">
      <formula>"ALRT"</formula>
    </cfRule>
  </conditionalFormatting>
  <conditionalFormatting sqref="D114:G144">
    <cfRule type="cellIs" dxfId="95" priority="59" operator="equal">
      <formula>"WARN"</formula>
    </cfRule>
    <cfRule type="cellIs" dxfId="94" priority="60" operator="equal">
      <formula>"ALRT"</formula>
    </cfRule>
  </conditionalFormatting>
  <conditionalFormatting sqref="D151:G204">
    <cfRule type="cellIs" dxfId="93" priority="53" operator="equal">
      <formula>"WARN"</formula>
    </cfRule>
    <cfRule type="cellIs" dxfId="92" priority="54" operator="equal">
      <formula>"ALRT"</formula>
    </cfRule>
  </conditionalFormatting>
  <conditionalFormatting sqref="M208:M213">
    <cfRule type="expression" dxfId="91" priority="47">
      <formula>$I2="NT"</formula>
    </cfRule>
    <cfRule type="expression" dxfId="90" priority="48">
      <formula>$I2="N/A"</formula>
    </cfRule>
  </conditionalFormatting>
  <conditionalFormatting sqref="M214">
    <cfRule type="expression" dxfId="89" priority="481">
      <formula>$I6="NT"</formula>
    </cfRule>
    <cfRule type="expression" dxfId="88" priority="482">
      <formula>$I6="N/A"</formula>
    </cfRule>
  </conditionalFormatting>
  <conditionalFormatting sqref="M215:M216">
    <cfRule type="expression" dxfId="87" priority="37">
      <formula>$I9="NT"</formula>
    </cfRule>
    <cfRule type="expression" dxfId="86" priority="38">
      <formula>$I9="N/A"</formula>
    </cfRule>
  </conditionalFormatting>
  <conditionalFormatting sqref="M217">
    <cfRule type="expression" dxfId="85" priority="485">
      <formula>$I7="NT"</formula>
    </cfRule>
    <cfRule type="expression" dxfId="84" priority="486">
      <formula>$I7="N/A"</formula>
    </cfRule>
  </conditionalFormatting>
  <conditionalFormatting sqref="M218:M219">
    <cfRule type="expression" dxfId="83" priority="33">
      <formula>$I12="NT"</formula>
    </cfRule>
    <cfRule type="expression" dxfId="82" priority="34">
      <formula>$I12="N/A"</formula>
    </cfRule>
  </conditionalFormatting>
  <conditionalFormatting sqref="M220">
    <cfRule type="expression" dxfId="81" priority="489">
      <formula>$I8="NT"</formula>
    </cfRule>
    <cfRule type="expression" dxfId="80" priority="490">
      <formula>$I8="N/A"</formula>
    </cfRule>
  </conditionalFormatting>
  <conditionalFormatting sqref="M221:M222">
    <cfRule type="expression" dxfId="79" priority="29">
      <formula>$I15="NT"</formula>
    </cfRule>
    <cfRule type="expression" dxfId="78" priority="30">
      <formula>$I15="N/A"</formula>
    </cfRule>
  </conditionalFormatting>
  <conditionalFormatting sqref="M223">
    <cfRule type="expression" dxfId="77" priority="493">
      <formula>$I9="NT"</formula>
    </cfRule>
    <cfRule type="expression" dxfId="76" priority="494">
      <formula>$I9="N/A"</formula>
    </cfRule>
  </conditionalFormatting>
  <conditionalFormatting sqref="M224:M225">
    <cfRule type="expression" dxfId="75" priority="25">
      <formula>$I18="NT"</formula>
    </cfRule>
    <cfRule type="expression" dxfId="74" priority="26">
      <formula>$I18="N/A"</formula>
    </cfRule>
  </conditionalFormatting>
  <conditionalFormatting sqref="M226">
    <cfRule type="expression" dxfId="73" priority="505">
      <formula>$I10="NT"</formula>
    </cfRule>
    <cfRule type="expression" dxfId="72" priority="506">
      <formula>$I10="N/A"</formula>
    </cfRule>
  </conditionalFormatting>
  <conditionalFormatting sqref="M227:M228">
    <cfRule type="expression" dxfId="71" priority="21">
      <formula>$I21="NT"</formula>
    </cfRule>
    <cfRule type="expression" dxfId="70" priority="22">
      <formula>$I21="N/A"</formula>
    </cfRule>
  </conditionalFormatting>
  <conditionalFormatting sqref="M229">
    <cfRule type="expression" dxfId="69" priority="509">
      <formula>$I11="NT"</formula>
    </cfRule>
    <cfRule type="expression" dxfId="68" priority="510">
      <formula>$I11="N/A"</formula>
    </cfRule>
  </conditionalFormatting>
  <conditionalFormatting sqref="M230:M231">
    <cfRule type="expression" dxfId="67" priority="17">
      <formula>$I24="NT"</formula>
    </cfRule>
    <cfRule type="expression" dxfId="66" priority="18">
      <formula>$I24="N/A"</formula>
    </cfRule>
  </conditionalFormatting>
  <conditionalFormatting sqref="M232">
    <cfRule type="expression" dxfId="65" priority="513">
      <formula>$I12="NT"</formula>
    </cfRule>
    <cfRule type="expression" dxfId="64" priority="514">
      <formula>$I12="N/A"</formula>
    </cfRule>
  </conditionalFormatting>
  <conditionalFormatting sqref="M233:M234">
    <cfRule type="expression" dxfId="63" priority="15">
      <formula>$I27="NT"</formula>
    </cfRule>
    <cfRule type="expression" dxfId="62" priority="16">
      <formula>$I27="N/A"</formula>
    </cfRule>
  </conditionalFormatting>
  <conditionalFormatting sqref="M235">
    <cfRule type="expression" dxfId="61" priority="501">
      <formula>$I13="NT"</formula>
    </cfRule>
    <cfRule type="expression" dxfId="60" priority="502">
      <formula>$I13="N/A"</formula>
    </cfRule>
  </conditionalFormatting>
  <conditionalFormatting sqref="M236:M237">
    <cfRule type="expression" dxfId="59" priority="13">
      <formula>$I30="NT"</formula>
    </cfRule>
    <cfRule type="expression" dxfId="58" priority="14">
      <formula>$I30="N/A"</formula>
    </cfRule>
  </conditionalFormatting>
  <conditionalFormatting sqref="M238">
    <cfRule type="expression" dxfId="57" priority="517">
      <formula>$I14="NT"</formula>
    </cfRule>
    <cfRule type="expression" dxfId="56" priority="518">
      <formula>$I14="N/A"</formula>
    </cfRule>
  </conditionalFormatting>
  <conditionalFormatting sqref="M239:M240">
    <cfRule type="expression" dxfId="55" priority="11">
      <formula>$I33="NT"</formula>
    </cfRule>
    <cfRule type="expression" dxfId="54" priority="12">
      <formula>$I33="N/A"</formula>
    </cfRule>
  </conditionalFormatting>
  <conditionalFormatting sqref="M241">
    <cfRule type="expression" dxfId="53" priority="521">
      <formula>$I15="NT"</formula>
    </cfRule>
    <cfRule type="expression" dxfId="52" priority="522">
      <formula>$I15="N/A"</formula>
    </cfRule>
  </conditionalFormatting>
  <conditionalFormatting sqref="M242:M243">
    <cfRule type="expression" dxfId="51" priority="9">
      <formula>$I36="NT"</formula>
    </cfRule>
    <cfRule type="expression" dxfId="50" priority="10">
      <formula>$I36="N/A"</formula>
    </cfRule>
  </conditionalFormatting>
  <conditionalFormatting sqref="M244">
    <cfRule type="expression" dxfId="49" priority="497">
      <formula>$I16="NT"</formula>
    </cfRule>
    <cfRule type="expression" dxfId="48" priority="498">
      <formula>$I16="N/A"</formula>
    </cfRule>
  </conditionalFormatting>
  <conditionalFormatting sqref="M245:M246">
    <cfRule type="expression" dxfId="47" priority="7">
      <formula>$I39="NT"</formula>
    </cfRule>
    <cfRule type="expression" dxfId="46" priority="8">
      <formula>$I39="N/A"</formula>
    </cfRule>
  </conditionalFormatting>
  <conditionalFormatting sqref="M247">
    <cfRule type="expression" dxfId="45" priority="525">
      <formula>$I17="NT"</formula>
    </cfRule>
    <cfRule type="expression" dxfId="44" priority="526">
      <formula>$I17="N/A"</formula>
    </cfRule>
  </conditionalFormatting>
  <conditionalFormatting sqref="M248:M249">
    <cfRule type="expression" dxfId="43" priority="5">
      <formula>$I42="NT"</formula>
    </cfRule>
    <cfRule type="expression" dxfId="42" priority="6">
      <formula>$I42="N/A"</formula>
    </cfRule>
  </conditionalFormatting>
  <conditionalFormatting sqref="M250">
    <cfRule type="expression" dxfId="41" priority="529">
      <formula>$I18="NT"</formula>
    </cfRule>
    <cfRule type="expression" dxfId="40" priority="530">
      <formula>$I18="N/A"</formula>
    </cfRule>
  </conditionalFormatting>
  <conditionalFormatting sqref="M251:M252">
    <cfRule type="expression" dxfId="39" priority="1">
      <formula>$I45="NT"</formula>
    </cfRule>
    <cfRule type="expression" dxfId="38" priority="2">
      <formula>$I45="N/A"</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1E6B-D712-499E-9CE2-FA0C5B638583}">
  <sheetPr codeName="Sheet7">
    <tabColor rgb="FFFFC000"/>
  </sheetPr>
  <dimension ref="A1:BE204"/>
  <sheetViews>
    <sheetView showGridLines="0" topLeftCell="A185" zoomScale="70" zoomScaleNormal="70" workbookViewId="0">
      <selection activeCell="B183" sqref="B183"/>
    </sheetView>
  </sheetViews>
  <sheetFormatPr defaultColWidth="3.3984375" defaultRowHeight="18"/>
  <cols>
    <col min="1" max="16384" width="3.3984375" style="4"/>
  </cols>
  <sheetData>
    <row r="1" spans="1:57" ht="22.2">
      <c r="A1" s="65" t="s">
        <v>729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row>
    <row r="2" spans="1:57">
      <c r="B2" s="29" t="s">
        <v>730</v>
      </c>
    </row>
    <row r="22" spans="2:2">
      <c r="B22" s="29" t="s">
        <v>731</v>
      </c>
    </row>
    <row r="44" spans="1:57" ht="22.2">
      <c r="A44" s="65" t="s">
        <v>732</v>
      </c>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row>
    <row r="48" spans="1:57" ht="19.8">
      <c r="AB48" s="42" t="s">
        <v>733</v>
      </c>
      <c r="AW48" s="42" t="s">
        <v>734</v>
      </c>
    </row>
    <row r="49" spans="28:49" ht="19.8">
      <c r="AB49" s="43" t="s">
        <v>735</v>
      </c>
      <c r="AW49" s="42" t="s">
        <v>736</v>
      </c>
    </row>
    <row r="70" spans="1:57" ht="22.2">
      <c r="A70" s="65" t="s">
        <v>737</v>
      </c>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row>
    <row r="95" spans="1:57" ht="22.2">
      <c r="A95" s="65" t="s">
        <v>738</v>
      </c>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row>
    <row r="120" spans="1:57" ht="22.2">
      <c r="A120" s="65" t="s">
        <v>739</v>
      </c>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row>
    <row r="145" spans="1:57" ht="22.2">
      <c r="A145" s="65" t="s">
        <v>740</v>
      </c>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row>
    <row r="146" spans="1:57" ht="22.2">
      <c r="A146" s="99"/>
      <c r="B146" s="100" t="s">
        <v>1077</v>
      </c>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row>
    <row r="147" spans="1:57">
      <c r="AQ147" s="4" t="s">
        <v>961</v>
      </c>
    </row>
    <row r="148" spans="1:57">
      <c r="AQ148" s="4" t="s">
        <v>963</v>
      </c>
    </row>
    <row r="149" spans="1:57">
      <c r="AS149" s="4" t="s">
        <v>962</v>
      </c>
    </row>
    <row r="161" spans="28:47">
      <c r="AB161" s="4" t="s">
        <v>741</v>
      </c>
      <c r="AS161" s="4" t="s">
        <v>742</v>
      </c>
      <c r="AU161" s="43" t="s">
        <v>743</v>
      </c>
    </row>
    <row r="183" spans="2:57">
      <c r="B183" s="101" t="s">
        <v>719</v>
      </c>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row>
    <row r="184" spans="2:57">
      <c r="B184" s="29" t="s">
        <v>741</v>
      </c>
      <c r="AB184" s="29" t="s">
        <v>742</v>
      </c>
      <c r="AD184" s="4" t="s">
        <v>1619</v>
      </c>
    </row>
    <row r="204" spans="2:33">
      <c r="B204" s="4" t="s">
        <v>1618</v>
      </c>
      <c r="AG204" s="4" t="s">
        <v>1617</v>
      </c>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EFA8-62A8-4EBE-9A34-EF0F49C5D9E1}">
  <sheetPr codeName="Sheet1">
    <tabColor rgb="FFFFC000"/>
  </sheetPr>
  <dimension ref="A1:C5"/>
  <sheetViews>
    <sheetView showGridLines="0" zoomScaleNormal="100" workbookViewId="0"/>
  </sheetViews>
  <sheetFormatPr defaultColWidth="3.19921875" defaultRowHeight="18"/>
  <cols>
    <col min="1" max="16384" width="3.19921875" style="4"/>
  </cols>
  <sheetData>
    <row r="1" spans="1:3" ht="22.2">
      <c r="A1" s="28" t="s">
        <v>744</v>
      </c>
    </row>
    <row r="2" spans="1:3" ht="22.2">
      <c r="A2" s="28"/>
      <c r="B2" s="4" t="s">
        <v>745</v>
      </c>
    </row>
    <row r="3" spans="1:3">
      <c r="B3" s="44" t="s">
        <v>746</v>
      </c>
    </row>
    <row r="5" spans="1:3">
      <c r="B5" s="64"/>
      <c r="C5" s="29"/>
    </row>
  </sheetData>
  <phoneticPr fontId="4"/>
  <hyperlinks>
    <hyperlink ref="B3" r:id="rId1" display="../%E8%A9%95%E4%BE%A1%E7%B5%90%E6%9E%9C%EF%BC%88%E3%83%90%E3%83%AB%E3%83%87%E3%82%B9%E6%AE%BF%EF%BC%89/QA%E3%83%BB%E3%82%A4%E3%83%B3%E3%82%B7%E3%83%87%E3%83%B3%E3%83%88%E5%A0%B1%E5%91%8A_LB2A.xlsx?d=wdc75efee3fef49bf9a0b09ce94146698&amp;csf=1&amp;web=1&amp;e=RKCUXd" xr:uid="{450C244A-3354-4544-8BCE-80398F19B6A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B077-30F3-44C5-835E-845EC090B0AD}">
  <sheetPr codeName="Sheet11"/>
  <dimension ref="A1:A9"/>
  <sheetViews>
    <sheetView zoomScale="70" workbookViewId="0"/>
  </sheetViews>
  <sheetFormatPr defaultRowHeight="18"/>
  <cols>
    <col min="2" max="2" width="8.3984375" customWidth="1"/>
  </cols>
  <sheetData>
    <row r="1" spans="1:1" ht="18" customHeight="1">
      <c r="A1" s="26" t="s">
        <v>747</v>
      </c>
    </row>
    <row r="2" spans="1:1">
      <c r="A2" s="6"/>
    </row>
    <row r="3" spans="1:1">
      <c r="A3" s="6" t="s">
        <v>1</v>
      </c>
    </row>
    <row r="4" spans="1:1">
      <c r="A4" s="6" t="s">
        <v>2</v>
      </c>
    </row>
    <row r="5" spans="1:1">
      <c r="A5" s="6" t="s">
        <v>3</v>
      </c>
    </row>
    <row r="6" spans="1:1">
      <c r="A6" s="6" t="s">
        <v>4</v>
      </c>
    </row>
    <row r="7" spans="1:1">
      <c r="A7" s="6" t="s">
        <v>5</v>
      </c>
    </row>
    <row r="8" spans="1:1">
      <c r="A8" s="6" t="s">
        <v>6</v>
      </c>
    </row>
    <row r="9" spans="1:1">
      <c r="A9" s="6" t="s">
        <v>7</v>
      </c>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97117F11FAF28468C97948CA792B49C" ma:contentTypeVersion="11" ma:contentTypeDescription="新しいドキュメントを作成します。" ma:contentTypeScope="" ma:versionID="fb36724bcd515c78be26ae6181fe5999">
  <xsd:schema xmlns:xsd="http://www.w3.org/2001/XMLSchema" xmlns:xs="http://www.w3.org/2001/XMLSchema" xmlns:p="http://schemas.microsoft.com/office/2006/metadata/properties" xmlns:ns2="4915b882-134e-45ea-8314-a7ebd21be309" xmlns:ns3="c2d09289-b02a-4af2-8607-f91f1b60d1d7" targetNamespace="http://schemas.microsoft.com/office/2006/metadata/properties" ma:root="true" ma:fieldsID="e876f5f57b29ac0ad6d464393aeb3984" ns2:_="" ns3:_="">
    <xsd:import namespace="4915b882-134e-45ea-8314-a7ebd21be309"/>
    <xsd:import namespace="c2d09289-b02a-4af2-8607-f91f1b60d1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15b882-134e-45ea-8314-a7ebd21be3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3af4c701-5313-4ee8-94fc-a2a4fdff93f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d09289-b02a-4af2-8607-f91f1b60d1d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792194b-45cb-4335-ad6b-6c089098f6c3}" ma:internalName="TaxCatchAll" ma:showField="CatchAllData" ma:web="c2d09289-b02a-4af2-8607-f91f1b60d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15b882-134e-45ea-8314-a7ebd21be309">
      <Terms xmlns="http://schemas.microsoft.com/office/infopath/2007/PartnerControls"/>
    </lcf76f155ced4ddcb4097134ff3c332f>
    <TaxCatchAll xmlns="c2d09289-b02a-4af2-8607-f91f1b60d1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86587B-AB8E-4C2B-9BAA-198D8CF056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15b882-134e-45ea-8314-a7ebd21be309"/>
    <ds:schemaRef ds:uri="c2d09289-b02a-4af2-8607-f91f1b60d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65D719-68AA-462E-82F9-AB43C17E0FDC}">
  <ds:schemaRefs>
    <ds:schemaRef ds:uri="http://schemas.openxmlformats.org/package/2006/metadata/core-properties"/>
    <ds:schemaRef ds:uri="4915b882-134e-45ea-8314-a7ebd21be309"/>
    <ds:schemaRef ds:uri="http://purl.org/dc/elements/1.1/"/>
    <ds:schemaRef ds:uri="c2d09289-b02a-4af2-8607-f91f1b60d1d7"/>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A5A4BC4D-3506-4765-A3B1-EE8925E635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集計</vt:lpstr>
      <vt:lpstr>保守設定</vt:lpstr>
      <vt:lpstr>チラー状態表示</vt:lpstr>
      <vt:lpstr>BMS_FWアップデート</vt:lpstr>
      <vt:lpstr>エアコン状態表示</vt:lpstr>
      <vt:lpstr>除湿器状態表示</vt:lpstr>
      <vt:lpstr>状態表示_org</vt:lpstr>
      <vt:lpstr>状態表示</vt:lpstr>
      <vt:lpstr>状態表示_整理</vt:lpstr>
      <vt:lpstr>状態表示_セル電圧</vt:lpstr>
      <vt:lpstr>状態表示_モジュール温度</vt:lpstr>
      <vt:lpstr>状態表示_セル電圧＿</vt:lpstr>
      <vt:lpstr>Sheet2</vt:lpstr>
      <vt:lpstr>状態表示TMP1</vt:lpstr>
      <vt:lpstr>状態表示TMP2</vt:lpstr>
      <vt:lpstr>参考</vt:lpstr>
      <vt:lpstr>確認内容</vt:lpstr>
      <vt:lpstr>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安藤 勝広</dc:creator>
  <cp:keywords/>
  <dc:description/>
  <cp:lastModifiedBy>安藤 勝広</cp:lastModifiedBy>
  <cp:revision/>
  <dcterms:created xsi:type="dcterms:W3CDTF">2025-12-05T03:44:47Z</dcterms:created>
  <dcterms:modified xsi:type="dcterms:W3CDTF">2026-06-26T08:23:12Z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0x010100B97117F11FAF28468C97948CA792B49C</vt:lpwstr>
  </property>
  <property fmtid="{D5CDD505-2E9C-101B-9397-08002B2CF9AE}" pid="3" name="MediaServiceImageTags">
    <vt:lpwstr/>
  </property>
</Properties>
</file>