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19320" windowHeight="10035"/>
  </bookViews>
  <sheets>
    <sheet name="Продовольствие" sheetId="1" r:id="rId1"/>
    <sheet name="all years" sheetId="2" r:id="rId2"/>
  </sheets>
  <calcPr calcId="124519"/>
</workbook>
</file>

<file path=xl/calcChain.xml><?xml version="1.0" encoding="utf-8"?>
<calcChain xmlns="http://schemas.openxmlformats.org/spreadsheetml/2006/main">
  <c r="M10" i="2"/>
  <c r="N10"/>
  <c r="O10"/>
  <c r="P10"/>
  <c r="Q10"/>
  <c r="R10"/>
  <c r="S10"/>
  <c r="T10"/>
  <c r="U10"/>
  <c r="V10"/>
  <c r="W10"/>
  <c r="X10"/>
  <c r="Y10"/>
  <c r="J10"/>
  <c r="K10"/>
  <c r="L10"/>
  <c r="I10"/>
  <c r="D10"/>
  <c r="H10"/>
  <c r="E10"/>
  <c r="F10"/>
  <c r="G10"/>
  <c r="E9"/>
  <c r="F9"/>
  <c r="G9" s="1"/>
  <c r="H9" s="1"/>
  <c r="I9" s="1"/>
  <c r="J9" s="1"/>
  <c r="K9" s="1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J11"/>
  <c r="K11"/>
  <c r="L11"/>
  <c r="M11"/>
  <c r="N11"/>
  <c r="O11"/>
  <c r="P11"/>
  <c r="Q11"/>
  <c r="R11"/>
  <c r="S11"/>
  <c r="T11"/>
  <c r="U11"/>
  <c r="V11"/>
  <c r="W11"/>
  <c r="X11"/>
  <c r="Y11"/>
  <c r="I11"/>
  <c r="F11"/>
  <c r="G11"/>
  <c r="H11"/>
  <c r="J12"/>
  <c r="K12"/>
  <c r="L12"/>
  <c r="M12"/>
  <c r="N12"/>
  <c r="O12"/>
  <c r="P12"/>
  <c r="Q12"/>
  <c r="R12"/>
  <c r="S12"/>
  <c r="T12"/>
  <c r="U12"/>
  <c r="V12"/>
  <c r="W12"/>
  <c r="X12"/>
  <c r="Y12"/>
  <c r="I12"/>
  <c r="G12"/>
  <c r="H12"/>
  <c r="F12"/>
  <c r="Q27" i="1"/>
  <c r="C27"/>
  <c r="D27"/>
  <c r="E27"/>
  <c r="F27"/>
  <c r="G27"/>
  <c r="H27"/>
  <c r="I27"/>
  <c r="J27"/>
  <c r="K27"/>
  <c r="L27"/>
  <c r="M27"/>
  <c r="N27"/>
  <c r="O27"/>
  <c r="P27"/>
  <c r="C28"/>
  <c r="D28"/>
  <c r="E28"/>
  <c r="F28"/>
  <c r="G28"/>
  <c r="H28"/>
  <c r="I28"/>
  <c r="J28"/>
  <c r="K28"/>
  <c r="L28"/>
  <c r="M28"/>
  <c r="N28"/>
  <c r="O28"/>
  <c r="P28"/>
  <c r="B28"/>
  <c r="B27"/>
  <c r="B26"/>
  <c r="C26" s="1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</calcChain>
</file>

<file path=xl/sharedStrings.xml><?xml version="1.0" encoding="utf-8"?>
<sst xmlns="http://schemas.openxmlformats.org/spreadsheetml/2006/main" count="88" uniqueCount="79">
  <si>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</si>
  <si>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</si>
  <si>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</si>
  <si>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</si>
  <si>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</si>
  <si>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</si>
  <si>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</si>
  <si>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</si>
  <si>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</si>
  <si>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</si>
  <si>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</si>
  <si>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</si>
  <si>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 концу предыдущего месяца</t>
  </si>
  <si>
    <t>к декабрю предыдущего года</t>
  </si>
  <si>
    <t>на конец периода, в %</t>
  </si>
  <si>
    <r>
      <t xml:space="preserve">Индексы потребительских цен на </t>
    </r>
    <r>
      <rPr>
        <b/>
        <u/>
        <sz val="14"/>
        <color indexed="10"/>
        <rFont val="Calibri"/>
        <family val="2"/>
        <charset val="204"/>
      </rPr>
      <t>продовольственные товары</t>
    </r>
    <r>
      <rPr>
        <b/>
        <sz val="14"/>
        <color indexed="8"/>
        <rFont val="Calibri"/>
        <family val="2"/>
        <charset val="204"/>
      </rPr>
      <t xml:space="preserve"> по Российской Федерации в 1991-2015гг.</t>
    </r>
  </si>
  <si>
    <r>
      <rPr>
        <vertAlign val="superscript"/>
        <sz val="9"/>
        <color indexed="8"/>
        <rFont val="Calibri"/>
        <family val="2"/>
        <charset val="204"/>
      </rPr>
      <t>1)</t>
    </r>
    <r>
      <rPr>
        <sz val="9"/>
        <color indexed="8"/>
        <rFont val="Calibri"/>
        <family val="2"/>
        <charset val="204"/>
      </rPr>
      <t xml:space="preserve"> ноябрь 2015г. в % к декабрю 2014г.</t>
    </r>
  </si>
  <si>
    <t>cpi</t>
  </si>
  <si>
    <t>vodka</t>
  </si>
  <si>
    <t>beer</t>
  </si>
  <si>
    <t>http://www.gks.ru/wps/wcm/connect/rosstat_main/rosstat/ru/statistics/tariffs/#</t>
  </si>
  <si>
    <t>Sourse</t>
  </si>
  <si>
    <t>CPI, Rosstat</t>
  </si>
  <si>
    <t>price of 0.5l bottle vodka</t>
  </si>
  <si>
    <t>excise tax vodka</t>
  </si>
  <si>
    <t>Normalized prices (2000=100%)</t>
  </si>
  <si>
    <t>nominal prices</t>
  </si>
  <si>
    <t>1.1714</t>
  </si>
  <si>
    <t>1.1274241522903</t>
  </si>
  <si>
    <t>1.30013686</t>
  </si>
  <si>
    <t>1.11995464852608</t>
  </si>
  <si>
    <t>1.21998810232005</t>
  </si>
  <si>
    <t>1.432490792348</t>
  </si>
  <si>
    <t>1.29251700680272</t>
  </si>
  <si>
    <t>1.38548483045806</t>
  </si>
  <si>
    <t>1.60854391072757</t>
  </si>
  <si>
    <t>1.53061224489796</t>
  </si>
  <si>
    <t>1.60547293277811</t>
  </si>
  <si>
    <t>1.7624815629842</t>
  </si>
  <si>
    <t>1.65532879818594</t>
  </si>
  <si>
    <t>1.77144556811422</t>
  </si>
  <si>
    <t>1.91528871449493</t>
  </si>
  <si>
    <t>1.80272108843537</t>
  </si>
  <si>
    <t>1.97549077929804</t>
  </si>
  <si>
    <t>2.21330763847034</t>
  </si>
  <si>
    <t>1.83673469387755</t>
  </si>
  <si>
    <t>2.16133254015467</t>
  </si>
  <si>
    <t>2.57739674499871</t>
  </si>
  <si>
    <t>1.96145124716553</t>
  </si>
  <si>
    <t>2.41546698393813</t>
  </si>
  <si>
    <t>2.73410246709463</t>
  </si>
  <si>
    <t>2.16553287981859</t>
  </si>
  <si>
    <t>2.5441998810232</t>
  </si>
  <si>
    <t>3.08652827510313</t>
  </si>
  <si>
    <t>2.38095238095238</t>
  </si>
  <si>
    <t>2.73908387864366</t>
  </si>
  <si>
    <t>3.20597691934962</t>
  </si>
  <si>
    <t>2.61904761904762</t>
  </si>
  <si>
    <t>3.04830458060678</t>
  </si>
  <si>
    <t>3.44578399291697</t>
  </si>
  <si>
    <t>3.40136054421769</t>
  </si>
  <si>
    <t>3.75312314098751</t>
  </si>
  <si>
    <t>3.69801538119849</t>
  </si>
  <si>
    <t>4.53514739229025</t>
  </si>
  <si>
    <t>4.8365258774539</t>
  </si>
  <si>
    <t>4.26861915451742</t>
  </si>
  <si>
    <t>5.66893424036281</t>
  </si>
  <si>
    <t>6.50826888756692</t>
  </si>
  <si>
    <t>4.80945320139478</t>
  </si>
  <si>
    <t>6.80272108843537</t>
  </si>
  <si>
    <r>
      <t>Водка крепостью 40% об.спирта и выше</t>
    </r>
    <r>
      <rPr>
        <vertAlign val="superscript"/>
        <sz val="10"/>
        <rFont val="Times New Roman"/>
        <family val="1"/>
        <charset val="204"/>
      </rPr>
      <t>8)</t>
    </r>
    <r>
      <rPr>
        <b/>
        <sz val="10"/>
        <rFont val="Times New Roman"/>
        <family val="1"/>
        <charset val="204"/>
      </rPr>
      <t>,</t>
    </r>
    <r>
      <rPr>
        <sz val="10"/>
        <rFont val="Times New Roman"/>
        <family val="1"/>
        <charset val="204"/>
      </rPr>
      <t xml:space="preserve"> за л</t>
    </r>
  </si>
  <si>
    <r>
      <t>Вино игристое отечественное</t>
    </r>
    <r>
      <rPr>
        <vertAlign val="superscript"/>
        <sz val="10"/>
        <rFont val="Times New Roman"/>
        <family val="1"/>
        <charset val="204"/>
      </rPr>
      <t>10)</t>
    </r>
    <r>
      <rPr>
        <sz val="10"/>
        <rFont val="Times New Roman"/>
        <family val="1"/>
        <charset val="204"/>
      </rPr>
      <t>, за  л</t>
    </r>
  </si>
  <si>
    <t>Пиво отечественное, за л</t>
  </si>
  <si>
    <t xml:space="preserve"> ПОКАЗАТЕЛИ </t>
  </si>
  <si>
    <r>
      <t>112,05</t>
    </r>
    <r>
      <rPr>
        <vertAlign val="superscript"/>
        <sz val="9"/>
        <color indexed="8"/>
        <rFont val="Calibri"/>
        <family val="2"/>
        <charset val="204"/>
      </rPr>
      <t>2)</t>
    </r>
  </si>
  <si>
    <t>декабрь к декабрю, CPI</t>
  </si>
  <si>
    <t>vine</t>
  </si>
  <si>
    <t>year</t>
  </si>
  <si>
    <t>excise tax vodka, rubles</t>
  </si>
</sst>
</file>

<file path=xl/styles.xml><?xml version="1.0" encoding="utf-8"?>
<styleSheet xmlns="http://schemas.openxmlformats.org/spreadsheetml/2006/main">
  <fonts count="11">
    <font>
      <sz val="11"/>
      <color theme="1"/>
      <name val="Times New Roman"/>
      <family val="2"/>
      <charset val="204"/>
    </font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indexed="10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vertAlign val="superscript"/>
      <sz val="9"/>
      <color indexed="8"/>
      <name val="Calibri"/>
      <family val="2"/>
      <charset val="204"/>
    </font>
    <font>
      <sz val="10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vertAlign val="superscript"/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/>
    <xf numFmtId="2" fontId="4" fillId="0" borderId="4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7" fontId="1" fillId="0" borderId="0" xfId="0" applyNumberFormat="1" applyFont="1"/>
    <xf numFmtId="16" fontId="1" fillId="0" borderId="0" xfId="0" applyNumberFormat="1" applyFont="1"/>
    <xf numFmtId="2" fontId="7" fillId="0" borderId="0" xfId="0" applyNumberFormat="1" applyFont="1" applyBorder="1"/>
    <xf numFmtId="2" fontId="7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7" fillId="0" borderId="0" xfId="0" applyFont="1"/>
    <xf numFmtId="0" fontId="8" fillId="0" borderId="0" xfId="0" applyFont="1"/>
    <xf numFmtId="2" fontId="7" fillId="0" borderId="0" xfId="0" applyNumberFormat="1" applyFont="1"/>
    <xf numFmtId="1" fontId="7" fillId="0" borderId="0" xfId="0" applyNumberFormat="1" applyFont="1" applyBorder="1"/>
    <xf numFmtId="0" fontId="7" fillId="0" borderId="9" xfId="0" applyFont="1" applyFill="1" applyBorder="1" applyAlignment="1">
      <alignment horizontal="left" wrapText="1" indent="1"/>
    </xf>
    <xf numFmtId="0" fontId="0" fillId="0" borderId="0" xfId="0" applyFont="1"/>
    <xf numFmtId="0" fontId="7" fillId="4" borderId="5" xfId="0" applyFont="1" applyFill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vertical="top" wrapText="1"/>
    </xf>
    <xf numFmtId="1" fontId="7" fillId="4" borderId="4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3304657099956597E-2"/>
          <c:y val="5.0163612725979356E-2"/>
          <c:w val="0.64837457533286347"/>
          <c:h val="0.86422621237765851"/>
        </c:manualLayout>
      </c:layout>
      <c:lineChart>
        <c:grouping val="standard"/>
        <c:ser>
          <c:idx val="0"/>
          <c:order val="0"/>
          <c:tx>
            <c:strRef>
              <c:f>Продовольствие!$A$26</c:f>
              <c:strCache>
                <c:ptCount val="1"/>
                <c:pt idx="0">
                  <c:v>CPI, Rosstat</c:v>
                </c:pt>
              </c:strCache>
            </c:strRef>
          </c:tx>
          <c:marker>
            <c:symbol val="none"/>
          </c:marker>
          <c:val>
            <c:numRef>
              <c:f>Продовольствие!$B$26:$Q$26</c:f>
              <c:numCache>
                <c:formatCode>General</c:formatCode>
                <c:ptCount val="16"/>
                <c:pt idx="0">
                  <c:v>1</c:v>
                </c:pt>
                <c:pt idx="1">
                  <c:v>1.1714</c:v>
                </c:pt>
                <c:pt idx="2">
                  <c:v>1.3001368600000001</c:v>
                </c:pt>
                <c:pt idx="3">
                  <c:v>1.4324907923480001</c:v>
                </c:pt>
                <c:pt idx="4">
                  <c:v>1.6085439107275696</c:v>
                </c:pt>
                <c:pt idx="5">
                  <c:v>1.7624815629841979</c:v>
                </c:pt>
                <c:pt idx="6">
                  <c:v>1.9152887144949278</c:v>
                </c:pt>
                <c:pt idx="7">
                  <c:v>2.2133076384703387</c:v>
                </c:pt>
                <c:pt idx="8">
                  <c:v>2.5773967449987096</c:v>
                </c:pt>
                <c:pt idx="9">
                  <c:v>2.7341024670946315</c:v>
                </c:pt>
                <c:pt idx="10">
                  <c:v>3.0865282751031291</c:v>
                </c:pt>
                <c:pt idx="11">
                  <c:v>3.2059769193496201</c:v>
                </c:pt>
                <c:pt idx="12">
                  <c:v>3.4457839929169718</c:v>
                </c:pt>
                <c:pt idx="13">
                  <c:v>3.6980153811984939</c:v>
                </c:pt>
                <c:pt idx="14">
                  <c:v>4.2686191545174212</c:v>
                </c:pt>
                <c:pt idx="15">
                  <c:v>4.8094532013947786</c:v>
                </c:pt>
              </c:numCache>
            </c:numRef>
          </c:val>
        </c:ser>
        <c:ser>
          <c:idx val="1"/>
          <c:order val="1"/>
          <c:tx>
            <c:strRef>
              <c:f>Продовольствие!$A$27</c:f>
              <c:strCache>
                <c:ptCount val="1"/>
                <c:pt idx="0">
                  <c:v>excise tax vodka</c:v>
                </c:pt>
              </c:strCache>
            </c:strRef>
          </c:tx>
          <c:marker>
            <c:symbol val="none"/>
          </c:marker>
          <c:val>
            <c:numRef>
              <c:f>Продовольствие!$B$27:$Q$27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1.1199546485260772</c:v>
                </c:pt>
                <c:pt idx="3">
                  <c:v>1.292517006802721</c:v>
                </c:pt>
                <c:pt idx="4">
                  <c:v>1.5306122448979591</c:v>
                </c:pt>
                <c:pt idx="5">
                  <c:v>1.655328798185941</c:v>
                </c:pt>
                <c:pt idx="6">
                  <c:v>1.8027210884353742</c:v>
                </c:pt>
                <c:pt idx="7">
                  <c:v>1.8367346938775511</c:v>
                </c:pt>
                <c:pt idx="8">
                  <c:v>1.9614512471655328</c:v>
                </c:pt>
                <c:pt idx="9">
                  <c:v>2.1655328798185942</c:v>
                </c:pt>
                <c:pt idx="10">
                  <c:v>2.3809523809523809</c:v>
                </c:pt>
                <c:pt idx="11">
                  <c:v>2.6190476190476191</c:v>
                </c:pt>
                <c:pt idx="12">
                  <c:v>3.4013605442176869</c:v>
                </c:pt>
                <c:pt idx="13">
                  <c:v>4.5351473922902494</c:v>
                </c:pt>
                <c:pt idx="14">
                  <c:v>5.6689342403628116</c:v>
                </c:pt>
                <c:pt idx="15">
                  <c:v>6.8027210884353737</c:v>
                </c:pt>
              </c:numCache>
            </c:numRef>
          </c:val>
        </c:ser>
        <c:ser>
          <c:idx val="2"/>
          <c:order val="2"/>
          <c:tx>
            <c:strRef>
              <c:f>Продовольствие!$A$28</c:f>
              <c:strCache>
                <c:ptCount val="1"/>
                <c:pt idx="0">
                  <c:v>price of 0.5l bottle vodka</c:v>
                </c:pt>
              </c:strCache>
            </c:strRef>
          </c:tx>
          <c:marker>
            <c:symbol val="none"/>
          </c:marker>
          <c:val>
            <c:numRef>
              <c:f>Продовольствие!$B$28:$Q$28</c:f>
              <c:numCache>
                <c:formatCode>General</c:formatCode>
                <c:ptCount val="16"/>
                <c:pt idx="0">
                  <c:v>1</c:v>
                </c:pt>
                <c:pt idx="1">
                  <c:v>1.1274241522903035</c:v>
                </c:pt>
                <c:pt idx="2">
                  <c:v>1.2199881023200476</c:v>
                </c:pt>
                <c:pt idx="3">
                  <c:v>1.3854848304580607</c:v>
                </c:pt>
                <c:pt idx="4">
                  <c:v>1.6054729327781083</c:v>
                </c:pt>
                <c:pt idx="5">
                  <c:v>1.7714455681142176</c:v>
                </c:pt>
                <c:pt idx="6">
                  <c:v>1.975490779298037</c:v>
                </c:pt>
                <c:pt idx="7">
                  <c:v>2.1613325401546697</c:v>
                </c:pt>
                <c:pt idx="8">
                  <c:v>2.4154669839381322</c:v>
                </c:pt>
                <c:pt idx="9">
                  <c:v>2.5441998810232005</c:v>
                </c:pt>
                <c:pt idx="10">
                  <c:v>2.7390838786436644</c:v>
                </c:pt>
                <c:pt idx="11">
                  <c:v>3.0483045806067817</c:v>
                </c:pt>
                <c:pt idx="12">
                  <c:v>3.7531231409875074</c:v>
                </c:pt>
                <c:pt idx="13">
                  <c:v>4.8365258774538962</c:v>
                </c:pt>
                <c:pt idx="14">
                  <c:v>6.5082688875669241</c:v>
                </c:pt>
              </c:numCache>
            </c:numRef>
          </c:val>
        </c:ser>
        <c:marker val="1"/>
        <c:axId val="100646272"/>
        <c:axId val="81405056"/>
      </c:lineChart>
      <c:catAx>
        <c:axId val="100646272"/>
        <c:scaling>
          <c:orientation val="minMax"/>
        </c:scaling>
        <c:axPos val="b"/>
        <c:tickLblPos val="nextTo"/>
        <c:crossAx val="81405056"/>
        <c:crosses val="autoZero"/>
        <c:auto val="1"/>
        <c:lblAlgn val="ctr"/>
        <c:lblOffset val="100"/>
      </c:catAx>
      <c:valAx>
        <c:axId val="81405056"/>
        <c:scaling>
          <c:orientation val="minMax"/>
        </c:scaling>
        <c:axPos val="l"/>
        <c:majorGridlines/>
        <c:numFmt formatCode="General" sourceLinked="1"/>
        <c:tickLblPos val="nextTo"/>
        <c:crossAx val="10064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'all years'!$D$9:$Y$9</c:f>
              <c:numCache>
                <c:formatCode>General</c:formatCode>
                <c:ptCount val="22"/>
                <c:pt idx="0">
                  <c:v>1</c:v>
                </c:pt>
                <c:pt idx="1">
                  <c:v>3.1513999999999998</c:v>
                </c:pt>
                <c:pt idx="2">
                  <c:v>7.2891881999999999</c:v>
                </c:pt>
                <c:pt idx="3">
                  <c:v>8.878960146419999</c:v>
                </c:pt>
                <c:pt idx="4">
                  <c:v>9.8583094505701254</c:v>
                </c:pt>
                <c:pt idx="5">
                  <c:v>18.181680119686483</c:v>
                </c:pt>
                <c:pt idx="6">
                  <c:v>24.823447867407953</c:v>
                </c:pt>
                <c:pt idx="7">
                  <c:v>29.832819647050879</c:v>
                </c:pt>
                <c:pt idx="8">
                  <c:v>35.375757537472936</c:v>
                </c:pt>
                <c:pt idx="9">
                  <c:v>40.703346622616358</c:v>
                </c:pt>
                <c:pt idx="10">
                  <c:v>45.583677882668063</c:v>
                </c:pt>
                <c:pt idx="11">
                  <c:v>50.930643298305029</c:v>
                </c:pt>
                <c:pt idx="12">
                  <c:v>56.492269546479939</c:v>
                </c:pt>
                <c:pt idx="13">
                  <c:v>61.576573805663131</c:v>
                </c:pt>
                <c:pt idx="14">
                  <c:v>68.885713116395351</c:v>
                </c:pt>
                <c:pt idx="15">
                  <c:v>78.033735818252651</c:v>
                </c:pt>
                <c:pt idx="16">
                  <c:v>84.900704570258881</c:v>
                </c:pt>
                <c:pt idx="17">
                  <c:v>92.354986431527607</c:v>
                </c:pt>
                <c:pt idx="18">
                  <c:v>97.988640603850783</c:v>
                </c:pt>
                <c:pt idx="19">
                  <c:v>104.42649429152378</c:v>
                </c:pt>
                <c:pt idx="20">
                  <c:v>111.18288847218537</c:v>
                </c:pt>
                <c:pt idx="21">
                  <c:v>123.80214631377839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'all years'!$D$10:$Y$10</c:f>
              <c:numCache>
                <c:formatCode>General</c:formatCode>
                <c:ptCount val="22"/>
                <c:pt idx="0">
                  <c:v>1</c:v>
                </c:pt>
                <c:pt idx="1">
                  <c:v>1.979199831691153</c:v>
                </c:pt>
                <c:pt idx="2">
                  <c:v>4.7290110686442954</c:v>
                </c:pt>
                <c:pt idx="3">
                  <c:v>8.2670032843601344</c:v>
                </c:pt>
                <c:pt idx="4">
                  <c:v>8.9093820493939706</c:v>
                </c:pt>
                <c:pt idx="5">
                  <c:v>10.979814626506306</c:v>
                </c:pt>
                <c:pt idx="6">
                  <c:v>15.15714669752329</c:v>
                </c:pt>
                <c:pt idx="7">
                  <c:v>19.647720233294763</c:v>
                </c:pt>
                <c:pt idx="8">
                  <c:v>22.151314328459392</c:v>
                </c:pt>
                <c:pt idx="9">
                  <c:v>23.969984922332483</c:v>
                </c:pt>
                <c:pt idx="10">
                  <c:v>27.221618336313803</c:v>
                </c:pt>
                <c:pt idx="11">
                  <c:v>31.543883025351519</c:v>
                </c:pt>
                <c:pt idx="12">
                  <c:v>34.804866930818051</c:v>
                </c:pt>
                <c:pt idx="13">
                  <c:v>38.813890155101276</c:v>
                </c:pt>
                <c:pt idx="14">
                  <c:v>42.465257080075268</c:v>
                </c:pt>
                <c:pt idx="15">
                  <c:v>47.458419533176716</c:v>
                </c:pt>
                <c:pt idx="16">
                  <c:v>49.987727479925667</c:v>
                </c:pt>
                <c:pt idx="17">
                  <c:v>53.816753743118625</c:v>
                </c:pt>
                <c:pt idx="18">
                  <c:v>59.892235585632967</c:v>
                </c:pt>
                <c:pt idx="19">
                  <c:v>73.74031347522704</c:v>
                </c:pt>
                <c:pt idx="20">
                  <c:v>95.026707341304629</c:v>
                </c:pt>
                <c:pt idx="21">
                  <c:v>127.87264630597146</c:v>
                </c:pt>
              </c:numCache>
            </c:numRef>
          </c:val>
        </c:ser>
        <c:marker val="1"/>
        <c:axId val="81484032"/>
        <c:axId val="81485824"/>
      </c:lineChart>
      <c:catAx>
        <c:axId val="81484032"/>
        <c:scaling>
          <c:orientation val="minMax"/>
        </c:scaling>
        <c:axPos val="b"/>
        <c:tickLblPos val="nextTo"/>
        <c:crossAx val="81485824"/>
        <c:crosses val="autoZero"/>
        <c:auto val="1"/>
        <c:lblAlgn val="ctr"/>
        <c:lblOffset val="100"/>
      </c:catAx>
      <c:valAx>
        <c:axId val="81485824"/>
        <c:scaling>
          <c:orientation val="minMax"/>
        </c:scaling>
        <c:axPos val="l"/>
        <c:majorGridlines/>
        <c:numFmt formatCode="General" sourceLinked="1"/>
        <c:tickLblPos val="nextTo"/>
        <c:crossAx val="8148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34</xdr:row>
      <xdr:rowOff>28575</xdr:rowOff>
    </xdr:from>
    <xdr:to>
      <xdr:col>22</xdr:col>
      <xdr:colOff>28574</xdr:colOff>
      <xdr:row>55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4</xdr:row>
      <xdr:rowOff>95250</xdr:rowOff>
    </xdr:from>
    <xdr:to>
      <xdr:col>18</xdr:col>
      <xdr:colOff>133350</xdr:colOff>
      <xdr:row>10</xdr:row>
      <xdr:rowOff>95250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7"/>
  <sheetViews>
    <sheetView tabSelected="1" topLeftCell="A53" zoomScaleNormal="140" workbookViewId="0">
      <selection activeCell="B61" sqref="B61:C77"/>
    </sheetView>
  </sheetViews>
  <sheetFormatPr defaultRowHeight="15"/>
  <cols>
    <col min="1" max="1" width="12.5703125" style="1" customWidth="1"/>
    <col min="2" max="2" width="6" style="1" bestFit="1" customWidth="1"/>
    <col min="3" max="3" width="6.5703125" style="1" customWidth="1"/>
    <col min="4" max="4" width="5.85546875" style="1" bestFit="1" customWidth="1"/>
    <col min="5" max="5" width="9" style="1" customWidth="1"/>
    <col min="6" max="7" width="7.42578125" style="1" bestFit="1" customWidth="1"/>
    <col min="8" max="10" width="5.7109375" style="1" bestFit="1" customWidth="1"/>
    <col min="11" max="11" width="7.42578125" style="1" bestFit="1" customWidth="1"/>
    <col min="12" max="25" width="5.7109375" style="1" bestFit="1" customWidth="1"/>
    <col min="26" max="26" width="8.28515625" style="1" customWidth="1"/>
    <col min="27" max="16384" width="9.140625" style="1"/>
  </cols>
  <sheetData>
    <row r="1" spans="1:26" ht="18.75">
      <c r="A1" s="33" t="s">
        <v>15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 t="s">
        <v>14</v>
      </c>
    </row>
    <row r="4" spans="1:26">
      <c r="A4" s="11"/>
      <c r="B4" s="12">
        <v>1991</v>
      </c>
      <c r="C4" s="12">
        <v>1992</v>
      </c>
      <c r="D4" s="12">
        <v>1993</v>
      </c>
      <c r="E4" s="12">
        <v>1994</v>
      </c>
      <c r="F4" s="12">
        <v>1995</v>
      </c>
      <c r="G4" s="12">
        <v>1996</v>
      </c>
      <c r="H4" s="12">
        <v>1997</v>
      </c>
      <c r="I4" s="12">
        <v>1998</v>
      </c>
      <c r="J4" s="12">
        <v>1999</v>
      </c>
      <c r="K4" s="12">
        <v>2000</v>
      </c>
      <c r="L4" s="12">
        <v>2001</v>
      </c>
      <c r="M4" s="12">
        <v>2002</v>
      </c>
      <c r="N4" s="12">
        <v>2003</v>
      </c>
      <c r="O4" s="12">
        <v>2004</v>
      </c>
      <c r="P4" s="12">
        <v>2005</v>
      </c>
      <c r="Q4" s="12">
        <v>2006</v>
      </c>
      <c r="R4" s="12">
        <v>2007</v>
      </c>
      <c r="S4" s="12">
        <v>2008</v>
      </c>
      <c r="T4" s="12">
        <v>2009</v>
      </c>
      <c r="U4" s="12">
        <v>2010</v>
      </c>
      <c r="V4" s="12">
        <v>2011</v>
      </c>
      <c r="W4" s="12">
        <v>2012</v>
      </c>
      <c r="X4" s="12">
        <v>2013</v>
      </c>
      <c r="Y4" s="12">
        <v>2014</v>
      </c>
      <c r="Z4" s="12">
        <v>2015</v>
      </c>
    </row>
    <row r="5" spans="1:26" ht="15" customHeight="1">
      <c r="A5" s="29" t="s">
        <v>12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1"/>
    </row>
    <row r="6" spans="1:26">
      <c r="A6" s="5" t="s">
        <v>0</v>
      </c>
      <c r="B6" s="7">
        <v>104.6</v>
      </c>
      <c r="C6" s="7">
        <v>405.1</v>
      </c>
      <c r="D6" s="7">
        <v>129</v>
      </c>
      <c r="E6" s="7">
        <v>121</v>
      </c>
      <c r="F6" s="7">
        <v>121.05</v>
      </c>
      <c r="G6" s="7">
        <v>103.95</v>
      </c>
      <c r="H6" s="7">
        <v>103.05</v>
      </c>
      <c r="I6" s="7">
        <v>102.07</v>
      </c>
      <c r="J6" s="7">
        <v>110.3</v>
      </c>
      <c r="K6" s="7">
        <v>102.17</v>
      </c>
      <c r="L6" s="7">
        <v>103.06</v>
      </c>
      <c r="M6" s="7">
        <v>102.82</v>
      </c>
      <c r="N6" s="7">
        <v>102.51</v>
      </c>
      <c r="O6" s="7">
        <v>101.61</v>
      </c>
      <c r="P6" s="7">
        <v>101.42</v>
      </c>
      <c r="Q6" s="7">
        <v>101.97</v>
      </c>
      <c r="R6" s="7">
        <v>100.94</v>
      </c>
      <c r="S6" s="7">
        <v>101.91</v>
      </c>
      <c r="T6" s="7">
        <v>101.4</v>
      </c>
      <c r="U6" s="7">
        <v>101.42</v>
      </c>
      <c r="V6" s="7">
        <v>102.6</v>
      </c>
      <c r="W6" s="7">
        <v>100.76</v>
      </c>
      <c r="X6" s="7">
        <v>101.76</v>
      </c>
      <c r="Y6" s="7">
        <v>101.02</v>
      </c>
      <c r="Z6" s="7">
        <v>105.66</v>
      </c>
    </row>
    <row r="7" spans="1:26">
      <c r="A7" s="6" t="s">
        <v>1</v>
      </c>
      <c r="B7" s="7">
        <v>103.1</v>
      </c>
      <c r="C7" s="7">
        <v>129.80000000000001</v>
      </c>
      <c r="D7" s="7">
        <v>124.78</v>
      </c>
      <c r="E7" s="7">
        <v>110.6</v>
      </c>
      <c r="F7" s="7">
        <v>110.27</v>
      </c>
      <c r="G7" s="7">
        <v>102.4</v>
      </c>
      <c r="H7" s="7">
        <v>101.42</v>
      </c>
      <c r="I7" s="7">
        <v>101.22</v>
      </c>
      <c r="J7" s="7">
        <v>104.37</v>
      </c>
      <c r="K7" s="7">
        <v>100.46</v>
      </c>
      <c r="L7" s="7">
        <v>102.28</v>
      </c>
      <c r="M7" s="7">
        <v>100.87</v>
      </c>
      <c r="N7" s="7">
        <v>101.2</v>
      </c>
      <c r="O7" s="7">
        <v>101.12</v>
      </c>
      <c r="P7" s="7">
        <v>101.37</v>
      </c>
      <c r="Q7" s="7">
        <v>102.98</v>
      </c>
      <c r="R7" s="7">
        <v>100.83</v>
      </c>
      <c r="S7" s="7">
        <v>101.66</v>
      </c>
      <c r="T7" s="7">
        <v>101.85</v>
      </c>
      <c r="U7" s="7">
        <v>101.26</v>
      </c>
      <c r="V7" s="7">
        <v>101.22</v>
      </c>
      <c r="W7" s="7">
        <v>100.68</v>
      </c>
      <c r="X7" s="7">
        <v>100.81</v>
      </c>
      <c r="Y7" s="7">
        <v>101.18</v>
      </c>
      <c r="Z7" s="7">
        <v>103.29</v>
      </c>
    </row>
    <row r="8" spans="1:26">
      <c r="A8" s="6" t="s">
        <v>2</v>
      </c>
      <c r="B8" s="7">
        <v>105.2</v>
      </c>
      <c r="C8" s="7">
        <v>123</v>
      </c>
      <c r="D8" s="7">
        <v>118.3</v>
      </c>
      <c r="E8" s="7">
        <v>105.8</v>
      </c>
      <c r="F8" s="7">
        <v>108.46</v>
      </c>
      <c r="G8" s="7">
        <v>102.92</v>
      </c>
      <c r="H8" s="7">
        <v>101.42</v>
      </c>
      <c r="I8" s="7">
        <v>100.72</v>
      </c>
      <c r="J8" s="7">
        <v>102.79</v>
      </c>
      <c r="K8" s="7">
        <v>100.09</v>
      </c>
      <c r="L8" s="7">
        <v>101.77</v>
      </c>
      <c r="M8" s="7">
        <v>100.46</v>
      </c>
      <c r="N8" s="7">
        <v>100.97</v>
      </c>
      <c r="O8" s="7">
        <v>101.05</v>
      </c>
      <c r="P8" s="7">
        <v>102.07</v>
      </c>
      <c r="Q8" s="7">
        <v>101.17</v>
      </c>
      <c r="R8" s="7">
        <v>100.77</v>
      </c>
      <c r="S8" s="7">
        <v>101.98</v>
      </c>
      <c r="T8" s="7">
        <v>101.69</v>
      </c>
      <c r="U8" s="7">
        <v>101.03</v>
      </c>
      <c r="V8" s="7">
        <v>100.94</v>
      </c>
      <c r="W8" s="7">
        <v>100.81</v>
      </c>
      <c r="X8" s="7">
        <v>100.41</v>
      </c>
      <c r="Y8" s="7">
        <v>101.76</v>
      </c>
      <c r="Z8" s="7">
        <v>101.57</v>
      </c>
    </row>
    <row r="9" spans="1:26">
      <c r="A9" s="6" t="s">
        <v>3</v>
      </c>
      <c r="B9" s="7">
        <v>171.8</v>
      </c>
      <c r="C9" s="7">
        <v>116.11</v>
      </c>
      <c r="D9" s="7">
        <v>116.1</v>
      </c>
      <c r="E9" s="7">
        <v>105.6</v>
      </c>
      <c r="F9" s="7">
        <v>107.52</v>
      </c>
      <c r="G9" s="7">
        <v>101.84</v>
      </c>
      <c r="H9" s="7">
        <v>100.98</v>
      </c>
      <c r="I9" s="7">
        <v>100.32</v>
      </c>
      <c r="J9" s="7">
        <v>102.57</v>
      </c>
      <c r="K9" s="7">
        <v>100.3</v>
      </c>
      <c r="L9" s="7">
        <v>102.01</v>
      </c>
      <c r="M9" s="7">
        <v>100.96</v>
      </c>
      <c r="N9" s="7">
        <v>100.98</v>
      </c>
      <c r="O9" s="7">
        <v>100.84</v>
      </c>
      <c r="P9" s="7">
        <v>101.7</v>
      </c>
      <c r="Q9" s="7">
        <v>100.26</v>
      </c>
      <c r="R9" s="7">
        <v>100.75</v>
      </c>
      <c r="S9" s="7">
        <v>102.19</v>
      </c>
      <c r="T9" s="7">
        <v>100.69</v>
      </c>
      <c r="U9" s="7">
        <v>100.3</v>
      </c>
      <c r="V9" s="7">
        <v>100.36</v>
      </c>
      <c r="W9" s="7">
        <v>100.23</v>
      </c>
      <c r="X9" s="7">
        <v>100.7</v>
      </c>
      <c r="Y9" s="7">
        <v>101.29</v>
      </c>
      <c r="Z9" s="7">
        <v>100.33</v>
      </c>
    </row>
    <row r="10" spans="1:26">
      <c r="A10" s="6" t="s">
        <v>4</v>
      </c>
      <c r="B10" s="7">
        <v>100.5</v>
      </c>
      <c r="C10" s="7">
        <v>110.7</v>
      </c>
      <c r="D10" s="7">
        <v>116.2</v>
      </c>
      <c r="E10" s="7">
        <v>106.8</v>
      </c>
      <c r="F10" s="7">
        <v>108.83</v>
      </c>
      <c r="G10" s="7">
        <v>101.66</v>
      </c>
      <c r="H10" s="7">
        <v>100.81</v>
      </c>
      <c r="I10" s="7">
        <v>100.58</v>
      </c>
      <c r="J10" s="7">
        <v>102.01</v>
      </c>
      <c r="K10" s="7">
        <v>102.17</v>
      </c>
      <c r="L10" s="7">
        <v>102.27</v>
      </c>
      <c r="M10" s="7">
        <v>102.21</v>
      </c>
      <c r="N10" s="7">
        <v>100.69</v>
      </c>
      <c r="O10" s="7">
        <v>100.43</v>
      </c>
      <c r="P10" s="7">
        <v>101.06</v>
      </c>
      <c r="Q10" s="7">
        <v>100.47</v>
      </c>
      <c r="R10" s="7">
        <v>100.95</v>
      </c>
      <c r="S10" s="7">
        <v>102.07</v>
      </c>
      <c r="T10" s="7">
        <v>100.66</v>
      </c>
      <c r="U10" s="7">
        <v>100.69</v>
      </c>
      <c r="V10" s="7">
        <v>100.03</v>
      </c>
      <c r="W10" s="7">
        <v>100.56</v>
      </c>
      <c r="X10" s="7">
        <v>100.95</v>
      </c>
      <c r="Y10" s="7">
        <v>101.45</v>
      </c>
      <c r="Z10" s="7">
        <v>100.07</v>
      </c>
    </row>
    <row r="11" spans="1:26">
      <c r="A11" s="6" t="s">
        <v>5</v>
      </c>
      <c r="B11" s="7">
        <v>99.7</v>
      </c>
      <c r="C11" s="7">
        <v>120</v>
      </c>
      <c r="D11" s="7">
        <v>122.7</v>
      </c>
      <c r="E11" s="7">
        <v>105.6</v>
      </c>
      <c r="F11" s="7">
        <v>107.56</v>
      </c>
      <c r="G11" s="7">
        <v>101.2</v>
      </c>
      <c r="H11" s="7">
        <v>101.47</v>
      </c>
      <c r="I11" s="7">
        <v>99.98</v>
      </c>
      <c r="J11" s="7">
        <v>101.72</v>
      </c>
      <c r="K11" s="7">
        <v>103.26</v>
      </c>
      <c r="L11" s="7">
        <v>101.91</v>
      </c>
      <c r="M11" s="7">
        <v>99.82</v>
      </c>
      <c r="N11" s="7">
        <v>100.79</v>
      </c>
      <c r="O11" s="7">
        <v>100.8</v>
      </c>
      <c r="P11" s="7">
        <v>100.72</v>
      </c>
      <c r="Q11" s="7">
        <v>100.02</v>
      </c>
      <c r="R11" s="7">
        <v>101.73</v>
      </c>
      <c r="S11" s="7">
        <v>101.08</v>
      </c>
      <c r="T11" s="7">
        <v>100.51</v>
      </c>
      <c r="U11" s="7">
        <v>100.54</v>
      </c>
      <c r="V11" s="7">
        <v>99.75</v>
      </c>
      <c r="W11" s="7">
        <v>101.61</v>
      </c>
      <c r="X11" s="7">
        <v>100.5</v>
      </c>
      <c r="Y11" s="7">
        <v>100.69</v>
      </c>
      <c r="Z11" s="7">
        <v>99.55</v>
      </c>
    </row>
    <row r="12" spans="1:26">
      <c r="A12" s="6" t="s">
        <v>6</v>
      </c>
      <c r="B12" s="7">
        <v>97.2</v>
      </c>
      <c r="C12" s="7">
        <v>108.9</v>
      </c>
      <c r="D12" s="7">
        <v>122.51</v>
      </c>
      <c r="E12" s="7">
        <v>103.8</v>
      </c>
      <c r="F12" s="7">
        <v>104.47</v>
      </c>
      <c r="G12" s="7">
        <v>100.21</v>
      </c>
      <c r="H12" s="7">
        <v>100.79</v>
      </c>
      <c r="I12" s="7">
        <v>99.9</v>
      </c>
      <c r="J12" s="7">
        <v>103.18</v>
      </c>
      <c r="K12" s="7">
        <v>101.75</v>
      </c>
      <c r="L12" s="7">
        <v>99.74</v>
      </c>
      <c r="M12" s="7">
        <v>100.43</v>
      </c>
      <c r="N12" s="7">
        <v>100.41</v>
      </c>
      <c r="O12" s="7">
        <v>101.01</v>
      </c>
      <c r="P12" s="7">
        <v>100.27</v>
      </c>
      <c r="Q12" s="7">
        <v>100.89</v>
      </c>
      <c r="R12" s="7">
        <v>101.42</v>
      </c>
      <c r="S12" s="7">
        <v>100.09</v>
      </c>
      <c r="T12" s="7">
        <v>100.55</v>
      </c>
      <c r="U12" s="7">
        <v>100.31</v>
      </c>
      <c r="V12" s="7">
        <v>99.29</v>
      </c>
      <c r="W12" s="7">
        <v>101.11</v>
      </c>
      <c r="X12" s="7">
        <v>99.95</v>
      </c>
      <c r="Y12" s="7">
        <v>99.94</v>
      </c>
      <c r="Z12" s="7">
        <v>99.73</v>
      </c>
    </row>
    <row r="13" spans="1:26">
      <c r="A13" s="6" t="s">
        <v>7</v>
      </c>
      <c r="B13" s="7">
        <v>96.6</v>
      </c>
      <c r="C13" s="7">
        <v>107.49</v>
      </c>
      <c r="D13" s="7">
        <v>122.57</v>
      </c>
      <c r="E13" s="7">
        <v>102.69</v>
      </c>
      <c r="F13" s="7">
        <v>102.72</v>
      </c>
      <c r="G13" s="7">
        <v>98.31</v>
      </c>
      <c r="H13" s="7">
        <v>99.14</v>
      </c>
      <c r="I13" s="7">
        <v>102.39</v>
      </c>
      <c r="J13" s="7">
        <v>100.45</v>
      </c>
      <c r="K13" s="7">
        <v>100.29</v>
      </c>
      <c r="L13" s="7">
        <v>98.97</v>
      </c>
      <c r="M13" s="7">
        <v>98.92</v>
      </c>
      <c r="N13" s="7">
        <v>98.59</v>
      </c>
      <c r="O13" s="7">
        <v>100.11</v>
      </c>
      <c r="P13" s="7">
        <v>98.95</v>
      </c>
      <c r="Q13" s="7">
        <v>99.45</v>
      </c>
      <c r="R13" s="7">
        <v>99.4</v>
      </c>
      <c r="S13" s="7">
        <v>99.82</v>
      </c>
      <c r="T13" s="7">
        <v>99.11</v>
      </c>
      <c r="U13" s="7">
        <v>100.9</v>
      </c>
      <c r="V13" s="7">
        <v>98.63</v>
      </c>
      <c r="W13" s="7">
        <v>99.48</v>
      </c>
      <c r="X13" s="7">
        <v>99.25</v>
      </c>
      <c r="Y13" s="7">
        <v>99.74</v>
      </c>
      <c r="Z13" s="7">
        <v>99.34</v>
      </c>
    </row>
    <row r="14" spans="1:26">
      <c r="A14" s="6" t="s">
        <v>8</v>
      </c>
      <c r="B14" s="7">
        <v>98.1</v>
      </c>
      <c r="C14" s="7">
        <v>112.8</v>
      </c>
      <c r="D14" s="7">
        <v>123.7</v>
      </c>
      <c r="E14" s="7">
        <v>106.9</v>
      </c>
      <c r="F14" s="7">
        <v>102.76</v>
      </c>
      <c r="G14" s="7">
        <v>99.52</v>
      </c>
      <c r="H14" s="7">
        <v>98.64</v>
      </c>
      <c r="I14" s="7">
        <v>139.47999999999999</v>
      </c>
      <c r="J14" s="7">
        <v>100.8</v>
      </c>
      <c r="K14" s="7">
        <v>100.6</v>
      </c>
      <c r="L14" s="7">
        <v>99.75</v>
      </c>
      <c r="M14" s="7">
        <v>99.27</v>
      </c>
      <c r="N14" s="7">
        <v>99.82</v>
      </c>
      <c r="O14" s="7">
        <v>100.04</v>
      </c>
      <c r="P14" s="7">
        <v>99.34</v>
      </c>
      <c r="Q14" s="7">
        <v>99.37</v>
      </c>
      <c r="R14" s="7">
        <v>101.02</v>
      </c>
      <c r="S14" s="7">
        <v>100.74</v>
      </c>
      <c r="T14" s="7">
        <v>99.21</v>
      </c>
      <c r="U14" s="7">
        <v>101.62</v>
      </c>
      <c r="V14" s="7">
        <v>99.35</v>
      </c>
      <c r="W14" s="7">
        <v>100.14</v>
      </c>
      <c r="X14" s="7">
        <v>99.98</v>
      </c>
      <c r="Y14" s="7">
        <v>101</v>
      </c>
      <c r="Z14" s="7">
        <v>100.42</v>
      </c>
    </row>
    <row r="15" spans="1:26">
      <c r="A15" s="6" t="s">
        <v>9</v>
      </c>
      <c r="B15" s="7">
        <v>102.3</v>
      </c>
      <c r="C15" s="7">
        <v>124.7</v>
      </c>
      <c r="D15" s="7">
        <v>118.5</v>
      </c>
      <c r="E15" s="7">
        <v>115.3</v>
      </c>
      <c r="F15" s="7">
        <v>103.41</v>
      </c>
      <c r="G15" s="7">
        <v>100.4</v>
      </c>
      <c r="H15" s="7">
        <v>99.49</v>
      </c>
      <c r="I15" s="7">
        <v>103.91</v>
      </c>
      <c r="J15" s="7">
        <v>100.86</v>
      </c>
      <c r="K15" s="7">
        <v>102.13</v>
      </c>
      <c r="L15" s="7">
        <v>100.74</v>
      </c>
      <c r="M15" s="7">
        <v>100.62</v>
      </c>
      <c r="N15" s="7">
        <v>101.1</v>
      </c>
      <c r="O15" s="7">
        <v>101.39</v>
      </c>
      <c r="P15" s="7">
        <v>100.36</v>
      </c>
      <c r="Q15" s="7">
        <v>99.95</v>
      </c>
      <c r="R15" s="7">
        <v>103.26</v>
      </c>
      <c r="S15" s="7">
        <v>101.57</v>
      </c>
      <c r="T15" s="7">
        <v>99.47</v>
      </c>
      <c r="U15" s="7">
        <v>100.7</v>
      </c>
      <c r="V15" s="7">
        <v>100.51</v>
      </c>
      <c r="W15" s="7">
        <v>100.53</v>
      </c>
      <c r="X15" s="7">
        <v>101.11</v>
      </c>
      <c r="Y15" s="7">
        <v>101.17</v>
      </c>
      <c r="Z15" s="7">
        <v>101.04</v>
      </c>
    </row>
    <row r="16" spans="1:26">
      <c r="A16" s="6" t="s">
        <v>10</v>
      </c>
      <c r="B16" s="7">
        <v>110.6</v>
      </c>
      <c r="C16" s="7">
        <v>127.3</v>
      </c>
      <c r="D16" s="7">
        <v>115.89</v>
      </c>
      <c r="E16" s="7">
        <v>117.28</v>
      </c>
      <c r="F16" s="7">
        <v>103.96</v>
      </c>
      <c r="G16" s="7">
        <v>102.15</v>
      </c>
      <c r="H16" s="7">
        <v>100.4</v>
      </c>
      <c r="I16" s="7">
        <v>107.61</v>
      </c>
      <c r="J16" s="7">
        <v>101</v>
      </c>
      <c r="K16" s="7">
        <v>101.52</v>
      </c>
      <c r="L16" s="7">
        <v>101.48</v>
      </c>
      <c r="M16" s="7">
        <v>101.96</v>
      </c>
      <c r="N16" s="7">
        <v>101.24</v>
      </c>
      <c r="O16" s="7">
        <v>101.53</v>
      </c>
      <c r="P16" s="7">
        <v>100.89</v>
      </c>
      <c r="Q16" s="7">
        <v>100.78</v>
      </c>
      <c r="R16" s="7">
        <v>101.93</v>
      </c>
      <c r="S16" s="7">
        <v>101.26</v>
      </c>
      <c r="T16" s="7">
        <v>100.27</v>
      </c>
      <c r="U16" s="7">
        <v>101.35</v>
      </c>
      <c r="V16" s="7">
        <v>100.52</v>
      </c>
      <c r="W16" s="7">
        <v>100.45</v>
      </c>
      <c r="X16" s="7">
        <v>100.94</v>
      </c>
      <c r="Y16" s="7">
        <v>101.99</v>
      </c>
      <c r="Z16" s="7">
        <v>101.16</v>
      </c>
    </row>
    <row r="17" spans="1:26">
      <c r="A17" s="8" t="s">
        <v>11</v>
      </c>
      <c r="B17" s="7">
        <v>116.1</v>
      </c>
      <c r="C17" s="7">
        <v>125.6</v>
      </c>
      <c r="D17" s="7">
        <v>112.54</v>
      </c>
      <c r="E17" s="7">
        <v>120.9</v>
      </c>
      <c r="F17" s="7">
        <v>103.4</v>
      </c>
      <c r="G17" s="7">
        <v>101.99</v>
      </c>
      <c r="H17" s="7">
        <v>101.22</v>
      </c>
      <c r="I17" s="7">
        <v>117.05</v>
      </c>
      <c r="J17" s="7">
        <v>101.38</v>
      </c>
      <c r="K17" s="7">
        <v>101.88</v>
      </c>
      <c r="L17" s="7">
        <v>102.04</v>
      </c>
      <c r="M17" s="7">
        <v>102.22</v>
      </c>
      <c r="N17" s="7">
        <v>101.47</v>
      </c>
      <c r="O17" s="7">
        <v>101.74</v>
      </c>
      <c r="P17" s="7">
        <v>101.06</v>
      </c>
      <c r="Q17" s="7">
        <v>101.09</v>
      </c>
      <c r="R17" s="7">
        <v>101.61</v>
      </c>
      <c r="S17" s="7">
        <v>101.01</v>
      </c>
      <c r="T17" s="7">
        <v>100.55</v>
      </c>
      <c r="U17" s="7">
        <v>102.07</v>
      </c>
      <c r="V17" s="7">
        <v>100.67</v>
      </c>
      <c r="W17" s="7">
        <v>100.88</v>
      </c>
      <c r="X17" s="7">
        <v>100.75</v>
      </c>
      <c r="Y17" s="7">
        <v>103.25</v>
      </c>
      <c r="Z17" s="7"/>
    </row>
    <row r="18" spans="1:26">
      <c r="A18" s="32" t="s">
        <v>13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9" t="s">
        <v>11</v>
      </c>
      <c r="B19" s="10">
        <v>236.1</v>
      </c>
      <c r="C19" s="10">
        <v>2626.2</v>
      </c>
      <c r="D19" s="10">
        <v>904.9</v>
      </c>
      <c r="E19" s="10">
        <v>314.13</v>
      </c>
      <c r="F19" s="10">
        <v>223.36</v>
      </c>
      <c r="G19" s="10">
        <v>117.72</v>
      </c>
      <c r="H19" s="10">
        <v>109.1</v>
      </c>
      <c r="I19" s="10">
        <v>196</v>
      </c>
      <c r="J19" s="10">
        <v>135.88</v>
      </c>
      <c r="K19" s="10">
        <v>117.89</v>
      </c>
      <c r="L19" s="10">
        <v>117.14</v>
      </c>
      <c r="M19" s="10">
        <v>110.99</v>
      </c>
      <c r="N19" s="10">
        <v>110.18</v>
      </c>
      <c r="O19" s="10">
        <v>112.29</v>
      </c>
      <c r="P19" s="10">
        <v>109.57</v>
      </c>
      <c r="Q19" s="10">
        <v>108.67</v>
      </c>
      <c r="R19" s="10">
        <v>115.56</v>
      </c>
      <c r="S19" s="10">
        <v>116.45</v>
      </c>
      <c r="T19" s="10">
        <v>106.08</v>
      </c>
      <c r="U19" s="10">
        <v>112.89</v>
      </c>
      <c r="V19" s="10">
        <v>103.87</v>
      </c>
      <c r="W19" s="10">
        <v>107.48</v>
      </c>
      <c r="X19" s="10">
        <v>107.32</v>
      </c>
      <c r="Y19" s="10">
        <v>115.43</v>
      </c>
      <c r="Z19" s="10">
        <v>112.67</v>
      </c>
    </row>
    <row r="20" spans="1:26" ht="25.5" customHeight="1">
      <c r="A20" s="34" t="s">
        <v>16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>
      <c r="A21" s="20" t="s">
        <v>21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20" t="s">
        <v>20</v>
      </c>
    </row>
    <row r="24" spans="1:26">
      <c r="A24" s="1" t="s">
        <v>25</v>
      </c>
    </row>
    <row r="25" spans="1:26">
      <c r="B25" s="12">
        <v>2000</v>
      </c>
      <c r="C25" s="12">
        <v>2001</v>
      </c>
      <c r="D25" s="12">
        <v>2002</v>
      </c>
      <c r="E25" s="12">
        <v>2003</v>
      </c>
      <c r="F25" s="12">
        <v>2004</v>
      </c>
      <c r="G25" s="12">
        <v>2005</v>
      </c>
      <c r="H25" s="12">
        <v>2006</v>
      </c>
      <c r="I25" s="12">
        <v>2007</v>
      </c>
      <c r="J25" s="12">
        <v>2008</v>
      </c>
      <c r="K25" s="12">
        <v>2009</v>
      </c>
      <c r="L25" s="12">
        <v>2010</v>
      </c>
      <c r="M25" s="12">
        <v>2011</v>
      </c>
      <c r="N25" s="12">
        <v>2012</v>
      </c>
      <c r="O25" s="12">
        <v>2013</v>
      </c>
      <c r="P25" s="12">
        <v>2014</v>
      </c>
      <c r="Q25" s="12">
        <v>2015</v>
      </c>
      <c r="R25" s="14"/>
      <c r="S25" s="13"/>
    </row>
    <row r="26" spans="1:26">
      <c r="A26" s="1" t="s">
        <v>22</v>
      </c>
      <c r="B26" s="1">
        <f>B32/117.89</f>
        <v>1</v>
      </c>
      <c r="C26" s="1">
        <f>B26*C32/100</f>
        <v>1.1714</v>
      </c>
      <c r="D26" s="1">
        <f t="shared" ref="D26:Q26" si="0">C26*D32/100</f>
        <v>1.3001368600000001</v>
      </c>
      <c r="E26" s="1">
        <f t="shared" si="0"/>
        <v>1.4324907923480001</v>
      </c>
      <c r="F26" s="1">
        <f t="shared" si="0"/>
        <v>1.6085439107275696</v>
      </c>
      <c r="G26" s="1">
        <f t="shared" si="0"/>
        <v>1.7624815629841979</v>
      </c>
      <c r="H26" s="1">
        <f t="shared" si="0"/>
        <v>1.9152887144949278</v>
      </c>
      <c r="I26" s="1">
        <f t="shared" si="0"/>
        <v>2.2133076384703387</v>
      </c>
      <c r="J26" s="1">
        <f t="shared" si="0"/>
        <v>2.5773967449987096</v>
      </c>
      <c r="K26" s="1">
        <f t="shared" si="0"/>
        <v>2.7341024670946315</v>
      </c>
      <c r="L26" s="1">
        <f t="shared" si="0"/>
        <v>3.0865282751031291</v>
      </c>
      <c r="M26" s="1">
        <f t="shared" si="0"/>
        <v>3.2059769193496201</v>
      </c>
      <c r="N26" s="1">
        <f t="shared" si="0"/>
        <v>3.4457839929169718</v>
      </c>
      <c r="O26" s="1">
        <f t="shared" si="0"/>
        <v>3.6980153811984939</v>
      </c>
      <c r="P26" s="1">
        <f t="shared" si="0"/>
        <v>4.2686191545174212</v>
      </c>
      <c r="Q26" s="1">
        <f t="shared" si="0"/>
        <v>4.8094532013947786</v>
      </c>
    </row>
    <row r="27" spans="1:26">
      <c r="A27" s="1" t="s">
        <v>24</v>
      </c>
      <c r="B27" s="1">
        <f>B33/88.2</f>
        <v>1</v>
      </c>
      <c r="C27" s="1">
        <f t="shared" ref="C27:Q27" si="1">C33/88.2</f>
        <v>1</v>
      </c>
      <c r="D27" s="1">
        <f t="shared" si="1"/>
        <v>1.1199546485260772</v>
      </c>
      <c r="E27" s="1">
        <f t="shared" si="1"/>
        <v>1.292517006802721</v>
      </c>
      <c r="F27" s="1">
        <f t="shared" si="1"/>
        <v>1.5306122448979591</v>
      </c>
      <c r="G27" s="1">
        <f t="shared" si="1"/>
        <v>1.655328798185941</v>
      </c>
      <c r="H27" s="1">
        <f t="shared" si="1"/>
        <v>1.8027210884353742</v>
      </c>
      <c r="I27" s="1">
        <f t="shared" si="1"/>
        <v>1.8367346938775511</v>
      </c>
      <c r="J27" s="1">
        <f t="shared" si="1"/>
        <v>1.9614512471655328</v>
      </c>
      <c r="K27" s="1">
        <f t="shared" si="1"/>
        <v>2.1655328798185942</v>
      </c>
      <c r="L27" s="1">
        <f t="shared" si="1"/>
        <v>2.3809523809523809</v>
      </c>
      <c r="M27" s="1">
        <f t="shared" si="1"/>
        <v>2.6190476190476191</v>
      </c>
      <c r="N27" s="1">
        <f t="shared" si="1"/>
        <v>3.4013605442176869</v>
      </c>
      <c r="O27" s="1">
        <f t="shared" si="1"/>
        <v>4.5351473922902494</v>
      </c>
      <c r="P27" s="1">
        <f t="shared" si="1"/>
        <v>5.6689342403628116</v>
      </c>
      <c r="Q27" s="1">
        <f t="shared" si="1"/>
        <v>6.8027210884353737</v>
      </c>
    </row>
    <row r="28" spans="1:26">
      <c r="A28" s="1" t="s">
        <v>23</v>
      </c>
      <c r="B28" s="1">
        <f>B34/84.05</f>
        <v>1</v>
      </c>
      <c r="C28" s="1">
        <f t="shared" ref="C28:P28" si="2">C34/84.05</f>
        <v>1.1274241522903035</v>
      </c>
      <c r="D28" s="1">
        <f t="shared" si="2"/>
        <v>1.2199881023200476</v>
      </c>
      <c r="E28" s="1">
        <f t="shared" si="2"/>
        <v>1.3854848304580607</v>
      </c>
      <c r="F28" s="1">
        <f t="shared" si="2"/>
        <v>1.6054729327781083</v>
      </c>
      <c r="G28" s="1">
        <f t="shared" si="2"/>
        <v>1.7714455681142176</v>
      </c>
      <c r="H28" s="1">
        <f t="shared" si="2"/>
        <v>1.975490779298037</v>
      </c>
      <c r="I28" s="1">
        <f t="shared" si="2"/>
        <v>2.1613325401546697</v>
      </c>
      <c r="J28" s="1">
        <f t="shared" si="2"/>
        <v>2.4154669839381322</v>
      </c>
      <c r="K28" s="1">
        <f t="shared" si="2"/>
        <v>2.5441998810232005</v>
      </c>
      <c r="L28" s="1">
        <f t="shared" si="2"/>
        <v>2.7390838786436644</v>
      </c>
      <c r="M28" s="1">
        <f t="shared" si="2"/>
        <v>3.0483045806067817</v>
      </c>
      <c r="N28" s="1">
        <f t="shared" si="2"/>
        <v>3.7531231409875074</v>
      </c>
      <c r="O28" s="1">
        <f t="shared" si="2"/>
        <v>4.8365258774538962</v>
      </c>
      <c r="P28" s="1">
        <f t="shared" si="2"/>
        <v>6.5082688875669241</v>
      </c>
      <c r="R28" s="15"/>
      <c r="S28" s="15"/>
      <c r="T28" s="16"/>
      <c r="U28" s="17"/>
      <c r="V28" s="18"/>
      <c r="W28" s="18"/>
      <c r="X28" s="19"/>
      <c r="Y28" s="19"/>
    </row>
    <row r="29" spans="1:26">
      <c r="F29" s="14"/>
      <c r="G29" s="13"/>
    </row>
    <row r="30" spans="1:26">
      <c r="A30" s="1" t="s">
        <v>26</v>
      </c>
      <c r="F30" s="14"/>
      <c r="G30" s="13"/>
    </row>
    <row r="31" spans="1:26">
      <c r="B31" s="12">
        <v>2000</v>
      </c>
      <c r="C31" s="12">
        <v>2001</v>
      </c>
      <c r="D31" s="12">
        <v>2002</v>
      </c>
      <c r="E31" s="12">
        <v>2003</v>
      </c>
      <c r="F31" s="12">
        <v>2004</v>
      </c>
      <c r="G31" s="12">
        <v>2005</v>
      </c>
      <c r="H31" s="12">
        <v>2006</v>
      </c>
      <c r="I31" s="12">
        <v>2007</v>
      </c>
      <c r="J31" s="12">
        <v>2008</v>
      </c>
      <c r="K31" s="12">
        <v>2009</v>
      </c>
      <c r="L31" s="12">
        <v>2010</v>
      </c>
      <c r="M31" s="12">
        <v>2011</v>
      </c>
      <c r="N31" s="12">
        <v>2012</v>
      </c>
      <c r="O31" s="12">
        <v>2013</v>
      </c>
      <c r="P31" s="12">
        <v>2014</v>
      </c>
      <c r="Q31" s="12">
        <v>2015</v>
      </c>
    </row>
    <row r="32" spans="1:26">
      <c r="A32" s="1" t="s">
        <v>22</v>
      </c>
      <c r="B32" s="10">
        <v>117.89</v>
      </c>
      <c r="C32" s="10">
        <v>117.14</v>
      </c>
      <c r="D32" s="10">
        <v>110.99</v>
      </c>
      <c r="E32" s="10">
        <v>110.18</v>
      </c>
      <c r="F32" s="10">
        <v>112.29</v>
      </c>
      <c r="G32" s="10">
        <v>109.57</v>
      </c>
      <c r="H32" s="10">
        <v>108.67</v>
      </c>
      <c r="I32" s="10">
        <v>115.56</v>
      </c>
      <c r="J32" s="10">
        <v>116.45</v>
      </c>
      <c r="K32" s="10">
        <v>106.08</v>
      </c>
      <c r="L32" s="10">
        <v>112.89</v>
      </c>
      <c r="M32" s="10">
        <v>103.87</v>
      </c>
      <c r="N32" s="10">
        <v>107.48</v>
      </c>
      <c r="O32" s="10">
        <v>107.32</v>
      </c>
      <c r="P32" s="10">
        <v>115.43</v>
      </c>
      <c r="Q32" s="10">
        <v>112.67</v>
      </c>
    </row>
    <row r="33" spans="1:17" ht="21.75" customHeight="1">
      <c r="A33" s="1" t="s">
        <v>24</v>
      </c>
      <c r="B33" s="1">
        <v>88.2</v>
      </c>
      <c r="C33" s="1">
        <v>88.2</v>
      </c>
      <c r="D33" s="1">
        <v>98.78</v>
      </c>
      <c r="E33" s="1">
        <v>114</v>
      </c>
      <c r="F33" s="1">
        <v>135</v>
      </c>
      <c r="G33" s="1">
        <v>146</v>
      </c>
      <c r="H33" s="1">
        <v>159</v>
      </c>
      <c r="I33" s="1">
        <v>162</v>
      </c>
      <c r="J33" s="1">
        <v>173</v>
      </c>
      <c r="K33" s="1">
        <v>191</v>
      </c>
      <c r="L33" s="1">
        <v>210</v>
      </c>
      <c r="M33" s="1">
        <v>231</v>
      </c>
      <c r="N33" s="1">
        <v>300</v>
      </c>
      <c r="O33" s="1">
        <v>400</v>
      </c>
      <c r="P33" s="1">
        <v>500</v>
      </c>
      <c r="Q33" s="1">
        <v>600</v>
      </c>
    </row>
    <row r="34" spans="1:17">
      <c r="A34" s="1" t="s">
        <v>23</v>
      </c>
      <c r="B34" s="15">
        <v>84.05</v>
      </c>
      <c r="C34" s="15">
        <v>94.76</v>
      </c>
      <c r="D34" s="15">
        <v>102.54</v>
      </c>
      <c r="E34" s="15">
        <v>116.45</v>
      </c>
      <c r="F34" s="15">
        <v>134.94</v>
      </c>
      <c r="G34" s="15">
        <v>148.88999999999999</v>
      </c>
      <c r="H34" s="15">
        <v>166.04</v>
      </c>
      <c r="I34" s="15">
        <v>181.66</v>
      </c>
      <c r="J34" s="15">
        <v>203.02</v>
      </c>
      <c r="K34" s="16">
        <v>213.84</v>
      </c>
      <c r="L34" s="17">
        <v>230.22</v>
      </c>
      <c r="M34" s="18">
        <v>256.20999999999998</v>
      </c>
      <c r="N34" s="18">
        <v>315.45</v>
      </c>
      <c r="O34" s="19">
        <v>406.51</v>
      </c>
      <c r="P34" s="19">
        <v>547.02</v>
      </c>
    </row>
    <row r="39" spans="1:17">
      <c r="B39" s="1" t="s">
        <v>22</v>
      </c>
      <c r="C39" s="1" t="s">
        <v>24</v>
      </c>
      <c r="D39" s="1" t="s">
        <v>23</v>
      </c>
    </row>
    <row r="40" spans="1:17">
      <c r="A40" s="12">
        <v>2000</v>
      </c>
      <c r="B40" s="1">
        <v>1</v>
      </c>
      <c r="C40" s="1">
        <v>1</v>
      </c>
      <c r="D40" s="1">
        <v>1</v>
      </c>
    </row>
    <row r="41" spans="1:17">
      <c r="A41" s="12">
        <v>2001</v>
      </c>
      <c r="B41" s="1" t="s">
        <v>27</v>
      </c>
      <c r="C41" s="1">
        <v>1</v>
      </c>
      <c r="D41" s="1" t="s">
        <v>28</v>
      </c>
    </row>
    <row r="42" spans="1:17">
      <c r="A42" s="12">
        <v>2002</v>
      </c>
      <c r="B42" s="1" t="s">
        <v>29</v>
      </c>
      <c r="C42" s="1" t="s">
        <v>30</v>
      </c>
      <c r="D42" s="1" t="s">
        <v>31</v>
      </c>
    </row>
    <row r="43" spans="1:17">
      <c r="A43" s="12">
        <v>2003</v>
      </c>
      <c r="B43" s="1" t="s">
        <v>32</v>
      </c>
      <c r="C43" s="1" t="s">
        <v>33</v>
      </c>
      <c r="D43" s="1" t="s">
        <v>34</v>
      </c>
    </row>
    <row r="44" spans="1:17">
      <c r="A44" s="12">
        <v>2004</v>
      </c>
      <c r="B44" s="1" t="s">
        <v>35</v>
      </c>
      <c r="C44" s="1" t="s">
        <v>36</v>
      </c>
      <c r="D44" s="1" t="s">
        <v>37</v>
      </c>
    </row>
    <row r="45" spans="1:17">
      <c r="A45" s="12">
        <v>2005</v>
      </c>
      <c r="B45" s="1" t="s">
        <v>38</v>
      </c>
      <c r="C45" s="1" t="s">
        <v>39</v>
      </c>
      <c r="D45" s="1" t="s">
        <v>40</v>
      </c>
    </row>
    <row r="46" spans="1:17">
      <c r="A46" s="12">
        <v>2006</v>
      </c>
      <c r="B46" s="1" t="s">
        <v>41</v>
      </c>
      <c r="C46" s="1" t="s">
        <v>42</v>
      </c>
      <c r="D46" s="1" t="s">
        <v>43</v>
      </c>
    </row>
    <row r="47" spans="1:17">
      <c r="A47" s="12">
        <v>2007</v>
      </c>
      <c r="B47" s="1" t="s">
        <v>44</v>
      </c>
      <c r="C47" s="1" t="s">
        <v>45</v>
      </c>
      <c r="D47" s="1" t="s">
        <v>46</v>
      </c>
    </row>
    <row r="48" spans="1:17">
      <c r="A48" s="12">
        <v>2008</v>
      </c>
      <c r="B48" s="1" t="s">
        <v>47</v>
      </c>
      <c r="C48" s="1" t="s">
        <v>48</v>
      </c>
      <c r="D48" s="1" t="s">
        <v>49</v>
      </c>
    </row>
    <row r="49" spans="1:6">
      <c r="A49" s="12">
        <v>2009</v>
      </c>
      <c r="B49" s="1" t="s">
        <v>50</v>
      </c>
      <c r="C49" s="1" t="s">
        <v>51</v>
      </c>
      <c r="D49" s="1" t="s">
        <v>52</v>
      </c>
    </row>
    <row r="50" spans="1:6">
      <c r="A50" s="12">
        <v>2010</v>
      </c>
      <c r="B50" s="1" t="s">
        <v>53</v>
      </c>
      <c r="C50" s="1" t="s">
        <v>54</v>
      </c>
      <c r="D50" s="1" t="s">
        <v>55</v>
      </c>
    </row>
    <row r="51" spans="1:6">
      <c r="A51" s="12">
        <v>2011</v>
      </c>
      <c r="B51" s="1" t="s">
        <v>56</v>
      </c>
      <c r="C51" s="1" t="s">
        <v>57</v>
      </c>
      <c r="D51" s="1" t="s">
        <v>58</v>
      </c>
    </row>
    <row r="52" spans="1:6">
      <c r="A52" s="12">
        <v>2012</v>
      </c>
      <c r="B52" s="1" t="s">
        <v>59</v>
      </c>
      <c r="C52" s="1" t="s">
        <v>60</v>
      </c>
      <c r="D52" s="1" t="s">
        <v>61</v>
      </c>
    </row>
    <row r="53" spans="1:6">
      <c r="A53" s="12">
        <v>2013</v>
      </c>
      <c r="B53" s="1" t="s">
        <v>62</v>
      </c>
      <c r="C53" s="1" t="s">
        <v>63</v>
      </c>
      <c r="D53" s="1" t="s">
        <v>64</v>
      </c>
    </row>
    <row r="54" spans="1:6">
      <c r="A54" s="12">
        <v>2014</v>
      </c>
      <c r="B54" s="1" t="s">
        <v>65</v>
      </c>
      <c r="C54" s="1" t="s">
        <v>66</v>
      </c>
      <c r="D54" s="1" t="s">
        <v>67</v>
      </c>
    </row>
    <row r="55" spans="1:6">
      <c r="A55" s="12">
        <v>2015</v>
      </c>
      <c r="B55" s="1" t="s">
        <v>68</v>
      </c>
      <c r="C55" s="1" t="s">
        <v>69</v>
      </c>
    </row>
    <row r="61" spans="1:6">
      <c r="B61" s="1" t="s">
        <v>77</v>
      </c>
      <c r="C61" s="1" t="s">
        <v>78</v>
      </c>
    </row>
    <row r="62" spans="1:6">
      <c r="B62" s="12">
        <v>2000</v>
      </c>
      <c r="C62" s="1">
        <v>88.2</v>
      </c>
      <c r="D62" s="10"/>
      <c r="F62" s="15"/>
    </row>
    <row r="63" spans="1:6">
      <c r="B63" s="12">
        <v>2001</v>
      </c>
      <c r="C63" s="1">
        <v>88.2</v>
      </c>
      <c r="D63" s="10"/>
      <c r="F63" s="15"/>
    </row>
    <row r="64" spans="1:6">
      <c r="B64" s="12">
        <v>2002</v>
      </c>
      <c r="C64" s="1">
        <v>98.78</v>
      </c>
      <c r="D64" s="10"/>
      <c r="F64" s="15"/>
    </row>
    <row r="65" spans="2:6">
      <c r="B65" s="12">
        <v>2003</v>
      </c>
      <c r="C65" s="1">
        <v>114</v>
      </c>
      <c r="D65" s="10"/>
      <c r="F65" s="15"/>
    </row>
    <row r="66" spans="2:6">
      <c r="B66" s="12">
        <v>2004</v>
      </c>
      <c r="C66" s="1">
        <v>135</v>
      </c>
      <c r="D66" s="10"/>
      <c r="F66" s="15"/>
    </row>
    <row r="67" spans="2:6">
      <c r="B67" s="12">
        <v>2005</v>
      </c>
      <c r="C67" s="1">
        <v>146</v>
      </c>
      <c r="D67" s="10"/>
      <c r="F67" s="15"/>
    </row>
    <row r="68" spans="2:6">
      <c r="B68" s="12">
        <v>2006</v>
      </c>
      <c r="C68" s="1">
        <v>159</v>
      </c>
      <c r="D68" s="10"/>
      <c r="F68" s="15"/>
    </row>
    <row r="69" spans="2:6">
      <c r="B69" s="12">
        <v>2007</v>
      </c>
      <c r="C69" s="1">
        <v>162</v>
      </c>
      <c r="D69" s="10"/>
      <c r="F69" s="15"/>
    </row>
    <row r="70" spans="2:6">
      <c r="B70" s="12">
        <v>2008</v>
      </c>
      <c r="C70" s="1">
        <v>173</v>
      </c>
      <c r="D70" s="10"/>
      <c r="F70" s="15"/>
    </row>
    <row r="71" spans="2:6">
      <c r="B71" s="12">
        <v>2009</v>
      </c>
      <c r="C71" s="1">
        <v>191</v>
      </c>
      <c r="D71" s="10"/>
      <c r="F71" s="16"/>
    </row>
    <row r="72" spans="2:6">
      <c r="B72" s="12">
        <v>2010</v>
      </c>
      <c r="C72" s="1">
        <v>210</v>
      </c>
      <c r="D72" s="10"/>
      <c r="F72" s="17"/>
    </row>
    <row r="73" spans="2:6">
      <c r="B73" s="12">
        <v>2011</v>
      </c>
      <c r="C73" s="1">
        <v>231</v>
      </c>
      <c r="D73" s="10"/>
      <c r="F73" s="18"/>
    </row>
    <row r="74" spans="2:6">
      <c r="B74" s="12">
        <v>2012</v>
      </c>
      <c r="C74" s="1">
        <v>300</v>
      </c>
      <c r="D74" s="10"/>
      <c r="F74" s="18"/>
    </row>
    <row r="75" spans="2:6">
      <c r="B75" s="12">
        <v>2013</v>
      </c>
      <c r="C75" s="1">
        <v>400</v>
      </c>
      <c r="D75" s="10"/>
      <c r="F75" s="19"/>
    </row>
    <row r="76" spans="2:6">
      <c r="B76" s="12">
        <v>2014</v>
      </c>
      <c r="C76" s="1">
        <v>500</v>
      </c>
      <c r="D76" s="10"/>
      <c r="F76" s="19"/>
    </row>
    <row r="77" spans="2:6">
      <c r="B77" s="12">
        <v>2015</v>
      </c>
      <c r="C77" s="1">
        <v>600</v>
      </c>
      <c r="D77" s="10"/>
    </row>
  </sheetData>
  <mergeCells count="4">
    <mergeCell ref="A5:Z5"/>
    <mergeCell ref="A18:Z18"/>
    <mergeCell ref="A1:Z1"/>
    <mergeCell ref="A20:Z20"/>
  </mergeCells>
  <phoneticPr fontId="0" type="noConversion"/>
  <pageMargins left="0.21" right="0.19685039370078741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2"/>
  <sheetViews>
    <sheetView topLeftCell="B1" workbookViewId="0">
      <selection activeCell="H6" sqref="H6"/>
    </sheetView>
  </sheetViews>
  <sheetFormatPr defaultRowHeight="36" customHeight="1"/>
  <cols>
    <col min="1" max="1" width="30" customWidth="1"/>
  </cols>
  <sheetData>
    <row r="1" spans="1:26" s="24" customFormat="1" ht="36" customHeight="1">
      <c r="A1" s="25" t="s">
        <v>73</v>
      </c>
      <c r="B1" s="25">
        <v>1991</v>
      </c>
      <c r="C1" s="25">
        <v>1992</v>
      </c>
      <c r="D1" s="25">
        <v>1993</v>
      </c>
      <c r="E1" s="25">
        <v>1994</v>
      </c>
      <c r="F1" s="25">
        <v>1995</v>
      </c>
      <c r="G1" s="25">
        <v>1996</v>
      </c>
      <c r="H1" s="25">
        <v>1997</v>
      </c>
      <c r="I1" s="25">
        <v>1998</v>
      </c>
      <c r="J1" s="25">
        <v>1999</v>
      </c>
      <c r="K1" s="25">
        <v>2000</v>
      </c>
      <c r="L1" s="25">
        <v>2001</v>
      </c>
      <c r="M1" s="25">
        <v>2002</v>
      </c>
      <c r="N1" s="25">
        <v>2003</v>
      </c>
      <c r="O1" s="25">
        <v>2004</v>
      </c>
      <c r="P1" s="25">
        <v>2005</v>
      </c>
      <c r="Q1" s="25">
        <v>2006</v>
      </c>
      <c r="R1" s="25">
        <v>2007</v>
      </c>
      <c r="S1" s="26">
        <v>2008</v>
      </c>
      <c r="T1" s="26">
        <v>2009</v>
      </c>
      <c r="U1" s="26">
        <v>2010</v>
      </c>
      <c r="V1" s="27">
        <v>2011</v>
      </c>
      <c r="W1" s="27">
        <v>2012</v>
      </c>
      <c r="X1" s="27">
        <v>2013</v>
      </c>
      <c r="Y1" s="27">
        <v>2014</v>
      </c>
    </row>
    <row r="2" spans="1:26" s="24" customFormat="1" ht="25.5" customHeight="1">
      <c r="A2" s="23" t="s">
        <v>70</v>
      </c>
      <c r="B2" s="21">
        <v>22.61</v>
      </c>
      <c r="C2" s="15">
        <v>499.6</v>
      </c>
      <c r="D2" s="15">
        <v>4277.8500000000004</v>
      </c>
      <c r="E2" s="15">
        <v>8466.7199999999993</v>
      </c>
      <c r="F2" s="22">
        <v>20230</v>
      </c>
      <c r="G2" s="22">
        <v>35365</v>
      </c>
      <c r="H2" s="22">
        <v>38113</v>
      </c>
      <c r="I2" s="15">
        <v>46.97</v>
      </c>
      <c r="J2" s="15">
        <v>64.84</v>
      </c>
      <c r="K2" s="15">
        <v>84.05</v>
      </c>
      <c r="L2" s="15">
        <v>94.76</v>
      </c>
      <c r="M2" s="15">
        <v>102.54</v>
      </c>
      <c r="N2" s="15">
        <v>116.45</v>
      </c>
      <c r="O2" s="15">
        <v>134.94</v>
      </c>
      <c r="P2" s="15">
        <v>148.88999999999999</v>
      </c>
      <c r="Q2" s="15">
        <v>166.04</v>
      </c>
      <c r="R2" s="15">
        <v>181.66</v>
      </c>
      <c r="S2" s="15">
        <v>203.02</v>
      </c>
      <c r="T2" s="16">
        <v>213.84</v>
      </c>
      <c r="U2" s="17">
        <v>230.22</v>
      </c>
      <c r="V2" s="18">
        <v>256.20999999999998</v>
      </c>
      <c r="W2" s="18">
        <v>315.45</v>
      </c>
      <c r="X2" s="19">
        <v>406.51</v>
      </c>
      <c r="Y2" s="19">
        <v>547.02</v>
      </c>
    </row>
    <row r="3" spans="1:26" s="24" customFormat="1" ht="25.5" customHeight="1">
      <c r="A3" s="23" t="s">
        <v>71</v>
      </c>
      <c r="B3" s="21">
        <v>27.92</v>
      </c>
      <c r="C3" s="15">
        <v>1155</v>
      </c>
      <c r="D3" s="15">
        <v>5801.9</v>
      </c>
      <c r="E3" s="15">
        <v>11785.53</v>
      </c>
      <c r="F3" s="22">
        <v>22937</v>
      </c>
      <c r="G3" s="22">
        <v>29628</v>
      </c>
      <c r="H3" s="22">
        <v>32014</v>
      </c>
      <c r="I3" s="15">
        <v>60.39</v>
      </c>
      <c r="J3" s="15">
        <v>84.52</v>
      </c>
      <c r="K3" s="15">
        <v>93.38</v>
      </c>
      <c r="L3" s="15">
        <v>105.28</v>
      </c>
      <c r="M3" s="15">
        <v>109.49</v>
      </c>
      <c r="N3" s="15">
        <v>113.13</v>
      </c>
      <c r="O3" s="15">
        <v>118.16</v>
      </c>
      <c r="P3" s="15">
        <v>124.39</v>
      </c>
      <c r="Q3" s="15">
        <v>135.76</v>
      </c>
      <c r="R3" s="15">
        <v>145.97999999999999</v>
      </c>
      <c r="S3" s="15">
        <v>160.87</v>
      </c>
      <c r="T3" s="16">
        <v>173.29</v>
      </c>
      <c r="U3" s="17">
        <v>183.93</v>
      </c>
      <c r="V3" s="18">
        <v>201.74</v>
      </c>
      <c r="W3" s="18">
        <v>221.88</v>
      </c>
      <c r="X3" s="19">
        <v>235.28</v>
      </c>
      <c r="Y3" s="19">
        <v>253.64</v>
      </c>
    </row>
    <row r="4" spans="1:26" s="24" customFormat="1" ht="25.5" customHeight="1">
      <c r="A4" s="23" t="s">
        <v>72</v>
      </c>
      <c r="B4" s="21">
        <v>1.58</v>
      </c>
      <c r="C4" s="15">
        <v>62.74</v>
      </c>
      <c r="D4" s="15">
        <v>599.64</v>
      </c>
      <c r="E4" s="15">
        <v>1887.22</v>
      </c>
      <c r="F4" s="22">
        <v>5154</v>
      </c>
      <c r="G4" s="22">
        <v>6972</v>
      </c>
      <c r="H4" s="22">
        <v>7963</v>
      </c>
      <c r="I4" s="15">
        <v>10.56</v>
      </c>
      <c r="J4" s="15">
        <v>16.010000000000002</v>
      </c>
      <c r="K4" s="15">
        <v>20.059999999999999</v>
      </c>
      <c r="L4" s="15">
        <v>22.91</v>
      </c>
      <c r="M4" s="15">
        <v>25.5</v>
      </c>
      <c r="N4" s="15">
        <v>27.05</v>
      </c>
      <c r="O4" s="15">
        <v>28.79</v>
      </c>
      <c r="P4" s="15">
        <v>31</v>
      </c>
      <c r="Q4" s="15">
        <v>33.119999999999997</v>
      </c>
      <c r="R4" s="15">
        <v>36.26</v>
      </c>
      <c r="S4" s="15">
        <v>42.25</v>
      </c>
      <c r="T4" s="16">
        <v>47.14</v>
      </c>
      <c r="U4" s="17">
        <v>56.14</v>
      </c>
      <c r="V4" s="18">
        <v>62.13</v>
      </c>
      <c r="W4" s="18">
        <v>69</v>
      </c>
      <c r="X4" s="19">
        <v>77.180000000000007</v>
      </c>
      <c r="Y4" s="19">
        <v>87.37</v>
      </c>
    </row>
    <row r="7" spans="1:26" ht="36" customHeight="1">
      <c r="B7" s="25">
        <v>1991</v>
      </c>
      <c r="C7" s="25">
        <v>1992</v>
      </c>
      <c r="D7" s="25">
        <v>1993</v>
      </c>
      <c r="E7" s="25">
        <v>1994</v>
      </c>
      <c r="F7" s="25">
        <v>1995</v>
      </c>
      <c r="G7" s="25">
        <v>1996</v>
      </c>
      <c r="H7" s="25">
        <v>1997</v>
      </c>
      <c r="I7" s="25">
        <v>1998</v>
      </c>
      <c r="J7" s="25">
        <v>1999</v>
      </c>
      <c r="K7" s="25">
        <v>2000</v>
      </c>
      <c r="L7" s="25">
        <v>2001</v>
      </c>
      <c r="M7" s="25">
        <v>2002</v>
      </c>
      <c r="N7" s="25">
        <v>2003</v>
      </c>
      <c r="O7" s="25">
        <v>2004</v>
      </c>
      <c r="P7" s="25">
        <v>2005</v>
      </c>
      <c r="Q7" s="25">
        <v>2006</v>
      </c>
      <c r="R7" s="25">
        <v>2007</v>
      </c>
      <c r="S7" s="26">
        <v>2008</v>
      </c>
      <c r="T7" s="26">
        <v>2009</v>
      </c>
      <c r="U7" s="26">
        <v>2010</v>
      </c>
      <c r="V7" s="27">
        <v>2011</v>
      </c>
      <c r="W7" s="27">
        <v>2012</v>
      </c>
      <c r="X7" s="27">
        <v>2013</v>
      </c>
      <c r="Y7" s="27">
        <v>2014</v>
      </c>
    </row>
    <row r="8" spans="1:26" ht="36" customHeight="1">
      <c r="A8" s="9" t="s">
        <v>75</v>
      </c>
      <c r="B8" s="10">
        <v>260.39999999999998</v>
      </c>
      <c r="C8" s="10">
        <v>2608.84</v>
      </c>
      <c r="D8" s="10">
        <v>939.9</v>
      </c>
      <c r="E8" s="10">
        <v>315.14</v>
      </c>
      <c r="F8" s="10">
        <v>231.3</v>
      </c>
      <c r="G8" s="10">
        <v>121.81</v>
      </c>
      <c r="H8" s="10">
        <v>111.03</v>
      </c>
      <c r="I8" s="10">
        <v>184.43</v>
      </c>
      <c r="J8" s="10">
        <v>136.53</v>
      </c>
      <c r="K8" s="10">
        <v>120.18</v>
      </c>
      <c r="L8" s="10">
        <v>118.58</v>
      </c>
      <c r="M8" s="10">
        <v>115.06</v>
      </c>
      <c r="N8" s="10">
        <v>111.99</v>
      </c>
      <c r="O8" s="10">
        <v>111.73</v>
      </c>
      <c r="P8" s="10">
        <v>110.92</v>
      </c>
      <c r="Q8" s="10">
        <v>109</v>
      </c>
      <c r="R8" s="10">
        <v>111.87</v>
      </c>
      <c r="S8" s="10">
        <v>113.28</v>
      </c>
      <c r="T8" s="10">
        <v>108.8</v>
      </c>
      <c r="U8" s="10">
        <v>108.78</v>
      </c>
      <c r="V8" s="10">
        <v>106.1</v>
      </c>
      <c r="W8" s="10">
        <v>106.57</v>
      </c>
      <c r="X8" s="10">
        <v>106.47</v>
      </c>
      <c r="Y8" s="10">
        <v>111.35</v>
      </c>
      <c r="Z8" s="10" t="s">
        <v>74</v>
      </c>
    </row>
    <row r="9" spans="1:26" ht="36" customHeight="1">
      <c r="A9" t="s">
        <v>17</v>
      </c>
      <c r="D9">
        <v>1</v>
      </c>
      <c r="E9">
        <f t="shared" ref="E9" si="0">D9*E8/100</f>
        <v>3.1513999999999998</v>
      </c>
      <c r="F9">
        <f t="shared" ref="F9" si="1">E9*F8/100</f>
        <v>7.2891881999999999</v>
      </c>
      <c r="G9">
        <f t="shared" ref="G9:Y9" si="2">F9*G8/100</f>
        <v>8.878960146419999</v>
      </c>
      <c r="H9">
        <f t="shared" si="2"/>
        <v>9.8583094505701254</v>
      </c>
      <c r="I9">
        <f t="shared" si="2"/>
        <v>18.181680119686483</v>
      </c>
      <c r="J9">
        <f t="shared" si="2"/>
        <v>24.823447867407953</v>
      </c>
      <c r="K9">
        <f t="shared" si="2"/>
        <v>29.832819647050879</v>
      </c>
      <c r="L9">
        <f t="shared" si="2"/>
        <v>35.375757537472936</v>
      </c>
      <c r="M9">
        <f t="shared" si="2"/>
        <v>40.703346622616358</v>
      </c>
      <c r="N9">
        <f t="shared" si="2"/>
        <v>45.583677882668063</v>
      </c>
      <c r="O9">
        <f t="shared" si="2"/>
        <v>50.930643298305029</v>
      </c>
      <c r="P9">
        <f t="shared" si="2"/>
        <v>56.492269546479939</v>
      </c>
      <c r="Q9">
        <f t="shared" si="2"/>
        <v>61.576573805663131</v>
      </c>
      <c r="R9">
        <f t="shared" si="2"/>
        <v>68.885713116395351</v>
      </c>
      <c r="S9">
        <f t="shared" si="2"/>
        <v>78.033735818252651</v>
      </c>
      <c r="T9">
        <f t="shared" si="2"/>
        <v>84.900704570258881</v>
      </c>
      <c r="U9">
        <f t="shared" si="2"/>
        <v>92.354986431527607</v>
      </c>
      <c r="V9">
        <f t="shared" si="2"/>
        <v>97.988640603850783</v>
      </c>
      <c r="W9">
        <f t="shared" si="2"/>
        <v>104.42649429152378</v>
      </c>
      <c r="X9">
        <f t="shared" si="2"/>
        <v>111.18288847218537</v>
      </c>
      <c r="Y9">
        <f t="shared" si="2"/>
        <v>123.80214631377839</v>
      </c>
    </row>
    <row r="10" spans="1:26" ht="36" customHeight="1">
      <c r="A10" t="s">
        <v>18</v>
      </c>
      <c r="D10">
        <f>D2/1000/4.27785</f>
        <v>1</v>
      </c>
      <c r="E10">
        <f t="shared" ref="E10:G10" si="3">E2/1000/4.27785</f>
        <v>1.979199831691153</v>
      </c>
      <c r="F10">
        <f t="shared" si="3"/>
        <v>4.7290110686442954</v>
      </c>
      <c r="G10">
        <f t="shared" si="3"/>
        <v>8.2670032843601344</v>
      </c>
      <c r="H10">
        <f>H2/1000/4.27785</f>
        <v>8.9093820493939706</v>
      </c>
      <c r="I10">
        <f>I2/4.27785</f>
        <v>10.979814626506306</v>
      </c>
      <c r="J10">
        <f t="shared" ref="J10:Y10" si="4">J2/4.27785</f>
        <v>15.15714669752329</v>
      </c>
      <c r="K10">
        <f t="shared" si="4"/>
        <v>19.647720233294763</v>
      </c>
      <c r="L10">
        <f t="shared" si="4"/>
        <v>22.151314328459392</v>
      </c>
      <c r="M10">
        <f t="shared" si="4"/>
        <v>23.969984922332483</v>
      </c>
      <c r="N10">
        <f t="shared" si="4"/>
        <v>27.221618336313803</v>
      </c>
      <c r="O10">
        <f t="shared" si="4"/>
        <v>31.543883025351519</v>
      </c>
      <c r="P10">
        <f t="shared" si="4"/>
        <v>34.804866930818051</v>
      </c>
      <c r="Q10">
        <f t="shared" si="4"/>
        <v>38.813890155101276</v>
      </c>
      <c r="R10">
        <f t="shared" si="4"/>
        <v>42.465257080075268</v>
      </c>
      <c r="S10">
        <f t="shared" si="4"/>
        <v>47.458419533176716</v>
      </c>
      <c r="T10">
        <f t="shared" si="4"/>
        <v>49.987727479925667</v>
      </c>
      <c r="U10">
        <f t="shared" si="4"/>
        <v>53.816753743118625</v>
      </c>
      <c r="V10">
        <f t="shared" si="4"/>
        <v>59.892235585632967</v>
      </c>
      <c r="W10">
        <f t="shared" si="4"/>
        <v>73.74031347522704</v>
      </c>
      <c r="X10">
        <f t="shared" si="4"/>
        <v>95.026707341304629</v>
      </c>
      <c r="Y10">
        <f t="shared" si="4"/>
        <v>127.87264630597146</v>
      </c>
      <c r="Z10" s="28"/>
    </row>
    <row r="11" spans="1:26" ht="36" customHeight="1">
      <c r="A11" t="s">
        <v>76</v>
      </c>
      <c r="E11" t="s">
        <v>76</v>
      </c>
      <c r="F11">
        <f>F3/1000/22.937</f>
        <v>1</v>
      </c>
      <c r="G11">
        <f t="shared" ref="G11:H11" si="5">G3/1000/22.937</f>
        <v>1.2917120809172951</v>
      </c>
      <c r="H11">
        <f t="shared" si="5"/>
        <v>1.3957361468369884</v>
      </c>
      <c r="I11">
        <f>I3/22.937</f>
        <v>2.6328639316388367</v>
      </c>
      <c r="J11">
        <f t="shared" ref="J11:Y11" si="6">J3/22.937</f>
        <v>3.6848759645986831</v>
      </c>
      <c r="K11">
        <f t="shared" si="6"/>
        <v>4.071151414744735</v>
      </c>
      <c r="L11">
        <f t="shared" si="6"/>
        <v>4.5899638139250989</v>
      </c>
      <c r="M11">
        <f t="shared" si="6"/>
        <v>4.7735100492653784</v>
      </c>
      <c r="N11">
        <f t="shared" si="6"/>
        <v>4.932205606661725</v>
      </c>
      <c r="O11">
        <f t="shared" si="6"/>
        <v>5.1515019400967867</v>
      </c>
      <c r="P11">
        <f t="shared" si="6"/>
        <v>5.4231154902559178</v>
      </c>
      <c r="Q11">
        <f t="shared" si="6"/>
        <v>5.9188211187164832</v>
      </c>
      <c r="R11">
        <f t="shared" si="6"/>
        <v>6.3643894144831483</v>
      </c>
      <c r="S11">
        <f t="shared" si="6"/>
        <v>7.0135588786676548</v>
      </c>
      <c r="T11">
        <f t="shared" si="6"/>
        <v>7.5550420717617817</v>
      </c>
      <c r="U11">
        <f t="shared" si="6"/>
        <v>8.0189213933818717</v>
      </c>
      <c r="V11">
        <f t="shared" si="6"/>
        <v>8.7953960849282815</v>
      </c>
      <c r="W11">
        <f t="shared" si="6"/>
        <v>9.6734533722805942</v>
      </c>
      <c r="X11">
        <f t="shared" si="6"/>
        <v>10.257662292366046</v>
      </c>
      <c r="Y11">
        <f t="shared" si="6"/>
        <v>11.058115708244321</v>
      </c>
    </row>
    <row r="12" spans="1:26" ht="36" customHeight="1">
      <c r="A12" t="s">
        <v>19</v>
      </c>
      <c r="E12" t="s">
        <v>19</v>
      </c>
      <c r="F12">
        <f>F4/1000/5.154</f>
        <v>1</v>
      </c>
      <c r="G12">
        <f t="shared" ref="G12:H12" si="7">G4/1000/5.154</f>
        <v>1.3527357392316648</v>
      </c>
      <c r="H12">
        <f t="shared" si="7"/>
        <v>1.5450135816841288</v>
      </c>
      <c r="I12">
        <f>I4/5.154</f>
        <v>2.0488940628637953</v>
      </c>
      <c r="J12">
        <f t="shared" ref="J12:Y12" si="8">J4/5.154</f>
        <v>3.1063251843228565</v>
      </c>
      <c r="K12">
        <f t="shared" si="8"/>
        <v>3.8921226232052772</v>
      </c>
      <c r="L12">
        <f t="shared" si="8"/>
        <v>4.4450911913077222</v>
      </c>
      <c r="M12">
        <f t="shared" si="8"/>
        <v>4.9476135040745053</v>
      </c>
      <c r="N12">
        <f t="shared" si="8"/>
        <v>5.2483507954986424</v>
      </c>
      <c r="O12">
        <f t="shared" si="8"/>
        <v>5.5859526581296084</v>
      </c>
      <c r="P12">
        <f t="shared" si="8"/>
        <v>6.0147458284827318</v>
      </c>
      <c r="Q12">
        <f t="shared" si="8"/>
        <v>6.4260768335273566</v>
      </c>
      <c r="R12">
        <f t="shared" si="8"/>
        <v>7.0353123787349627</v>
      </c>
      <c r="S12">
        <f t="shared" si="8"/>
        <v>8.197516492045013</v>
      </c>
      <c r="T12">
        <f t="shared" si="8"/>
        <v>9.1462941404734188</v>
      </c>
      <c r="U12">
        <f t="shared" si="8"/>
        <v>10.892510671323244</v>
      </c>
      <c r="V12">
        <f t="shared" si="8"/>
        <v>12.054714784633296</v>
      </c>
      <c r="W12">
        <f t="shared" si="8"/>
        <v>13.387660069848662</v>
      </c>
      <c r="X12">
        <f t="shared" si="8"/>
        <v>14.974776872332171</v>
      </c>
      <c r="Y12">
        <f t="shared" si="8"/>
        <v>16.95188203337214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Продовольствие</vt:lpstr>
      <vt:lpstr>all years</vt:lpstr>
    </vt:vector>
  </TitlesOfParts>
  <Company>Rosstat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Афонин</dc:creator>
  <cp:lastModifiedBy>user</cp:lastModifiedBy>
  <cp:lastPrinted>2015-09-09T11:21:29Z</cp:lastPrinted>
  <dcterms:created xsi:type="dcterms:W3CDTF">2015-09-09T08:45:08Z</dcterms:created>
  <dcterms:modified xsi:type="dcterms:W3CDTF">2016-04-04T17:38:48Z</dcterms:modified>
</cp:coreProperties>
</file>