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2240"/>
  </bookViews>
  <sheets>
    <sheet name="Solar Battery Calculator" sheetId="1" r:id="rId1"/>
    <sheet name="Calculations" sheetId="2" r:id="rId2"/>
  </sheets>
  <calcPr calcId="145621"/>
</workbook>
</file>

<file path=xl/calcChain.xml><?xml version="1.0" encoding="utf-8"?>
<calcChain xmlns="http://schemas.openxmlformats.org/spreadsheetml/2006/main">
  <c r="E315" i="2" l="1"/>
  <c r="E314" i="2"/>
  <c r="E313" i="2"/>
  <c r="E312" i="2"/>
  <c r="E311" i="2"/>
  <c r="E310" i="2"/>
  <c r="E309" i="2"/>
  <c r="E308" i="2"/>
  <c r="E307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4" i="2"/>
  <c r="E13" i="2"/>
  <c r="E12" i="2"/>
  <c r="E11" i="2"/>
  <c r="E10" i="2"/>
  <c r="E9" i="2"/>
  <c r="E8" i="2"/>
  <c r="E7" i="2"/>
  <c r="E6" i="2"/>
  <c r="E5" i="2"/>
  <c r="E4" i="2"/>
  <c r="F3" i="2"/>
  <c r="C21" i="1"/>
  <c r="C9" i="1"/>
  <c r="C11" i="1" s="1"/>
  <c r="C22" i="1" l="1"/>
  <c r="C23" i="1" s="1"/>
  <c r="E3" i="2"/>
  <c r="C8" i="1"/>
  <c r="E303" i="2" l="1"/>
  <c r="E279" i="2"/>
  <c r="E255" i="2"/>
  <c r="E231" i="2"/>
  <c r="E207" i="2"/>
  <c r="E183" i="2"/>
  <c r="E159" i="2"/>
  <c r="E135" i="2"/>
  <c r="E111" i="2"/>
  <c r="E87" i="2"/>
  <c r="E63" i="2"/>
  <c r="E39" i="2"/>
  <c r="E15" i="2"/>
  <c r="E281" i="2"/>
  <c r="E257" i="2"/>
  <c r="E209" i="2"/>
  <c r="E161" i="2"/>
  <c r="E137" i="2"/>
  <c r="E113" i="2"/>
  <c r="E65" i="2"/>
  <c r="E280" i="2"/>
  <c r="E232" i="2"/>
  <c r="E184" i="2"/>
  <c r="E136" i="2"/>
  <c r="E306" i="2"/>
  <c r="E282" i="2"/>
  <c r="E258" i="2"/>
  <c r="E234" i="2"/>
  <c r="E210" i="2"/>
  <c r="E186" i="2"/>
  <c r="E162" i="2"/>
  <c r="E138" i="2"/>
  <c r="E114" i="2"/>
  <c r="E90" i="2"/>
  <c r="E66" i="2"/>
  <c r="E42" i="2"/>
  <c r="E18" i="2"/>
  <c r="E305" i="2"/>
  <c r="E233" i="2"/>
  <c r="E185" i="2"/>
  <c r="E89" i="2"/>
  <c r="E41" i="2"/>
  <c r="E17" i="2"/>
  <c r="E304" i="2"/>
  <c r="E256" i="2"/>
  <c r="E208" i="2"/>
  <c r="E160" i="2"/>
  <c r="E112" i="2"/>
  <c r="E88" i="2"/>
  <c r="E64" i="2"/>
  <c r="E40" i="2"/>
  <c r="E16" i="2"/>
  <c r="D3" i="2"/>
  <c r="D252" i="2" s="1"/>
  <c r="C10" i="1"/>
  <c r="C13" i="1" s="1"/>
  <c r="B13" i="1" s="1"/>
  <c r="D62" i="2"/>
  <c r="D45" i="2"/>
  <c r="D285" i="2"/>
  <c r="D148" i="2"/>
  <c r="D215" i="2"/>
  <c r="D128" i="2"/>
  <c r="D301" i="2"/>
  <c r="D74" i="2"/>
  <c r="D29" i="2"/>
  <c r="D150" i="2"/>
  <c r="D146" i="2"/>
  <c r="D258" i="2"/>
  <c r="D141" i="2"/>
  <c r="D207" i="2"/>
  <c r="D303" i="2"/>
  <c r="D181" i="2"/>
  <c r="D277" i="2"/>
  <c r="D309" i="2"/>
  <c r="D8" i="2"/>
  <c r="D308" i="2"/>
  <c r="D272" i="2"/>
  <c r="D224" i="2"/>
  <c r="D208" i="2"/>
  <c r="D176" i="2"/>
  <c r="D313" i="2"/>
  <c r="D281" i="2"/>
  <c r="D265" i="2"/>
  <c r="D249" i="2"/>
  <c r="D217" i="2"/>
  <c r="D201" i="2"/>
  <c r="D185" i="2"/>
  <c r="D153" i="2"/>
  <c r="D140" i="2"/>
  <c r="D124" i="2"/>
  <c r="D108" i="2"/>
  <c r="D307" i="2"/>
  <c r="D291" i="2"/>
  <c r="D275" i="2"/>
  <c r="D259" i="2"/>
  <c r="D243" i="2"/>
  <c r="D227" i="2"/>
  <c r="D211" i="2"/>
  <c r="D195" i="2"/>
  <c r="D179" i="2"/>
  <c r="D163" i="2"/>
  <c r="D147" i="2"/>
  <c r="D129" i="2"/>
  <c r="D113" i="2"/>
  <c r="D302" i="2"/>
  <c r="D270" i="2"/>
  <c r="D238" i="2"/>
  <c r="D206" i="2"/>
  <c r="D174" i="2"/>
  <c r="D135" i="2"/>
  <c r="D119" i="2"/>
  <c r="D103" i="2"/>
  <c r="D88" i="2"/>
  <c r="D274" i="2"/>
  <c r="D210" i="2"/>
  <c r="D154" i="2"/>
  <c r="D102" i="2"/>
  <c r="D36" i="2"/>
  <c r="D41" i="2"/>
  <c r="D186" i="2"/>
  <c r="D82" i="2"/>
  <c r="D50" i="2"/>
  <c r="D12" i="2"/>
  <c r="D93" i="2"/>
  <c r="D71" i="2"/>
  <c r="D55" i="2"/>
  <c r="D39" i="2"/>
  <c r="D23" i="2"/>
  <c r="D94" i="2"/>
  <c r="D80" i="2"/>
  <c r="D52" i="2"/>
  <c r="D32" i="2"/>
  <c r="D106" i="2"/>
  <c r="D73" i="2"/>
  <c r="D57" i="2"/>
  <c r="D33" i="2"/>
  <c r="D314" i="2"/>
  <c r="D250" i="2"/>
  <c r="D142" i="2"/>
  <c r="D90" i="2"/>
  <c r="D58" i="2"/>
  <c r="D6" i="2"/>
  <c r="D5" i="2"/>
  <c r="D300" i="2"/>
  <c r="D280" i="2"/>
  <c r="D264" i="2"/>
  <c r="D248" i="2"/>
  <c r="D232" i="2"/>
  <c r="D216" i="2"/>
  <c r="D200" i="2"/>
  <c r="D184" i="2"/>
  <c r="D168" i="2"/>
  <c r="D152" i="2"/>
  <c r="D305" i="2"/>
  <c r="D289" i="2"/>
  <c r="D273" i="2"/>
  <c r="D257" i="2"/>
  <c r="D241" i="2"/>
  <c r="D225" i="2"/>
  <c r="D209" i="2"/>
  <c r="D193" i="2"/>
  <c r="D177" i="2"/>
  <c r="D161" i="2"/>
  <c r="D145" i="2"/>
  <c r="D132" i="2"/>
  <c r="D116" i="2"/>
  <c r="D315" i="2"/>
  <c r="D299" i="2"/>
  <c r="D283" i="2"/>
  <c r="D267" i="2"/>
  <c r="D251" i="2"/>
  <c r="D235" i="2"/>
  <c r="D219" i="2"/>
  <c r="D203" i="2"/>
  <c r="D187" i="2"/>
  <c r="D171" i="2"/>
  <c r="D155" i="2"/>
  <c r="D137" i="2"/>
  <c r="D121" i="2"/>
  <c r="D105" i="2"/>
  <c r="D286" i="2"/>
  <c r="D254" i="2"/>
  <c r="D222" i="2"/>
  <c r="D190" i="2"/>
  <c r="D143" i="2"/>
  <c r="D127" i="2"/>
  <c r="D111" i="2"/>
  <c r="D96" i="2"/>
  <c r="D306" i="2"/>
  <c r="D242" i="2"/>
  <c r="D178" i="2"/>
  <c r="D134" i="2"/>
  <c r="D68" i="2"/>
  <c r="D138" i="2"/>
  <c r="D234" i="2"/>
  <c r="D110" i="2"/>
  <c r="D70" i="2"/>
  <c r="D16" i="2"/>
  <c r="D114" i="2"/>
  <c r="D79" i="2"/>
  <c r="D63" i="2"/>
  <c r="D47" i="2"/>
  <c r="D31" i="2"/>
  <c r="C4" i="2"/>
  <c r="F4" i="2" s="1"/>
  <c r="D86" i="2"/>
  <c r="D60" i="2"/>
  <c r="D44" i="2"/>
  <c r="D24" i="2"/>
  <c r="D81" i="2"/>
  <c r="D65" i="2"/>
  <c r="D49" i="2"/>
  <c r="D25" i="2"/>
  <c r="D282" i="2"/>
  <c r="D170" i="2"/>
  <c r="D98" i="2"/>
  <c r="D66" i="2"/>
  <c r="D42" i="2"/>
  <c r="D22" i="2"/>
  <c r="D13" i="2"/>
  <c r="D4" i="2"/>
  <c r="D7" i="2"/>
  <c r="D292" i="2"/>
  <c r="D276" i="2"/>
  <c r="D260" i="2"/>
  <c r="D244" i="2"/>
  <c r="D228" i="2"/>
  <c r="D18" i="2"/>
  <c r="D46" i="2"/>
  <c r="D126" i="2"/>
  <c r="D298" i="2"/>
  <c r="D53" i="2"/>
  <c r="D97" i="2"/>
  <c r="D48" i="2"/>
  <c r="D91" i="2"/>
  <c r="D35" i="2"/>
  <c r="D67" i="2"/>
  <c r="D130" i="2"/>
  <c r="D78" i="2"/>
  <c r="D37" i="2"/>
  <c r="D72" i="2"/>
  <c r="D194" i="2"/>
  <c r="D84" i="2"/>
  <c r="D115" i="2"/>
  <c r="D166" i="2"/>
  <c r="D230" i="2"/>
  <c r="D294" i="2"/>
  <c r="D125" i="2"/>
  <c r="D159" i="2"/>
  <c r="D191" i="2"/>
  <c r="D223" i="2"/>
  <c r="D255" i="2"/>
  <c r="D287" i="2"/>
  <c r="D104" i="2"/>
  <c r="D136" i="2"/>
  <c r="D165" i="2"/>
  <c r="D197" i="2"/>
  <c r="D229" i="2"/>
  <c r="D261" i="2"/>
  <c r="D293" i="2"/>
  <c r="D156" i="2"/>
  <c r="D188" i="2"/>
  <c r="D220" i="2"/>
  <c r="D284" i="2"/>
  <c r="D296" i="2"/>
  <c r="D312" i="2"/>
  <c r="D10" i="2"/>
  <c r="D160" i="2" l="1"/>
  <c r="D240" i="2"/>
  <c r="D172" i="2"/>
  <c r="D149" i="2"/>
  <c r="D262" i="2"/>
  <c r="D76" i="2"/>
  <c r="D112" i="2"/>
  <c r="D199" i="2"/>
  <c r="D169" i="2"/>
  <c r="D233" i="2"/>
  <c r="D297" i="2"/>
  <c r="D192" i="2"/>
  <c r="D256" i="2"/>
  <c r="D9" i="2"/>
  <c r="D213" i="2"/>
  <c r="D271" i="2"/>
  <c r="D198" i="2"/>
  <c r="D19" i="2"/>
  <c r="D304" i="2"/>
  <c r="D167" i="2"/>
  <c r="D158" i="2"/>
  <c r="D288" i="2"/>
  <c r="D204" i="2"/>
  <c r="D245" i="2"/>
  <c r="D120" i="2"/>
  <c r="D175" i="2"/>
  <c r="D131" i="2"/>
  <c r="D85" i="2"/>
  <c r="D202" i="2"/>
  <c r="D205" i="2"/>
  <c r="D182" i="2"/>
  <c r="D89" i="2"/>
  <c r="D75" i="2"/>
  <c r="D196" i="2"/>
  <c r="D295" i="2"/>
  <c r="D311" i="2"/>
  <c r="D226" i="2"/>
  <c r="D157" i="2"/>
  <c r="D162" i="2"/>
  <c r="D218" i="2"/>
  <c r="D59" i="2"/>
  <c r="D239" i="2"/>
  <c r="D109" i="2"/>
  <c r="D100" i="2"/>
  <c r="D30" i="2"/>
  <c r="D28" i="2"/>
  <c r="D15" i="2"/>
  <c r="D237" i="2"/>
  <c r="D263" i="2"/>
  <c r="D122" i="2"/>
  <c r="D189" i="2"/>
  <c r="D56" i="2"/>
  <c r="D214" i="2"/>
  <c r="D95" i="2"/>
  <c r="D290" i="2"/>
  <c r="D20" i="2"/>
  <c r="D51" i="2"/>
  <c r="D69" i="2"/>
  <c r="D34" i="2"/>
  <c r="D164" i="2"/>
  <c r="D173" i="2"/>
  <c r="D253" i="2"/>
  <c r="D87" i="2"/>
  <c r="D151" i="2"/>
  <c r="D246" i="2"/>
  <c r="D61" i="2"/>
  <c r="D183" i="2"/>
  <c r="D40" i="2"/>
  <c r="D99" i="2"/>
  <c r="D64" i="2"/>
  <c r="D236" i="2"/>
  <c r="D269" i="2"/>
  <c r="D144" i="2"/>
  <c r="D212" i="2"/>
  <c r="D310" i="2"/>
  <c r="D180" i="2"/>
  <c r="D139" i="2"/>
  <c r="D133" i="2"/>
  <c r="D14" i="2"/>
  <c r="D268" i="2"/>
  <c r="D117" i="2"/>
  <c r="D101" i="2"/>
  <c r="D118" i="2"/>
  <c r="D11" i="2"/>
  <c r="D77" i="2"/>
  <c r="D231" i="2"/>
  <c r="D92" i="2"/>
  <c r="D221" i="2"/>
  <c r="D278" i="2"/>
  <c r="D279" i="2"/>
  <c r="D123" i="2"/>
  <c r="D43" i="2"/>
  <c r="D26" i="2"/>
  <c r="D247" i="2"/>
  <c r="D107" i="2"/>
  <c r="D27" i="2"/>
  <c r="D17" i="2"/>
  <c r="D21" i="2"/>
  <c r="D38" i="2"/>
  <c r="D54" i="2"/>
  <c r="D83" i="2"/>
  <c r="D266" i="2"/>
  <c r="C5" i="2"/>
  <c r="C6" i="2" s="1"/>
  <c r="F5" i="2" l="1"/>
  <c r="F6" i="2"/>
  <c r="C7" i="2"/>
  <c r="C8" i="2" l="1"/>
  <c r="F7" i="2"/>
  <c r="F8" i="2" l="1"/>
  <c r="C9" i="2"/>
  <c r="C10" i="2" l="1"/>
  <c r="F9" i="2"/>
  <c r="C11" i="2" l="1"/>
  <c r="F10" i="2"/>
  <c r="F11" i="2" l="1"/>
  <c r="C12" i="2"/>
  <c r="C13" i="2" l="1"/>
  <c r="F12" i="2"/>
  <c r="F13" i="2" l="1"/>
  <c r="C14" i="2"/>
  <c r="C15" i="2" l="1"/>
  <c r="F14" i="2"/>
  <c r="C16" i="2" l="1"/>
  <c r="F15" i="2"/>
  <c r="F16" i="2" l="1"/>
  <c r="C17" i="2"/>
  <c r="C18" i="2" l="1"/>
  <c r="F17" i="2"/>
  <c r="F18" i="2" l="1"/>
  <c r="C19" i="2"/>
  <c r="F19" i="2" l="1"/>
  <c r="C20" i="2"/>
  <c r="F20" i="2" l="1"/>
  <c r="C21" i="2"/>
  <c r="F21" i="2" l="1"/>
  <c r="C22" i="2"/>
  <c r="F22" i="2" l="1"/>
  <c r="C23" i="2"/>
  <c r="F23" i="2" l="1"/>
  <c r="C24" i="2"/>
  <c r="F24" i="2" l="1"/>
  <c r="C25" i="2"/>
  <c r="F25" i="2" l="1"/>
  <c r="C26" i="2"/>
  <c r="F26" i="2" l="1"/>
  <c r="C27" i="2"/>
  <c r="F27" i="2" l="1"/>
  <c r="C28" i="2"/>
  <c r="F28" i="2" l="1"/>
  <c r="C29" i="2"/>
  <c r="F29" i="2" l="1"/>
  <c r="C30" i="2"/>
  <c r="F30" i="2" l="1"/>
  <c r="C31" i="2"/>
  <c r="F31" i="2" l="1"/>
  <c r="C32" i="2"/>
  <c r="F32" i="2" l="1"/>
  <c r="C33" i="2"/>
  <c r="F33" i="2" l="1"/>
  <c r="C34" i="2"/>
  <c r="F34" i="2" l="1"/>
  <c r="C35" i="2"/>
  <c r="F35" i="2" l="1"/>
  <c r="C36" i="2"/>
  <c r="F36" i="2" l="1"/>
  <c r="C37" i="2"/>
  <c r="F37" i="2" l="1"/>
  <c r="C38" i="2"/>
  <c r="F38" i="2" l="1"/>
  <c r="C39" i="2"/>
  <c r="F39" i="2" l="1"/>
  <c r="C40" i="2"/>
  <c r="F40" i="2" l="1"/>
  <c r="C41" i="2"/>
  <c r="F41" i="2" l="1"/>
  <c r="C42" i="2"/>
  <c r="F42" i="2" l="1"/>
  <c r="C43" i="2"/>
  <c r="F43" i="2" l="1"/>
  <c r="C44" i="2"/>
  <c r="F44" i="2" l="1"/>
  <c r="C45" i="2"/>
  <c r="F45" i="2" l="1"/>
  <c r="C46" i="2"/>
  <c r="F46" i="2" l="1"/>
  <c r="C47" i="2"/>
  <c r="F47" i="2" l="1"/>
  <c r="C48" i="2"/>
  <c r="F48" i="2" l="1"/>
  <c r="C49" i="2"/>
  <c r="F49" i="2" l="1"/>
  <c r="C50" i="2"/>
  <c r="F50" i="2" l="1"/>
  <c r="C51" i="2"/>
  <c r="F51" i="2" l="1"/>
  <c r="C52" i="2"/>
  <c r="F52" i="2" l="1"/>
  <c r="C53" i="2"/>
  <c r="F53" i="2" l="1"/>
  <c r="C54" i="2"/>
  <c r="F54" i="2" l="1"/>
  <c r="C55" i="2"/>
  <c r="F55" i="2" l="1"/>
  <c r="C56" i="2"/>
  <c r="F56" i="2" l="1"/>
  <c r="C57" i="2"/>
  <c r="F57" i="2" l="1"/>
  <c r="C58" i="2"/>
  <c r="F58" i="2" l="1"/>
  <c r="C59" i="2"/>
  <c r="F59" i="2" l="1"/>
  <c r="C60" i="2"/>
  <c r="F60" i="2" l="1"/>
  <c r="C61" i="2"/>
  <c r="F61" i="2" l="1"/>
  <c r="C62" i="2"/>
  <c r="F62" i="2" l="1"/>
  <c r="C63" i="2"/>
  <c r="F63" i="2" l="1"/>
  <c r="C64" i="2"/>
  <c r="F64" i="2" l="1"/>
  <c r="C65" i="2"/>
  <c r="F65" i="2" l="1"/>
  <c r="C66" i="2"/>
  <c r="F66" i="2" l="1"/>
  <c r="C67" i="2"/>
  <c r="F67" i="2" l="1"/>
  <c r="C68" i="2"/>
  <c r="F68" i="2" l="1"/>
  <c r="C69" i="2"/>
  <c r="F69" i="2" l="1"/>
  <c r="C70" i="2"/>
  <c r="F70" i="2" l="1"/>
  <c r="C71" i="2"/>
  <c r="F71" i="2" l="1"/>
  <c r="C72" i="2"/>
  <c r="F72" i="2" l="1"/>
  <c r="C73" i="2"/>
  <c r="F73" i="2" l="1"/>
  <c r="C74" i="2"/>
  <c r="F74" i="2" l="1"/>
  <c r="C75" i="2"/>
  <c r="F75" i="2" l="1"/>
  <c r="C76" i="2"/>
  <c r="C14" i="1"/>
  <c r="F76" i="2" l="1"/>
  <c r="C77" i="2"/>
  <c r="F77" i="2" l="1"/>
  <c r="C78" i="2"/>
  <c r="F78" i="2" l="1"/>
  <c r="C79" i="2"/>
  <c r="F79" i="2" l="1"/>
  <c r="C80" i="2"/>
  <c r="F80" i="2" l="1"/>
  <c r="C81" i="2"/>
  <c r="F81" i="2" l="1"/>
  <c r="C82" i="2"/>
  <c r="F82" i="2" l="1"/>
  <c r="C83" i="2"/>
  <c r="F83" i="2" l="1"/>
  <c r="C84" i="2"/>
  <c r="F84" i="2" l="1"/>
  <c r="C85" i="2"/>
  <c r="F85" i="2" l="1"/>
  <c r="C86" i="2"/>
  <c r="F86" i="2" l="1"/>
  <c r="C87" i="2"/>
  <c r="F87" i="2" l="1"/>
  <c r="C88" i="2"/>
  <c r="F88" i="2" l="1"/>
  <c r="C89" i="2"/>
  <c r="F89" i="2" l="1"/>
  <c r="C90" i="2"/>
  <c r="F90" i="2" l="1"/>
  <c r="C91" i="2"/>
  <c r="F91" i="2" l="1"/>
  <c r="C92" i="2"/>
  <c r="F92" i="2" l="1"/>
  <c r="C93" i="2"/>
  <c r="F93" i="2" l="1"/>
  <c r="C94" i="2"/>
  <c r="F94" i="2" l="1"/>
  <c r="C95" i="2"/>
  <c r="F95" i="2" l="1"/>
  <c r="C96" i="2"/>
  <c r="F96" i="2" l="1"/>
  <c r="C97" i="2"/>
  <c r="F97" i="2" l="1"/>
  <c r="C98" i="2"/>
  <c r="F98" i="2" l="1"/>
  <c r="C99" i="2"/>
  <c r="F99" i="2" l="1"/>
  <c r="C100" i="2"/>
  <c r="F100" i="2" l="1"/>
  <c r="C101" i="2"/>
  <c r="F101" i="2" l="1"/>
  <c r="C102" i="2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</calcChain>
</file>

<file path=xl/sharedStrings.xml><?xml version="1.0" encoding="utf-8"?>
<sst xmlns="http://schemas.openxmlformats.org/spreadsheetml/2006/main" count="46" uniqueCount="36">
  <si>
    <t>Hour</t>
  </si>
  <si>
    <t>Capacity</t>
  </si>
  <si>
    <t>Load Current(mA)</t>
  </si>
  <si>
    <t>Charge Current (mA)</t>
  </si>
  <si>
    <t>Days</t>
  </si>
  <si>
    <t>mAHr</t>
  </si>
  <si>
    <t>Enter Solar Start Time</t>
  </si>
  <si>
    <t>Enter Solar End Time</t>
  </si>
  <si>
    <t>Battery Charging Status</t>
  </si>
  <si>
    <t>Battery Reserve (lowest remaining charge)</t>
  </si>
  <si>
    <t>Hr</t>
  </si>
  <si>
    <t>mA</t>
  </si>
  <si>
    <t>Result:</t>
  </si>
  <si>
    <t>Solar Charging Battery Capacity Estimator</t>
  </si>
  <si>
    <t>Daily demand (mAHr)</t>
  </si>
  <si>
    <t>Enter Battery Capacity (mAHr)</t>
  </si>
  <si>
    <t>Sec</t>
  </si>
  <si>
    <t>Mins</t>
  </si>
  <si>
    <t>Total device mAHr demand (per-hour)</t>
  </si>
  <si>
    <t>Device Sleep Power Calculator</t>
  </si>
  <si>
    <t>Expected Battery Life (Days)</t>
  </si>
  <si>
    <t>Enter system losses</t>
  </si>
  <si>
    <t>Daily Solar Replenishment (mAHr)</t>
  </si>
  <si>
    <t>Watts</t>
  </si>
  <si>
    <t>Volts</t>
  </si>
  <si>
    <t>η</t>
  </si>
  <si>
    <t>Expected Battery Life (Hours)</t>
  </si>
  <si>
    <t>Hours</t>
  </si>
  <si>
    <t>Enter Solar current output (mA)</t>
  </si>
  <si>
    <t>Solar Panel Capacity (Watts)</t>
  </si>
  <si>
    <t>Load Current (per-Hour)</t>
  </si>
  <si>
    <t>Enter sleep current (mA)</t>
  </si>
  <si>
    <t>Enter time device awake (seconds)</t>
  </si>
  <si>
    <t>Enter time device in sleep mode (minutes)</t>
  </si>
  <si>
    <t>Enter wake Current (mA)</t>
  </si>
  <si>
    <t xml:space="preserve">Enter Solar Panel Nominal 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</si>
</sst>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rgb="FF0061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Antonio"/>
    </font>
    <font>
      <b/>
      <sz val="14"/>
      <color theme="5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26"/>
      <name val="Calibri"/>
      <family val="2"/>
      <scheme val="minor"/>
    </font>
    <font>
      <b/>
      <sz val="14"/>
      <color rgb="FFFE5520"/>
      <name val="Calibri"/>
      <family val="2"/>
      <scheme val="minor"/>
    </font>
    <font>
      <b/>
      <sz val="1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9" fontId="1" fillId="0" borderId="0" applyFont="0" applyFill="0" applyBorder="0" applyAlignment="0" applyProtection="0"/>
    <xf numFmtId="0" fontId="11" fillId="11" borderId="0" applyNumberFormat="0" applyBorder="0" applyAlignment="0" applyProtection="0"/>
    <xf numFmtId="0" fontId="6" fillId="1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0" fontId="6" fillId="7" borderId="0" xfId="6"/>
    <xf numFmtId="1" fontId="6" fillId="7" borderId="0" xfId="6" applyNumberFormat="1"/>
    <xf numFmtId="0" fontId="0" fillId="0" borderId="0" xfId="0" applyAlignment="1">
      <alignment horizontal="center"/>
    </xf>
    <xf numFmtId="0" fontId="6" fillId="7" borderId="0" xfId="6" applyAlignment="1">
      <alignment horizontal="center"/>
    </xf>
    <xf numFmtId="0" fontId="0" fillId="6" borderId="3" xfId="5" applyFont="1" applyAlignment="1">
      <alignment horizontal="center"/>
    </xf>
    <xf numFmtId="1" fontId="0" fillId="10" borderId="0" xfId="0" applyNumberFormat="1" applyFill="1"/>
    <xf numFmtId="0" fontId="9" fillId="0" borderId="0" xfId="0" applyFont="1"/>
    <xf numFmtId="0" fontId="10" fillId="5" borderId="2" xfId="4" applyFont="1" applyAlignment="1">
      <alignment horizontal="center" vertical="top" wrapText="1"/>
    </xf>
    <xf numFmtId="0" fontId="7" fillId="14" borderId="0" xfId="1" applyFont="1" applyFill="1"/>
    <xf numFmtId="0" fontId="2" fillId="14" borderId="0" xfId="1" applyFill="1"/>
    <xf numFmtId="0" fontId="0" fillId="14" borderId="0" xfId="0" applyFill="1"/>
    <xf numFmtId="0" fontId="15" fillId="15" borderId="0" xfId="0" applyFont="1" applyFill="1"/>
    <xf numFmtId="0" fontId="1" fillId="16" borderId="0" xfId="2" applyFont="1" applyFill="1"/>
    <xf numFmtId="0" fontId="17" fillId="16" borderId="0" xfId="1" applyFont="1" applyFill="1"/>
    <xf numFmtId="0" fontId="3" fillId="16" borderId="0" xfId="2" applyFill="1"/>
    <xf numFmtId="0" fontId="12" fillId="16" borderId="0" xfId="2" applyFont="1" applyFill="1" applyAlignment="1">
      <alignment horizontal="right"/>
    </xf>
    <xf numFmtId="0" fontId="13" fillId="16" borderId="0" xfId="2" applyFont="1" applyFill="1"/>
    <xf numFmtId="0" fontId="0" fillId="16" borderId="0" xfId="2" applyFont="1" applyFill="1"/>
    <xf numFmtId="0" fontId="9" fillId="16" borderId="0" xfId="2" applyFont="1" applyFill="1"/>
    <xf numFmtId="1" fontId="18" fillId="16" borderId="0" xfId="11" applyNumberFormat="1" applyFont="1" applyFill="1"/>
    <xf numFmtId="0" fontId="19" fillId="13" borderId="4" xfId="2" applyFont="1" applyFill="1" applyBorder="1"/>
    <xf numFmtId="164" fontId="19" fillId="13" borderId="4" xfId="2" applyNumberFormat="1" applyFont="1" applyFill="1" applyBorder="1"/>
    <xf numFmtId="2" fontId="8" fillId="13" borderId="4" xfId="3" applyNumberFormat="1" applyFont="1" applyFill="1" applyBorder="1"/>
    <xf numFmtId="0" fontId="14" fillId="13" borderId="5" xfId="3" applyFont="1" applyFill="1" applyBorder="1"/>
    <xf numFmtId="0" fontId="8" fillId="13" borderId="4" xfId="3" applyFont="1" applyFill="1" applyBorder="1"/>
    <xf numFmtId="9" fontId="8" fillId="13" borderId="4" xfId="9" applyFont="1" applyFill="1" applyBorder="1"/>
    <xf numFmtId="0" fontId="8" fillId="13" borderId="5" xfId="3" applyFont="1" applyFill="1" applyBorder="1"/>
    <xf numFmtId="0" fontId="3" fillId="17" borderId="0" xfId="2" applyFill="1"/>
    <xf numFmtId="0" fontId="10" fillId="17" borderId="0" xfId="2" applyFont="1" applyFill="1"/>
    <xf numFmtId="164" fontId="20" fillId="17" borderId="0" xfId="3" applyNumberFormat="1" applyFont="1" applyFill="1" applyBorder="1"/>
    <xf numFmtId="0" fontId="16" fillId="16" borderId="0" xfId="11" applyFont="1" applyFill="1"/>
    <xf numFmtId="0" fontId="1" fillId="16" borderId="0" xfId="7" applyFont="1" applyFill="1"/>
    <xf numFmtId="0" fontId="3" fillId="16" borderId="0" xfId="2" applyFont="1" applyFill="1"/>
    <xf numFmtId="0" fontId="1" fillId="16" borderId="0" xfId="10" applyFont="1" applyFill="1" applyBorder="1"/>
    <xf numFmtId="164" fontId="20" fillId="17" borderId="0" xfId="2" applyNumberFormat="1" applyFont="1" applyFill="1"/>
    <xf numFmtId="164" fontId="6" fillId="3" borderId="0" xfId="2" applyNumberFormat="1" applyFont="1"/>
    <xf numFmtId="164" fontId="20" fillId="17" borderId="0" xfId="2" applyNumberFormat="1" applyFont="1" applyFill="1" applyBorder="1"/>
    <xf numFmtId="164" fontId="20" fillId="17" borderId="0" xfId="8" applyNumberFormat="1" applyFont="1" applyFill="1" applyBorder="1"/>
    <xf numFmtId="164" fontId="20" fillId="17" borderId="6" xfId="3" applyNumberFormat="1" applyFont="1" applyFill="1" applyBorder="1"/>
    <xf numFmtId="165" fontId="20" fillId="16" borderId="0" xfId="10" applyNumberFormat="1" applyFont="1" applyFill="1" applyBorder="1"/>
  </cellXfs>
  <cellStyles count="12">
    <cellStyle name="40% - Accent4" xfId="7" builtinId="43"/>
    <cellStyle name="Accent2" xfId="6" builtinId="33"/>
    <cellStyle name="Accent5" xfId="11" builtinId="45"/>
    <cellStyle name="Accent6" xfId="8" builtinId="49"/>
    <cellStyle name="Bad" xfId="10" builtinId="27"/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  <cellStyle name="Note" xfId="5" builtinId="10"/>
    <cellStyle name="Percent" xfId="9" builtinId="5"/>
  </cellStyles>
  <dxfs count="2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00B050"/>
        </patternFill>
      </fill>
      <border>
        <vertical/>
        <horizontal/>
      </border>
    </dxf>
    <dxf>
      <fill>
        <patternFill>
          <bgColor rgb="FFFF5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D966"/>
      <color rgb="FFFF9900"/>
      <color rgb="FFFFFFFF"/>
      <color rgb="FFFFDC9D"/>
      <color rgb="FFFE5520"/>
      <color rgb="FFFABD24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1.9248759448891255E-2"/>
          <c:y val="9.5602590960533598E-2"/>
          <c:w val="0.96889938939052844"/>
          <c:h val="0.769499482289484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Calculations!$C$4:$C$315</c:f>
              <c:numCache>
                <c:formatCode>0</c:formatCode>
                <c:ptCount val="312"/>
                <c:pt idx="0">
                  <c:v>99.986500449985002</c:v>
                </c:pt>
                <c:pt idx="1">
                  <c:v>99.973000899970003</c:v>
                </c:pt>
                <c:pt idx="2">
                  <c:v>99.959501349955005</c:v>
                </c:pt>
                <c:pt idx="3">
                  <c:v>99.946001799940007</c:v>
                </c:pt>
                <c:pt idx="4">
                  <c:v>99.932502249925008</c:v>
                </c:pt>
                <c:pt idx="5">
                  <c:v>99.91900269991001</c:v>
                </c:pt>
                <c:pt idx="6">
                  <c:v>99.905503149895011</c:v>
                </c:pt>
                <c:pt idx="7">
                  <c:v>99.892003599880013</c:v>
                </c:pt>
                <c:pt idx="8">
                  <c:v>99.878504049865015</c:v>
                </c:pt>
                <c:pt idx="9">
                  <c:v>99.865004499850016</c:v>
                </c:pt>
                <c:pt idx="10">
                  <c:v>99.851504949835018</c:v>
                </c:pt>
                <c:pt idx="11">
                  <c:v>99.83800539982002</c:v>
                </c:pt>
                <c:pt idx="12">
                  <c:v>99.824505849805021</c:v>
                </c:pt>
                <c:pt idx="13">
                  <c:v>99.811006299790023</c:v>
                </c:pt>
                <c:pt idx="14">
                  <c:v>99.797506749775025</c:v>
                </c:pt>
                <c:pt idx="15">
                  <c:v>99.784007199760026</c:v>
                </c:pt>
                <c:pt idx="16">
                  <c:v>99.770507649745028</c:v>
                </c:pt>
                <c:pt idx="17">
                  <c:v>99.757008099730029</c:v>
                </c:pt>
                <c:pt idx="18">
                  <c:v>99.743508549715031</c:v>
                </c:pt>
                <c:pt idx="19">
                  <c:v>99.730008999700033</c:v>
                </c:pt>
                <c:pt idx="20">
                  <c:v>99.716509449685034</c:v>
                </c:pt>
                <c:pt idx="21">
                  <c:v>99.703009899670036</c:v>
                </c:pt>
                <c:pt idx="22">
                  <c:v>99.689510349655038</c:v>
                </c:pt>
                <c:pt idx="23">
                  <c:v>99.676010799640039</c:v>
                </c:pt>
                <c:pt idx="24">
                  <c:v>99.662511249625041</c:v>
                </c:pt>
                <c:pt idx="25">
                  <c:v>99.649011699610043</c:v>
                </c:pt>
                <c:pt idx="26">
                  <c:v>99.635512149595044</c:v>
                </c:pt>
                <c:pt idx="27">
                  <c:v>99.622012599580046</c:v>
                </c:pt>
                <c:pt idx="28">
                  <c:v>99.608513049565047</c:v>
                </c:pt>
                <c:pt idx="29">
                  <c:v>99.595013499550049</c:v>
                </c:pt>
                <c:pt idx="30">
                  <c:v>99.581513949535051</c:v>
                </c:pt>
                <c:pt idx="31">
                  <c:v>99.568014399520052</c:v>
                </c:pt>
                <c:pt idx="32">
                  <c:v>99.554514849505054</c:v>
                </c:pt>
                <c:pt idx="33">
                  <c:v>99.541015299490056</c:v>
                </c:pt>
                <c:pt idx="34">
                  <c:v>99.527515749475057</c:v>
                </c:pt>
                <c:pt idx="35">
                  <c:v>99.514016199460059</c:v>
                </c:pt>
                <c:pt idx="36">
                  <c:v>99.500516649445061</c:v>
                </c:pt>
                <c:pt idx="37">
                  <c:v>99.487017099430062</c:v>
                </c:pt>
                <c:pt idx="38">
                  <c:v>99.473517549415064</c:v>
                </c:pt>
                <c:pt idx="39">
                  <c:v>99.460017999400065</c:v>
                </c:pt>
                <c:pt idx="40">
                  <c:v>99.446518449385067</c:v>
                </c:pt>
                <c:pt idx="41">
                  <c:v>99.433018899370069</c:v>
                </c:pt>
                <c:pt idx="42">
                  <c:v>99.41951934935507</c:v>
                </c:pt>
                <c:pt idx="43">
                  <c:v>99.406019799340072</c:v>
                </c:pt>
                <c:pt idx="44">
                  <c:v>99.392520249325074</c:v>
                </c:pt>
                <c:pt idx="45">
                  <c:v>99.379020699310075</c:v>
                </c:pt>
                <c:pt idx="46">
                  <c:v>99.365521149295077</c:v>
                </c:pt>
                <c:pt idx="47">
                  <c:v>99.352021599280079</c:v>
                </c:pt>
                <c:pt idx="48">
                  <c:v>99.33852204926508</c:v>
                </c:pt>
                <c:pt idx="49">
                  <c:v>99.325022499250082</c:v>
                </c:pt>
                <c:pt idx="50">
                  <c:v>99.311522949235084</c:v>
                </c:pt>
                <c:pt idx="51">
                  <c:v>99.298023399220085</c:v>
                </c:pt>
                <c:pt idx="52">
                  <c:v>99.284523849205087</c:v>
                </c:pt>
                <c:pt idx="53">
                  <c:v>99.271024299190088</c:v>
                </c:pt>
                <c:pt idx="54">
                  <c:v>99.25752474917509</c:v>
                </c:pt>
                <c:pt idx="55">
                  <c:v>99.244025199160092</c:v>
                </c:pt>
                <c:pt idx="56">
                  <c:v>99.230525649145093</c:v>
                </c:pt>
                <c:pt idx="57">
                  <c:v>99.217026099130095</c:v>
                </c:pt>
                <c:pt idx="58">
                  <c:v>99.203526549115097</c:v>
                </c:pt>
                <c:pt idx="59">
                  <c:v>99.190026999100098</c:v>
                </c:pt>
                <c:pt idx="60">
                  <c:v>99.1765274490851</c:v>
                </c:pt>
                <c:pt idx="61">
                  <c:v>99.163027899070102</c:v>
                </c:pt>
                <c:pt idx="62">
                  <c:v>99.149528349055103</c:v>
                </c:pt>
                <c:pt idx="63">
                  <c:v>99.136028799040105</c:v>
                </c:pt>
                <c:pt idx="64">
                  <c:v>99.122529249025106</c:v>
                </c:pt>
                <c:pt idx="65">
                  <c:v>99.109029699010108</c:v>
                </c:pt>
                <c:pt idx="66">
                  <c:v>99.09553014899511</c:v>
                </c:pt>
                <c:pt idx="67">
                  <c:v>99.082030598980111</c:v>
                </c:pt>
                <c:pt idx="68">
                  <c:v>99.068531048965113</c:v>
                </c:pt>
                <c:pt idx="69">
                  <c:v>99.055031498950115</c:v>
                </c:pt>
                <c:pt idx="70">
                  <c:v>99.041531948935116</c:v>
                </c:pt>
                <c:pt idx="71">
                  <c:v>99.028032398920118</c:v>
                </c:pt>
                <c:pt idx="72">
                  <c:v>99.01453284890512</c:v>
                </c:pt>
                <c:pt idx="73">
                  <c:v>99.001033298890121</c:v>
                </c:pt>
                <c:pt idx="74">
                  <c:v>98.987533748875123</c:v>
                </c:pt>
                <c:pt idx="75">
                  <c:v>98.974034198860124</c:v>
                </c:pt>
                <c:pt idx="76">
                  <c:v>98.960534648845126</c:v>
                </c:pt>
                <c:pt idx="77">
                  <c:v>98.947035098830128</c:v>
                </c:pt>
                <c:pt idx="78">
                  <c:v>98.933535548815129</c:v>
                </c:pt>
                <c:pt idx="79">
                  <c:v>98.920035998800131</c:v>
                </c:pt>
                <c:pt idx="80">
                  <c:v>98.906536448785133</c:v>
                </c:pt>
                <c:pt idx="81">
                  <c:v>98.893036898770134</c:v>
                </c:pt>
                <c:pt idx="82">
                  <c:v>98.879537348755136</c:v>
                </c:pt>
                <c:pt idx="83">
                  <c:v>98.866037798740138</c:v>
                </c:pt>
                <c:pt idx="84">
                  <c:v>98.852538248725139</c:v>
                </c:pt>
                <c:pt idx="85">
                  <c:v>98.839038698710141</c:v>
                </c:pt>
                <c:pt idx="86">
                  <c:v>98.825539148695142</c:v>
                </c:pt>
                <c:pt idx="87">
                  <c:v>98.812039598680144</c:v>
                </c:pt>
                <c:pt idx="88">
                  <c:v>98.798540048665146</c:v>
                </c:pt>
                <c:pt idx="89">
                  <c:v>98.785040498650147</c:v>
                </c:pt>
                <c:pt idx="90">
                  <c:v>98.771540948635149</c:v>
                </c:pt>
                <c:pt idx="91">
                  <c:v>98.758041398620151</c:v>
                </c:pt>
                <c:pt idx="92">
                  <c:v>98.744541848605152</c:v>
                </c:pt>
                <c:pt idx="93">
                  <c:v>98.731042298590154</c:v>
                </c:pt>
                <c:pt idx="94">
                  <c:v>98.717542748575156</c:v>
                </c:pt>
                <c:pt idx="95">
                  <c:v>98.704043198560157</c:v>
                </c:pt>
                <c:pt idx="96">
                  <c:v>98.690543648545159</c:v>
                </c:pt>
                <c:pt idx="97">
                  <c:v>98.67704409853016</c:v>
                </c:pt>
                <c:pt idx="98">
                  <c:v>98.663544548515162</c:v>
                </c:pt>
                <c:pt idx="99">
                  <c:v>98.650044998500164</c:v>
                </c:pt>
                <c:pt idx="100">
                  <c:v>98.636545448485165</c:v>
                </c:pt>
                <c:pt idx="101">
                  <c:v>98.623045898470167</c:v>
                </c:pt>
                <c:pt idx="102">
                  <c:v>98.609546348455169</c:v>
                </c:pt>
                <c:pt idx="103">
                  <c:v>98.59604679844017</c:v>
                </c:pt>
                <c:pt idx="104">
                  <c:v>98.582547248425172</c:v>
                </c:pt>
                <c:pt idx="105">
                  <c:v>98.569047698410174</c:v>
                </c:pt>
                <c:pt idx="106">
                  <c:v>98.555548148395175</c:v>
                </c:pt>
                <c:pt idx="107">
                  <c:v>98.542048598380177</c:v>
                </c:pt>
                <c:pt idx="108">
                  <c:v>98.528549048365178</c:v>
                </c:pt>
                <c:pt idx="109">
                  <c:v>98.51504949835018</c:v>
                </c:pt>
                <c:pt idx="110">
                  <c:v>98.501549948335182</c:v>
                </c:pt>
                <c:pt idx="111">
                  <c:v>98.488050398320183</c:v>
                </c:pt>
                <c:pt idx="112">
                  <c:v>98.474550848305185</c:v>
                </c:pt>
                <c:pt idx="113">
                  <c:v>98.461051298290187</c:v>
                </c:pt>
                <c:pt idx="114">
                  <c:v>98.447551748275188</c:v>
                </c:pt>
                <c:pt idx="115">
                  <c:v>98.43405219826019</c:v>
                </c:pt>
                <c:pt idx="116">
                  <c:v>98.420552648245192</c:v>
                </c:pt>
                <c:pt idx="117">
                  <c:v>98.407053098230193</c:v>
                </c:pt>
                <c:pt idx="118">
                  <c:v>98.393553548215195</c:v>
                </c:pt>
                <c:pt idx="119">
                  <c:v>98.380053998200196</c:v>
                </c:pt>
                <c:pt idx="120">
                  <c:v>98.366554448185198</c:v>
                </c:pt>
                <c:pt idx="121">
                  <c:v>98.3530548981702</c:v>
                </c:pt>
                <c:pt idx="122">
                  <c:v>98.339555348155201</c:v>
                </c:pt>
                <c:pt idx="123">
                  <c:v>98.326055798140203</c:v>
                </c:pt>
                <c:pt idx="124">
                  <c:v>98.312556248125205</c:v>
                </c:pt>
                <c:pt idx="125">
                  <c:v>98.299056698110206</c:v>
                </c:pt>
                <c:pt idx="126">
                  <c:v>98.285557148095208</c:v>
                </c:pt>
                <c:pt idx="127">
                  <c:v>98.27205759808021</c:v>
                </c:pt>
                <c:pt idx="128">
                  <c:v>98.258558048065211</c:v>
                </c:pt>
                <c:pt idx="129">
                  <c:v>98.245058498050213</c:v>
                </c:pt>
                <c:pt idx="130">
                  <c:v>98.231558948035214</c:v>
                </c:pt>
                <c:pt idx="131">
                  <c:v>98.218059398020216</c:v>
                </c:pt>
                <c:pt idx="132">
                  <c:v>98.204559848005218</c:v>
                </c:pt>
                <c:pt idx="133">
                  <c:v>98.191060297990219</c:v>
                </c:pt>
                <c:pt idx="134">
                  <c:v>98.177560747975221</c:v>
                </c:pt>
                <c:pt idx="135">
                  <c:v>98.164061197960223</c:v>
                </c:pt>
                <c:pt idx="136">
                  <c:v>98.150561647945224</c:v>
                </c:pt>
                <c:pt idx="137">
                  <c:v>98.137062097930226</c:v>
                </c:pt>
                <c:pt idx="138">
                  <c:v>98.123562547915228</c:v>
                </c:pt>
                <c:pt idx="139">
                  <c:v>98.110062997900229</c:v>
                </c:pt>
                <c:pt idx="140">
                  <c:v>98.096563447885231</c:v>
                </c:pt>
                <c:pt idx="141">
                  <c:v>98.083063897870232</c:v>
                </c:pt>
                <c:pt idx="142">
                  <c:v>98.069564347855234</c:v>
                </c:pt>
                <c:pt idx="143">
                  <c:v>98.056064797840236</c:v>
                </c:pt>
                <c:pt idx="144">
                  <c:v>98.042565247825237</c:v>
                </c:pt>
                <c:pt idx="145">
                  <c:v>98.029065697810239</c:v>
                </c:pt>
                <c:pt idx="146">
                  <c:v>98.015566147795241</c:v>
                </c:pt>
                <c:pt idx="147">
                  <c:v>98.002066597780242</c:v>
                </c:pt>
                <c:pt idx="148">
                  <c:v>97.988567047765244</c:v>
                </c:pt>
                <c:pt idx="149">
                  <c:v>97.975067497750246</c:v>
                </c:pt>
                <c:pt idx="150">
                  <c:v>97.961567947735247</c:v>
                </c:pt>
                <c:pt idx="151">
                  <c:v>97.948068397720249</c:v>
                </c:pt>
                <c:pt idx="152">
                  <c:v>97.934568847705251</c:v>
                </c:pt>
                <c:pt idx="153">
                  <c:v>97.921069297690252</c:v>
                </c:pt>
                <c:pt idx="154">
                  <c:v>97.907569747675254</c:v>
                </c:pt>
                <c:pt idx="155">
                  <c:v>97.894070197660255</c:v>
                </c:pt>
                <c:pt idx="156">
                  <c:v>97.880570647645257</c:v>
                </c:pt>
                <c:pt idx="157">
                  <c:v>97.867071097630259</c:v>
                </c:pt>
                <c:pt idx="158">
                  <c:v>97.85357154761526</c:v>
                </c:pt>
                <c:pt idx="159">
                  <c:v>97.840071997600262</c:v>
                </c:pt>
                <c:pt idx="160">
                  <c:v>97.826572447585264</c:v>
                </c:pt>
                <c:pt idx="161">
                  <c:v>97.813072897570265</c:v>
                </c:pt>
                <c:pt idx="162">
                  <c:v>97.799573347555267</c:v>
                </c:pt>
                <c:pt idx="163">
                  <c:v>97.786073797540269</c:v>
                </c:pt>
                <c:pt idx="164">
                  <c:v>97.77257424752527</c:v>
                </c:pt>
                <c:pt idx="165">
                  <c:v>97.759074697510272</c:v>
                </c:pt>
                <c:pt idx="166">
                  <c:v>97.745575147495273</c:v>
                </c:pt>
                <c:pt idx="167">
                  <c:v>97.732075597480275</c:v>
                </c:pt>
                <c:pt idx="168">
                  <c:v>97.718576047465277</c:v>
                </c:pt>
                <c:pt idx="169">
                  <c:v>97.705076497450278</c:v>
                </c:pt>
                <c:pt idx="170">
                  <c:v>97.69157694743528</c:v>
                </c:pt>
                <c:pt idx="171">
                  <c:v>97.678077397420282</c:v>
                </c:pt>
                <c:pt idx="172">
                  <c:v>97.664577847405283</c:v>
                </c:pt>
                <c:pt idx="173">
                  <c:v>97.651078297390285</c:v>
                </c:pt>
                <c:pt idx="174">
                  <c:v>97.637578747375287</c:v>
                </c:pt>
                <c:pt idx="175">
                  <c:v>97.624079197360288</c:v>
                </c:pt>
                <c:pt idx="176">
                  <c:v>97.61057964734529</c:v>
                </c:pt>
                <c:pt idx="177">
                  <c:v>97.597080097330291</c:v>
                </c:pt>
                <c:pt idx="178">
                  <c:v>97.583580547315293</c:v>
                </c:pt>
                <c:pt idx="179">
                  <c:v>97.570080997300295</c:v>
                </c:pt>
                <c:pt idx="180">
                  <c:v>97.556581447285296</c:v>
                </c:pt>
                <c:pt idx="181">
                  <c:v>97.543081897270298</c:v>
                </c:pt>
                <c:pt idx="182">
                  <c:v>97.5295823472553</c:v>
                </c:pt>
                <c:pt idx="183">
                  <c:v>97.516082797240301</c:v>
                </c:pt>
                <c:pt idx="184">
                  <c:v>97.502583247225303</c:v>
                </c:pt>
                <c:pt idx="185">
                  <c:v>97.489083697210305</c:v>
                </c:pt>
                <c:pt idx="186">
                  <c:v>97.475584147195306</c:v>
                </c:pt>
                <c:pt idx="187">
                  <c:v>97.462084597180308</c:v>
                </c:pt>
                <c:pt idx="188">
                  <c:v>97.448585047165309</c:v>
                </c:pt>
                <c:pt idx="189">
                  <c:v>97.435085497150311</c:v>
                </c:pt>
                <c:pt idx="190">
                  <c:v>97.421585947135313</c:v>
                </c:pt>
                <c:pt idx="191">
                  <c:v>97.408086397120314</c:v>
                </c:pt>
                <c:pt idx="192">
                  <c:v>97.394586847105316</c:v>
                </c:pt>
                <c:pt idx="193">
                  <c:v>97.381087297090318</c:v>
                </c:pt>
                <c:pt idx="194">
                  <c:v>97.367587747075319</c:v>
                </c:pt>
                <c:pt idx="195">
                  <c:v>97.354088197060321</c:v>
                </c:pt>
                <c:pt idx="196">
                  <c:v>97.340588647045323</c:v>
                </c:pt>
                <c:pt idx="197">
                  <c:v>97.327089097030324</c:v>
                </c:pt>
                <c:pt idx="198">
                  <c:v>97.313589547015326</c:v>
                </c:pt>
                <c:pt idx="199">
                  <c:v>97.300089997000327</c:v>
                </c:pt>
                <c:pt idx="200">
                  <c:v>97.286590446985329</c:v>
                </c:pt>
                <c:pt idx="201">
                  <c:v>97.273090896970331</c:v>
                </c:pt>
                <c:pt idx="202">
                  <c:v>97.259591346955332</c:v>
                </c:pt>
                <c:pt idx="203">
                  <c:v>97.246091796940334</c:v>
                </c:pt>
                <c:pt idx="204">
                  <c:v>97.232592246925336</c:v>
                </c:pt>
                <c:pt idx="205">
                  <c:v>97.219092696910337</c:v>
                </c:pt>
                <c:pt idx="206">
                  <c:v>97.205593146895339</c:v>
                </c:pt>
                <c:pt idx="207">
                  <c:v>97.192093596880341</c:v>
                </c:pt>
                <c:pt idx="208">
                  <c:v>97.178594046865342</c:v>
                </c:pt>
                <c:pt idx="209">
                  <c:v>97.165094496850344</c:v>
                </c:pt>
                <c:pt idx="210">
                  <c:v>97.151594946835345</c:v>
                </c:pt>
                <c:pt idx="211">
                  <c:v>97.138095396820347</c:v>
                </c:pt>
                <c:pt idx="212">
                  <c:v>97.124595846805349</c:v>
                </c:pt>
                <c:pt idx="213">
                  <c:v>97.11109629679035</c:v>
                </c:pt>
                <c:pt idx="214">
                  <c:v>97.097596746775352</c:v>
                </c:pt>
                <c:pt idx="215">
                  <c:v>97.084097196760354</c:v>
                </c:pt>
                <c:pt idx="216">
                  <c:v>97.070597646745355</c:v>
                </c:pt>
                <c:pt idx="217">
                  <c:v>97.057098096730357</c:v>
                </c:pt>
                <c:pt idx="218">
                  <c:v>97.043598546715359</c:v>
                </c:pt>
                <c:pt idx="219">
                  <c:v>97.03009899670036</c:v>
                </c:pt>
                <c:pt idx="220">
                  <c:v>97.016599446685362</c:v>
                </c:pt>
                <c:pt idx="221">
                  <c:v>97.003099896670363</c:v>
                </c:pt>
                <c:pt idx="222">
                  <c:v>96.989600346655365</c:v>
                </c:pt>
                <c:pt idx="223">
                  <c:v>96.976100796640367</c:v>
                </c:pt>
                <c:pt idx="224">
                  <c:v>96.962601246625368</c:v>
                </c:pt>
                <c:pt idx="225">
                  <c:v>96.94910169661037</c:v>
                </c:pt>
                <c:pt idx="226">
                  <c:v>96.935602146595372</c:v>
                </c:pt>
                <c:pt idx="227">
                  <c:v>96.922102596580373</c:v>
                </c:pt>
                <c:pt idx="228">
                  <c:v>96.908603046565375</c:v>
                </c:pt>
                <c:pt idx="229">
                  <c:v>96.895103496550377</c:v>
                </c:pt>
                <c:pt idx="230">
                  <c:v>96.881603946535378</c:v>
                </c:pt>
                <c:pt idx="231">
                  <c:v>96.86810439652038</c:v>
                </c:pt>
                <c:pt idx="232">
                  <c:v>96.854604846505381</c:v>
                </c:pt>
                <c:pt idx="233">
                  <c:v>96.841105296490383</c:v>
                </c:pt>
                <c:pt idx="234">
                  <c:v>96.827605746475385</c:v>
                </c:pt>
                <c:pt idx="235">
                  <c:v>96.814106196460386</c:v>
                </c:pt>
                <c:pt idx="236">
                  <c:v>96.800606646445388</c:v>
                </c:pt>
                <c:pt idx="237">
                  <c:v>96.78710709643039</c:v>
                </c:pt>
                <c:pt idx="238">
                  <c:v>96.773607546415391</c:v>
                </c:pt>
                <c:pt idx="239">
                  <c:v>96.760107996400393</c:v>
                </c:pt>
                <c:pt idx="240">
                  <c:v>96.746608446385395</c:v>
                </c:pt>
                <c:pt idx="241">
                  <c:v>96.733108896370396</c:v>
                </c:pt>
                <c:pt idx="242">
                  <c:v>96.719609346355398</c:v>
                </c:pt>
                <c:pt idx="243">
                  <c:v>96.706109796340399</c:v>
                </c:pt>
                <c:pt idx="244">
                  <c:v>96.692610246325401</c:v>
                </c:pt>
                <c:pt idx="245">
                  <c:v>96.679110696310403</c:v>
                </c:pt>
                <c:pt idx="246">
                  <c:v>96.665611146295404</c:v>
                </c:pt>
                <c:pt idx="247">
                  <c:v>96.652111596280406</c:v>
                </c:pt>
                <c:pt idx="248">
                  <c:v>96.638612046265408</c:v>
                </c:pt>
                <c:pt idx="249">
                  <c:v>96.625112496250409</c:v>
                </c:pt>
                <c:pt idx="250">
                  <c:v>96.611612946235411</c:v>
                </c:pt>
                <c:pt idx="251">
                  <c:v>96.598113396220413</c:v>
                </c:pt>
                <c:pt idx="252">
                  <c:v>96.584613846205414</c:v>
                </c:pt>
                <c:pt idx="253">
                  <c:v>96.571114296190416</c:v>
                </c:pt>
                <c:pt idx="254">
                  <c:v>96.557614746175418</c:v>
                </c:pt>
                <c:pt idx="255">
                  <c:v>96.544115196160419</c:v>
                </c:pt>
                <c:pt idx="256">
                  <c:v>96.530615646145421</c:v>
                </c:pt>
                <c:pt idx="257">
                  <c:v>96.517116096130422</c:v>
                </c:pt>
                <c:pt idx="258">
                  <c:v>96.503616546115424</c:v>
                </c:pt>
                <c:pt idx="259">
                  <c:v>96.490116996100426</c:v>
                </c:pt>
                <c:pt idx="260">
                  <c:v>96.476617446085427</c:v>
                </c:pt>
                <c:pt idx="261">
                  <c:v>96.463117896070429</c:v>
                </c:pt>
                <c:pt idx="262">
                  <c:v>96.449618346055431</c:v>
                </c:pt>
                <c:pt idx="263">
                  <c:v>96.436118796040432</c:v>
                </c:pt>
                <c:pt idx="264">
                  <c:v>96.422619246025434</c:v>
                </c:pt>
                <c:pt idx="265">
                  <c:v>96.409119696010436</c:v>
                </c:pt>
                <c:pt idx="266">
                  <c:v>96.395620145995437</c:v>
                </c:pt>
                <c:pt idx="267">
                  <c:v>96.382120595980439</c:v>
                </c:pt>
                <c:pt idx="268">
                  <c:v>96.36862104596544</c:v>
                </c:pt>
                <c:pt idx="269">
                  <c:v>96.355121495950442</c:v>
                </c:pt>
                <c:pt idx="270">
                  <c:v>96.341621945935444</c:v>
                </c:pt>
                <c:pt idx="271">
                  <c:v>96.328122395920445</c:v>
                </c:pt>
                <c:pt idx="272">
                  <c:v>96.314622845905447</c:v>
                </c:pt>
                <c:pt idx="273">
                  <c:v>96.301123295890449</c:v>
                </c:pt>
                <c:pt idx="274">
                  <c:v>96.28762374587545</c:v>
                </c:pt>
                <c:pt idx="275">
                  <c:v>96.274124195860452</c:v>
                </c:pt>
                <c:pt idx="276">
                  <c:v>96.260624645845454</c:v>
                </c:pt>
                <c:pt idx="277">
                  <c:v>96.247125095830455</c:v>
                </c:pt>
                <c:pt idx="278">
                  <c:v>96.233625545815457</c:v>
                </c:pt>
                <c:pt idx="279">
                  <c:v>96.220125995800458</c:v>
                </c:pt>
                <c:pt idx="280">
                  <c:v>96.20662644578546</c:v>
                </c:pt>
                <c:pt idx="281">
                  <c:v>96.193126895770462</c:v>
                </c:pt>
                <c:pt idx="282">
                  <c:v>96.179627345755463</c:v>
                </c:pt>
                <c:pt idx="283">
                  <c:v>96.166127795740465</c:v>
                </c:pt>
                <c:pt idx="284">
                  <c:v>96.152628245725467</c:v>
                </c:pt>
                <c:pt idx="285">
                  <c:v>96.139128695710468</c:v>
                </c:pt>
                <c:pt idx="286">
                  <c:v>96.12562914569547</c:v>
                </c:pt>
                <c:pt idx="287">
                  <c:v>96.112129595680472</c:v>
                </c:pt>
                <c:pt idx="288">
                  <c:v>96.098630045665473</c:v>
                </c:pt>
                <c:pt idx="289">
                  <c:v>96.085130495650475</c:v>
                </c:pt>
                <c:pt idx="290">
                  <c:v>96.071630945635476</c:v>
                </c:pt>
                <c:pt idx="291">
                  <c:v>96.058131395620478</c:v>
                </c:pt>
                <c:pt idx="292">
                  <c:v>96.04463184560548</c:v>
                </c:pt>
                <c:pt idx="293">
                  <c:v>96.031132295590481</c:v>
                </c:pt>
                <c:pt idx="294">
                  <c:v>96.017632745575483</c:v>
                </c:pt>
                <c:pt idx="295">
                  <c:v>96.004133195560485</c:v>
                </c:pt>
                <c:pt idx="296">
                  <c:v>95.990633645545486</c:v>
                </c:pt>
                <c:pt idx="297">
                  <c:v>95.977134095530488</c:v>
                </c:pt>
                <c:pt idx="298">
                  <c:v>95.96363454551549</c:v>
                </c:pt>
                <c:pt idx="299">
                  <c:v>95.950134995500491</c:v>
                </c:pt>
                <c:pt idx="300">
                  <c:v>95.936635445485493</c:v>
                </c:pt>
                <c:pt idx="301">
                  <c:v>95.923135895470494</c:v>
                </c:pt>
                <c:pt idx="302">
                  <c:v>95.909636345455496</c:v>
                </c:pt>
                <c:pt idx="303">
                  <c:v>95.896136795440498</c:v>
                </c:pt>
                <c:pt idx="304">
                  <c:v>95.882637245425499</c:v>
                </c:pt>
                <c:pt idx="305">
                  <c:v>95.869137695410501</c:v>
                </c:pt>
                <c:pt idx="306">
                  <c:v>95.855638145395503</c:v>
                </c:pt>
                <c:pt idx="307">
                  <c:v>95.842138595380504</c:v>
                </c:pt>
                <c:pt idx="308">
                  <c:v>95.828639045365506</c:v>
                </c:pt>
                <c:pt idx="309">
                  <c:v>95.815139495350508</c:v>
                </c:pt>
                <c:pt idx="310">
                  <c:v>95.801639945335509</c:v>
                </c:pt>
                <c:pt idx="311">
                  <c:v>95.788140395320511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796-477A-A26B-A34713D50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93702400"/>
        <c:axId val="93704192"/>
      </c:barChart>
      <c:catAx>
        <c:axId val="9370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3704192"/>
        <c:crosses val="autoZero"/>
        <c:auto val="1"/>
        <c:lblAlgn val="ctr"/>
        <c:lblOffset val="100"/>
        <c:noMultiLvlLbl val="0"/>
      </c:catAx>
      <c:valAx>
        <c:axId val="9370419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3702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440531</xdr:rowOff>
    </xdr:from>
    <xdr:to>
      <xdr:col>29</xdr:col>
      <xdr:colOff>535781</xdr:colOff>
      <xdr:row>23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8543BF7-287B-407E-983D-69B59303E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zoomScale="80" zoomScaleNormal="80" workbookViewId="0">
      <selection activeCell="C21" sqref="C21"/>
    </sheetView>
  </sheetViews>
  <sheetFormatPr defaultRowHeight="15"/>
  <cols>
    <col min="2" max="2" width="36.5703125" customWidth="1"/>
    <col min="3" max="3" width="22.28515625" customWidth="1"/>
    <col min="4" max="4" width="7.5703125" customWidth="1"/>
    <col min="10" max="10" width="24.5703125" customWidth="1"/>
    <col min="14" max="14" width="14.85546875" customWidth="1"/>
  </cols>
  <sheetData>
    <row r="1" spans="1:30" ht="36">
      <c r="A1" s="10" t="s">
        <v>13</v>
      </c>
      <c r="B1" s="10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8.75">
      <c r="A2" s="15" t="s">
        <v>6</v>
      </c>
      <c r="B2" s="15"/>
      <c r="C2" s="24">
        <v>11</v>
      </c>
      <c r="D2" s="33" t="s">
        <v>10</v>
      </c>
      <c r="AD2" s="13"/>
    </row>
    <row r="3" spans="1:30" ht="18.75">
      <c r="A3" s="15" t="s">
        <v>7</v>
      </c>
      <c r="B3" s="15"/>
      <c r="C3" s="24">
        <v>10</v>
      </c>
      <c r="D3" s="33" t="s">
        <v>10</v>
      </c>
      <c r="AD3" s="13"/>
    </row>
    <row r="4" spans="1:30" ht="18.75">
      <c r="A4" s="15" t="s">
        <v>28</v>
      </c>
      <c r="B4" s="15"/>
      <c r="C4" s="25">
        <v>8000</v>
      </c>
      <c r="D4" s="33" t="s">
        <v>11</v>
      </c>
      <c r="AD4" s="13"/>
    </row>
    <row r="5" spans="1:30" ht="18.75">
      <c r="A5" s="15" t="s">
        <v>35</v>
      </c>
      <c r="B5" s="15"/>
      <c r="C5" s="26">
        <v>12</v>
      </c>
      <c r="D5" s="33" t="s">
        <v>24</v>
      </c>
      <c r="AD5" s="13"/>
    </row>
    <row r="6" spans="1:30" ht="18.75">
      <c r="A6" s="15" t="s">
        <v>21</v>
      </c>
      <c r="B6" s="15"/>
      <c r="C6" s="27">
        <v>0.2</v>
      </c>
      <c r="D6" s="20" t="s">
        <v>25</v>
      </c>
      <c r="AD6" s="13"/>
    </row>
    <row r="7" spans="1:30" ht="18.75">
      <c r="A7" s="15" t="s">
        <v>15</v>
      </c>
      <c r="B7" s="15"/>
      <c r="C7" s="28">
        <v>100</v>
      </c>
      <c r="D7" s="14" t="s">
        <v>5</v>
      </c>
      <c r="AD7" s="13"/>
    </row>
    <row r="8" spans="1:30" ht="18.75">
      <c r="A8" s="15" t="s">
        <v>30</v>
      </c>
      <c r="B8" s="15"/>
      <c r="C8" s="40">
        <f>C21</f>
        <v>1.3499550014999499E-2</v>
      </c>
      <c r="D8" s="14" t="s">
        <v>11</v>
      </c>
      <c r="AD8" s="13"/>
    </row>
    <row r="9" spans="1:30" ht="18.75">
      <c r="A9" s="15" t="s">
        <v>29</v>
      </c>
      <c r="B9" s="15"/>
      <c r="C9" s="31">
        <f>C5*C4/1000</f>
        <v>96</v>
      </c>
      <c r="D9" s="33" t="s">
        <v>23</v>
      </c>
      <c r="AD9" s="13"/>
    </row>
    <row r="10" spans="1:30">
      <c r="A10" s="14" t="s">
        <v>14</v>
      </c>
      <c r="B10" s="14"/>
      <c r="C10" s="37">
        <f>-24*C8</f>
        <v>-0.32398920035998796</v>
      </c>
      <c r="D10" s="14" t="s">
        <v>5</v>
      </c>
      <c r="AD10" s="13"/>
    </row>
    <row r="11" spans="1:30" ht="18.75">
      <c r="A11" s="14" t="s">
        <v>22</v>
      </c>
      <c r="B11" s="14"/>
      <c r="C11" s="36">
        <f>(C3-C2+1)*C9/C5*(1-C6)*1000</f>
        <v>0</v>
      </c>
      <c r="D11" s="14" t="s">
        <v>5</v>
      </c>
      <c r="AD11" s="13"/>
    </row>
    <row r="12" spans="1:30" ht="18.75">
      <c r="A12" s="16"/>
      <c r="B12" s="16"/>
      <c r="C12" s="30"/>
      <c r="D12" s="34"/>
      <c r="AD12" s="13"/>
    </row>
    <row r="13" spans="1:30" ht="18.75">
      <c r="A13" s="14" t="s">
        <v>12</v>
      </c>
      <c r="B13" s="17" t="str">
        <f>IF(C13&lt;=0,"Daily deficit (mAhr)","Daily Surplus (mAHr)")</f>
        <v>Daily deficit (mAhr)</v>
      </c>
      <c r="C13" s="38">
        <f>C10+C11</f>
        <v>-0.32398920035998796</v>
      </c>
      <c r="D13" s="14" t="s">
        <v>5</v>
      </c>
      <c r="AD13" s="13"/>
    </row>
    <row r="14" spans="1:30" ht="18.75">
      <c r="A14" s="14" t="s">
        <v>9</v>
      </c>
      <c r="B14" s="14"/>
      <c r="C14" s="39">
        <f>MIN(Calculations!C4:C75)</f>
        <v>99.028032398920118</v>
      </c>
      <c r="D14" s="14" t="s">
        <v>5</v>
      </c>
      <c r="AD14" s="13"/>
    </row>
    <row r="15" spans="1:30">
      <c r="A15" s="16"/>
      <c r="B15" s="16"/>
      <c r="C15" s="29"/>
      <c r="D15" s="34"/>
      <c r="AD15" s="13"/>
    </row>
    <row r="16" spans="1:30">
      <c r="A16" s="18" t="s">
        <v>19</v>
      </c>
      <c r="B16" s="18"/>
      <c r="C16" s="29"/>
      <c r="D16" s="34"/>
      <c r="AD16" s="13"/>
    </row>
    <row r="17" spans="1:30" ht="18.75">
      <c r="A17" s="19" t="s">
        <v>33</v>
      </c>
      <c r="B17" s="14"/>
      <c r="C17" s="22">
        <v>30</v>
      </c>
      <c r="D17" s="14" t="s">
        <v>17</v>
      </c>
      <c r="AD17" s="13"/>
    </row>
    <row r="18" spans="1:30" ht="18.75">
      <c r="A18" s="19" t="s">
        <v>32</v>
      </c>
      <c r="B18" s="14"/>
      <c r="C18" s="23">
        <v>0.06</v>
      </c>
      <c r="D18" s="14" t="s">
        <v>16</v>
      </c>
      <c r="AD18" s="13"/>
    </row>
    <row r="19" spans="1:30" ht="18.75">
      <c r="A19" s="19" t="s">
        <v>31</v>
      </c>
      <c r="B19" s="14"/>
      <c r="C19" s="23">
        <v>1.0999999999999999E-2</v>
      </c>
      <c r="D19" s="14" t="s">
        <v>11</v>
      </c>
      <c r="AD19" s="13"/>
    </row>
    <row r="20" spans="1:30" ht="18.75">
      <c r="A20" s="19" t="s">
        <v>34</v>
      </c>
      <c r="B20" s="14"/>
      <c r="C20" s="22">
        <v>75</v>
      </c>
      <c r="D20" s="14" t="s">
        <v>11</v>
      </c>
      <c r="AD20" s="13"/>
    </row>
    <row r="21" spans="1:30" ht="18.75">
      <c r="A21" s="14"/>
      <c r="B21" s="17" t="s">
        <v>18</v>
      </c>
      <c r="C21" s="41">
        <f>((C19*C17*60)/3600+(C20*C18/3600))*3600/(C17*60+IF(C18=0,1,C18))</f>
        <v>1.3499550014999499E-2</v>
      </c>
      <c r="D21" s="35" t="s">
        <v>11</v>
      </c>
      <c r="AD21" s="13"/>
    </row>
    <row r="22" spans="1:30" ht="33.75">
      <c r="A22" s="16"/>
      <c r="B22" s="17" t="s">
        <v>20</v>
      </c>
      <c r="C22" s="21">
        <f>C7/C21/24</f>
        <v>308.65226337448559</v>
      </c>
      <c r="D22" s="32" t="s">
        <v>4</v>
      </c>
      <c r="AD22" s="13"/>
    </row>
    <row r="23" spans="1:30" ht="33.75">
      <c r="A23" s="16"/>
      <c r="B23" s="17" t="s">
        <v>26</v>
      </c>
      <c r="C23" s="21">
        <f>C22*24</f>
        <v>7407.6543209876545</v>
      </c>
      <c r="D23" s="32" t="s">
        <v>27</v>
      </c>
      <c r="AD23" s="13"/>
    </row>
    <row r="24" spans="1:30" ht="36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</sheetData>
  <conditionalFormatting sqref="C5">
    <cfRule type="expression" dxfId="20" priority="6">
      <formula>$C$5&gt;7</formula>
    </cfRule>
  </conditionalFormatting>
  <conditionalFormatting sqref="C10">
    <cfRule type="expression" dxfId="19" priority="1">
      <formula>$C$12&lt;=0</formula>
    </cfRule>
    <cfRule type="expression" dxfId="18" priority="2">
      <formula>$C$12&gt;0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E21" sqref="E21"/>
    </sheetView>
  </sheetViews>
  <sheetFormatPr defaultRowHeight="15"/>
  <cols>
    <col min="4" max="4" width="17.85546875" customWidth="1"/>
    <col min="5" max="5" width="21.28515625" customWidth="1"/>
    <col min="6" max="6" width="29.140625" customWidth="1"/>
  </cols>
  <sheetData>
    <row r="1" spans="1:6" ht="39" thickTop="1" thickBot="1">
      <c r="B1" s="4"/>
      <c r="C1" s="8"/>
      <c r="D1" s="9" t="s">
        <v>2</v>
      </c>
      <c r="E1" s="9" t="s">
        <v>3</v>
      </c>
      <c r="F1" s="9" t="s">
        <v>8</v>
      </c>
    </row>
    <row r="2" spans="1:6" ht="15.75" thickTop="1">
      <c r="B2" s="4"/>
    </row>
    <row r="3" spans="1:6">
      <c r="A3" s="5" t="s">
        <v>4</v>
      </c>
      <c r="B3" s="5" t="s">
        <v>0</v>
      </c>
      <c r="C3" s="2" t="s">
        <v>1</v>
      </c>
      <c r="D3" s="2">
        <f>'Solar Battery Calculator'!C8</f>
        <v>1.3499550014999499E-2</v>
      </c>
      <c r="E3" s="3">
        <f>'Solar Battery Calculator'!C9*1000/'Solar Battery Calculator'!C5*(1-'Solar Battery Calculator'!C6)</f>
        <v>6400</v>
      </c>
      <c r="F3" s="2">
        <f>'Solar Battery Calculator'!C7</f>
        <v>100</v>
      </c>
    </row>
    <row r="4" spans="1:6">
      <c r="B4" s="6">
        <v>0</v>
      </c>
      <c r="C4" s="1">
        <f>$F$3-$D$3</f>
        <v>99.986500449985002</v>
      </c>
      <c r="D4" s="7">
        <f t="shared" ref="D4:D35" si="0">$D$3</f>
        <v>1.3499550014999499E-2</v>
      </c>
      <c r="E4" s="7">
        <f>IF(AND(B4&gt;='Solar Battery Calculator'!$C$2,B4&lt;='Solar Battery Calculator'!$C$3),$E$3,0)</f>
        <v>0</v>
      </c>
      <c r="F4" t="str">
        <f t="shared" ref="F4:F35" si="1">IF(C4&lt;$F$3,"","Battery Full, Charge Cut-OFF")</f>
        <v/>
      </c>
    </row>
    <row r="5" spans="1:6">
      <c r="B5" s="6">
        <v>1</v>
      </c>
      <c r="C5" s="1">
        <f t="shared" ref="C5:C36" si="2">IF(C4-D5+E5&lt;$F$3,C4-D5+E5,$F$3)</f>
        <v>99.973000899970003</v>
      </c>
      <c r="D5" s="7">
        <f t="shared" si="0"/>
        <v>1.3499550014999499E-2</v>
      </c>
      <c r="E5" s="7">
        <f>IF(AND(B5&gt;='Solar Battery Calculator'!$C$2,B5&lt;='Solar Battery Calculator'!$C$3),$E$3,0)</f>
        <v>0</v>
      </c>
      <c r="F5" t="str">
        <f t="shared" si="1"/>
        <v/>
      </c>
    </row>
    <row r="6" spans="1:6">
      <c r="B6" s="6">
        <v>2</v>
      </c>
      <c r="C6" s="1">
        <f t="shared" si="2"/>
        <v>99.959501349955005</v>
      </c>
      <c r="D6" s="7">
        <f t="shared" si="0"/>
        <v>1.3499550014999499E-2</v>
      </c>
      <c r="E6" s="7">
        <f>IF(AND(B6&gt;='Solar Battery Calculator'!$C$2,B6&lt;='Solar Battery Calculator'!$C$3),$E$3,0)</f>
        <v>0</v>
      </c>
      <c r="F6" t="str">
        <f t="shared" si="1"/>
        <v/>
      </c>
    </row>
    <row r="7" spans="1:6">
      <c r="B7" s="6">
        <v>3</v>
      </c>
      <c r="C7" s="1">
        <f t="shared" si="2"/>
        <v>99.946001799940007</v>
      </c>
      <c r="D7" s="7">
        <f t="shared" si="0"/>
        <v>1.3499550014999499E-2</v>
      </c>
      <c r="E7" s="7">
        <f>IF(AND(B7&gt;='Solar Battery Calculator'!$C$2,B7&lt;='Solar Battery Calculator'!$C$3),$E$3,0)</f>
        <v>0</v>
      </c>
      <c r="F7" t="str">
        <f t="shared" si="1"/>
        <v/>
      </c>
    </row>
    <row r="8" spans="1:6">
      <c r="B8" s="6">
        <v>4</v>
      </c>
      <c r="C8" s="1">
        <f t="shared" si="2"/>
        <v>99.932502249925008</v>
      </c>
      <c r="D8" s="7">
        <f t="shared" si="0"/>
        <v>1.3499550014999499E-2</v>
      </c>
      <c r="E8" s="7">
        <f>IF(AND(B8&gt;='Solar Battery Calculator'!$C$2,B8&lt;='Solar Battery Calculator'!$C$3),$E$3,0)</f>
        <v>0</v>
      </c>
      <c r="F8" t="str">
        <f t="shared" si="1"/>
        <v/>
      </c>
    </row>
    <row r="9" spans="1:6">
      <c r="B9" s="6">
        <v>5</v>
      </c>
      <c r="C9" s="1">
        <f t="shared" si="2"/>
        <v>99.91900269991001</v>
      </c>
      <c r="D9" s="7">
        <f t="shared" si="0"/>
        <v>1.3499550014999499E-2</v>
      </c>
      <c r="E9" s="7">
        <f>IF(AND(B9&gt;='Solar Battery Calculator'!$C$2,B9&lt;='Solar Battery Calculator'!$C$3),$E$3,0)</f>
        <v>0</v>
      </c>
      <c r="F9" t="str">
        <f t="shared" si="1"/>
        <v/>
      </c>
    </row>
    <row r="10" spans="1:6">
      <c r="B10" s="6">
        <v>6</v>
      </c>
      <c r="C10" s="1">
        <f t="shared" si="2"/>
        <v>99.905503149895011</v>
      </c>
      <c r="D10" s="7">
        <f t="shared" si="0"/>
        <v>1.3499550014999499E-2</v>
      </c>
      <c r="E10" s="7">
        <f>IF(AND(B10&gt;='Solar Battery Calculator'!$C$2,B10&lt;='Solar Battery Calculator'!$C$3),$E$3,0)</f>
        <v>0</v>
      </c>
      <c r="F10" t="str">
        <f t="shared" si="1"/>
        <v/>
      </c>
    </row>
    <row r="11" spans="1:6">
      <c r="B11" s="6">
        <v>7</v>
      </c>
      <c r="C11" s="1">
        <f t="shared" si="2"/>
        <v>99.892003599880013</v>
      </c>
      <c r="D11" s="7">
        <f t="shared" si="0"/>
        <v>1.3499550014999499E-2</v>
      </c>
      <c r="E11" s="7">
        <f>IF(AND(B11&gt;='Solar Battery Calculator'!$C$2,B11&lt;='Solar Battery Calculator'!$C$3),$E$3,0)</f>
        <v>0</v>
      </c>
      <c r="F11" t="str">
        <f t="shared" si="1"/>
        <v/>
      </c>
    </row>
    <row r="12" spans="1:6">
      <c r="B12" s="6">
        <v>8</v>
      </c>
      <c r="C12" s="1">
        <f t="shared" si="2"/>
        <v>99.878504049865015</v>
      </c>
      <c r="D12" s="7">
        <f t="shared" si="0"/>
        <v>1.3499550014999499E-2</v>
      </c>
      <c r="E12" s="7">
        <f>IF(AND(B12&gt;='Solar Battery Calculator'!$C$2,B12&lt;='Solar Battery Calculator'!$C$3),$E$3,0)</f>
        <v>0</v>
      </c>
      <c r="F12" t="str">
        <f t="shared" si="1"/>
        <v/>
      </c>
    </row>
    <row r="13" spans="1:6">
      <c r="B13" s="6">
        <v>9</v>
      </c>
      <c r="C13" s="1">
        <f t="shared" si="2"/>
        <v>99.865004499850016</v>
      </c>
      <c r="D13" s="7">
        <f t="shared" si="0"/>
        <v>1.3499550014999499E-2</v>
      </c>
      <c r="E13" s="7">
        <f>IF(AND(B13&gt;='Solar Battery Calculator'!$C$2,B13&lt;='Solar Battery Calculator'!$C$3),$E$3,0)</f>
        <v>0</v>
      </c>
      <c r="F13" t="str">
        <f t="shared" si="1"/>
        <v/>
      </c>
    </row>
    <row r="14" spans="1:6">
      <c r="B14" s="6">
        <v>10</v>
      </c>
      <c r="C14" s="1">
        <f t="shared" si="2"/>
        <v>99.851504949835018</v>
      </c>
      <c r="D14" s="7">
        <f t="shared" si="0"/>
        <v>1.3499550014999499E-2</v>
      </c>
      <c r="E14" s="7">
        <f>IF(AND(B14&gt;='Solar Battery Calculator'!$C$2,B14&lt;='Solar Battery Calculator'!$C$3),$E$3,0)</f>
        <v>0</v>
      </c>
      <c r="F14" t="str">
        <f t="shared" si="1"/>
        <v/>
      </c>
    </row>
    <row r="15" spans="1:6">
      <c r="B15" s="6">
        <v>11</v>
      </c>
      <c r="C15" s="1">
        <f t="shared" si="2"/>
        <v>99.83800539982002</v>
      </c>
      <c r="D15" s="7">
        <f t="shared" si="0"/>
        <v>1.3499550014999499E-2</v>
      </c>
      <c r="E15" s="7">
        <f>IF(AND(B15&gt;='Solar Battery Calculator'!$C$2,B15&lt;='Solar Battery Calculator'!$C$3),$E$3,0)</f>
        <v>0</v>
      </c>
      <c r="F15" t="str">
        <f t="shared" si="1"/>
        <v/>
      </c>
    </row>
    <row r="16" spans="1:6">
      <c r="B16" s="6">
        <v>12</v>
      </c>
      <c r="C16" s="1">
        <f t="shared" si="2"/>
        <v>99.824505849805021</v>
      </c>
      <c r="D16" s="7">
        <f t="shared" si="0"/>
        <v>1.3499550014999499E-2</v>
      </c>
      <c r="E16" s="7">
        <f>IF(AND(B16&gt;='Solar Battery Calculator'!$C$2,B16&lt;='Solar Battery Calculator'!$C$3),$E$3,0)</f>
        <v>0</v>
      </c>
      <c r="F16" t="str">
        <f t="shared" si="1"/>
        <v/>
      </c>
    </row>
    <row r="17" spans="1:6">
      <c r="B17" s="6">
        <v>13</v>
      </c>
      <c r="C17" s="1">
        <f t="shared" si="2"/>
        <v>99.811006299790023</v>
      </c>
      <c r="D17" s="7">
        <f t="shared" si="0"/>
        <v>1.3499550014999499E-2</v>
      </c>
      <c r="E17" s="7">
        <f>IF(AND(B17&gt;='Solar Battery Calculator'!$C$2,B17&lt;='Solar Battery Calculator'!$C$3),$E$3,0)</f>
        <v>0</v>
      </c>
      <c r="F17" t="str">
        <f t="shared" si="1"/>
        <v/>
      </c>
    </row>
    <row r="18" spans="1:6">
      <c r="B18" s="6">
        <v>14</v>
      </c>
      <c r="C18" s="1">
        <f t="shared" si="2"/>
        <v>99.797506749775025</v>
      </c>
      <c r="D18" s="7">
        <f t="shared" si="0"/>
        <v>1.3499550014999499E-2</v>
      </c>
      <c r="E18" s="7">
        <f>IF(AND(B18&gt;='Solar Battery Calculator'!$C$2,B18&lt;='Solar Battery Calculator'!$C$3),$E$3,0)</f>
        <v>0</v>
      </c>
      <c r="F18" t="str">
        <f t="shared" si="1"/>
        <v/>
      </c>
    </row>
    <row r="19" spans="1:6">
      <c r="B19" s="6">
        <v>15</v>
      </c>
      <c r="C19" s="1">
        <f t="shared" si="2"/>
        <v>99.784007199760026</v>
      </c>
      <c r="D19" s="7">
        <f t="shared" si="0"/>
        <v>1.3499550014999499E-2</v>
      </c>
      <c r="E19" s="7">
        <f>IF(AND(B19&gt;='Solar Battery Calculator'!$C$2,B19&lt;='Solar Battery Calculator'!$C$3),$E$3,0)</f>
        <v>0</v>
      </c>
      <c r="F19" t="str">
        <f t="shared" si="1"/>
        <v/>
      </c>
    </row>
    <row r="20" spans="1:6">
      <c r="B20" s="6">
        <v>16</v>
      </c>
      <c r="C20" s="1">
        <f t="shared" si="2"/>
        <v>99.770507649745028</v>
      </c>
      <c r="D20" s="7">
        <f t="shared" si="0"/>
        <v>1.3499550014999499E-2</v>
      </c>
      <c r="E20" s="7">
        <f>IF(AND(B20&gt;='Solar Battery Calculator'!$C$2,B20&lt;='Solar Battery Calculator'!$C$3),$E$3,0)</f>
        <v>0</v>
      </c>
      <c r="F20" t="str">
        <f t="shared" si="1"/>
        <v/>
      </c>
    </row>
    <row r="21" spans="1:6">
      <c r="B21" s="6">
        <v>17</v>
      </c>
      <c r="C21" s="1">
        <f t="shared" si="2"/>
        <v>99.757008099730029</v>
      </c>
      <c r="D21" s="7">
        <f t="shared" si="0"/>
        <v>1.3499550014999499E-2</v>
      </c>
      <c r="E21" s="7">
        <f>IF(AND(B21&gt;='Solar Battery Calculator'!$C$2,B21&lt;='Solar Battery Calculator'!$C$3),$E$3,0)</f>
        <v>0</v>
      </c>
      <c r="F21" t="str">
        <f t="shared" si="1"/>
        <v/>
      </c>
    </row>
    <row r="22" spans="1:6">
      <c r="B22" s="6">
        <v>18</v>
      </c>
      <c r="C22" s="1">
        <f t="shared" si="2"/>
        <v>99.743508549715031</v>
      </c>
      <c r="D22" s="7">
        <f t="shared" si="0"/>
        <v>1.3499550014999499E-2</v>
      </c>
      <c r="E22" s="7">
        <f>IF(AND(B22&gt;='Solar Battery Calculator'!$C$2,B22&lt;='Solar Battery Calculator'!$C$3),$E$3,0)</f>
        <v>0</v>
      </c>
      <c r="F22" t="str">
        <f t="shared" si="1"/>
        <v/>
      </c>
    </row>
    <row r="23" spans="1:6">
      <c r="B23" s="6">
        <v>19</v>
      </c>
      <c r="C23" s="1">
        <f t="shared" si="2"/>
        <v>99.730008999700033</v>
      </c>
      <c r="D23" s="7">
        <f t="shared" si="0"/>
        <v>1.3499550014999499E-2</v>
      </c>
      <c r="E23" s="7">
        <f>IF(AND(B23&gt;='Solar Battery Calculator'!$C$2,B23&lt;='Solar Battery Calculator'!$C$3),$E$3,0)</f>
        <v>0</v>
      </c>
      <c r="F23" t="str">
        <f t="shared" si="1"/>
        <v/>
      </c>
    </row>
    <row r="24" spans="1:6">
      <c r="B24" s="6">
        <v>20</v>
      </c>
      <c r="C24" s="1">
        <f t="shared" si="2"/>
        <v>99.716509449685034</v>
      </c>
      <c r="D24" s="7">
        <f t="shared" si="0"/>
        <v>1.3499550014999499E-2</v>
      </c>
      <c r="E24" s="7">
        <f>IF(AND(B24&gt;='Solar Battery Calculator'!$C$2,B24&lt;='Solar Battery Calculator'!$C$3),$E$3,0)</f>
        <v>0</v>
      </c>
      <c r="F24" t="str">
        <f t="shared" si="1"/>
        <v/>
      </c>
    </row>
    <row r="25" spans="1:6">
      <c r="B25" s="6">
        <v>21</v>
      </c>
      <c r="C25" s="1">
        <f t="shared" si="2"/>
        <v>99.703009899670036</v>
      </c>
      <c r="D25" s="7">
        <f t="shared" si="0"/>
        <v>1.3499550014999499E-2</v>
      </c>
      <c r="E25" s="7">
        <f>IF(AND(B25&gt;='Solar Battery Calculator'!$C$2,B25&lt;='Solar Battery Calculator'!$C$3),$E$3,0)</f>
        <v>0</v>
      </c>
      <c r="F25" t="str">
        <f t="shared" si="1"/>
        <v/>
      </c>
    </row>
    <row r="26" spans="1:6">
      <c r="B26" s="6">
        <v>22</v>
      </c>
      <c r="C26" s="1">
        <f t="shared" si="2"/>
        <v>99.689510349655038</v>
      </c>
      <c r="D26" s="7">
        <f t="shared" si="0"/>
        <v>1.3499550014999499E-2</v>
      </c>
      <c r="E26" s="7">
        <f>IF(AND(B26&gt;='Solar Battery Calculator'!$C$2,B26&lt;='Solar Battery Calculator'!$C$3),$E$3,0)</f>
        <v>0</v>
      </c>
      <c r="F26" t="str">
        <f t="shared" si="1"/>
        <v/>
      </c>
    </row>
    <row r="27" spans="1:6">
      <c r="A27">
        <v>1</v>
      </c>
      <c r="B27" s="6">
        <v>23</v>
      </c>
      <c r="C27" s="1">
        <f t="shared" si="2"/>
        <v>99.676010799640039</v>
      </c>
      <c r="D27" s="7">
        <f t="shared" si="0"/>
        <v>1.3499550014999499E-2</v>
      </c>
      <c r="E27" s="7">
        <f>IF(AND(B27&gt;='Solar Battery Calculator'!$C$2,B27&lt;='Solar Battery Calculator'!$C$3),$E$3,0)</f>
        <v>0</v>
      </c>
      <c r="F27" t="str">
        <f t="shared" si="1"/>
        <v/>
      </c>
    </row>
    <row r="28" spans="1:6">
      <c r="B28" s="6">
        <v>0</v>
      </c>
      <c r="C28" s="1">
        <f t="shared" si="2"/>
        <v>99.662511249625041</v>
      </c>
      <c r="D28" s="7">
        <f t="shared" si="0"/>
        <v>1.3499550014999499E-2</v>
      </c>
      <c r="E28" s="7">
        <f>IF(AND(B28&gt;='Solar Battery Calculator'!$C$2,B28&lt;='Solar Battery Calculator'!$C$3),$E$3,0)</f>
        <v>0</v>
      </c>
      <c r="F28" t="str">
        <f t="shared" si="1"/>
        <v/>
      </c>
    </row>
    <row r="29" spans="1:6">
      <c r="B29" s="6">
        <v>1</v>
      </c>
      <c r="C29" s="1">
        <f t="shared" si="2"/>
        <v>99.649011699610043</v>
      </c>
      <c r="D29" s="7">
        <f t="shared" si="0"/>
        <v>1.3499550014999499E-2</v>
      </c>
      <c r="E29" s="7">
        <f>IF(AND(B29&gt;='Solar Battery Calculator'!$C$2,B29&lt;='Solar Battery Calculator'!$C$3),$E$3,0)</f>
        <v>0</v>
      </c>
      <c r="F29" t="str">
        <f t="shared" si="1"/>
        <v/>
      </c>
    </row>
    <row r="30" spans="1:6">
      <c r="B30" s="6">
        <v>2</v>
      </c>
      <c r="C30" s="1">
        <f t="shared" si="2"/>
        <v>99.635512149595044</v>
      </c>
      <c r="D30" s="7">
        <f t="shared" si="0"/>
        <v>1.3499550014999499E-2</v>
      </c>
      <c r="E30" s="7">
        <f>IF(AND(B30&gt;='Solar Battery Calculator'!$C$2,B30&lt;='Solar Battery Calculator'!$C$3),$E$3,0)</f>
        <v>0</v>
      </c>
      <c r="F30" t="str">
        <f t="shared" si="1"/>
        <v/>
      </c>
    </row>
    <row r="31" spans="1:6">
      <c r="B31" s="6">
        <v>3</v>
      </c>
      <c r="C31" s="1">
        <f t="shared" si="2"/>
        <v>99.622012599580046</v>
      </c>
      <c r="D31" s="7">
        <f t="shared" si="0"/>
        <v>1.3499550014999499E-2</v>
      </c>
      <c r="E31" s="7">
        <f>IF(AND(B31&gt;='Solar Battery Calculator'!$C$2,B31&lt;='Solar Battery Calculator'!$C$3),$E$3,0)</f>
        <v>0</v>
      </c>
      <c r="F31" t="str">
        <f t="shared" si="1"/>
        <v/>
      </c>
    </row>
    <row r="32" spans="1:6">
      <c r="B32" s="6">
        <v>4</v>
      </c>
      <c r="C32" s="1">
        <f t="shared" si="2"/>
        <v>99.608513049565047</v>
      </c>
      <c r="D32" s="7">
        <f t="shared" si="0"/>
        <v>1.3499550014999499E-2</v>
      </c>
      <c r="E32" s="7">
        <f>IF(AND(B32&gt;='Solar Battery Calculator'!$C$2,B32&lt;='Solar Battery Calculator'!$C$3),$E$3,0)</f>
        <v>0</v>
      </c>
      <c r="F32" t="str">
        <f t="shared" si="1"/>
        <v/>
      </c>
    </row>
    <row r="33" spans="2:6">
      <c r="B33" s="6">
        <v>5</v>
      </c>
      <c r="C33" s="1">
        <f t="shared" si="2"/>
        <v>99.595013499550049</v>
      </c>
      <c r="D33" s="7">
        <f t="shared" si="0"/>
        <v>1.3499550014999499E-2</v>
      </c>
      <c r="E33" s="7">
        <f>IF(AND(B33&gt;='Solar Battery Calculator'!$C$2,B33&lt;='Solar Battery Calculator'!$C$3),$E$3,0)</f>
        <v>0</v>
      </c>
      <c r="F33" t="str">
        <f t="shared" si="1"/>
        <v/>
      </c>
    </row>
    <row r="34" spans="2:6">
      <c r="B34" s="6">
        <v>6</v>
      </c>
      <c r="C34" s="1">
        <f t="shared" si="2"/>
        <v>99.581513949535051</v>
      </c>
      <c r="D34" s="7">
        <f t="shared" si="0"/>
        <v>1.3499550014999499E-2</v>
      </c>
      <c r="E34" s="7">
        <f>IF(AND(B34&gt;='Solar Battery Calculator'!$C$2,B34&lt;='Solar Battery Calculator'!$C$3),$E$3,0)</f>
        <v>0</v>
      </c>
      <c r="F34" t="str">
        <f t="shared" si="1"/>
        <v/>
      </c>
    </row>
    <row r="35" spans="2:6">
      <c r="B35" s="6">
        <v>7</v>
      </c>
      <c r="C35" s="1">
        <f t="shared" si="2"/>
        <v>99.568014399520052</v>
      </c>
      <c r="D35" s="7">
        <f t="shared" si="0"/>
        <v>1.3499550014999499E-2</v>
      </c>
      <c r="E35" s="7">
        <f>IF(AND(B35&gt;='Solar Battery Calculator'!$C$2,B35&lt;='Solar Battery Calculator'!$C$3),$E$3,0)</f>
        <v>0</v>
      </c>
      <c r="F35" t="str">
        <f t="shared" si="1"/>
        <v/>
      </c>
    </row>
    <row r="36" spans="2:6">
      <c r="B36" s="6">
        <v>8</v>
      </c>
      <c r="C36" s="1">
        <f t="shared" si="2"/>
        <v>99.554514849505054</v>
      </c>
      <c r="D36" s="7">
        <f t="shared" ref="D36:D67" si="3">$D$3</f>
        <v>1.3499550014999499E-2</v>
      </c>
      <c r="E36" s="7">
        <f>IF(AND(B36&gt;='Solar Battery Calculator'!$C$2,B36&lt;='Solar Battery Calculator'!$C$3),$E$3,0)</f>
        <v>0</v>
      </c>
      <c r="F36" t="str">
        <f t="shared" ref="F36:F67" si="4">IF(C36&lt;$F$3,"","Battery Full, Charge Cut-OFF")</f>
        <v/>
      </c>
    </row>
    <row r="37" spans="2:6">
      <c r="B37" s="6">
        <v>9</v>
      </c>
      <c r="C37" s="1">
        <f t="shared" ref="C37:C68" si="5">IF(C36-D37+E37&lt;$F$3,C36-D37+E37,$F$3)</f>
        <v>99.541015299490056</v>
      </c>
      <c r="D37" s="7">
        <f t="shared" si="3"/>
        <v>1.3499550014999499E-2</v>
      </c>
      <c r="E37" s="7">
        <f>IF(AND(B37&gt;='Solar Battery Calculator'!$C$2,B37&lt;='Solar Battery Calculator'!$C$3),$E$3,0)</f>
        <v>0</v>
      </c>
      <c r="F37" t="str">
        <f t="shared" si="4"/>
        <v/>
      </c>
    </row>
    <row r="38" spans="2:6">
      <c r="B38" s="6">
        <v>10</v>
      </c>
      <c r="C38" s="1">
        <f t="shared" si="5"/>
        <v>99.527515749475057</v>
      </c>
      <c r="D38" s="7">
        <f t="shared" si="3"/>
        <v>1.3499550014999499E-2</v>
      </c>
      <c r="E38" s="7">
        <f>IF(AND(B38&gt;='Solar Battery Calculator'!$C$2,B38&lt;='Solar Battery Calculator'!$C$3),$E$3,0)</f>
        <v>0</v>
      </c>
      <c r="F38" t="str">
        <f t="shared" si="4"/>
        <v/>
      </c>
    </row>
    <row r="39" spans="2:6">
      <c r="B39" s="6">
        <v>11</v>
      </c>
      <c r="C39" s="1">
        <f t="shared" si="5"/>
        <v>99.514016199460059</v>
      </c>
      <c r="D39" s="7">
        <f t="shared" si="3"/>
        <v>1.3499550014999499E-2</v>
      </c>
      <c r="E39" s="7">
        <f>IF(AND(B39&gt;='Solar Battery Calculator'!$C$2,B39&lt;='Solar Battery Calculator'!$C$3),$E$3,0)</f>
        <v>0</v>
      </c>
      <c r="F39" t="str">
        <f t="shared" si="4"/>
        <v/>
      </c>
    </row>
    <row r="40" spans="2:6">
      <c r="B40" s="6">
        <v>12</v>
      </c>
      <c r="C40" s="1">
        <f t="shared" si="5"/>
        <v>99.500516649445061</v>
      </c>
      <c r="D40" s="7">
        <f t="shared" si="3"/>
        <v>1.3499550014999499E-2</v>
      </c>
      <c r="E40" s="7">
        <f>IF(AND(B40&gt;='Solar Battery Calculator'!$C$2,B40&lt;='Solar Battery Calculator'!$C$3),$E$3,0)</f>
        <v>0</v>
      </c>
      <c r="F40" t="str">
        <f t="shared" si="4"/>
        <v/>
      </c>
    </row>
    <row r="41" spans="2:6">
      <c r="B41" s="6">
        <v>13</v>
      </c>
      <c r="C41" s="1">
        <f t="shared" si="5"/>
        <v>99.487017099430062</v>
      </c>
      <c r="D41" s="7">
        <f t="shared" si="3"/>
        <v>1.3499550014999499E-2</v>
      </c>
      <c r="E41" s="7">
        <f>IF(AND(B41&gt;='Solar Battery Calculator'!$C$2,B41&lt;='Solar Battery Calculator'!$C$3),$E$3,0)</f>
        <v>0</v>
      </c>
      <c r="F41" t="str">
        <f t="shared" si="4"/>
        <v/>
      </c>
    </row>
    <row r="42" spans="2:6">
      <c r="B42" s="6">
        <v>14</v>
      </c>
      <c r="C42" s="1">
        <f t="shared" si="5"/>
        <v>99.473517549415064</v>
      </c>
      <c r="D42" s="7">
        <f t="shared" si="3"/>
        <v>1.3499550014999499E-2</v>
      </c>
      <c r="E42" s="7">
        <f>IF(AND(B42&gt;='Solar Battery Calculator'!$C$2,B42&lt;='Solar Battery Calculator'!$C$3),$E$3,0)</f>
        <v>0</v>
      </c>
      <c r="F42" t="str">
        <f t="shared" si="4"/>
        <v/>
      </c>
    </row>
    <row r="43" spans="2:6">
      <c r="B43" s="6">
        <v>15</v>
      </c>
      <c r="C43" s="1">
        <f t="shared" si="5"/>
        <v>99.460017999400065</v>
      </c>
      <c r="D43" s="7">
        <f t="shared" si="3"/>
        <v>1.3499550014999499E-2</v>
      </c>
      <c r="E43" s="7">
        <f>IF(AND(B43&gt;='Solar Battery Calculator'!$C$2,B43&lt;='Solar Battery Calculator'!$C$3),$E$3,0)</f>
        <v>0</v>
      </c>
      <c r="F43" t="str">
        <f t="shared" si="4"/>
        <v/>
      </c>
    </row>
    <row r="44" spans="2:6">
      <c r="B44" s="6">
        <v>16</v>
      </c>
      <c r="C44" s="1">
        <f t="shared" si="5"/>
        <v>99.446518449385067</v>
      </c>
      <c r="D44" s="7">
        <f t="shared" si="3"/>
        <v>1.3499550014999499E-2</v>
      </c>
      <c r="E44" s="7">
        <f>IF(AND(B44&gt;='Solar Battery Calculator'!$C$2,B44&lt;='Solar Battery Calculator'!$C$3),$E$3,0)</f>
        <v>0</v>
      </c>
      <c r="F44" t="str">
        <f t="shared" si="4"/>
        <v/>
      </c>
    </row>
    <row r="45" spans="2:6">
      <c r="B45" s="6">
        <v>17</v>
      </c>
      <c r="C45" s="1">
        <f t="shared" si="5"/>
        <v>99.433018899370069</v>
      </c>
      <c r="D45" s="7">
        <f t="shared" si="3"/>
        <v>1.3499550014999499E-2</v>
      </c>
      <c r="E45" s="7">
        <f>IF(AND(B45&gt;='Solar Battery Calculator'!$C$2,B45&lt;='Solar Battery Calculator'!$C$3),$E$3,0)</f>
        <v>0</v>
      </c>
      <c r="F45" t="str">
        <f t="shared" si="4"/>
        <v/>
      </c>
    </row>
    <row r="46" spans="2:6">
      <c r="B46" s="6">
        <v>18</v>
      </c>
      <c r="C46" s="1">
        <f t="shared" si="5"/>
        <v>99.41951934935507</v>
      </c>
      <c r="D46" s="7">
        <f t="shared" si="3"/>
        <v>1.3499550014999499E-2</v>
      </c>
      <c r="E46" s="7">
        <f>IF(AND(B46&gt;='Solar Battery Calculator'!$C$2,B46&lt;='Solar Battery Calculator'!$C$3),$E$3,0)</f>
        <v>0</v>
      </c>
      <c r="F46" t="str">
        <f t="shared" si="4"/>
        <v/>
      </c>
    </row>
    <row r="47" spans="2:6">
      <c r="B47" s="6">
        <v>19</v>
      </c>
      <c r="C47" s="1">
        <f t="shared" si="5"/>
        <v>99.406019799340072</v>
      </c>
      <c r="D47" s="7">
        <f t="shared" si="3"/>
        <v>1.3499550014999499E-2</v>
      </c>
      <c r="E47" s="7">
        <f>IF(AND(B47&gt;='Solar Battery Calculator'!$C$2,B47&lt;='Solar Battery Calculator'!$C$3),$E$3,0)</f>
        <v>0</v>
      </c>
      <c r="F47" t="str">
        <f t="shared" si="4"/>
        <v/>
      </c>
    </row>
    <row r="48" spans="2:6">
      <c r="B48" s="6">
        <v>20</v>
      </c>
      <c r="C48" s="1">
        <f t="shared" si="5"/>
        <v>99.392520249325074</v>
      </c>
      <c r="D48" s="7">
        <f t="shared" si="3"/>
        <v>1.3499550014999499E-2</v>
      </c>
      <c r="E48" s="7">
        <f>IF(AND(B48&gt;='Solar Battery Calculator'!$C$2,B48&lt;='Solar Battery Calculator'!$C$3),$E$3,0)</f>
        <v>0</v>
      </c>
      <c r="F48" t="str">
        <f t="shared" si="4"/>
        <v/>
      </c>
    </row>
    <row r="49" spans="1:6">
      <c r="B49" s="6">
        <v>21</v>
      </c>
      <c r="C49" s="1">
        <f t="shared" si="5"/>
        <v>99.379020699310075</v>
      </c>
      <c r="D49" s="7">
        <f t="shared" si="3"/>
        <v>1.3499550014999499E-2</v>
      </c>
      <c r="E49" s="7">
        <f>IF(AND(B49&gt;='Solar Battery Calculator'!$C$2,B49&lt;='Solar Battery Calculator'!$C$3),$E$3,0)</f>
        <v>0</v>
      </c>
      <c r="F49" t="str">
        <f t="shared" si="4"/>
        <v/>
      </c>
    </row>
    <row r="50" spans="1:6">
      <c r="B50" s="6">
        <v>22</v>
      </c>
      <c r="C50" s="1">
        <f t="shared" si="5"/>
        <v>99.365521149295077</v>
      </c>
      <c r="D50" s="7">
        <f t="shared" si="3"/>
        <v>1.3499550014999499E-2</v>
      </c>
      <c r="E50" s="7">
        <f>IF(AND(B50&gt;='Solar Battery Calculator'!$C$2,B50&lt;='Solar Battery Calculator'!$C$3),$E$3,0)</f>
        <v>0</v>
      </c>
      <c r="F50" t="str">
        <f t="shared" si="4"/>
        <v/>
      </c>
    </row>
    <row r="51" spans="1:6">
      <c r="A51">
        <v>2</v>
      </c>
      <c r="B51" s="6">
        <v>23</v>
      </c>
      <c r="C51" s="1">
        <f t="shared" si="5"/>
        <v>99.352021599280079</v>
      </c>
      <c r="D51" s="7">
        <f t="shared" si="3"/>
        <v>1.3499550014999499E-2</v>
      </c>
      <c r="E51" s="7">
        <f>IF(AND(B51&gt;='Solar Battery Calculator'!$C$2,B51&lt;='Solar Battery Calculator'!$C$3),$E$3,0)</f>
        <v>0</v>
      </c>
      <c r="F51" t="str">
        <f t="shared" si="4"/>
        <v/>
      </c>
    </row>
    <row r="52" spans="1:6">
      <c r="B52" s="6">
        <v>0</v>
      </c>
      <c r="C52" s="1">
        <f t="shared" si="5"/>
        <v>99.33852204926508</v>
      </c>
      <c r="D52" s="7">
        <f t="shared" si="3"/>
        <v>1.3499550014999499E-2</v>
      </c>
      <c r="E52" s="7">
        <f>IF(AND(B52&gt;='Solar Battery Calculator'!$C$2,B52&lt;='Solar Battery Calculator'!$C$3),$E$3,0)</f>
        <v>0</v>
      </c>
      <c r="F52" t="str">
        <f t="shared" si="4"/>
        <v/>
      </c>
    </row>
    <row r="53" spans="1:6">
      <c r="B53" s="6">
        <v>1</v>
      </c>
      <c r="C53" s="1">
        <f t="shared" si="5"/>
        <v>99.325022499250082</v>
      </c>
      <c r="D53" s="7">
        <f t="shared" si="3"/>
        <v>1.3499550014999499E-2</v>
      </c>
      <c r="E53" s="7">
        <f>IF(AND(B53&gt;='Solar Battery Calculator'!$C$2,B53&lt;='Solar Battery Calculator'!$C$3),$E$3,0)</f>
        <v>0</v>
      </c>
      <c r="F53" t="str">
        <f t="shared" si="4"/>
        <v/>
      </c>
    </row>
    <row r="54" spans="1:6">
      <c r="B54" s="6">
        <v>2</v>
      </c>
      <c r="C54" s="1">
        <f t="shared" si="5"/>
        <v>99.311522949235084</v>
      </c>
      <c r="D54" s="7">
        <f t="shared" si="3"/>
        <v>1.3499550014999499E-2</v>
      </c>
      <c r="E54" s="7">
        <f>IF(AND(B54&gt;='Solar Battery Calculator'!$C$2,B54&lt;='Solar Battery Calculator'!$C$3),$E$3,0)</f>
        <v>0</v>
      </c>
      <c r="F54" t="str">
        <f t="shared" si="4"/>
        <v/>
      </c>
    </row>
    <row r="55" spans="1:6">
      <c r="B55" s="6">
        <v>3</v>
      </c>
      <c r="C55" s="1">
        <f t="shared" si="5"/>
        <v>99.298023399220085</v>
      </c>
      <c r="D55" s="7">
        <f t="shared" si="3"/>
        <v>1.3499550014999499E-2</v>
      </c>
      <c r="E55" s="7">
        <f>IF(AND(B55&gt;='Solar Battery Calculator'!$C$2,B55&lt;='Solar Battery Calculator'!$C$3),$E$3,0)</f>
        <v>0</v>
      </c>
      <c r="F55" t="str">
        <f t="shared" si="4"/>
        <v/>
      </c>
    </row>
    <row r="56" spans="1:6">
      <c r="B56" s="6">
        <v>4</v>
      </c>
      <c r="C56" s="1">
        <f t="shared" si="5"/>
        <v>99.284523849205087</v>
      </c>
      <c r="D56" s="7">
        <f t="shared" si="3"/>
        <v>1.3499550014999499E-2</v>
      </c>
      <c r="E56" s="7">
        <f>IF(AND(B56&gt;='Solar Battery Calculator'!$C$2,B56&lt;='Solar Battery Calculator'!$C$3),$E$3,0)</f>
        <v>0</v>
      </c>
      <c r="F56" t="str">
        <f t="shared" si="4"/>
        <v/>
      </c>
    </row>
    <row r="57" spans="1:6">
      <c r="B57" s="6">
        <v>5</v>
      </c>
      <c r="C57" s="1">
        <f t="shared" si="5"/>
        <v>99.271024299190088</v>
      </c>
      <c r="D57" s="7">
        <f t="shared" si="3"/>
        <v>1.3499550014999499E-2</v>
      </c>
      <c r="E57" s="7">
        <f>IF(AND(B57&gt;='Solar Battery Calculator'!$C$2,B57&lt;='Solar Battery Calculator'!$C$3),$E$3,0)</f>
        <v>0</v>
      </c>
      <c r="F57" t="str">
        <f t="shared" si="4"/>
        <v/>
      </c>
    </row>
    <row r="58" spans="1:6">
      <c r="B58" s="6">
        <v>6</v>
      </c>
      <c r="C58" s="1">
        <f t="shared" si="5"/>
        <v>99.25752474917509</v>
      </c>
      <c r="D58" s="7">
        <f t="shared" si="3"/>
        <v>1.3499550014999499E-2</v>
      </c>
      <c r="E58" s="7">
        <f>IF(AND(B58&gt;='Solar Battery Calculator'!$C$2,B58&lt;='Solar Battery Calculator'!$C$3),$E$3,0)</f>
        <v>0</v>
      </c>
      <c r="F58" t="str">
        <f t="shared" si="4"/>
        <v/>
      </c>
    </row>
    <row r="59" spans="1:6">
      <c r="B59" s="6">
        <v>7</v>
      </c>
      <c r="C59" s="1">
        <f t="shared" si="5"/>
        <v>99.244025199160092</v>
      </c>
      <c r="D59" s="7">
        <f t="shared" si="3"/>
        <v>1.3499550014999499E-2</v>
      </c>
      <c r="E59" s="7">
        <f>IF(AND(B59&gt;='Solar Battery Calculator'!$C$2,B59&lt;='Solar Battery Calculator'!$C$3),$E$3,0)</f>
        <v>0</v>
      </c>
      <c r="F59" t="str">
        <f t="shared" si="4"/>
        <v/>
      </c>
    </row>
    <row r="60" spans="1:6">
      <c r="B60" s="6">
        <v>8</v>
      </c>
      <c r="C60" s="1">
        <f t="shared" si="5"/>
        <v>99.230525649145093</v>
      </c>
      <c r="D60" s="7">
        <f t="shared" si="3"/>
        <v>1.3499550014999499E-2</v>
      </c>
      <c r="E60" s="7">
        <f>IF(AND(B60&gt;='Solar Battery Calculator'!$C$2,B60&lt;='Solar Battery Calculator'!$C$3),$E$3,0)</f>
        <v>0</v>
      </c>
      <c r="F60" t="str">
        <f t="shared" si="4"/>
        <v/>
      </c>
    </row>
    <row r="61" spans="1:6">
      <c r="B61" s="6">
        <v>9</v>
      </c>
      <c r="C61" s="1">
        <f t="shared" si="5"/>
        <v>99.217026099130095</v>
      </c>
      <c r="D61" s="7">
        <f t="shared" si="3"/>
        <v>1.3499550014999499E-2</v>
      </c>
      <c r="E61" s="7">
        <f>IF(AND(B61&gt;='Solar Battery Calculator'!$C$2,B61&lt;='Solar Battery Calculator'!$C$3),$E$3,0)</f>
        <v>0</v>
      </c>
      <c r="F61" t="str">
        <f t="shared" si="4"/>
        <v/>
      </c>
    </row>
    <row r="62" spans="1:6">
      <c r="B62" s="6">
        <v>10</v>
      </c>
      <c r="C62" s="1">
        <f t="shared" si="5"/>
        <v>99.203526549115097</v>
      </c>
      <c r="D62" s="7">
        <f t="shared" si="3"/>
        <v>1.3499550014999499E-2</v>
      </c>
      <c r="E62" s="7">
        <f>IF(AND(B62&gt;='Solar Battery Calculator'!$C$2,B62&lt;='Solar Battery Calculator'!$C$3),$E$3,0)</f>
        <v>0</v>
      </c>
      <c r="F62" t="str">
        <f t="shared" si="4"/>
        <v/>
      </c>
    </row>
    <row r="63" spans="1:6">
      <c r="B63" s="6">
        <v>11</v>
      </c>
      <c r="C63" s="1">
        <f t="shared" si="5"/>
        <v>99.190026999100098</v>
      </c>
      <c r="D63" s="7">
        <f t="shared" si="3"/>
        <v>1.3499550014999499E-2</v>
      </c>
      <c r="E63" s="7">
        <f>IF(AND(B63&gt;='Solar Battery Calculator'!$C$2,B63&lt;='Solar Battery Calculator'!$C$3),$E$3,0)</f>
        <v>0</v>
      </c>
      <c r="F63" t="str">
        <f t="shared" si="4"/>
        <v/>
      </c>
    </row>
    <row r="64" spans="1:6">
      <c r="B64" s="6">
        <v>12</v>
      </c>
      <c r="C64" s="1">
        <f t="shared" si="5"/>
        <v>99.1765274490851</v>
      </c>
      <c r="D64" s="7">
        <f t="shared" si="3"/>
        <v>1.3499550014999499E-2</v>
      </c>
      <c r="E64" s="7">
        <f>IF(AND(B64&gt;='Solar Battery Calculator'!$C$2,B64&lt;='Solar Battery Calculator'!$C$3),$E$3,0)</f>
        <v>0</v>
      </c>
      <c r="F64" t="str">
        <f t="shared" si="4"/>
        <v/>
      </c>
    </row>
    <row r="65" spans="1:6">
      <c r="B65" s="6">
        <v>13</v>
      </c>
      <c r="C65" s="1">
        <f t="shared" si="5"/>
        <v>99.163027899070102</v>
      </c>
      <c r="D65" s="7">
        <f t="shared" si="3"/>
        <v>1.3499550014999499E-2</v>
      </c>
      <c r="E65" s="7">
        <f>IF(AND(B65&gt;='Solar Battery Calculator'!$C$2,B65&lt;='Solar Battery Calculator'!$C$3),$E$3,0)</f>
        <v>0</v>
      </c>
      <c r="F65" t="str">
        <f t="shared" si="4"/>
        <v/>
      </c>
    </row>
    <row r="66" spans="1:6">
      <c r="B66" s="6">
        <v>14</v>
      </c>
      <c r="C66" s="1">
        <f t="shared" si="5"/>
        <v>99.149528349055103</v>
      </c>
      <c r="D66" s="7">
        <f t="shared" si="3"/>
        <v>1.3499550014999499E-2</v>
      </c>
      <c r="E66" s="7">
        <f>IF(AND(B66&gt;='Solar Battery Calculator'!$C$2,B66&lt;='Solar Battery Calculator'!$C$3),$E$3,0)</f>
        <v>0</v>
      </c>
      <c r="F66" t="str">
        <f t="shared" si="4"/>
        <v/>
      </c>
    </row>
    <row r="67" spans="1:6">
      <c r="B67" s="6">
        <v>15</v>
      </c>
      <c r="C67" s="1">
        <f t="shared" si="5"/>
        <v>99.136028799040105</v>
      </c>
      <c r="D67" s="7">
        <f t="shared" si="3"/>
        <v>1.3499550014999499E-2</v>
      </c>
      <c r="E67" s="7">
        <f>IF(AND(B67&gt;='Solar Battery Calculator'!$C$2,B67&lt;='Solar Battery Calculator'!$C$3),$E$3,0)</f>
        <v>0</v>
      </c>
      <c r="F67" t="str">
        <f t="shared" si="4"/>
        <v/>
      </c>
    </row>
    <row r="68" spans="1:6">
      <c r="B68" s="6">
        <v>16</v>
      </c>
      <c r="C68" s="1">
        <f t="shared" si="5"/>
        <v>99.122529249025106</v>
      </c>
      <c r="D68" s="7">
        <f t="shared" ref="D68:D99" si="6">$D$3</f>
        <v>1.3499550014999499E-2</v>
      </c>
      <c r="E68" s="7">
        <f>IF(AND(B68&gt;='Solar Battery Calculator'!$C$2,B68&lt;='Solar Battery Calculator'!$C$3),$E$3,0)</f>
        <v>0</v>
      </c>
      <c r="F68" t="str">
        <f t="shared" ref="F68:F101" si="7">IF(C68&lt;$F$3,"","Battery Full, Charge Cut-OFF")</f>
        <v/>
      </c>
    </row>
    <row r="69" spans="1:6">
      <c r="B69" s="6">
        <v>17</v>
      </c>
      <c r="C69" s="1">
        <f t="shared" ref="C69:C100" si="8">IF(C68-D69+E69&lt;$F$3,C68-D69+E69,$F$3)</f>
        <v>99.109029699010108</v>
      </c>
      <c r="D69" s="7">
        <f t="shared" si="6"/>
        <v>1.3499550014999499E-2</v>
      </c>
      <c r="E69" s="7">
        <f>IF(AND(B69&gt;='Solar Battery Calculator'!$C$2,B69&lt;='Solar Battery Calculator'!$C$3),$E$3,0)</f>
        <v>0</v>
      </c>
      <c r="F69" t="str">
        <f t="shared" si="7"/>
        <v/>
      </c>
    </row>
    <row r="70" spans="1:6">
      <c r="B70" s="6">
        <v>18</v>
      </c>
      <c r="C70" s="1">
        <f t="shared" si="8"/>
        <v>99.09553014899511</v>
      </c>
      <c r="D70" s="7">
        <f t="shared" si="6"/>
        <v>1.3499550014999499E-2</v>
      </c>
      <c r="E70" s="7">
        <f>IF(AND(B70&gt;='Solar Battery Calculator'!$C$2,B70&lt;='Solar Battery Calculator'!$C$3),$E$3,0)</f>
        <v>0</v>
      </c>
      <c r="F70" t="str">
        <f t="shared" si="7"/>
        <v/>
      </c>
    </row>
    <row r="71" spans="1:6">
      <c r="B71" s="6">
        <v>19</v>
      </c>
      <c r="C71" s="1">
        <f t="shared" si="8"/>
        <v>99.082030598980111</v>
      </c>
      <c r="D71" s="7">
        <f t="shared" si="6"/>
        <v>1.3499550014999499E-2</v>
      </c>
      <c r="E71" s="7">
        <f>IF(AND(B71&gt;='Solar Battery Calculator'!$C$2,B71&lt;='Solar Battery Calculator'!$C$3),$E$3,0)</f>
        <v>0</v>
      </c>
      <c r="F71" t="str">
        <f t="shared" si="7"/>
        <v/>
      </c>
    </row>
    <row r="72" spans="1:6">
      <c r="B72" s="6">
        <v>20</v>
      </c>
      <c r="C72" s="1">
        <f t="shared" si="8"/>
        <v>99.068531048965113</v>
      </c>
      <c r="D72" s="7">
        <f t="shared" si="6"/>
        <v>1.3499550014999499E-2</v>
      </c>
      <c r="E72" s="7">
        <f>IF(AND(B72&gt;='Solar Battery Calculator'!$C$2,B72&lt;='Solar Battery Calculator'!$C$3),$E$3,0)</f>
        <v>0</v>
      </c>
      <c r="F72" t="str">
        <f t="shared" si="7"/>
        <v/>
      </c>
    </row>
    <row r="73" spans="1:6">
      <c r="B73" s="6">
        <v>21</v>
      </c>
      <c r="C73" s="1">
        <f t="shared" si="8"/>
        <v>99.055031498950115</v>
      </c>
      <c r="D73" s="7">
        <f t="shared" si="6"/>
        <v>1.3499550014999499E-2</v>
      </c>
      <c r="E73" s="7">
        <f>IF(AND(B73&gt;='Solar Battery Calculator'!$C$2,B73&lt;='Solar Battery Calculator'!$C$3),$E$3,0)</f>
        <v>0</v>
      </c>
      <c r="F73" t="str">
        <f t="shared" si="7"/>
        <v/>
      </c>
    </row>
    <row r="74" spans="1:6">
      <c r="B74" s="6">
        <v>22</v>
      </c>
      <c r="C74" s="1">
        <f t="shared" si="8"/>
        <v>99.041531948935116</v>
      </c>
      <c r="D74" s="7">
        <f t="shared" si="6"/>
        <v>1.3499550014999499E-2</v>
      </c>
      <c r="E74" s="7">
        <f>IF(AND(B74&gt;='Solar Battery Calculator'!$C$2,B74&lt;='Solar Battery Calculator'!$C$3),$E$3,0)</f>
        <v>0</v>
      </c>
      <c r="F74" t="str">
        <f t="shared" si="7"/>
        <v/>
      </c>
    </row>
    <row r="75" spans="1:6">
      <c r="A75">
        <v>3</v>
      </c>
      <c r="B75" s="6">
        <v>23</v>
      </c>
      <c r="C75" s="1">
        <f t="shared" si="8"/>
        <v>99.028032398920118</v>
      </c>
      <c r="D75" s="7">
        <f t="shared" si="6"/>
        <v>1.3499550014999499E-2</v>
      </c>
      <c r="E75" s="7">
        <f>IF(AND(B75&gt;='Solar Battery Calculator'!$C$2,B75&lt;='Solar Battery Calculator'!$C$3),$E$3,0)</f>
        <v>0</v>
      </c>
      <c r="F75" t="str">
        <f t="shared" si="7"/>
        <v/>
      </c>
    </row>
    <row r="76" spans="1:6">
      <c r="B76" s="6">
        <v>0</v>
      </c>
      <c r="C76" s="1">
        <f t="shared" si="8"/>
        <v>99.01453284890512</v>
      </c>
      <c r="D76" s="7">
        <f t="shared" si="6"/>
        <v>1.3499550014999499E-2</v>
      </c>
      <c r="E76" s="7">
        <f>IF(AND(B76&gt;='Solar Battery Calculator'!$C$2,B76&lt;='Solar Battery Calculator'!$C$3),$E$3,0)</f>
        <v>0</v>
      </c>
      <c r="F76" t="str">
        <f t="shared" si="7"/>
        <v/>
      </c>
    </row>
    <row r="77" spans="1:6">
      <c r="B77" s="6">
        <v>1</v>
      </c>
      <c r="C77" s="1">
        <f t="shared" si="8"/>
        <v>99.001033298890121</v>
      </c>
      <c r="D77" s="7">
        <f t="shared" si="6"/>
        <v>1.3499550014999499E-2</v>
      </c>
      <c r="E77" s="7">
        <f>IF(AND(B77&gt;='Solar Battery Calculator'!$C$2,B77&lt;='Solar Battery Calculator'!$C$3),$E$3,0)</f>
        <v>0</v>
      </c>
      <c r="F77" t="str">
        <f t="shared" si="7"/>
        <v/>
      </c>
    </row>
    <row r="78" spans="1:6">
      <c r="B78" s="6">
        <v>2</v>
      </c>
      <c r="C78" s="1">
        <f t="shared" si="8"/>
        <v>98.987533748875123</v>
      </c>
      <c r="D78" s="7">
        <f t="shared" si="6"/>
        <v>1.3499550014999499E-2</v>
      </c>
      <c r="E78" s="7">
        <f>IF(AND(B78&gt;='Solar Battery Calculator'!$C$2,B78&lt;='Solar Battery Calculator'!$C$3),$E$3,0)</f>
        <v>0</v>
      </c>
      <c r="F78" t="str">
        <f t="shared" si="7"/>
        <v/>
      </c>
    </row>
    <row r="79" spans="1:6">
      <c r="B79" s="6">
        <v>3</v>
      </c>
      <c r="C79" s="1">
        <f t="shared" si="8"/>
        <v>98.974034198860124</v>
      </c>
      <c r="D79" s="7">
        <f t="shared" si="6"/>
        <v>1.3499550014999499E-2</v>
      </c>
      <c r="E79" s="7">
        <f>IF(AND(B79&gt;='Solar Battery Calculator'!$C$2,B79&lt;='Solar Battery Calculator'!$C$3),$E$3,0)</f>
        <v>0</v>
      </c>
      <c r="F79" t="str">
        <f t="shared" si="7"/>
        <v/>
      </c>
    </row>
    <row r="80" spans="1:6">
      <c r="B80" s="6">
        <v>4</v>
      </c>
      <c r="C80" s="1">
        <f t="shared" si="8"/>
        <v>98.960534648845126</v>
      </c>
      <c r="D80" s="7">
        <f t="shared" si="6"/>
        <v>1.3499550014999499E-2</v>
      </c>
      <c r="E80" s="7">
        <f>IF(AND(B80&gt;='Solar Battery Calculator'!$C$2,B80&lt;='Solar Battery Calculator'!$C$3),$E$3,0)</f>
        <v>0</v>
      </c>
      <c r="F80" t="str">
        <f t="shared" si="7"/>
        <v/>
      </c>
    </row>
    <row r="81" spans="2:6">
      <c r="B81" s="6">
        <v>5</v>
      </c>
      <c r="C81" s="1">
        <f t="shared" si="8"/>
        <v>98.947035098830128</v>
      </c>
      <c r="D81" s="7">
        <f t="shared" si="6"/>
        <v>1.3499550014999499E-2</v>
      </c>
      <c r="E81" s="7">
        <f>IF(AND(B81&gt;='Solar Battery Calculator'!$C$2,B81&lt;='Solar Battery Calculator'!$C$3),$E$3,0)</f>
        <v>0</v>
      </c>
      <c r="F81" t="str">
        <f t="shared" si="7"/>
        <v/>
      </c>
    </row>
    <row r="82" spans="2:6">
      <c r="B82" s="6">
        <v>6</v>
      </c>
      <c r="C82" s="1">
        <f t="shared" si="8"/>
        <v>98.933535548815129</v>
      </c>
      <c r="D82" s="7">
        <f t="shared" si="6"/>
        <v>1.3499550014999499E-2</v>
      </c>
      <c r="E82" s="7">
        <f>IF(AND(B82&gt;='Solar Battery Calculator'!$C$2,B82&lt;='Solar Battery Calculator'!$C$3),$E$3,0)</f>
        <v>0</v>
      </c>
      <c r="F82" t="str">
        <f t="shared" si="7"/>
        <v/>
      </c>
    </row>
    <row r="83" spans="2:6">
      <c r="B83" s="6">
        <v>7</v>
      </c>
      <c r="C83" s="1">
        <f t="shared" si="8"/>
        <v>98.920035998800131</v>
      </c>
      <c r="D83" s="7">
        <f t="shared" si="6"/>
        <v>1.3499550014999499E-2</v>
      </c>
      <c r="E83" s="7">
        <f>IF(AND(B83&gt;='Solar Battery Calculator'!$C$2,B83&lt;='Solar Battery Calculator'!$C$3),$E$3,0)</f>
        <v>0</v>
      </c>
      <c r="F83" t="str">
        <f t="shared" si="7"/>
        <v/>
      </c>
    </row>
    <row r="84" spans="2:6">
      <c r="B84" s="6">
        <v>8</v>
      </c>
      <c r="C84" s="1">
        <f t="shared" si="8"/>
        <v>98.906536448785133</v>
      </c>
      <c r="D84" s="7">
        <f t="shared" si="6"/>
        <v>1.3499550014999499E-2</v>
      </c>
      <c r="E84" s="7">
        <f>IF(AND(B84&gt;='Solar Battery Calculator'!$C$2,B84&lt;='Solar Battery Calculator'!$C$3),$E$3,0)</f>
        <v>0</v>
      </c>
      <c r="F84" t="str">
        <f t="shared" si="7"/>
        <v/>
      </c>
    </row>
    <row r="85" spans="2:6">
      <c r="B85" s="6">
        <v>9</v>
      </c>
      <c r="C85" s="1">
        <f t="shared" si="8"/>
        <v>98.893036898770134</v>
      </c>
      <c r="D85" s="7">
        <f t="shared" si="6"/>
        <v>1.3499550014999499E-2</v>
      </c>
      <c r="E85" s="7">
        <f>IF(AND(B85&gt;='Solar Battery Calculator'!$C$2,B85&lt;='Solar Battery Calculator'!$C$3),$E$3,0)</f>
        <v>0</v>
      </c>
      <c r="F85" t="str">
        <f t="shared" si="7"/>
        <v/>
      </c>
    </row>
    <row r="86" spans="2:6">
      <c r="B86" s="6">
        <v>10</v>
      </c>
      <c r="C86" s="1">
        <f t="shared" si="8"/>
        <v>98.879537348755136</v>
      </c>
      <c r="D86" s="7">
        <f t="shared" si="6"/>
        <v>1.3499550014999499E-2</v>
      </c>
      <c r="E86" s="7">
        <f>IF(AND(B86&gt;='Solar Battery Calculator'!$C$2,B86&lt;='Solar Battery Calculator'!$C$3),$E$3,0)</f>
        <v>0</v>
      </c>
      <c r="F86" t="str">
        <f t="shared" si="7"/>
        <v/>
      </c>
    </row>
    <row r="87" spans="2:6">
      <c r="B87" s="6">
        <v>11</v>
      </c>
      <c r="C87" s="1">
        <f t="shared" si="8"/>
        <v>98.866037798740138</v>
      </c>
      <c r="D87" s="7">
        <f t="shared" si="6"/>
        <v>1.3499550014999499E-2</v>
      </c>
      <c r="E87" s="7">
        <f>IF(AND(B87&gt;='Solar Battery Calculator'!$C$2,B87&lt;='Solar Battery Calculator'!$C$3),$E$3,0)</f>
        <v>0</v>
      </c>
      <c r="F87" t="str">
        <f t="shared" si="7"/>
        <v/>
      </c>
    </row>
    <row r="88" spans="2:6">
      <c r="B88" s="6">
        <v>12</v>
      </c>
      <c r="C88" s="1">
        <f t="shared" si="8"/>
        <v>98.852538248725139</v>
      </c>
      <c r="D88" s="7">
        <f t="shared" si="6"/>
        <v>1.3499550014999499E-2</v>
      </c>
      <c r="E88" s="7">
        <f>IF(AND(B88&gt;='Solar Battery Calculator'!$C$2,B88&lt;='Solar Battery Calculator'!$C$3),$E$3,0)</f>
        <v>0</v>
      </c>
      <c r="F88" t="str">
        <f t="shared" si="7"/>
        <v/>
      </c>
    </row>
    <row r="89" spans="2:6">
      <c r="B89" s="6">
        <v>13</v>
      </c>
      <c r="C89" s="1">
        <f t="shared" si="8"/>
        <v>98.839038698710141</v>
      </c>
      <c r="D89" s="7">
        <f t="shared" si="6"/>
        <v>1.3499550014999499E-2</v>
      </c>
      <c r="E89" s="7">
        <f>IF(AND(B89&gt;='Solar Battery Calculator'!$C$2,B89&lt;='Solar Battery Calculator'!$C$3),$E$3,0)</f>
        <v>0</v>
      </c>
      <c r="F89" t="str">
        <f t="shared" si="7"/>
        <v/>
      </c>
    </row>
    <row r="90" spans="2:6">
      <c r="B90" s="6">
        <v>14</v>
      </c>
      <c r="C90" s="1">
        <f t="shared" si="8"/>
        <v>98.825539148695142</v>
      </c>
      <c r="D90" s="7">
        <f t="shared" si="6"/>
        <v>1.3499550014999499E-2</v>
      </c>
      <c r="E90" s="7">
        <f>IF(AND(B90&gt;='Solar Battery Calculator'!$C$2,B90&lt;='Solar Battery Calculator'!$C$3),$E$3,0)</f>
        <v>0</v>
      </c>
      <c r="F90" t="str">
        <f t="shared" si="7"/>
        <v/>
      </c>
    </row>
    <row r="91" spans="2:6">
      <c r="B91" s="6">
        <v>15</v>
      </c>
      <c r="C91" s="1">
        <f t="shared" si="8"/>
        <v>98.812039598680144</v>
      </c>
      <c r="D91" s="7">
        <f t="shared" si="6"/>
        <v>1.3499550014999499E-2</v>
      </c>
      <c r="E91" s="7">
        <f>IF(AND(B91&gt;='Solar Battery Calculator'!$C$2,B91&lt;='Solar Battery Calculator'!$C$3),$E$3,0)</f>
        <v>0</v>
      </c>
      <c r="F91" t="str">
        <f t="shared" si="7"/>
        <v/>
      </c>
    </row>
    <row r="92" spans="2:6">
      <c r="B92" s="6">
        <v>16</v>
      </c>
      <c r="C92" s="1">
        <f t="shared" si="8"/>
        <v>98.798540048665146</v>
      </c>
      <c r="D92" s="7">
        <f t="shared" si="6"/>
        <v>1.3499550014999499E-2</v>
      </c>
      <c r="E92" s="7">
        <f>IF(AND(B92&gt;='Solar Battery Calculator'!$C$2,B92&lt;='Solar Battery Calculator'!$C$3),$E$3,0)</f>
        <v>0</v>
      </c>
      <c r="F92" t="str">
        <f t="shared" si="7"/>
        <v/>
      </c>
    </row>
    <row r="93" spans="2:6">
      <c r="B93" s="6">
        <v>17</v>
      </c>
      <c r="C93" s="1">
        <f t="shared" si="8"/>
        <v>98.785040498650147</v>
      </c>
      <c r="D93" s="7">
        <f t="shared" si="6"/>
        <v>1.3499550014999499E-2</v>
      </c>
      <c r="E93" s="7">
        <f>IF(AND(B93&gt;='Solar Battery Calculator'!$C$2,B93&lt;='Solar Battery Calculator'!$C$3),$E$3,0)</f>
        <v>0</v>
      </c>
      <c r="F93" t="str">
        <f t="shared" si="7"/>
        <v/>
      </c>
    </row>
    <row r="94" spans="2:6">
      <c r="B94" s="6">
        <v>18</v>
      </c>
      <c r="C94" s="1">
        <f t="shared" si="8"/>
        <v>98.771540948635149</v>
      </c>
      <c r="D94" s="7">
        <f t="shared" si="6"/>
        <v>1.3499550014999499E-2</v>
      </c>
      <c r="E94" s="7">
        <f>IF(AND(B94&gt;='Solar Battery Calculator'!$C$2,B94&lt;='Solar Battery Calculator'!$C$3),$E$3,0)</f>
        <v>0</v>
      </c>
      <c r="F94" t="str">
        <f t="shared" si="7"/>
        <v/>
      </c>
    </row>
    <row r="95" spans="2:6">
      <c r="B95" s="6">
        <v>19</v>
      </c>
      <c r="C95" s="1">
        <f t="shared" si="8"/>
        <v>98.758041398620151</v>
      </c>
      <c r="D95" s="7">
        <f t="shared" si="6"/>
        <v>1.3499550014999499E-2</v>
      </c>
      <c r="E95" s="7">
        <f>IF(AND(B95&gt;='Solar Battery Calculator'!$C$2,B95&lt;='Solar Battery Calculator'!$C$3),$E$3,0)</f>
        <v>0</v>
      </c>
      <c r="F95" t="str">
        <f t="shared" si="7"/>
        <v/>
      </c>
    </row>
    <row r="96" spans="2:6">
      <c r="B96" s="6">
        <v>20</v>
      </c>
      <c r="C96" s="1">
        <f t="shared" si="8"/>
        <v>98.744541848605152</v>
      </c>
      <c r="D96" s="7">
        <f t="shared" si="6"/>
        <v>1.3499550014999499E-2</v>
      </c>
      <c r="E96" s="7">
        <f>IF(AND(B96&gt;='Solar Battery Calculator'!$C$2,B96&lt;='Solar Battery Calculator'!$C$3),$E$3,0)</f>
        <v>0</v>
      </c>
      <c r="F96" t="str">
        <f t="shared" si="7"/>
        <v/>
      </c>
    </row>
    <row r="97" spans="1:6">
      <c r="B97" s="6">
        <v>21</v>
      </c>
      <c r="C97" s="1">
        <f t="shared" si="8"/>
        <v>98.731042298590154</v>
      </c>
      <c r="D97" s="7">
        <f t="shared" si="6"/>
        <v>1.3499550014999499E-2</v>
      </c>
      <c r="E97" s="7">
        <f>IF(AND(B97&gt;='Solar Battery Calculator'!$C$2,B97&lt;='Solar Battery Calculator'!$C$3),$E$3,0)</f>
        <v>0</v>
      </c>
      <c r="F97" t="str">
        <f t="shared" si="7"/>
        <v/>
      </c>
    </row>
    <row r="98" spans="1:6">
      <c r="B98" s="6">
        <v>22</v>
      </c>
      <c r="C98" s="1">
        <f t="shared" si="8"/>
        <v>98.717542748575156</v>
      </c>
      <c r="D98" s="7">
        <f t="shared" si="6"/>
        <v>1.3499550014999499E-2</v>
      </c>
      <c r="E98" s="7">
        <f>IF(AND(B98&gt;='Solar Battery Calculator'!$C$2,B98&lt;='Solar Battery Calculator'!$C$3),$E$3,0)</f>
        <v>0</v>
      </c>
      <c r="F98" t="str">
        <f t="shared" si="7"/>
        <v/>
      </c>
    </row>
    <row r="99" spans="1:6">
      <c r="A99">
        <v>4</v>
      </c>
      <c r="B99" s="6">
        <v>23</v>
      </c>
      <c r="C99" s="1">
        <f t="shared" si="8"/>
        <v>98.704043198560157</v>
      </c>
      <c r="D99" s="7">
        <f t="shared" si="6"/>
        <v>1.3499550014999499E-2</v>
      </c>
      <c r="E99" s="7">
        <f>IF(AND(B99&gt;='Solar Battery Calculator'!$C$2,B99&lt;='Solar Battery Calculator'!$C$3),$E$3,0)</f>
        <v>0</v>
      </c>
      <c r="F99" t="str">
        <f t="shared" si="7"/>
        <v/>
      </c>
    </row>
    <row r="100" spans="1:6">
      <c r="B100" s="6">
        <v>0</v>
      </c>
      <c r="C100" s="1">
        <f t="shared" si="8"/>
        <v>98.690543648545159</v>
      </c>
      <c r="D100" s="7">
        <f t="shared" ref="D100:D163" si="9">$D$3</f>
        <v>1.3499550014999499E-2</v>
      </c>
      <c r="E100" s="7">
        <f>IF(AND(B100&gt;='Solar Battery Calculator'!$C$2,B100&lt;='Solar Battery Calculator'!$C$3),$E$3,0)</f>
        <v>0</v>
      </c>
      <c r="F100" t="str">
        <f t="shared" si="7"/>
        <v/>
      </c>
    </row>
    <row r="101" spans="1:6">
      <c r="B101" s="6">
        <v>1</v>
      </c>
      <c r="C101" s="1">
        <f t="shared" ref="C101:C124" si="10">IF(C100-D101+E101&lt;$F$3,C100-D101+E101,$F$3)</f>
        <v>98.67704409853016</v>
      </c>
      <c r="D101" s="7">
        <f t="shared" si="9"/>
        <v>1.3499550014999499E-2</v>
      </c>
      <c r="E101" s="7">
        <f>IF(AND(B101&gt;='Solar Battery Calculator'!$C$2,B101&lt;='Solar Battery Calculator'!$C$3),$E$3,0)</f>
        <v>0</v>
      </c>
      <c r="F101" t="str">
        <f t="shared" si="7"/>
        <v/>
      </c>
    </row>
    <row r="102" spans="1:6">
      <c r="B102" s="6">
        <v>2</v>
      </c>
      <c r="C102" s="1">
        <f t="shared" si="10"/>
        <v>98.663544548515162</v>
      </c>
      <c r="D102" s="7">
        <f t="shared" si="9"/>
        <v>1.3499550014999499E-2</v>
      </c>
      <c r="E102" s="7">
        <f>IF(AND(B102&gt;='Solar Battery Calculator'!$C$2,B102&lt;='Solar Battery Calculator'!$C$3),$E$3,0)</f>
        <v>0</v>
      </c>
    </row>
    <row r="103" spans="1:6">
      <c r="B103" s="6">
        <v>3</v>
      </c>
      <c r="C103" s="1">
        <f t="shared" si="10"/>
        <v>98.650044998500164</v>
      </c>
      <c r="D103" s="7">
        <f t="shared" si="9"/>
        <v>1.3499550014999499E-2</v>
      </c>
      <c r="E103" s="7">
        <f>IF(AND(B103&gt;='Solar Battery Calculator'!$C$2,B103&lt;='Solar Battery Calculator'!$C$3),$E$3,0)</f>
        <v>0</v>
      </c>
    </row>
    <row r="104" spans="1:6">
      <c r="B104" s="6">
        <v>4</v>
      </c>
      <c r="C104" s="1">
        <f t="shared" si="10"/>
        <v>98.636545448485165</v>
      </c>
      <c r="D104" s="7">
        <f t="shared" si="9"/>
        <v>1.3499550014999499E-2</v>
      </c>
      <c r="E104" s="7">
        <f>IF(AND(B104&gt;='Solar Battery Calculator'!$C$2,B104&lt;='Solar Battery Calculator'!$C$3),$E$3,0)</f>
        <v>0</v>
      </c>
    </row>
    <row r="105" spans="1:6">
      <c r="B105" s="6">
        <v>5</v>
      </c>
      <c r="C105" s="1">
        <f t="shared" si="10"/>
        <v>98.623045898470167</v>
      </c>
      <c r="D105" s="7">
        <f t="shared" si="9"/>
        <v>1.3499550014999499E-2</v>
      </c>
      <c r="E105" s="7">
        <f>IF(AND(B105&gt;='Solar Battery Calculator'!$C$2,B105&lt;='Solar Battery Calculator'!$C$3),$E$3,0)</f>
        <v>0</v>
      </c>
    </row>
    <row r="106" spans="1:6">
      <c r="B106" s="6">
        <v>6</v>
      </c>
      <c r="C106" s="1">
        <f t="shared" si="10"/>
        <v>98.609546348455169</v>
      </c>
      <c r="D106" s="7">
        <f t="shared" si="9"/>
        <v>1.3499550014999499E-2</v>
      </c>
      <c r="E106" s="7">
        <f>IF(AND(B106&gt;='Solar Battery Calculator'!$C$2,B106&lt;='Solar Battery Calculator'!$C$3),$E$3,0)</f>
        <v>0</v>
      </c>
    </row>
    <row r="107" spans="1:6">
      <c r="B107" s="6">
        <v>7</v>
      </c>
      <c r="C107" s="1">
        <f t="shared" si="10"/>
        <v>98.59604679844017</v>
      </c>
      <c r="D107" s="7">
        <f t="shared" si="9"/>
        <v>1.3499550014999499E-2</v>
      </c>
      <c r="E107" s="7">
        <f>IF(AND(B107&gt;='Solar Battery Calculator'!$C$2,B107&lt;='Solar Battery Calculator'!$C$3),$E$3,0)</f>
        <v>0</v>
      </c>
    </row>
    <row r="108" spans="1:6">
      <c r="B108" s="6">
        <v>8</v>
      </c>
      <c r="C108" s="1">
        <f t="shared" si="10"/>
        <v>98.582547248425172</v>
      </c>
      <c r="D108" s="7">
        <f t="shared" si="9"/>
        <v>1.3499550014999499E-2</v>
      </c>
      <c r="E108" s="7">
        <f>IF(AND(B108&gt;='Solar Battery Calculator'!$C$2,B108&lt;='Solar Battery Calculator'!$C$3),$E$3,0)</f>
        <v>0</v>
      </c>
    </row>
    <row r="109" spans="1:6">
      <c r="B109" s="6">
        <v>9</v>
      </c>
      <c r="C109" s="1">
        <f t="shared" si="10"/>
        <v>98.569047698410174</v>
      </c>
      <c r="D109" s="7">
        <f t="shared" si="9"/>
        <v>1.3499550014999499E-2</v>
      </c>
      <c r="E109" s="7">
        <f>IF(AND(B109&gt;='Solar Battery Calculator'!$C$2,B109&lt;='Solar Battery Calculator'!$C$3),$E$3,0)</f>
        <v>0</v>
      </c>
    </row>
    <row r="110" spans="1:6">
      <c r="B110" s="6">
        <v>10</v>
      </c>
      <c r="C110" s="1">
        <f t="shared" si="10"/>
        <v>98.555548148395175</v>
      </c>
      <c r="D110" s="7">
        <f t="shared" si="9"/>
        <v>1.3499550014999499E-2</v>
      </c>
      <c r="E110" s="7">
        <f>IF(AND(B110&gt;='Solar Battery Calculator'!$C$2,B110&lt;='Solar Battery Calculator'!$C$3),$E$3,0)</f>
        <v>0</v>
      </c>
    </row>
    <row r="111" spans="1:6">
      <c r="B111" s="6">
        <v>11</v>
      </c>
      <c r="C111" s="1">
        <f t="shared" si="10"/>
        <v>98.542048598380177</v>
      </c>
      <c r="D111" s="7">
        <f t="shared" si="9"/>
        <v>1.3499550014999499E-2</v>
      </c>
      <c r="E111" s="7">
        <f>IF(AND(B111&gt;='Solar Battery Calculator'!$C$2,B111&lt;='Solar Battery Calculator'!$C$3),$E$3,0)</f>
        <v>0</v>
      </c>
    </row>
    <row r="112" spans="1:6">
      <c r="B112" s="6">
        <v>12</v>
      </c>
      <c r="C112" s="1">
        <f t="shared" si="10"/>
        <v>98.528549048365178</v>
      </c>
      <c r="D112" s="7">
        <f t="shared" si="9"/>
        <v>1.3499550014999499E-2</v>
      </c>
      <c r="E112" s="7">
        <f>IF(AND(B112&gt;='Solar Battery Calculator'!$C$2,B112&lt;='Solar Battery Calculator'!$C$3),$E$3,0)</f>
        <v>0</v>
      </c>
    </row>
    <row r="113" spans="1:5">
      <c r="B113" s="6">
        <v>13</v>
      </c>
      <c r="C113" s="1">
        <f t="shared" si="10"/>
        <v>98.51504949835018</v>
      </c>
      <c r="D113" s="7">
        <f t="shared" si="9"/>
        <v>1.3499550014999499E-2</v>
      </c>
      <c r="E113" s="7">
        <f>IF(AND(B113&gt;='Solar Battery Calculator'!$C$2,B113&lt;='Solar Battery Calculator'!$C$3),$E$3,0)</f>
        <v>0</v>
      </c>
    </row>
    <row r="114" spans="1:5">
      <c r="B114" s="6">
        <v>14</v>
      </c>
      <c r="C114" s="1">
        <f t="shared" si="10"/>
        <v>98.501549948335182</v>
      </c>
      <c r="D114" s="7">
        <f t="shared" si="9"/>
        <v>1.3499550014999499E-2</v>
      </c>
      <c r="E114" s="7">
        <f>IF(AND(B114&gt;='Solar Battery Calculator'!$C$2,B114&lt;='Solar Battery Calculator'!$C$3),$E$3,0)</f>
        <v>0</v>
      </c>
    </row>
    <row r="115" spans="1:5">
      <c r="B115" s="6">
        <v>15</v>
      </c>
      <c r="C115" s="1">
        <f t="shared" si="10"/>
        <v>98.488050398320183</v>
      </c>
      <c r="D115" s="7">
        <f t="shared" si="9"/>
        <v>1.3499550014999499E-2</v>
      </c>
      <c r="E115" s="7">
        <f>IF(AND(B115&gt;='Solar Battery Calculator'!$C$2,B115&lt;='Solar Battery Calculator'!$C$3),$E$3,0)</f>
        <v>0</v>
      </c>
    </row>
    <row r="116" spans="1:5">
      <c r="B116" s="6">
        <v>16</v>
      </c>
      <c r="C116" s="1">
        <f t="shared" si="10"/>
        <v>98.474550848305185</v>
      </c>
      <c r="D116" s="7">
        <f t="shared" si="9"/>
        <v>1.3499550014999499E-2</v>
      </c>
      <c r="E116" s="7">
        <f>IF(AND(B116&gt;='Solar Battery Calculator'!$C$2,B116&lt;='Solar Battery Calculator'!$C$3),$E$3,0)</f>
        <v>0</v>
      </c>
    </row>
    <row r="117" spans="1:5">
      <c r="B117" s="6">
        <v>17</v>
      </c>
      <c r="C117" s="1">
        <f t="shared" si="10"/>
        <v>98.461051298290187</v>
      </c>
      <c r="D117" s="7">
        <f t="shared" si="9"/>
        <v>1.3499550014999499E-2</v>
      </c>
      <c r="E117" s="7">
        <f>IF(AND(B117&gt;='Solar Battery Calculator'!$C$2,B117&lt;='Solar Battery Calculator'!$C$3),$E$3,0)</f>
        <v>0</v>
      </c>
    </row>
    <row r="118" spans="1:5">
      <c r="B118" s="6">
        <v>18</v>
      </c>
      <c r="C118" s="1">
        <f t="shared" si="10"/>
        <v>98.447551748275188</v>
      </c>
      <c r="D118" s="7">
        <f t="shared" si="9"/>
        <v>1.3499550014999499E-2</v>
      </c>
      <c r="E118" s="7">
        <f>IF(AND(B118&gt;='Solar Battery Calculator'!$C$2,B118&lt;='Solar Battery Calculator'!$C$3),$E$3,0)</f>
        <v>0</v>
      </c>
    </row>
    <row r="119" spans="1:5">
      <c r="B119" s="6">
        <v>19</v>
      </c>
      <c r="C119" s="1">
        <f t="shared" si="10"/>
        <v>98.43405219826019</v>
      </c>
      <c r="D119" s="7">
        <f t="shared" si="9"/>
        <v>1.3499550014999499E-2</v>
      </c>
      <c r="E119" s="7">
        <f>IF(AND(B119&gt;='Solar Battery Calculator'!$C$2,B119&lt;='Solar Battery Calculator'!$C$3),$E$3,0)</f>
        <v>0</v>
      </c>
    </row>
    <row r="120" spans="1:5">
      <c r="B120" s="6">
        <v>20</v>
      </c>
      <c r="C120" s="1">
        <f t="shared" si="10"/>
        <v>98.420552648245192</v>
      </c>
      <c r="D120" s="7">
        <f t="shared" si="9"/>
        <v>1.3499550014999499E-2</v>
      </c>
      <c r="E120" s="7">
        <f>IF(AND(B120&gt;='Solar Battery Calculator'!$C$2,B120&lt;='Solar Battery Calculator'!$C$3),$E$3,0)</f>
        <v>0</v>
      </c>
    </row>
    <row r="121" spans="1:5">
      <c r="B121" s="6">
        <v>21</v>
      </c>
      <c r="C121" s="1">
        <f t="shared" si="10"/>
        <v>98.407053098230193</v>
      </c>
      <c r="D121" s="7">
        <f t="shared" si="9"/>
        <v>1.3499550014999499E-2</v>
      </c>
      <c r="E121" s="7">
        <f>IF(AND(B121&gt;='Solar Battery Calculator'!$C$2,B121&lt;='Solar Battery Calculator'!$C$3),$E$3,0)</f>
        <v>0</v>
      </c>
    </row>
    <row r="122" spans="1:5">
      <c r="B122" s="6">
        <v>22</v>
      </c>
      <c r="C122" s="1">
        <f t="shared" si="10"/>
        <v>98.393553548215195</v>
      </c>
      <c r="D122" s="7">
        <f t="shared" si="9"/>
        <v>1.3499550014999499E-2</v>
      </c>
      <c r="E122" s="7">
        <f>IF(AND(B122&gt;='Solar Battery Calculator'!$C$2,B122&lt;='Solar Battery Calculator'!$C$3),$E$3,0)</f>
        <v>0</v>
      </c>
    </row>
    <row r="123" spans="1:5">
      <c r="A123">
        <v>5</v>
      </c>
      <c r="B123" s="6">
        <v>23</v>
      </c>
      <c r="C123" s="1">
        <f t="shared" si="10"/>
        <v>98.380053998200196</v>
      </c>
      <c r="D123" s="7">
        <f t="shared" si="9"/>
        <v>1.3499550014999499E-2</v>
      </c>
      <c r="E123" s="7">
        <f>IF(AND(B123&gt;='Solar Battery Calculator'!$C$2,B123&lt;='Solar Battery Calculator'!$C$3),$E$3,0)</f>
        <v>0</v>
      </c>
    </row>
    <row r="124" spans="1:5">
      <c r="B124" s="6">
        <v>0</v>
      </c>
      <c r="C124" s="1">
        <f t="shared" si="10"/>
        <v>98.366554448185198</v>
      </c>
      <c r="D124" s="7">
        <f t="shared" si="9"/>
        <v>1.3499550014999499E-2</v>
      </c>
      <c r="E124" s="7">
        <f>IF(AND(B124&gt;='Solar Battery Calculator'!$C$2,B124&lt;='Solar Battery Calculator'!$C$3),$E$3,0)</f>
        <v>0</v>
      </c>
    </row>
    <row r="125" spans="1:5">
      <c r="B125" s="6">
        <v>1</v>
      </c>
      <c r="C125" s="1">
        <f t="shared" ref="C125:C148" si="11">IF(C124-D125+E125&lt;$F$3,C124-D125+E125,$F$3)</f>
        <v>98.3530548981702</v>
      </c>
      <c r="D125" s="7">
        <f t="shared" si="9"/>
        <v>1.3499550014999499E-2</v>
      </c>
      <c r="E125" s="7">
        <f>IF(AND(B125&gt;='Solar Battery Calculator'!$C$2,B125&lt;='Solar Battery Calculator'!$C$3),$E$3,0)</f>
        <v>0</v>
      </c>
    </row>
    <row r="126" spans="1:5">
      <c r="B126" s="6">
        <v>2</v>
      </c>
      <c r="C126" s="1">
        <f t="shared" si="11"/>
        <v>98.339555348155201</v>
      </c>
      <c r="D126" s="7">
        <f t="shared" si="9"/>
        <v>1.3499550014999499E-2</v>
      </c>
      <c r="E126" s="7">
        <f>IF(AND(B126&gt;='Solar Battery Calculator'!$C$2,B126&lt;='Solar Battery Calculator'!$C$3),$E$3,0)</f>
        <v>0</v>
      </c>
    </row>
    <row r="127" spans="1:5">
      <c r="B127" s="6">
        <v>3</v>
      </c>
      <c r="C127" s="1">
        <f t="shared" si="11"/>
        <v>98.326055798140203</v>
      </c>
      <c r="D127" s="7">
        <f t="shared" si="9"/>
        <v>1.3499550014999499E-2</v>
      </c>
      <c r="E127" s="7">
        <f>IF(AND(B127&gt;='Solar Battery Calculator'!$C$2,B127&lt;='Solar Battery Calculator'!$C$3),$E$3,0)</f>
        <v>0</v>
      </c>
    </row>
    <row r="128" spans="1:5">
      <c r="B128" s="6">
        <v>4</v>
      </c>
      <c r="C128" s="1">
        <f t="shared" si="11"/>
        <v>98.312556248125205</v>
      </c>
      <c r="D128" s="7">
        <f t="shared" si="9"/>
        <v>1.3499550014999499E-2</v>
      </c>
      <c r="E128" s="7">
        <f>IF(AND(B128&gt;='Solar Battery Calculator'!$C$2,B128&lt;='Solar Battery Calculator'!$C$3),$E$3,0)</f>
        <v>0</v>
      </c>
    </row>
    <row r="129" spans="2:5">
      <c r="B129" s="6">
        <v>5</v>
      </c>
      <c r="C129" s="1">
        <f t="shared" si="11"/>
        <v>98.299056698110206</v>
      </c>
      <c r="D129" s="7">
        <f t="shared" si="9"/>
        <v>1.3499550014999499E-2</v>
      </c>
      <c r="E129" s="7">
        <f>IF(AND(B129&gt;='Solar Battery Calculator'!$C$2,B129&lt;='Solar Battery Calculator'!$C$3),$E$3,0)</f>
        <v>0</v>
      </c>
    </row>
    <row r="130" spans="2:5">
      <c r="B130" s="6">
        <v>6</v>
      </c>
      <c r="C130" s="1">
        <f t="shared" si="11"/>
        <v>98.285557148095208</v>
      </c>
      <c r="D130" s="7">
        <f t="shared" si="9"/>
        <v>1.3499550014999499E-2</v>
      </c>
      <c r="E130" s="7">
        <f>IF(AND(B130&gt;='Solar Battery Calculator'!$C$2,B130&lt;='Solar Battery Calculator'!$C$3),$E$3,0)</f>
        <v>0</v>
      </c>
    </row>
    <row r="131" spans="2:5">
      <c r="B131" s="6">
        <v>7</v>
      </c>
      <c r="C131" s="1">
        <f t="shared" si="11"/>
        <v>98.27205759808021</v>
      </c>
      <c r="D131" s="7">
        <f t="shared" si="9"/>
        <v>1.3499550014999499E-2</v>
      </c>
      <c r="E131" s="7">
        <f>IF(AND(B131&gt;='Solar Battery Calculator'!$C$2,B131&lt;='Solar Battery Calculator'!$C$3),$E$3,0)</f>
        <v>0</v>
      </c>
    </row>
    <row r="132" spans="2:5">
      <c r="B132" s="6">
        <v>8</v>
      </c>
      <c r="C132" s="1">
        <f t="shared" si="11"/>
        <v>98.258558048065211</v>
      </c>
      <c r="D132" s="7">
        <f t="shared" si="9"/>
        <v>1.3499550014999499E-2</v>
      </c>
      <c r="E132" s="7">
        <f>IF(AND(B132&gt;='Solar Battery Calculator'!$C$2,B132&lt;='Solar Battery Calculator'!$C$3),$E$3,0)</f>
        <v>0</v>
      </c>
    </row>
    <row r="133" spans="2:5">
      <c r="B133" s="6">
        <v>9</v>
      </c>
      <c r="C133" s="1">
        <f t="shared" si="11"/>
        <v>98.245058498050213</v>
      </c>
      <c r="D133" s="7">
        <f t="shared" si="9"/>
        <v>1.3499550014999499E-2</v>
      </c>
      <c r="E133" s="7">
        <f>IF(AND(B133&gt;='Solar Battery Calculator'!$C$2,B133&lt;='Solar Battery Calculator'!$C$3),$E$3,0)</f>
        <v>0</v>
      </c>
    </row>
    <row r="134" spans="2:5">
      <c r="B134" s="6">
        <v>10</v>
      </c>
      <c r="C134" s="1">
        <f t="shared" si="11"/>
        <v>98.231558948035214</v>
      </c>
      <c r="D134" s="7">
        <f t="shared" si="9"/>
        <v>1.3499550014999499E-2</v>
      </c>
      <c r="E134" s="7">
        <f>IF(AND(B134&gt;='Solar Battery Calculator'!$C$2,B134&lt;='Solar Battery Calculator'!$C$3),$E$3,0)</f>
        <v>0</v>
      </c>
    </row>
    <row r="135" spans="2:5">
      <c r="B135" s="6">
        <v>11</v>
      </c>
      <c r="C135" s="1">
        <f t="shared" si="11"/>
        <v>98.218059398020216</v>
      </c>
      <c r="D135" s="7">
        <f t="shared" si="9"/>
        <v>1.3499550014999499E-2</v>
      </c>
      <c r="E135" s="7">
        <f>IF(AND(B135&gt;='Solar Battery Calculator'!$C$2,B135&lt;='Solar Battery Calculator'!$C$3),$E$3,0)</f>
        <v>0</v>
      </c>
    </row>
    <row r="136" spans="2:5">
      <c r="B136" s="6">
        <v>12</v>
      </c>
      <c r="C136" s="1">
        <f t="shared" si="11"/>
        <v>98.204559848005218</v>
      </c>
      <c r="D136" s="7">
        <f t="shared" si="9"/>
        <v>1.3499550014999499E-2</v>
      </c>
      <c r="E136" s="7">
        <f>IF(AND(B136&gt;='Solar Battery Calculator'!$C$2,B136&lt;='Solar Battery Calculator'!$C$3),$E$3,0)</f>
        <v>0</v>
      </c>
    </row>
    <row r="137" spans="2:5">
      <c r="B137" s="6">
        <v>13</v>
      </c>
      <c r="C137" s="1">
        <f t="shared" si="11"/>
        <v>98.191060297990219</v>
      </c>
      <c r="D137" s="7">
        <f t="shared" si="9"/>
        <v>1.3499550014999499E-2</v>
      </c>
      <c r="E137" s="7">
        <f>IF(AND(B137&gt;='Solar Battery Calculator'!$C$2,B137&lt;='Solar Battery Calculator'!$C$3),$E$3,0)</f>
        <v>0</v>
      </c>
    </row>
    <row r="138" spans="2:5">
      <c r="B138" s="6">
        <v>14</v>
      </c>
      <c r="C138" s="1">
        <f t="shared" si="11"/>
        <v>98.177560747975221</v>
      </c>
      <c r="D138" s="7">
        <f t="shared" si="9"/>
        <v>1.3499550014999499E-2</v>
      </c>
      <c r="E138" s="7">
        <f>IF(AND(B138&gt;='Solar Battery Calculator'!$C$2,B138&lt;='Solar Battery Calculator'!$C$3),$E$3,0)</f>
        <v>0</v>
      </c>
    </row>
    <row r="139" spans="2:5">
      <c r="B139" s="6">
        <v>15</v>
      </c>
      <c r="C139" s="1">
        <f t="shared" si="11"/>
        <v>98.164061197960223</v>
      </c>
      <c r="D139" s="7">
        <f t="shared" si="9"/>
        <v>1.3499550014999499E-2</v>
      </c>
      <c r="E139" s="7">
        <f>IF(AND(B139&gt;='Solar Battery Calculator'!$C$2,B139&lt;='Solar Battery Calculator'!$C$3),$E$3,0)</f>
        <v>0</v>
      </c>
    </row>
    <row r="140" spans="2:5">
      <c r="B140" s="6">
        <v>16</v>
      </c>
      <c r="C140" s="1">
        <f t="shared" si="11"/>
        <v>98.150561647945224</v>
      </c>
      <c r="D140" s="7">
        <f t="shared" si="9"/>
        <v>1.3499550014999499E-2</v>
      </c>
      <c r="E140" s="7">
        <f>IF(AND(B140&gt;='Solar Battery Calculator'!$C$2,B140&lt;='Solar Battery Calculator'!$C$3),$E$3,0)</f>
        <v>0</v>
      </c>
    </row>
    <row r="141" spans="2:5">
      <c r="B141" s="6">
        <v>17</v>
      </c>
      <c r="C141" s="1">
        <f t="shared" si="11"/>
        <v>98.137062097930226</v>
      </c>
      <c r="D141" s="7">
        <f t="shared" si="9"/>
        <v>1.3499550014999499E-2</v>
      </c>
      <c r="E141" s="7">
        <f>IF(AND(B141&gt;='Solar Battery Calculator'!$C$2,B141&lt;='Solar Battery Calculator'!$C$3),$E$3,0)</f>
        <v>0</v>
      </c>
    </row>
    <row r="142" spans="2:5">
      <c r="B142" s="6">
        <v>18</v>
      </c>
      <c r="C142" s="1">
        <f t="shared" si="11"/>
        <v>98.123562547915228</v>
      </c>
      <c r="D142" s="7">
        <f t="shared" si="9"/>
        <v>1.3499550014999499E-2</v>
      </c>
      <c r="E142" s="7">
        <f>IF(AND(B142&gt;='Solar Battery Calculator'!$C$2,B142&lt;='Solar Battery Calculator'!$C$3),$E$3,0)</f>
        <v>0</v>
      </c>
    </row>
    <row r="143" spans="2:5">
      <c r="B143" s="6">
        <v>19</v>
      </c>
      <c r="C143" s="1">
        <f t="shared" si="11"/>
        <v>98.110062997900229</v>
      </c>
      <c r="D143" s="7">
        <f t="shared" si="9"/>
        <v>1.3499550014999499E-2</v>
      </c>
      <c r="E143" s="7">
        <f>IF(AND(B143&gt;='Solar Battery Calculator'!$C$2,B143&lt;='Solar Battery Calculator'!$C$3),$E$3,0)</f>
        <v>0</v>
      </c>
    </row>
    <row r="144" spans="2:5">
      <c r="B144" s="6">
        <v>20</v>
      </c>
      <c r="C144" s="1">
        <f t="shared" si="11"/>
        <v>98.096563447885231</v>
      </c>
      <c r="D144" s="7">
        <f t="shared" si="9"/>
        <v>1.3499550014999499E-2</v>
      </c>
      <c r="E144" s="7">
        <f>IF(AND(B144&gt;='Solar Battery Calculator'!$C$2,B144&lt;='Solar Battery Calculator'!$C$3),$E$3,0)</f>
        <v>0</v>
      </c>
    </row>
    <row r="145" spans="1:5">
      <c r="B145" s="6">
        <v>21</v>
      </c>
      <c r="C145" s="1">
        <f t="shared" si="11"/>
        <v>98.083063897870232</v>
      </c>
      <c r="D145" s="7">
        <f t="shared" si="9"/>
        <v>1.3499550014999499E-2</v>
      </c>
      <c r="E145" s="7">
        <f>IF(AND(B145&gt;='Solar Battery Calculator'!$C$2,B145&lt;='Solar Battery Calculator'!$C$3),$E$3,0)</f>
        <v>0</v>
      </c>
    </row>
    <row r="146" spans="1:5">
      <c r="B146" s="6">
        <v>22</v>
      </c>
      <c r="C146" s="1">
        <f t="shared" si="11"/>
        <v>98.069564347855234</v>
      </c>
      <c r="D146" s="7">
        <f t="shared" si="9"/>
        <v>1.3499550014999499E-2</v>
      </c>
      <c r="E146" s="7">
        <f>IF(AND(B146&gt;='Solar Battery Calculator'!$C$2,B146&lt;='Solar Battery Calculator'!$C$3),$E$3,0)</f>
        <v>0</v>
      </c>
    </row>
    <row r="147" spans="1:5">
      <c r="A147">
        <v>6</v>
      </c>
      <c r="B147" s="6">
        <v>23</v>
      </c>
      <c r="C147" s="1">
        <f t="shared" si="11"/>
        <v>98.056064797840236</v>
      </c>
      <c r="D147" s="7">
        <f t="shared" si="9"/>
        <v>1.3499550014999499E-2</v>
      </c>
      <c r="E147" s="7">
        <f>IF(AND(B147&gt;='Solar Battery Calculator'!$C$2,B147&lt;='Solar Battery Calculator'!$C$3),$E$3,0)</f>
        <v>0</v>
      </c>
    </row>
    <row r="148" spans="1:5">
      <c r="B148" s="6">
        <v>0</v>
      </c>
      <c r="C148" s="1">
        <f t="shared" si="11"/>
        <v>98.042565247825237</v>
      </c>
      <c r="D148" s="7">
        <f t="shared" si="9"/>
        <v>1.3499550014999499E-2</v>
      </c>
      <c r="E148" s="7">
        <f>IF(AND(B148&gt;='Solar Battery Calculator'!$C$2,B148&lt;='Solar Battery Calculator'!$C$3),$E$3,0)</f>
        <v>0</v>
      </c>
    </row>
    <row r="149" spans="1:5">
      <c r="B149" s="6">
        <v>1</v>
      </c>
      <c r="C149" s="1">
        <f t="shared" ref="C149:C212" si="12">IF(C148-D149+E149&lt;$F$3,C148-D149+E149,$F$3)</f>
        <v>98.029065697810239</v>
      </c>
      <c r="D149" s="7">
        <f t="shared" si="9"/>
        <v>1.3499550014999499E-2</v>
      </c>
      <c r="E149" s="7">
        <f>IF(AND(B149&gt;='Solar Battery Calculator'!$C$2,B149&lt;='Solar Battery Calculator'!$C$3),$E$3,0)</f>
        <v>0</v>
      </c>
    </row>
    <row r="150" spans="1:5">
      <c r="B150" s="6">
        <v>2</v>
      </c>
      <c r="C150" s="1">
        <f t="shared" si="12"/>
        <v>98.015566147795241</v>
      </c>
      <c r="D150" s="7">
        <f t="shared" si="9"/>
        <v>1.3499550014999499E-2</v>
      </c>
      <c r="E150" s="7">
        <f>IF(AND(B150&gt;='Solar Battery Calculator'!$C$2,B150&lt;='Solar Battery Calculator'!$C$3),$E$3,0)</f>
        <v>0</v>
      </c>
    </row>
    <row r="151" spans="1:5">
      <c r="B151" s="6">
        <v>3</v>
      </c>
      <c r="C151" s="1">
        <f t="shared" si="12"/>
        <v>98.002066597780242</v>
      </c>
      <c r="D151" s="7">
        <f t="shared" si="9"/>
        <v>1.3499550014999499E-2</v>
      </c>
      <c r="E151" s="7">
        <f>IF(AND(B151&gt;='Solar Battery Calculator'!$C$2,B151&lt;='Solar Battery Calculator'!$C$3),$E$3,0)</f>
        <v>0</v>
      </c>
    </row>
    <row r="152" spans="1:5">
      <c r="B152" s="6">
        <v>4</v>
      </c>
      <c r="C152" s="1">
        <f t="shared" si="12"/>
        <v>97.988567047765244</v>
      </c>
      <c r="D152" s="7">
        <f t="shared" si="9"/>
        <v>1.3499550014999499E-2</v>
      </c>
      <c r="E152" s="7">
        <f>IF(AND(B152&gt;='Solar Battery Calculator'!$C$2,B152&lt;='Solar Battery Calculator'!$C$3),$E$3,0)</f>
        <v>0</v>
      </c>
    </row>
    <row r="153" spans="1:5">
      <c r="B153" s="6">
        <v>5</v>
      </c>
      <c r="C153" s="1">
        <f t="shared" si="12"/>
        <v>97.975067497750246</v>
      </c>
      <c r="D153" s="7">
        <f t="shared" si="9"/>
        <v>1.3499550014999499E-2</v>
      </c>
      <c r="E153" s="7">
        <f>IF(AND(B153&gt;='Solar Battery Calculator'!$C$2,B153&lt;='Solar Battery Calculator'!$C$3),$E$3,0)</f>
        <v>0</v>
      </c>
    </row>
    <row r="154" spans="1:5">
      <c r="B154" s="6">
        <v>6</v>
      </c>
      <c r="C154" s="1">
        <f t="shared" si="12"/>
        <v>97.961567947735247</v>
      </c>
      <c r="D154" s="7">
        <f t="shared" si="9"/>
        <v>1.3499550014999499E-2</v>
      </c>
      <c r="E154" s="7">
        <f>IF(AND(B154&gt;='Solar Battery Calculator'!$C$2,B154&lt;='Solar Battery Calculator'!$C$3),$E$3,0)</f>
        <v>0</v>
      </c>
    </row>
    <row r="155" spans="1:5">
      <c r="B155" s="6">
        <v>7</v>
      </c>
      <c r="C155" s="1">
        <f t="shared" si="12"/>
        <v>97.948068397720249</v>
      </c>
      <c r="D155" s="7">
        <f t="shared" si="9"/>
        <v>1.3499550014999499E-2</v>
      </c>
      <c r="E155" s="7">
        <f>IF(AND(B155&gt;='Solar Battery Calculator'!$C$2,B155&lt;='Solar Battery Calculator'!$C$3),$E$3,0)</f>
        <v>0</v>
      </c>
    </row>
    <row r="156" spans="1:5">
      <c r="B156" s="6">
        <v>8</v>
      </c>
      <c r="C156" s="1">
        <f t="shared" si="12"/>
        <v>97.934568847705251</v>
      </c>
      <c r="D156" s="7">
        <f t="shared" si="9"/>
        <v>1.3499550014999499E-2</v>
      </c>
      <c r="E156" s="7">
        <f>IF(AND(B156&gt;='Solar Battery Calculator'!$C$2,B156&lt;='Solar Battery Calculator'!$C$3),$E$3,0)</f>
        <v>0</v>
      </c>
    </row>
    <row r="157" spans="1:5">
      <c r="B157" s="6">
        <v>9</v>
      </c>
      <c r="C157" s="1">
        <f t="shared" si="12"/>
        <v>97.921069297690252</v>
      </c>
      <c r="D157" s="7">
        <f t="shared" si="9"/>
        <v>1.3499550014999499E-2</v>
      </c>
      <c r="E157" s="7">
        <f>IF(AND(B157&gt;='Solar Battery Calculator'!$C$2,B157&lt;='Solar Battery Calculator'!$C$3),$E$3,0)</f>
        <v>0</v>
      </c>
    </row>
    <row r="158" spans="1:5">
      <c r="B158" s="6">
        <v>10</v>
      </c>
      <c r="C158" s="1">
        <f t="shared" si="12"/>
        <v>97.907569747675254</v>
      </c>
      <c r="D158" s="7">
        <f t="shared" si="9"/>
        <v>1.3499550014999499E-2</v>
      </c>
      <c r="E158" s="7">
        <f>IF(AND(B158&gt;='Solar Battery Calculator'!$C$2,B158&lt;='Solar Battery Calculator'!$C$3),$E$3,0)</f>
        <v>0</v>
      </c>
    </row>
    <row r="159" spans="1:5">
      <c r="B159" s="6">
        <v>11</v>
      </c>
      <c r="C159" s="1">
        <f t="shared" si="12"/>
        <v>97.894070197660255</v>
      </c>
      <c r="D159" s="7">
        <f t="shared" si="9"/>
        <v>1.3499550014999499E-2</v>
      </c>
      <c r="E159" s="7">
        <f>IF(AND(B159&gt;='Solar Battery Calculator'!$C$2,B159&lt;='Solar Battery Calculator'!$C$3),$E$3,0)</f>
        <v>0</v>
      </c>
    </row>
    <row r="160" spans="1:5">
      <c r="B160" s="6">
        <v>12</v>
      </c>
      <c r="C160" s="1">
        <f t="shared" si="12"/>
        <v>97.880570647645257</v>
      </c>
      <c r="D160" s="7">
        <f t="shared" si="9"/>
        <v>1.3499550014999499E-2</v>
      </c>
      <c r="E160" s="7">
        <f>IF(AND(B160&gt;='Solar Battery Calculator'!$C$2,B160&lt;='Solar Battery Calculator'!$C$3),$E$3,0)</f>
        <v>0</v>
      </c>
    </row>
    <row r="161" spans="1:5">
      <c r="B161" s="6">
        <v>13</v>
      </c>
      <c r="C161" s="1">
        <f t="shared" si="12"/>
        <v>97.867071097630259</v>
      </c>
      <c r="D161" s="7">
        <f t="shared" si="9"/>
        <v>1.3499550014999499E-2</v>
      </c>
      <c r="E161" s="7">
        <f>IF(AND(B161&gt;='Solar Battery Calculator'!$C$2,B161&lt;='Solar Battery Calculator'!$C$3),$E$3,0)</f>
        <v>0</v>
      </c>
    </row>
    <row r="162" spans="1:5">
      <c r="B162" s="6">
        <v>14</v>
      </c>
      <c r="C162" s="1">
        <f t="shared" si="12"/>
        <v>97.85357154761526</v>
      </c>
      <c r="D162" s="7">
        <f t="shared" si="9"/>
        <v>1.3499550014999499E-2</v>
      </c>
      <c r="E162" s="7">
        <f>IF(AND(B162&gt;='Solar Battery Calculator'!$C$2,B162&lt;='Solar Battery Calculator'!$C$3),$E$3,0)</f>
        <v>0</v>
      </c>
    </row>
    <row r="163" spans="1:5">
      <c r="B163" s="6">
        <v>15</v>
      </c>
      <c r="C163" s="1">
        <f t="shared" si="12"/>
        <v>97.840071997600262</v>
      </c>
      <c r="D163" s="7">
        <f t="shared" si="9"/>
        <v>1.3499550014999499E-2</v>
      </c>
      <c r="E163" s="7">
        <f>IF(AND(B163&gt;='Solar Battery Calculator'!$C$2,B163&lt;='Solar Battery Calculator'!$C$3),$E$3,0)</f>
        <v>0</v>
      </c>
    </row>
    <row r="164" spans="1:5">
      <c r="B164" s="6">
        <v>16</v>
      </c>
      <c r="C164" s="1">
        <f t="shared" si="12"/>
        <v>97.826572447585264</v>
      </c>
      <c r="D164" s="7">
        <f t="shared" ref="D164:D227" si="13">$D$3</f>
        <v>1.3499550014999499E-2</v>
      </c>
      <c r="E164" s="7">
        <f>IF(AND(B164&gt;='Solar Battery Calculator'!$C$2,B164&lt;='Solar Battery Calculator'!$C$3),$E$3,0)</f>
        <v>0</v>
      </c>
    </row>
    <row r="165" spans="1:5">
      <c r="B165" s="6">
        <v>17</v>
      </c>
      <c r="C165" s="1">
        <f t="shared" si="12"/>
        <v>97.813072897570265</v>
      </c>
      <c r="D165" s="7">
        <f t="shared" si="13"/>
        <v>1.3499550014999499E-2</v>
      </c>
      <c r="E165" s="7">
        <f>IF(AND(B165&gt;='Solar Battery Calculator'!$C$2,B165&lt;='Solar Battery Calculator'!$C$3),$E$3,0)</f>
        <v>0</v>
      </c>
    </row>
    <row r="166" spans="1:5">
      <c r="B166" s="6">
        <v>18</v>
      </c>
      <c r="C166" s="1">
        <f t="shared" si="12"/>
        <v>97.799573347555267</v>
      </c>
      <c r="D166" s="7">
        <f t="shared" si="13"/>
        <v>1.3499550014999499E-2</v>
      </c>
      <c r="E166" s="7">
        <f>IF(AND(B166&gt;='Solar Battery Calculator'!$C$2,B166&lt;='Solar Battery Calculator'!$C$3),$E$3,0)</f>
        <v>0</v>
      </c>
    </row>
    <row r="167" spans="1:5">
      <c r="B167" s="6">
        <v>19</v>
      </c>
      <c r="C167" s="1">
        <f t="shared" si="12"/>
        <v>97.786073797540269</v>
      </c>
      <c r="D167" s="7">
        <f t="shared" si="13"/>
        <v>1.3499550014999499E-2</v>
      </c>
      <c r="E167" s="7">
        <f>IF(AND(B167&gt;='Solar Battery Calculator'!$C$2,B167&lt;='Solar Battery Calculator'!$C$3),$E$3,0)</f>
        <v>0</v>
      </c>
    </row>
    <row r="168" spans="1:5">
      <c r="B168" s="6">
        <v>20</v>
      </c>
      <c r="C168" s="1">
        <f t="shared" si="12"/>
        <v>97.77257424752527</v>
      </c>
      <c r="D168" s="7">
        <f t="shared" si="13"/>
        <v>1.3499550014999499E-2</v>
      </c>
      <c r="E168" s="7">
        <f>IF(AND(B168&gt;='Solar Battery Calculator'!$C$2,B168&lt;='Solar Battery Calculator'!$C$3),$E$3,0)</f>
        <v>0</v>
      </c>
    </row>
    <row r="169" spans="1:5">
      <c r="B169" s="6">
        <v>21</v>
      </c>
      <c r="C169" s="1">
        <f t="shared" si="12"/>
        <v>97.759074697510272</v>
      </c>
      <c r="D169" s="7">
        <f t="shared" si="13"/>
        <v>1.3499550014999499E-2</v>
      </c>
      <c r="E169" s="7">
        <f>IF(AND(B169&gt;='Solar Battery Calculator'!$C$2,B169&lt;='Solar Battery Calculator'!$C$3),$E$3,0)</f>
        <v>0</v>
      </c>
    </row>
    <row r="170" spans="1:5">
      <c r="B170" s="6">
        <v>22</v>
      </c>
      <c r="C170" s="1">
        <f t="shared" si="12"/>
        <v>97.745575147495273</v>
      </c>
      <c r="D170" s="7">
        <f t="shared" si="13"/>
        <v>1.3499550014999499E-2</v>
      </c>
      <c r="E170" s="7">
        <f>IF(AND(B170&gt;='Solar Battery Calculator'!$C$2,B170&lt;='Solar Battery Calculator'!$C$3),$E$3,0)</f>
        <v>0</v>
      </c>
    </row>
    <row r="171" spans="1:5">
      <c r="A171">
        <v>7</v>
      </c>
      <c r="B171" s="6">
        <v>23</v>
      </c>
      <c r="C171" s="1">
        <f t="shared" si="12"/>
        <v>97.732075597480275</v>
      </c>
      <c r="D171" s="7">
        <f t="shared" si="13"/>
        <v>1.3499550014999499E-2</v>
      </c>
      <c r="E171" s="7">
        <f>IF(AND(B171&gt;='Solar Battery Calculator'!$C$2,B171&lt;='Solar Battery Calculator'!$C$3),$E$3,0)</f>
        <v>0</v>
      </c>
    </row>
    <row r="172" spans="1:5">
      <c r="B172" s="6">
        <v>0</v>
      </c>
      <c r="C172" s="1">
        <f t="shared" si="12"/>
        <v>97.718576047465277</v>
      </c>
      <c r="D172" s="7">
        <f t="shared" si="13"/>
        <v>1.3499550014999499E-2</v>
      </c>
      <c r="E172" s="7">
        <f>IF(AND(B172&gt;='Solar Battery Calculator'!$C$2,B172&lt;='Solar Battery Calculator'!$C$3),$E$3,0)</f>
        <v>0</v>
      </c>
    </row>
    <row r="173" spans="1:5">
      <c r="B173" s="6">
        <v>1</v>
      </c>
      <c r="C173" s="1">
        <f t="shared" si="12"/>
        <v>97.705076497450278</v>
      </c>
      <c r="D173" s="7">
        <f t="shared" si="13"/>
        <v>1.3499550014999499E-2</v>
      </c>
      <c r="E173" s="7">
        <f>IF(AND(B173&gt;='Solar Battery Calculator'!$C$2,B173&lt;='Solar Battery Calculator'!$C$3),$E$3,0)</f>
        <v>0</v>
      </c>
    </row>
    <row r="174" spans="1:5">
      <c r="B174" s="6">
        <v>2</v>
      </c>
      <c r="C174" s="1">
        <f t="shared" si="12"/>
        <v>97.69157694743528</v>
      </c>
      <c r="D174" s="7">
        <f t="shared" si="13"/>
        <v>1.3499550014999499E-2</v>
      </c>
      <c r="E174" s="7">
        <f>IF(AND(B174&gt;='Solar Battery Calculator'!$C$2,B174&lt;='Solar Battery Calculator'!$C$3),$E$3,0)</f>
        <v>0</v>
      </c>
    </row>
    <row r="175" spans="1:5">
      <c r="B175" s="6">
        <v>3</v>
      </c>
      <c r="C175" s="1">
        <f t="shared" si="12"/>
        <v>97.678077397420282</v>
      </c>
      <c r="D175" s="7">
        <f t="shared" si="13"/>
        <v>1.3499550014999499E-2</v>
      </c>
      <c r="E175" s="7">
        <f>IF(AND(B175&gt;='Solar Battery Calculator'!$C$2,B175&lt;='Solar Battery Calculator'!$C$3),$E$3,0)</f>
        <v>0</v>
      </c>
    </row>
    <row r="176" spans="1:5">
      <c r="B176" s="6">
        <v>4</v>
      </c>
      <c r="C176" s="1">
        <f t="shared" si="12"/>
        <v>97.664577847405283</v>
      </c>
      <c r="D176" s="7">
        <f t="shared" si="13"/>
        <v>1.3499550014999499E-2</v>
      </c>
      <c r="E176" s="7">
        <f>IF(AND(B176&gt;='Solar Battery Calculator'!$C$2,B176&lt;='Solar Battery Calculator'!$C$3),$E$3,0)</f>
        <v>0</v>
      </c>
    </row>
    <row r="177" spans="2:5">
      <c r="B177" s="6">
        <v>5</v>
      </c>
      <c r="C177" s="1">
        <f t="shared" si="12"/>
        <v>97.651078297390285</v>
      </c>
      <c r="D177" s="7">
        <f t="shared" si="13"/>
        <v>1.3499550014999499E-2</v>
      </c>
      <c r="E177" s="7">
        <f>IF(AND(B177&gt;='Solar Battery Calculator'!$C$2,B177&lt;='Solar Battery Calculator'!$C$3),$E$3,0)</f>
        <v>0</v>
      </c>
    </row>
    <row r="178" spans="2:5">
      <c r="B178" s="6">
        <v>6</v>
      </c>
      <c r="C178" s="1">
        <f t="shared" si="12"/>
        <v>97.637578747375287</v>
      </c>
      <c r="D178" s="7">
        <f t="shared" si="13"/>
        <v>1.3499550014999499E-2</v>
      </c>
      <c r="E178" s="7">
        <f>IF(AND(B178&gt;='Solar Battery Calculator'!$C$2,B178&lt;='Solar Battery Calculator'!$C$3),$E$3,0)</f>
        <v>0</v>
      </c>
    </row>
    <row r="179" spans="2:5">
      <c r="B179" s="6">
        <v>7</v>
      </c>
      <c r="C179" s="1">
        <f t="shared" si="12"/>
        <v>97.624079197360288</v>
      </c>
      <c r="D179" s="7">
        <f t="shared" si="13"/>
        <v>1.3499550014999499E-2</v>
      </c>
      <c r="E179" s="7">
        <f>IF(AND(B179&gt;='Solar Battery Calculator'!$C$2,B179&lt;='Solar Battery Calculator'!$C$3),$E$3,0)</f>
        <v>0</v>
      </c>
    </row>
    <row r="180" spans="2:5">
      <c r="B180" s="6">
        <v>8</v>
      </c>
      <c r="C180" s="1">
        <f t="shared" si="12"/>
        <v>97.61057964734529</v>
      </c>
      <c r="D180" s="7">
        <f t="shared" si="13"/>
        <v>1.3499550014999499E-2</v>
      </c>
      <c r="E180" s="7">
        <f>IF(AND(B180&gt;='Solar Battery Calculator'!$C$2,B180&lt;='Solar Battery Calculator'!$C$3),$E$3,0)</f>
        <v>0</v>
      </c>
    </row>
    <row r="181" spans="2:5">
      <c r="B181" s="6">
        <v>9</v>
      </c>
      <c r="C181" s="1">
        <f t="shared" si="12"/>
        <v>97.597080097330291</v>
      </c>
      <c r="D181" s="7">
        <f t="shared" si="13"/>
        <v>1.3499550014999499E-2</v>
      </c>
      <c r="E181" s="7">
        <f>IF(AND(B181&gt;='Solar Battery Calculator'!$C$2,B181&lt;='Solar Battery Calculator'!$C$3),$E$3,0)</f>
        <v>0</v>
      </c>
    </row>
    <row r="182" spans="2:5">
      <c r="B182" s="6">
        <v>10</v>
      </c>
      <c r="C182" s="1">
        <f t="shared" si="12"/>
        <v>97.583580547315293</v>
      </c>
      <c r="D182" s="7">
        <f t="shared" si="13"/>
        <v>1.3499550014999499E-2</v>
      </c>
      <c r="E182" s="7">
        <f>IF(AND(B182&gt;='Solar Battery Calculator'!$C$2,B182&lt;='Solar Battery Calculator'!$C$3),$E$3,0)</f>
        <v>0</v>
      </c>
    </row>
    <row r="183" spans="2:5">
      <c r="B183" s="6">
        <v>11</v>
      </c>
      <c r="C183" s="1">
        <f t="shared" si="12"/>
        <v>97.570080997300295</v>
      </c>
      <c r="D183" s="7">
        <f t="shared" si="13"/>
        <v>1.3499550014999499E-2</v>
      </c>
      <c r="E183" s="7">
        <f>IF(AND(B183&gt;='Solar Battery Calculator'!$C$2,B183&lt;='Solar Battery Calculator'!$C$3),$E$3,0)</f>
        <v>0</v>
      </c>
    </row>
    <row r="184" spans="2:5">
      <c r="B184" s="6">
        <v>12</v>
      </c>
      <c r="C184" s="1">
        <f t="shared" si="12"/>
        <v>97.556581447285296</v>
      </c>
      <c r="D184" s="7">
        <f t="shared" si="13"/>
        <v>1.3499550014999499E-2</v>
      </c>
      <c r="E184" s="7">
        <f>IF(AND(B184&gt;='Solar Battery Calculator'!$C$2,B184&lt;='Solar Battery Calculator'!$C$3),$E$3,0)</f>
        <v>0</v>
      </c>
    </row>
    <row r="185" spans="2:5">
      <c r="B185" s="6">
        <v>13</v>
      </c>
      <c r="C185" s="1">
        <f t="shared" si="12"/>
        <v>97.543081897270298</v>
      </c>
      <c r="D185" s="7">
        <f t="shared" si="13"/>
        <v>1.3499550014999499E-2</v>
      </c>
      <c r="E185" s="7">
        <f>IF(AND(B185&gt;='Solar Battery Calculator'!$C$2,B185&lt;='Solar Battery Calculator'!$C$3),$E$3,0)</f>
        <v>0</v>
      </c>
    </row>
    <row r="186" spans="2:5">
      <c r="B186" s="6">
        <v>14</v>
      </c>
      <c r="C186" s="1">
        <f t="shared" si="12"/>
        <v>97.5295823472553</v>
      </c>
      <c r="D186" s="7">
        <f t="shared" si="13"/>
        <v>1.3499550014999499E-2</v>
      </c>
      <c r="E186" s="7">
        <f>IF(AND(B186&gt;='Solar Battery Calculator'!$C$2,B186&lt;='Solar Battery Calculator'!$C$3),$E$3,0)</f>
        <v>0</v>
      </c>
    </row>
    <row r="187" spans="2:5">
      <c r="B187" s="6">
        <v>15</v>
      </c>
      <c r="C187" s="1">
        <f t="shared" si="12"/>
        <v>97.516082797240301</v>
      </c>
      <c r="D187" s="7">
        <f t="shared" si="13"/>
        <v>1.3499550014999499E-2</v>
      </c>
      <c r="E187" s="7">
        <f>IF(AND(B187&gt;='Solar Battery Calculator'!$C$2,B187&lt;='Solar Battery Calculator'!$C$3),$E$3,0)</f>
        <v>0</v>
      </c>
    </row>
    <row r="188" spans="2:5">
      <c r="B188" s="6">
        <v>16</v>
      </c>
      <c r="C188" s="1">
        <f t="shared" si="12"/>
        <v>97.502583247225303</v>
      </c>
      <c r="D188" s="7">
        <f t="shared" si="13"/>
        <v>1.3499550014999499E-2</v>
      </c>
      <c r="E188" s="7">
        <f>IF(AND(B188&gt;='Solar Battery Calculator'!$C$2,B188&lt;='Solar Battery Calculator'!$C$3),$E$3,0)</f>
        <v>0</v>
      </c>
    </row>
    <row r="189" spans="2:5">
      <c r="B189" s="6">
        <v>17</v>
      </c>
      <c r="C189" s="1">
        <f t="shared" si="12"/>
        <v>97.489083697210305</v>
      </c>
      <c r="D189" s="7">
        <f t="shared" si="13"/>
        <v>1.3499550014999499E-2</v>
      </c>
      <c r="E189" s="7">
        <f>IF(AND(B189&gt;='Solar Battery Calculator'!$C$2,B189&lt;='Solar Battery Calculator'!$C$3),$E$3,0)</f>
        <v>0</v>
      </c>
    </row>
    <row r="190" spans="2:5">
      <c r="B190" s="6">
        <v>18</v>
      </c>
      <c r="C190" s="1">
        <f t="shared" si="12"/>
        <v>97.475584147195306</v>
      </c>
      <c r="D190" s="7">
        <f t="shared" si="13"/>
        <v>1.3499550014999499E-2</v>
      </c>
      <c r="E190" s="7">
        <f>IF(AND(B190&gt;='Solar Battery Calculator'!$C$2,B190&lt;='Solar Battery Calculator'!$C$3),$E$3,0)</f>
        <v>0</v>
      </c>
    </row>
    <row r="191" spans="2:5">
      <c r="B191" s="6">
        <v>19</v>
      </c>
      <c r="C191" s="1">
        <f t="shared" si="12"/>
        <v>97.462084597180308</v>
      </c>
      <c r="D191" s="7">
        <f t="shared" si="13"/>
        <v>1.3499550014999499E-2</v>
      </c>
      <c r="E191" s="7">
        <f>IF(AND(B191&gt;='Solar Battery Calculator'!$C$2,B191&lt;='Solar Battery Calculator'!$C$3),$E$3,0)</f>
        <v>0</v>
      </c>
    </row>
    <row r="192" spans="2:5">
      <c r="B192" s="6">
        <v>20</v>
      </c>
      <c r="C192" s="1">
        <f t="shared" si="12"/>
        <v>97.448585047165309</v>
      </c>
      <c r="D192" s="7">
        <f t="shared" si="13"/>
        <v>1.3499550014999499E-2</v>
      </c>
      <c r="E192" s="7">
        <f>IF(AND(B192&gt;='Solar Battery Calculator'!$C$2,B192&lt;='Solar Battery Calculator'!$C$3),$E$3,0)</f>
        <v>0</v>
      </c>
    </row>
    <row r="193" spans="1:5">
      <c r="B193" s="6">
        <v>21</v>
      </c>
      <c r="C193" s="1">
        <f t="shared" si="12"/>
        <v>97.435085497150311</v>
      </c>
      <c r="D193" s="7">
        <f t="shared" si="13"/>
        <v>1.3499550014999499E-2</v>
      </c>
      <c r="E193" s="7">
        <f>IF(AND(B193&gt;='Solar Battery Calculator'!$C$2,B193&lt;='Solar Battery Calculator'!$C$3),$E$3,0)</f>
        <v>0</v>
      </c>
    </row>
    <row r="194" spans="1:5">
      <c r="B194" s="6">
        <v>22</v>
      </c>
      <c r="C194" s="1">
        <f t="shared" si="12"/>
        <v>97.421585947135313</v>
      </c>
      <c r="D194" s="7">
        <f t="shared" si="13"/>
        <v>1.3499550014999499E-2</v>
      </c>
      <c r="E194" s="7">
        <f>IF(AND(B194&gt;='Solar Battery Calculator'!$C$2,B194&lt;='Solar Battery Calculator'!$C$3),$E$3,0)</f>
        <v>0</v>
      </c>
    </row>
    <row r="195" spans="1:5">
      <c r="A195">
        <v>8</v>
      </c>
      <c r="B195" s="6">
        <v>23</v>
      </c>
      <c r="C195" s="1">
        <f t="shared" si="12"/>
        <v>97.408086397120314</v>
      </c>
      <c r="D195" s="7">
        <f t="shared" si="13"/>
        <v>1.3499550014999499E-2</v>
      </c>
      <c r="E195" s="7">
        <f>IF(AND(B195&gt;='Solar Battery Calculator'!$C$2,B195&lt;='Solar Battery Calculator'!$C$3),$E$3,0)</f>
        <v>0</v>
      </c>
    </row>
    <row r="196" spans="1:5">
      <c r="B196" s="6">
        <v>0</v>
      </c>
      <c r="C196" s="1">
        <f t="shared" si="12"/>
        <v>97.394586847105316</v>
      </c>
      <c r="D196" s="7">
        <f t="shared" si="13"/>
        <v>1.3499550014999499E-2</v>
      </c>
      <c r="E196" s="7">
        <f>IF(AND(B196&gt;='Solar Battery Calculator'!$C$2,B196&lt;='Solar Battery Calculator'!$C$3),$E$3,0)</f>
        <v>0</v>
      </c>
    </row>
    <row r="197" spans="1:5">
      <c r="B197" s="6">
        <v>1</v>
      </c>
      <c r="C197" s="1">
        <f t="shared" si="12"/>
        <v>97.381087297090318</v>
      </c>
      <c r="D197" s="7">
        <f t="shared" si="13"/>
        <v>1.3499550014999499E-2</v>
      </c>
      <c r="E197" s="7">
        <f>IF(AND(B197&gt;='Solar Battery Calculator'!$C$2,B197&lt;='Solar Battery Calculator'!$C$3),$E$3,0)</f>
        <v>0</v>
      </c>
    </row>
    <row r="198" spans="1:5">
      <c r="B198" s="6">
        <v>2</v>
      </c>
      <c r="C198" s="1">
        <f t="shared" si="12"/>
        <v>97.367587747075319</v>
      </c>
      <c r="D198" s="7">
        <f t="shared" si="13"/>
        <v>1.3499550014999499E-2</v>
      </c>
      <c r="E198" s="7">
        <f>IF(AND(B198&gt;='Solar Battery Calculator'!$C$2,B198&lt;='Solar Battery Calculator'!$C$3),$E$3,0)</f>
        <v>0</v>
      </c>
    </row>
    <row r="199" spans="1:5">
      <c r="B199" s="6">
        <v>3</v>
      </c>
      <c r="C199" s="1">
        <f t="shared" si="12"/>
        <v>97.354088197060321</v>
      </c>
      <c r="D199" s="7">
        <f t="shared" si="13"/>
        <v>1.3499550014999499E-2</v>
      </c>
      <c r="E199" s="7">
        <f>IF(AND(B199&gt;='Solar Battery Calculator'!$C$2,B199&lt;='Solar Battery Calculator'!$C$3),$E$3,0)</f>
        <v>0</v>
      </c>
    </row>
    <row r="200" spans="1:5">
      <c r="B200" s="6">
        <v>4</v>
      </c>
      <c r="C200" s="1">
        <f t="shared" si="12"/>
        <v>97.340588647045323</v>
      </c>
      <c r="D200" s="7">
        <f t="shared" si="13"/>
        <v>1.3499550014999499E-2</v>
      </c>
      <c r="E200" s="7">
        <f>IF(AND(B200&gt;='Solar Battery Calculator'!$C$2,B200&lt;='Solar Battery Calculator'!$C$3),$E$3,0)</f>
        <v>0</v>
      </c>
    </row>
    <row r="201" spans="1:5">
      <c r="B201" s="6">
        <v>5</v>
      </c>
      <c r="C201" s="1">
        <f t="shared" si="12"/>
        <v>97.327089097030324</v>
      </c>
      <c r="D201" s="7">
        <f t="shared" si="13"/>
        <v>1.3499550014999499E-2</v>
      </c>
      <c r="E201" s="7">
        <f>IF(AND(B201&gt;='Solar Battery Calculator'!$C$2,B201&lt;='Solar Battery Calculator'!$C$3),$E$3,0)</f>
        <v>0</v>
      </c>
    </row>
    <row r="202" spans="1:5">
      <c r="B202" s="6">
        <v>6</v>
      </c>
      <c r="C202" s="1">
        <f t="shared" si="12"/>
        <v>97.313589547015326</v>
      </c>
      <c r="D202" s="7">
        <f t="shared" si="13"/>
        <v>1.3499550014999499E-2</v>
      </c>
      <c r="E202" s="7">
        <f>IF(AND(B202&gt;='Solar Battery Calculator'!$C$2,B202&lt;='Solar Battery Calculator'!$C$3),$E$3,0)</f>
        <v>0</v>
      </c>
    </row>
    <row r="203" spans="1:5">
      <c r="B203" s="6">
        <v>7</v>
      </c>
      <c r="C203" s="1">
        <f t="shared" si="12"/>
        <v>97.300089997000327</v>
      </c>
      <c r="D203" s="7">
        <f t="shared" si="13"/>
        <v>1.3499550014999499E-2</v>
      </c>
      <c r="E203" s="7">
        <f>IF(AND(B203&gt;='Solar Battery Calculator'!$C$2,B203&lt;='Solar Battery Calculator'!$C$3),$E$3,0)</f>
        <v>0</v>
      </c>
    </row>
    <row r="204" spans="1:5">
      <c r="B204" s="6">
        <v>8</v>
      </c>
      <c r="C204" s="1">
        <f t="shared" si="12"/>
        <v>97.286590446985329</v>
      </c>
      <c r="D204" s="7">
        <f t="shared" si="13"/>
        <v>1.3499550014999499E-2</v>
      </c>
      <c r="E204" s="7">
        <f>IF(AND(B204&gt;='Solar Battery Calculator'!$C$2,B204&lt;='Solar Battery Calculator'!$C$3),$E$3,0)</f>
        <v>0</v>
      </c>
    </row>
    <row r="205" spans="1:5">
      <c r="B205" s="6">
        <v>9</v>
      </c>
      <c r="C205" s="1">
        <f t="shared" si="12"/>
        <v>97.273090896970331</v>
      </c>
      <c r="D205" s="7">
        <f t="shared" si="13"/>
        <v>1.3499550014999499E-2</v>
      </c>
      <c r="E205" s="7">
        <f>IF(AND(B205&gt;='Solar Battery Calculator'!$C$2,B205&lt;='Solar Battery Calculator'!$C$3),$E$3,0)</f>
        <v>0</v>
      </c>
    </row>
    <row r="206" spans="1:5">
      <c r="B206" s="6">
        <v>10</v>
      </c>
      <c r="C206" s="1">
        <f t="shared" si="12"/>
        <v>97.259591346955332</v>
      </c>
      <c r="D206" s="7">
        <f t="shared" si="13"/>
        <v>1.3499550014999499E-2</v>
      </c>
      <c r="E206" s="7">
        <f>IF(AND(B206&gt;='Solar Battery Calculator'!$C$2,B206&lt;='Solar Battery Calculator'!$C$3),$E$3,0)</f>
        <v>0</v>
      </c>
    </row>
    <row r="207" spans="1:5">
      <c r="B207" s="6">
        <v>11</v>
      </c>
      <c r="C207" s="1">
        <f t="shared" si="12"/>
        <v>97.246091796940334</v>
      </c>
      <c r="D207" s="7">
        <f t="shared" si="13"/>
        <v>1.3499550014999499E-2</v>
      </c>
      <c r="E207" s="7">
        <f>IF(AND(B207&gt;='Solar Battery Calculator'!$C$2,B207&lt;='Solar Battery Calculator'!$C$3),$E$3,0)</f>
        <v>0</v>
      </c>
    </row>
    <row r="208" spans="1:5">
      <c r="B208" s="6">
        <v>12</v>
      </c>
      <c r="C208" s="1">
        <f t="shared" si="12"/>
        <v>97.232592246925336</v>
      </c>
      <c r="D208" s="7">
        <f t="shared" si="13"/>
        <v>1.3499550014999499E-2</v>
      </c>
      <c r="E208" s="7">
        <f>IF(AND(B208&gt;='Solar Battery Calculator'!$C$2,B208&lt;='Solar Battery Calculator'!$C$3),$E$3,0)</f>
        <v>0</v>
      </c>
    </row>
    <row r="209" spans="1:5">
      <c r="B209" s="6">
        <v>13</v>
      </c>
      <c r="C209" s="1">
        <f t="shared" si="12"/>
        <v>97.219092696910337</v>
      </c>
      <c r="D209" s="7">
        <f t="shared" si="13"/>
        <v>1.3499550014999499E-2</v>
      </c>
      <c r="E209" s="7">
        <f>IF(AND(B209&gt;='Solar Battery Calculator'!$C$2,B209&lt;='Solar Battery Calculator'!$C$3),$E$3,0)</f>
        <v>0</v>
      </c>
    </row>
    <row r="210" spans="1:5">
      <c r="B210" s="6">
        <v>14</v>
      </c>
      <c r="C210" s="1">
        <f t="shared" si="12"/>
        <v>97.205593146895339</v>
      </c>
      <c r="D210" s="7">
        <f t="shared" si="13"/>
        <v>1.3499550014999499E-2</v>
      </c>
      <c r="E210" s="7">
        <f>IF(AND(B210&gt;='Solar Battery Calculator'!$C$2,B210&lt;='Solar Battery Calculator'!$C$3),$E$3,0)</f>
        <v>0</v>
      </c>
    </row>
    <row r="211" spans="1:5">
      <c r="B211" s="6">
        <v>15</v>
      </c>
      <c r="C211" s="1">
        <f t="shared" si="12"/>
        <v>97.192093596880341</v>
      </c>
      <c r="D211" s="7">
        <f t="shared" si="13"/>
        <v>1.3499550014999499E-2</v>
      </c>
      <c r="E211" s="7">
        <f>IF(AND(B211&gt;='Solar Battery Calculator'!$C$2,B211&lt;='Solar Battery Calculator'!$C$3),$E$3,0)</f>
        <v>0</v>
      </c>
    </row>
    <row r="212" spans="1:5">
      <c r="B212" s="6">
        <v>16</v>
      </c>
      <c r="C212" s="1">
        <f t="shared" si="12"/>
        <v>97.178594046865342</v>
      </c>
      <c r="D212" s="7">
        <f t="shared" si="13"/>
        <v>1.3499550014999499E-2</v>
      </c>
      <c r="E212" s="7">
        <f>IF(AND(B212&gt;='Solar Battery Calculator'!$C$2,B212&lt;='Solar Battery Calculator'!$C$3),$E$3,0)</f>
        <v>0</v>
      </c>
    </row>
    <row r="213" spans="1:5">
      <c r="B213" s="6">
        <v>17</v>
      </c>
      <c r="C213" s="1">
        <f t="shared" ref="C213:C276" si="14">IF(C212-D213+E213&lt;$F$3,C212-D213+E213,$F$3)</f>
        <v>97.165094496850344</v>
      </c>
      <c r="D213" s="7">
        <f t="shared" si="13"/>
        <v>1.3499550014999499E-2</v>
      </c>
      <c r="E213" s="7">
        <f>IF(AND(B213&gt;='Solar Battery Calculator'!$C$2,B213&lt;='Solar Battery Calculator'!$C$3),$E$3,0)</f>
        <v>0</v>
      </c>
    </row>
    <row r="214" spans="1:5">
      <c r="B214" s="6">
        <v>18</v>
      </c>
      <c r="C214" s="1">
        <f t="shared" si="14"/>
        <v>97.151594946835345</v>
      </c>
      <c r="D214" s="7">
        <f t="shared" si="13"/>
        <v>1.3499550014999499E-2</v>
      </c>
      <c r="E214" s="7">
        <f>IF(AND(B214&gt;='Solar Battery Calculator'!$C$2,B214&lt;='Solar Battery Calculator'!$C$3),$E$3,0)</f>
        <v>0</v>
      </c>
    </row>
    <row r="215" spans="1:5">
      <c r="B215" s="6">
        <v>19</v>
      </c>
      <c r="C215" s="1">
        <f t="shared" si="14"/>
        <v>97.138095396820347</v>
      </c>
      <c r="D215" s="7">
        <f t="shared" si="13"/>
        <v>1.3499550014999499E-2</v>
      </c>
      <c r="E215" s="7">
        <f>IF(AND(B215&gt;='Solar Battery Calculator'!$C$2,B215&lt;='Solar Battery Calculator'!$C$3),$E$3,0)</f>
        <v>0</v>
      </c>
    </row>
    <row r="216" spans="1:5">
      <c r="B216" s="6">
        <v>20</v>
      </c>
      <c r="C216" s="1">
        <f t="shared" si="14"/>
        <v>97.124595846805349</v>
      </c>
      <c r="D216" s="7">
        <f t="shared" si="13"/>
        <v>1.3499550014999499E-2</v>
      </c>
      <c r="E216" s="7">
        <f>IF(AND(B216&gt;='Solar Battery Calculator'!$C$2,B216&lt;='Solar Battery Calculator'!$C$3),$E$3,0)</f>
        <v>0</v>
      </c>
    </row>
    <row r="217" spans="1:5">
      <c r="B217" s="6">
        <v>21</v>
      </c>
      <c r="C217" s="1">
        <f t="shared" si="14"/>
        <v>97.11109629679035</v>
      </c>
      <c r="D217" s="7">
        <f t="shared" si="13"/>
        <v>1.3499550014999499E-2</v>
      </c>
      <c r="E217" s="7">
        <f>IF(AND(B217&gt;='Solar Battery Calculator'!$C$2,B217&lt;='Solar Battery Calculator'!$C$3),$E$3,0)</f>
        <v>0</v>
      </c>
    </row>
    <row r="218" spans="1:5">
      <c r="B218" s="6">
        <v>22</v>
      </c>
      <c r="C218" s="1">
        <f t="shared" si="14"/>
        <v>97.097596746775352</v>
      </c>
      <c r="D218" s="7">
        <f t="shared" si="13"/>
        <v>1.3499550014999499E-2</v>
      </c>
      <c r="E218" s="7">
        <f>IF(AND(B218&gt;='Solar Battery Calculator'!$C$2,B218&lt;='Solar Battery Calculator'!$C$3),$E$3,0)</f>
        <v>0</v>
      </c>
    </row>
    <row r="219" spans="1:5">
      <c r="A219">
        <v>9</v>
      </c>
      <c r="B219" s="6">
        <v>23</v>
      </c>
      <c r="C219" s="1">
        <f t="shared" si="14"/>
        <v>97.084097196760354</v>
      </c>
      <c r="D219" s="7">
        <f t="shared" si="13"/>
        <v>1.3499550014999499E-2</v>
      </c>
      <c r="E219" s="7">
        <f>IF(AND(B219&gt;='Solar Battery Calculator'!$C$2,B219&lt;='Solar Battery Calculator'!$C$3),$E$3,0)</f>
        <v>0</v>
      </c>
    </row>
    <row r="220" spans="1:5">
      <c r="B220" s="6">
        <v>0</v>
      </c>
      <c r="C220" s="1">
        <f t="shared" si="14"/>
        <v>97.070597646745355</v>
      </c>
      <c r="D220" s="7">
        <f t="shared" si="13"/>
        <v>1.3499550014999499E-2</v>
      </c>
      <c r="E220" s="7">
        <f>IF(AND(B220&gt;='Solar Battery Calculator'!$C$2,B220&lt;='Solar Battery Calculator'!$C$3),$E$3,0)</f>
        <v>0</v>
      </c>
    </row>
    <row r="221" spans="1:5">
      <c r="B221" s="6">
        <v>1</v>
      </c>
      <c r="C221" s="1">
        <f t="shared" si="14"/>
        <v>97.057098096730357</v>
      </c>
      <c r="D221" s="7">
        <f t="shared" si="13"/>
        <v>1.3499550014999499E-2</v>
      </c>
      <c r="E221" s="7">
        <f>IF(AND(B221&gt;='Solar Battery Calculator'!$C$2,B221&lt;='Solar Battery Calculator'!$C$3),$E$3,0)</f>
        <v>0</v>
      </c>
    </row>
    <row r="222" spans="1:5">
      <c r="B222" s="6">
        <v>2</v>
      </c>
      <c r="C222" s="1">
        <f t="shared" si="14"/>
        <v>97.043598546715359</v>
      </c>
      <c r="D222" s="7">
        <f t="shared" si="13"/>
        <v>1.3499550014999499E-2</v>
      </c>
      <c r="E222" s="7">
        <f>IF(AND(B222&gt;='Solar Battery Calculator'!$C$2,B222&lt;='Solar Battery Calculator'!$C$3),$E$3,0)</f>
        <v>0</v>
      </c>
    </row>
    <row r="223" spans="1:5">
      <c r="B223" s="6">
        <v>3</v>
      </c>
      <c r="C223" s="1">
        <f t="shared" si="14"/>
        <v>97.03009899670036</v>
      </c>
      <c r="D223" s="7">
        <f t="shared" si="13"/>
        <v>1.3499550014999499E-2</v>
      </c>
      <c r="E223" s="7">
        <f>IF(AND(B223&gt;='Solar Battery Calculator'!$C$2,B223&lt;='Solar Battery Calculator'!$C$3),$E$3,0)</f>
        <v>0</v>
      </c>
    </row>
    <row r="224" spans="1:5">
      <c r="B224" s="6">
        <v>4</v>
      </c>
      <c r="C224" s="1">
        <f t="shared" si="14"/>
        <v>97.016599446685362</v>
      </c>
      <c r="D224" s="7">
        <f t="shared" si="13"/>
        <v>1.3499550014999499E-2</v>
      </c>
      <c r="E224" s="7">
        <f>IF(AND(B224&gt;='Solar Battery Calculator'!$C$2,B224&lt;='Solar Battery Calculator'!$C$3),$E$3,0)</f>
        <v>0</v>
      </c>
    </row>
    <row r="225" spans="2:5">
      <c r="B225" s="6">
        <v>5</v>
      </c>
      <c r="C225" s="1">
        <f t="shared" si="14"/>
        <v>97.003099896670363</v>
      </c>
      <c r="D225" s="7">
        <f t="shared" si="13"/>
        <v>1.3499550014999499E-2</v>
      </c>
      <c r="E225" s="7">
        <f>IF(AND(B225&gt;='Solar Battery Calculator'!$C$2,B225&lt;='Solar Battery Calculator'!$C$3),$E$3,0)</f>
        <v>0</v>
      </c>
    </row>
    <row r="226" spans="2:5">
      <c r="B226" s="6">
        <v>6</v>
      </c>
      <c r="C226" s="1">
        <f t="shared" si="14"/>
        <v>96.989600346655365</v>
      </c>
      <c r="D226" s="7">
        <f t="shared" si="13"/>
        <v>1.3499550014999499E-2</v>
      </c>
      <c r="E226" s="7">
        <f>IF(AND(B226&gt;='Solar Battery Calculator'!$C$2,B226&lt;='Solar Battery Calculator'!$C$3),$E$3,0)</f>
        <v>0</v>
      </c>
    </row>
    <row r="227" spans="2:5">
      <c r="B227" s="6">
        <v>7</v>
      </c>
      <c r="C227" s="1">
        <f t="shared" si="14"/>
        <v>96.976100796640367</v>
      </c>
      <c r="D227" s="7">
        <f t="shared" si="13"/>
        <v>1.3499550014999499E-2</v>
      </c>
      <c r="E227" s="7">
        <f>IF(AND(B227&gt;='Solar Battery Calculator'!$C$2,B227&lt;='Solar Battery Calculator'!$C$3),$E$3,0)</f>
        <v>0</v>
      </c>
    </row>
    <row r="228" spans="2:5">
      <c r="B228" s="6">
        <v>8</v>
      </c>
      <c r="C228" s="1">
        <f t="shared" si="14"/>
        <v>96.962601246625368</v>
      </c>
      <c r="D228" s="7">
        <f t="shared" ref="D228:D291" si="15">$D$3</f>
        <v>1.3499550014999499E-2</v>
      </c>
      <c r="E228" s="7">
        <f>IF(AND(B228&gt;='Solar Battery Calculator'!$C$2,B228&lt;='Solar Battery Calculator'!$C$3),$E$3,0)</f>
        <v>0</v>
      </c>
    </row>
    <row r="229" spans="2:5">
      <c r="B229" s="6">
        <v>9</v>
      </c>
      <c r="C229" s="1">
        <f t="shared" si="14"/>
        <v>96.94910169661037</v>
      </c>
      <c r="D229" s="7">
        <f t="shared" si="15"/>
        <v>1.3499550014999499E-2</v>
      </c>
      <c r="E229" s="7">
        <f>IF(AND(B229&gt;='Solar Battery Calculator'!$C$2,B229&lt;='Solar Battery Calculator'!$C$3),$E$3,0)</f>
        <v>0</v>
      </c>
    </row>
    <row r="230" spans="2:5">
      <c r="B230" s="6">
        <v>10</v>
      </c>
      <c r="C230" s="1">
        <f t="shared" si="14"/>
        <v>96.935602146595372</v>
      </c>
      <c r="D230" s="7">
        <f t="shared" si="15"/>
        <v>1.3499550014999499E-2</v>
      </c>
      <c r="E230" s="7">
        <f>IF(AND(B230&gt;='Solar Battery Calculator'!$C$2,B230&lt;='Solar Battery Calculator'!$C$3),$E$3,0)</f>
        <v>0</v>
      </c>
    </row>
    <row r="231" spans="2:5">
      <c r="B231" s="6">
        <v>11</v>
      </c>
      <c r="C231" s="1">
        <f t="shared" si="14"/>
        <v>96.922102596580373</v>
      </c>
      <c r="D231" s="7">
        <f t="shared" si="15"/>
        <v>1.3499550014999499E-2</v>
      </c>
      <c r="E231" s="7">
        <f>IF(AND(B231&gt;='Solar Battery Calculator'!$C$2,B231&lt;='Solar Battery Calculator'!$C$3),$E$3,0)</f>
        <v>0</v>
      </c>
    </row>
    <row r="232" spans="2:5">
      <c r="B232" s="6">
        <v>12</v>
      </c>
      <c r="C232" s="1">
        <f t="shared" si="14"/>
        <v>96.908603046565375</v>
      </c>
      <c r="D232" s="7">
        <f t="shared" si="15"/>
        <v>1.3499550014999499E-2</v>
      </c>
      <c r="E232" s="7">
        <f>IF(AND(B232&gt;='Solar Battery Calculator'!$C$2,B232&lt;='Solar Battery Calculator'!$C$3),$E$3,0)</f>
        <v>0</v>
      </c>
    </row>
    <row r="233" spans="2:5">
      <c r="B233" s="6">
        <v>13</v>
      </c>
      <c r="C233" s="1">
        <f t="shared" si="14"/>
        <v>96.895103496550377</v>
      </c>
      <c r="D233" s="7">
        <f t="shared" si="15"/>
        <v>1.3499550014999499E-2</v>
      </c>
      <c r="E233" s="7">
        <f>IF(AND(B233&gt;='Solar Battery Calculator'!$C$2,B233&lt;='Solar Battery Calculator'!$C$3),$E$3,0)</f>
        <v>0</v>
      </c>
    </row>
    <row r="234" spans="2:5">
      <c r="B234" s="6">
        <v>14</v>
      </c>
      <c r="C234" s="1">
        <f t="shared" si="14"/>
        <v>96.881603946535378</v>
      </c>
      <c r="D234" s="7">
        <f t="shared" si="15"/>
        <v>1.3499550014999499E-2</v>
      </c>
      <c r="E234" s="7">
        <f>IF(AND(B234&gt;='Solar Battery Calculator'!$C$2,B234&lt;='Solar Battery Calculator'!$C$3),$E$3,0)</f>
        <v>0</v>
      </c>
    </row>
    <row r="235" spans="2:5">
      <c r="B235" s="6">
        <v>15</v>
      </c>
      <c r="C235" s="1">
        <f t="shared" si="14"/>
        <v>96.86810439652038</v>
      </c>
      <c r="D235" s="7">
        <f t="shared" si="15"/>
        <v>1.3499550014999499E-2</v>
      </c>
      <c r="E235" s="7">
        <f>IF(AND(B235&gt;='Solar Battery Calculator'!$C$2,B235&lt;='Solar Battery Calculator'!$C$3),$E$3,0)</f>
        <v>0</v>
      </c>
    </row>
    <row r="236" spans="2:5">
      <c r="B236" s="6">
        <v>16</v>
      </c>
      <c r="C236" s="1">
        <f t="shared" si="14"/>
        <v>96.854604846505381</v>
      </c>
      <c r="D236" s="7">
        <f t="shared" si="15"/>
        <v>1.3499550014999499E-2</v>
      </c>
      <c r="E236" s="7">
        <f>IF(AND(B236&gt;='Solar Battery Calculator'!$C$2,B236&lt;='Solar Battery Calculator'!$C$3),$E$3,0)</f>
        <v>0</v>
      </c>
    </row>
    <row r="237" spans="2:5">
      <c r="B237" s="6">
        <v>17</v>
      </c>
      <c r="C237" s="1">
        <f t="shared" si="14"/>
        <v>96.841105296490383</v>
      </c>
      <c r="D237" s="7">
        <f t="shared" si="15"/>
        <v>1.3499550014999499E-2</v>
      </c>
      <c r="E237" s="7">
        <f>IF(AND(B237&gt;='Solar Battery Calculator'!$C$2,B237&lt;='Solar Battery Calculator'!$C$3),$E$3,0)</f>
        <v>0</v>
      </c>
    </row>
    <row r="238" spans="2:5">
      <c r="B238" s="6">
        <v>18</v>
      </c>
      <c r="C238" s="1">
        <f t="shared" si="14"/>
        <v>96.827605746475385</v>
      </c>
      <c r="D238" s="7">
        <f t="shared" si="15"/>
        <v>1.3499550014999499E-2</v>
      </c>
      <c r="E238" s="7">
        <f>IF(AND(B238&gt;='Solar Battery Calculator'!$C$2,B238&lt;='Solar Battery Calculator'!$C$3),$E$3,0)</f>
        <v>0</v>
      </c>
    </row>
    <row r="239" spans="2:5">
      <c r="B239" s="6">
        <v>19</v>
      </c>
      <c r="C239" s="1">
        <f t="shared" si="14"/>
        <v>96.814106196460386</v>
      </c>
      <c r="D239" s="7">
        <f t="shared" si="15"/>
        <v>1.3499550014999499E-2</v>
      </c>
      <c r="E239" s="7">
        <f>IF(AND(B239&gt;='Solar Battery Calculator'!$C$2,B239&lt;='Solar Battery Calculator'!$C$3),$E$3,0)</f>
        <v>0</v>
      </c>
    </row>
    <row r="240" spans="2:5">
      <c r="B240" s="6">
        <v>20</v>
      </c>
      <c r="C240" s="1">
        <f t="shared" si="14"/>
        <v>96.800606646445388</v>
      </c>
      <c r="D240" s="7">
        <f t="shared" si="15"/>
        <v>1.3499550014999499E-2</v>
      </c>
      <c r="E240" s="7">
        <f>IF(AND(B240&gt;='Solar Battery Calculator'!$C$2,B240&lt;='Solar Battery Calculator'!$C$3),$E$3,0)</f>
        <v>0</v>
      </c>
    </row>
    <row r="241" spans="1:5">
      <c r="B241" s="6">
        <v>21</v>
      </c>
      <c r="C241" s="1">
        <f t="shared" si="14"/>
        <v>96.78710709643039</v>
      </c>
      <c r="D241" s="7">
        <f t="shared" si="15"/>
        <v>1.3499550014999499E-2</v>
      </c>
      <c r="E241" s="7">
        <f>IF(AND(B241&gt;='Solar Battery Calculator'!$C$2,B241&lt;='Solar Battery Calculator'!$C$3),$E$3,0)</f>
        <v>0</v>
      </c>
    </row>
    <row r="242" spans="1:5">
      <c r="B242" s="6">
        <v>22</v>
      </c>
      <c r="C242" s="1">
        <f t="shared" si="14"/>
        <v>96.773607546415391</v>
      </c>
      <c r="D242" s="7">
        <f t="shared" si="15"/>
        <v>1.3499550014999499E-2</v>
      </c>
      <c r="E242" s="7">
        <f>IF(AND(B242&gt;='Solar Battery Calculator'!$C$2,B242&lt;='Solar Battery Calculator'!$C$3),$E$3,0)</f>
        <v>0</v>
      </c>
    </row>
    <row r="243" spans="1:5">
      <c r="A243">
        <v>10</v>
      </c>
      <c r="B243" s="6">
        <v>23</v>
      </c>
      <c r="C243" s="1">
        <f t="shared" si="14"/>
        <v>96.760107996400393</v>
      </c>
      <c r="D243" s="7">
        <f t="shared" si="15"/>
        <v>1.3499550014999499E-2</v>
      </c>
      <c r="E243" s="7">
        <f>IF(AND(B243&gt;='Solar Battery Calculator'!$C$2,B243&lt;='Solar Battery Calculator'!$C$3),$E$3,0)</f>
        <v>0</v>
      </c>
    </row>
    <row r="244" spans="1:5">
      <c r="B244" s="6">
        <v>0</v>
      </c>
      <c r="C244" s="1">
        <f t="shared" si="14"/>
        <v>96.746608446385395</v>
      </c>
      <c r="D244" s="7">
        <f t="shared" si="15"/>
        <v>1.3499550014999499E-2</v>
      </c>
      <c r="E244" s="7">
        <f>IF(AND(B244&gt;='Solar Battery Calculator'!$C$2,B244&lt;='Solar Battery Calculator'!$C$3),$E$3,0)</f>
        <v>0</v>
      </c>
    </row>
    <row r="245" spans="1:5">
      <c r="B245" s="6">
        <v>1</v>
      </c>
      <c r="C245" s="1">
        <f t="shared" si="14"/>
        <v>96.733108896370396</v>
      </c>
      <c r="D245" s="7">
        <f t="shared" si="15"/>
        <v>1.3499550014999499E-2</v>
      </c>
      <c r="E245" s="7">
        <f>IF(AND(B245&gt;='Solar Battery Calculator'!$C$2,B245&lt;='Solar Battery Calculator'!$C$3),$E$3,0)</f>
        <v>0</v>
      </c>
    </row>
    <row r="246" spans="1:5">
      <c r="B246" s="6">
        <v>2</v>
      </c>
      <c r="C246" s="1">
        <f t="shared" si="14"/>
        <v>96.719609346355398</v>
      </c>
      <c r="D246" s="7">
        <f t="shared" si="15"/>
        <v>1.3499550014999499E-2</v>
      </c>
      <c r="E246" s="7">
        <f>IF(AND(B246&gt;='Solar Battery Calculator'!$C$2,B246&lt;='Solar Battery Calculator'!$C$3),$E$3,0)</f>
        <v>0</v>
      </c>
    </row>
    <row r="247" spans="1:5">
      <c r="B247" s="6">
        <v>3</v>
      </c>
      <c r="C247" s="1">
        <f t="shared" si="14"/>
        <v>96.706109796340399</v>
      </c>
      <c r="D247" s="7">
        <f t="shared" si="15"/>
        <v>1.3499550014999499E-2</v>
      </c>
      <c r="E247" s="7">
        <f>IF(AND(B247&gt;='Solar Battery Calculator'!$C$2,B247&lt;='Solar Battery Calculator'!$C$3),$E$3,0)</f>
        <v>0</v>
      </c>
    </row>
    <row r="248" spans="1:5">
      <c r="B248" s="6">
        <v>4</v>
      </c>
      <c r="C248" s="1">
        <f t="shared" si="14"/>
        <v>96.692610246325401</v>
      </c>
      <c r="D248" s="7">
        <f t="shared" si="15"/>
        <v>1.3499550014999499E-2</v>
      </c>
      <c r="E248" s="7">
        <f>IF(AND(B248&gt;='Solar Battery Calculator'!$C$2,B248&lt;='Solar Battery Calculator'!$C$3),$E$3,0)</f>
        <v>0</v>
      </c>
    </row>
    <row r="249" spans="1:5">
      <c r="B249" s="6">
        <v>5</v>
      </c>
      <c r="C249" s="1">
        <f t="shared" si="14"/>
        <v>96.679110696310403</v>
      </c>
      <c r="D249" s="7">
        <f t="shared" si="15"/>
        <v>1.3499550014999499E-2</v>
      </c>
      <c r="E249" s="7">
        <f>IF(AND(B249&gt;='Solar Battery Calculator'!$C$2,B249&lt;='Solar Battery Calculator'!$C$3),$E$3,0)</f>
        <v>0</v>
      </c>
    </row>
    <row r="250" spans="1:5">
      <c r="B250" s="6">
        <v>6</v>
      </c>
      <c r="C250" s="1">
        <f t="shared" si="14"/>
        <v>96.665611146295404</v>
      </c>
      <c r="D250" s="7">
        <f t="shared" si="15"/>
        <v>1.3499550014999499E-2</v>
      </c>
      <c r="E250" s="7">
        <f>IF(AND(B250&gt;='Solar Battery Calculator'!$C$2,B250&lt;='Solar Battery Calculator'!$C$3),$E$3,0)</f>
        <v>0</v>
      </c>
    </row>
    <row r="251" spans="1:5">
      <c r="B251" s="6">
        <v>7</v>
      </c>
      <c r="C251" s="1">
        <f t="shared" si="14"/>
        <v>96.652111596280406</v>
      </c>
      <c r="D251" s="7">
        <f t="shared" si="15"/>
        <v>1.3499550014999499E-2</v>
      </c>
      <c r="E251" s="7">
        <f>IF(AND(B251&gt;='Solar Battery Calculator'!$C$2,B251&lt;='Solar Battery Calculator'!$C$3),$E$3,0)</f>
        <v>0</v>
      </c>
    </row>
    <row r="252" spans="1:5">
      <c r="B252" s="6">
        <v>8</v>
      </c>
      <c r="C252" s="1">
        <f t="shared" si="14"/>
        <v>96.638612046265408</v>
      </c>
      <c r="D252" s="7">
        <f t="shared" si="15"/>
        <v>1.3499550014999499E-2</v>
      </c>
      <c r="E252" s="7">
        <f>IF(AND(B252&gt;='Solar Battery Calculator'!$C$2,B252&lt;='Solar Battery Calculator'!$C$3),$E$3,0)</f>
        <v>0</v>
      </c>
    </row>
    <row r="253" spans="1:5">
      <c r="B253" s="6">
        <v>9</v>
      </c>
      <c r="C253" s="1">
        <f t="shared" si="14"/>
        <v>96.625112496250409</v>
      </c>
      <c r="D253" s="7">
        <f t="shared" si="15"/>
        <v>1.3499550014999499E-2</v>
      </c>
      <c r="E253" s="7">
        <f>IF(AND(B253&gt;='Solar Battery Calculator'!$C$2,B253&lt;='Solar Battery Calculator'!$C$3),$E$3,0)</f>
        <v>0</v>
      </c>
    </row>
    <row r="254" spans="1:5">
      <c r="B254" s="6">
        <v>10</v>
      </c>
      <c r="C254" s="1">
        <f t="shared" si="14"/>
        <v>96.611612946235411</v>
      </c>
      <c r="D254" s="7">
        <f t="shared" si="15"/>
        <v>1.3499550014999499E-2</v>
      </c>
      <c r="E254" s="7">
        <f>IF(AND(B254&gt;='Solar Battery Calculator'!$C$2,B254&lt;='Solar Battery Calculator'!$C$3),$E$3,0)</f>
        <v>0</v>
      </c>
    </row>
    <row r="255" spans="1:5">
      <c r="B255" s="6">
        <v>11</v>
      </c>
      <c r="C255" s="1">
        <f t="shared" si="14"/>
        <v>96.598113396220413</v>
      </c>
      <c r="D255" s="7">
        <f t="shared" si="15"/>
        <v>1.3499550014999499E-2</v>
      </c>
      <c r="E255" s="7">
        <f>IF(AND(B255&gt;='Solar Battery Calculator'!$C$2,B255&lt;='Solar Battery Calculator'!$C$3),$E$3,0)</f>
        <v>0</v>
      </c>
    </row>
    <row r="256" spans="1:5">
      <c r="B256" s="6">
        <v>12</v>
      </c>
      <c r="C256" s="1">
        <f t="shared" si="14"/>
        <v>96.584613846205414</v>
      </c>
      <c r="D256" s="7">
        <f t="shared" si="15"/>
        <v>1.3499550014999499E-2</v>
      </c>
      <c r="E256" s="7">
        <f>IF(AND(B256&gt;='Solar Battery Calculator'!$C$2,B256&lt;='Solar Battery Calculator'!$C$3),$E$3,0)</f>
        <v>0</v>
      </c>
    </row>
    <row r="257" spans="1:5">
      <c r="B257" s="6">
        <v>13</v>
      </c>
      <c r="C257" s="1">
        <f t="shared" si="14"/>
        <v>96.571114296190416</v>
      </c>
      <c r="D257" s="7">
        <f t="shared" si="15"/>
        <v>1.3499550014999499E-2</v>
      </c>
      <c r="E257" s="7">
        <f>IF(AND(B257&gt;='Solar Battery Calculator'!$C$2,B257&lt;='Solar Battery Calculator'!$C$3),$E$3,0)</f>
        <v>0</v>
      </c>
    </row>
    <row r="258" spans="1:5">
      <c r="B258" s="6">
        <v>14</v>
      </c>
      <c r="C258" s="1">
        <f t="shared" si="14"/>
        <v>96.557614746175418</v>
      </c>
      <c r="D258" s="7">
        <f t="shared" si="15"/>
        <v>1.3499550014999499E-2</v>
      </c>
      <c r="E258" s="7">
        <f>IF(AND(B258&gt;='Solar Battery Calculator'!$C$2,B258&lt;='Solar Battery Calculator'!$C$3),$E$3,0)</f>
        <v>0</v>
      </c>
    </row>
    <row r="259" spans="1:5">
      <c r="B259" s="6">
        <v>15</v>
      </c>
      <c r="C259" s="1">
        <f t="shared" si="14"/>
        <v>96.544115196160419</v>
      </c>
      <c r="D259" s="7">
        <f t="shared" si="15"/>
        <v>1.3499550014999499E-2</v>
      </c>
      <c r="E259" s="7">
        <f>IF(AND(B259&gt;='Solar Battery Calculator'!$C$2,B259&lt;='Solar Battery Calculator'!$C$3),$E$3,0)</f>
        <v>0</v>
      </c>
    </row>
    <row r="260" spans="1:5">
      <c r="B260" s="6">
        <v>16</v>
      </c>
      <c r="C260" s="1">
        <f t="shared" si="14"/>
        <v>96.530615646145421</v>
      </c>
      <c r="D260" s="7">
        <f t="shared" si="15"/>
        <v>1.3499550014999499E-2</v>
      </c>
      <c r="E260" s="7">
        <f>IF(AND(B260&gt;='Solar Battery Calculator'!$C$2,B260&lt;='Solar Battery Calculator'!$C$3),$E$3,0)</f>
        <v>0</v>
      </c>
    </row>
    <row r="261" spans="1:5">
      <c r="B261" s="6">
        <v>17</v>
      </c>
      <c r="C261" s="1">
        <f t="shared" si="14"/>
        <v>96.517116096130422</v>
      </c>
      <c r="D261" s="7">
        <f t="shared" si="15"/>
        <v>1.3499550014999499E-2</v>
      </c>
      <c r="E261" s="7">
        <f>IF(AND(B261&gt;='Solar Battery Calculator'!$C$2,B261&lt;='Solar Battery Calculator'!$C$3),$E$3,0)</f>
        <v>0</v>
      </c>
    </row>
    <row r="262" spans="1:5">
      <c r="B262" s="6">
        <v>18</v>
      </c>
      <c r="C262" s="1">
        <f t="shared" si="14"/>
        <v>96.503616546115424</v>
      </c>
      <c r="D262" s="7">
        <f t="shared" si="15"/>
        <v>1.3499550014999499E-2</v>
      </c>
      <c r="E262" s="7">
        <f>IF(AND(B262&gt;='Solar Battery Calculator'!$C$2,B262&lt;='Solar Battery Calculator'!$C$3),$E$3,0)</f>
        <v>0</v>
      </c>
    </row>
    <row r="263" spans="1:5">
      <c r="B263" s="6">
        <v>19</v>
      </c>
      <c r="C263" s="1">
        <f t="shared" si="14"/>
        <v>96.490116996100426</v>
      </c>
      <c r="D263" s="7">
        <f t="shared" si="15"/>
        <v>1.3499550014999499E-2</v>
      </c>
      <c r="E263" s="7">
        <f>IF(AND(B263&gt;='Solar Battery Calculator'!$C$2,B263&lt;='Solar Battery Calculator'!$C$3),$E$3,0)</f>
        <v>0</v>
      </c>
    </row>
    <row r="264" spans="1:5">
      <c r="B264" s="6">
        <v>20</v>
      </c>
      <c r="C264" s="1">
        <f t="shared" si="14"/>
        <v>96.476617446085427</v>
      </c>
      <c r="D264" s="7">
        <f t="shared" si="15"/>
        <v>1.3499550014999499E-2</v>
      </c>
      <c r="E264" s="7">
        <f>IF(AND(B264&gt;='Solar Battery Calculator'!$C$2,B264&lt;='Solar Battery Calculator'!$C$3),$E$3,0)</f>
        <v>0</v>
      </c>
    </row>
    <row r="265" spans="1:5">
      <c r="B265" s="6">
        <v>21</v>
      </c>
      <c r="C265" s="1">
        <f t="shared" si="14"/>
        <v>96.463117896070429</v>
      </c>
      <c r="D265" s="7">
        <f t="shared" si="15"/>
        <v>1.3499550014999499E-2</v>
      </c>
      <c r="E265" s="7">
        <f>IF(AND(B265&gt;='Solar Battery Calculator'!$C$2,B265&lt;='Solar Battery Calculator'!$C$3),$E$3,0)</f>
        <v>0</v>
      </c>
    </row>
    <row r="266" spans="1:5">
      <c r="B266" s="6">
        <v>22</v>
      </c>
      <c r="C266" s="1">
        <f t="shared" si="14"/>
        <v>96.449618346055431</v>
      </c>
      <c r="D266" s="7">
        <f t="shared" si="15"/>
        <v>1.3499550014999499E-2</v>
      </c>
      <c r="E266" s="7">
        <f>IF(AND(B266&gt;='Solar Battery Calculator'!$C$2,B266&lt;='Solar Battery Calculator'!$C$3),$E$3,0)</f>
        <v>0</v>
      </c>
    </row>
    <row r="267" spans="1:5">
      <c r="A267">
        <v>11</v>
      </c>
      <c r="B267" s="6">
        <v>23</v>
      </c>
      <c r="C267" s="1">
        <f t="shared" si="14"/>
        <v>96.436118796040432</v>
      </c>
      <c r="D267" s="7">
        <f t="shared" si="15"/>
        <v>1.3499550014999499E-2</v>
      </c>
      <c r="E267" s="7">
        <f>IF(AND(B267&gt;='Solar Battery Calculator'!$C$2,B267&lt;='Solar Battery Calculator'!$C$3),$E$3,0)</f>
        <v>0</v>
      </c>
    </row>
    <row r="268" spans="1:5">
      <c r="B268" s="6">
        <v>0</v>
      </c>
      <c r="C268" s="1">
        <f t="shared" si="14"/>
        <v>96.422619246025434</v>
      </c>
      <c r="D268" s="7">
        <f t="shared" si="15"/>
        <v>1.3499550014999499E-2</v>
      </c>
      <c r="E268" s="7">
        <f>IF(AND(B268&gt;='Solar Battery Calculator'!$C$2,B268&lt;='Solar Battery Calculator'!$C$3),$E$3,0)</f>
        <v>0</v>
      </c>
    </row>
    <row r="269" spans="1:5">
      <c r="B269" s="6">
        <v>1</v>
      </c>
      <c r="C269" s="1">
        <f t="shared" si="14"/>
        <v>96.409119696010436</v>
      </c>
      <c r="D269" s="7">
        <f t="shared" si="15"/>
        <v>1.3499550014999499E-2</v>
      </c>
      <c r="E269" s="7">
        <f>IF(AND(B269&gt;='Solar Battery Calculator'!$C$2,B269&lt;='Solar Battery Calculator'!$C$3),$E$3,0)</f>
        <v>0</v>
      </c>
    </row>
    <row r="270" spans="1:5">
      <c r="B270" s="6">
        <v>2</v>
      </c>
      <c r="C270" s="1">
        <f t="shared" si="14"/>
        <v>96.395620145995437</v>
      </c>
      <c r="D270" s="7">
        <f t="shared" si="15"/>
        <v>1.3499550014999499E-2</v>
      </c>
      <c r="E270" s="7">
        <f>IF(AND(B270&gt;='Solar Battery Calculator'!$C$2,B270&lt;='Solar Battery Calculator'!$C$3),$E$3,0)</f>
        <v>0</v>
      </c>
    </row>
    <row r="271" spans="1:5">
      <c r="B271" s="6">
        <v>3</v>
      </c>
      <c r="C271" s="1">
        <f t="shared" si="14"/>
        <v>96.382120595980439</v>
      </c>
      <c r="D271" s="7">
        <f t="shared" si="15"/>
        <v>1.3499550014999499E-2</v>
      </c>
      <c r="E271" s="7">
        <f>IF(AND(B271&gt;='Solar Battery Calculator'!$C$2,B271&lt;='Solar Battery Calculator'!$C$3),$E$3,0)</f>
        <v>0</v>
      </c>
    </row>
    <row r="272" spans="1:5">
      <c r="B272" s="6">
        <v>4</v>
      </c>
      <c r="C272" s="1">
        <f t="shared" si="14"/>
        <v>96.36862104596544</v>
      </c>
      <c r="D272" s="7">
        <f t="shared" si="15"/>
        <v>1.3499550014999499E-2</v>
      </c>
      <c r="E272" s="7">
        <f>IF(AND(B272&gt;='Solar Battery Calculator'!$C$2,B272&lt;='Solar Battery Calculator'!$C$3),$E$3,0)</f>
        <v>0</v>
      </c>
    </row>
    <row r="273" spans="2:5">
      <c r="B273" s="6">
        <v>5</v>
      </c>
      <c r="C273" s="1">
        <f t="shared" si="14"/>
        <v>96.355121495950442</v>
      </c>
      <c r="D273" s="7">
        <f t="shared" si="15"/>
        <v>1.3499550014999499E-2</v>
      </c>
      <c r="E273" s="7">
        <f>IF(AND(B273&gt;='Solar Battery Calculator'!$C$2,B273&lt;='Solar Battery Calculator'!$C$3),$E$3,0)</f>
        <v>0</v>
      </c>
    </row>
    <row r="274" spans="2:5">
      <c r="B274" s="6">
        <v>6</v>
      </c>
      <c r="C274" s="1">
        <f t="shared" si="14"/>
        <v>96.341621945935444</v>
      </c>
      <c r="D274" s="7">
        <f t="shared" si="15"/>
        <v>1.3499550014999499E-2</v>
      </c>
      <c r="E274" s="7">
        <f>IF(AND(B274&gt;='Solar Battery Calculator'!$C$2,B274&lt;='Solar Battery Calculator'!$C$3),$E$3,0)</f>
        <v>0</v>
      </c>
    </row>
    <row r="275" spans="2:5">
      <c r="B275" s="6">
        <v>7</v>
      </c>
      <c r="C275" s="1">
        <f t="shared" si="14"/>
        <v>96.328122395920445</v>
      </c>
      <c r="D275" s="7">
        <f t="shared" si="15"/>
        <v>1.3499550014999499E-2</v>
      </c>
      <c r="E275" s="7">
        <f>IF(AND(B275&gt;='Solar Battery Calculator'!$C$2,B275&lt;='Solar Battery Calculator'!$C$3),$E$3,0)</f>
        <v>0</v>
      </c>
    </row>
    <row r="276" spans="2:5">
      <c r="B276" s="6">
        <v>8</v>
      </c>
      <c r="C276" s="1">
        <f t="shared" si="14"/>
        <v>96.314622845905447</v>
      </c>
      <c r="D276" s="7">
        <f t="shared" si="15"/>
        <v>1.3499550014999499E-2</v>
      </c>
      <c r="E276" s="7">
        <f>IF(AND(B276&gt;='Solar Battery Calculator'!$C$2,B276&lt;='Solar Battery Calculator'!$C$3),$E$3,0)</f>
        <v>0</v>
      </c>
    </row>
    <row r="277" spans="2:5">
      <c r="B277" s="6">
        <v>9</v>
      </c>
      <c r="C277" s="1">
        <f t="shared" ref="C277:C315" si="16">IF(C276-D277+E277&lt;$F$3,C276-D277+E277,$F$3)</f>
        <v>96.301123295890449</v>
      </c>
      <c r="D277" s="7">
        <f t="shared" si="15"/>
        <v>1.3499550014999499E-2</v>
      </c>
      <c r="E277" s="7">
        <f>IF(AND(B277&gt;='Solar Battery Calculator'!$C$2,B277&lt;='Solar Battery Calculator'!$C$3),$E$3,0)</f>
        <v>0</v>
      </c>
    </row>
    <row r="278" spans="2:5">
      <c r="B278" s="6">
        <v>10</v>
      </c>
      <c r="C278" s="1">
        <f t="shared" si="16"/>
        <v>96.28762374587545</v>
      </c>
      <c r="D278" s="7">
        <f t="shared" si="15"/>
        <v>1.3499550014999499E-2</v>
      </c>
      <c r="E278" s="7">
        <f>IF(AND(B278&gt;='Solar Battery Calculator'!$C$2,B278&lt;='Solar Battery Calculator'!$C$3),$E$3,0)</f>
        <v>0</v>
      </c>
    </row>
    <row r="279" spans="2:5">
      <c r="B279" s="6">
        <v>11</v>
      </c>
      <c r="C279" s="1">
        <f t="shared" si="16"/>
        <v>96.274124195860452</v>
      </c>
      <c r="D279" s="7">
        <f t="shared" si="15"/>
        <v>1.3499550014999499E-2</v>
      </c>
      <c r="E279" s="7">
        <f>IF(AND(B279&gt;='Solar Battery Calculator'!$C$2,B279&lt;='Solar Battery Calculator'!$C$3),$E$3,0)</f>
        <v>0</v>
      </c>
    </row>
    <row r="280" spans="2:5">
      <c r="B280" s="6">
        <v>12</v>
      </c>
      <c r="C280" s="1">
        <f t="shared" si="16"/>
        <v>96.260624645845454</v>
      </c>
      <c r="D280" s="7">
        <f t="shared" si="15"/>
        <v>1.3499550014999499E-2</v>
      </c>
      <c r="E280" s="7">
        <f>IF(AND(B280&gt;='Solar Battery Calculator'!$C$2,B280&lt;='Solar Battery Calculator'!$C$3),$E$3,0)</f>
        <v>0</v>
      </c>
    </row>
    <row r="281" spans="2:5">
      <c r="B281" s="6">
        <v>13</v>
      </c>
      <c r="C281" s="1">
        <f t="shared" si="16"/>
        <v>96.247125095830455</v>
      </c>
      <c r="D281" s="7">
        <f t="shared" si="15"/>
        <v>1.3499550014999499E-2</v>
      </c>
      <c r="E281" s="7">
        <f>IF(AND(B281&gt;='Solar Battery Calculator'!$C$2,B281&lt;='Solar Battery Calculator'!$C$3),$E$3,0)</f>
        <v>0</v>
      </c>
    </row>
    <row r="282" spans="2:5">
      <c r="B282" s="6">
        <v>14</v>
      </c>
      <c r="C282" s="1">
        <f t="shared" si="16"/>
        <v>96.233625545815457</v>
      </c>
      <c r="D282" s="7">
        <f t="shared" si="15"/>
        <v>1.3499550014999499E-2</v>
      </c>
      <c r="E282" s="7">
        <f>IF(AND(B282&gt;='Solar Battery Calculator'!$C$2,B282&lt;='Solar Battery Calculator'!$C$3),$E$3,0)</f>
        <v>0</v>
      </c>
    </row>
    <row r="283" spans="2:5">
      <c r="B283" s="6">
        <v>15</v>
      </c>
      <c r="C283" s="1">
        <f t="shared" si="16"/>
        <v>96.220125995800458</v>
      </c>
      <c r="D283" s="7">
        <f t="shared" si="15"/>
        <v>1.3499550014999499E-2</v>
      </c>
      <c r="E283" s="7">
        <f>IF(AND(B283&gt;='Solar Battery Calculator'!$C$2,B283&lt;='Solar Battery Calculator'!$C$3),$E$3,0)</f>
        <v>0</v>
      </c>
    </row>
    <row r="284" spans="2:5">
      <c r="B284" s="6">
        <v>16</v>
      </c>
      <c r="C284" s="1">
        <f t="shared" si="16"/>
        <v>96.20662644578546</v>
      </c>
      <c r="D284" s="7">
        <f t="shared" si="15"/>
        <v>1.3499550014999499E-2</v>
      </c>
      <c r="E284" s="7">
        <f>IF(AND(B284&gt;='Solar Battery Calculator'!$C$2,B284&lt;='Solar Battery Calculator'!$C$3),$E$3,0)</f>
        <v>0</v>
      </c>
    </row>
    <row r="285" spans="2:5">
      <c r="B285" s="6">
        <v>17</v>
      </c>
      <c r="C285" s="1">
        <f t="shared" si="16"/>
        <v>96.193126895770462</v>
      </c>
      <c r="D285" s="7">
        <f t="shared" si="15"/>
        <v>1.3499550014999499E-2</v>
      </c>
      <c r="E285" s="7">
        <f>IF(AND(B285&gt;='Solar Battery Calculator'!$C$2,B285&lt;='Solar Battery Calculator'!$C$3),$E$3,0)</f>
        <v>0</v>
      </c>
    </row>
    <row r="286" spans="2:5">
      <c r="B286" s="6">
        <v>18</v>
      </c>
      <c r="C286" s="1">
        <f t="shared" si="16"/>
        <v>96.179627345755463</v>
      </c>
      <c r="D286" s="7">
        <f t="shared" si="15"/>
        <v>1.3499550014999499E-2</v>
      </c>
      <c r="E286" s="7">
        <f>IF(AND(B286&gt;='Solar Battery Calculator'!$C$2,B286&lt;='Solar Battery Calculator'!$C$3),$E$3,0)</f>
        <v>0</v>
      </c>
    </row>
    <row r="287" spans="2:5">
      <c r="B287" s="6">
        <v>19</v>
      </c>
      <c r="C287" s="1">
        <f t="shared" si="16"/>
        <v>96.166127795740465</v>
      </c>
      <c r="D287" s="7">
        <f t="shared" si="15"/>
        <v>1.3499550014999499E-2</v>
      </c>
      <c r="E287" s="7">
        <f>IF(AND(B287&gt;='Solar Battery Calculator'!$C$2,B287&lt;='Solar Battery Calculator'!$C$3),$E$3,0)</f>
        <v>0</v>
      </c>
    </row>
    <row r="288" spans="2:5">
      <c r="B288" s="6">
        <v>20</v>
      </c>
      <c r="C288" s="1">
        <f t="shared" si="16"/>
        <v>96.152628245725467</v>
      </c>
      <c r="D288" s="7">
        <f t="shared" si="15"/>
        <v>1.3499550014999499E-2</v>
      </c>
      <c r="E288" s="7">
        <f>IF(AND(B288&gt;='Solar Battery Calculator'!$C$2,B288&lt;='Solar Battery Calculator'!$C$3),$E$3,0)</f>
        <v>0</v>
      </c>
    </row>
    <row r="289" spans="1:5">
      <c r="B289" s="6">
        <v>21</v>
      </c>
      <c r="C289" s="1">
        <f t="shared" si="16"/>
        <v>96.139128695710468</v>
      </c>
      <c r="D289" s="7">
        <f t="shared" si="15"/>
        <v>1.3499550014999499E-2</v>
      </c>
      <c r="E289" s="7">
        <f>IF(AND(B289&gt;='Solar Battery Calculator'!$C$2,B289&lt;='Solar Battery Calculator'!$C$3),$E$3,0)</f>
        <v>0</v>
      </c>
    </row>
    <row r="290" spans="1:5">
      <c r="B290" s="6">
        <v>22</v>
      </c>
      <c r="C290" s="1">
        <f t="shared" si="16"/>
        <v>96.12562914569547</v>
      </c>
      <c r="D290" s="7">
        <f t="shared" si="15"/>
        <v>1.3499550014999499E-2</v>
      </c>
      <c r="E290" s="7">
        <f>IF(AND(B290&gt;='Solar Battery Calculator'!$C$2,B290&lt;='Solar Battery Calculator'!$C$3),$E$3,0)</f>
        <v>0</v>
      </c>
    </row>
    <row r="291" spans="1:5">
      <c r="A291">
        <v>12</v>
      </c>
      <c r="B291" s="6">
        <v>23</v>
      </c>
      <c r="C291" s="1">
        <f t="shared" si="16"/>
        <v>96.112129595680472</v>
      </c>
      <c r="D291" s="7">
        <f t="shared" si="15"/>
        <v>1.3499550014999499E-2</v>
      </c>
      <c r="E291" s="7">
        <f>IF(AND(B291&gt;='Solar Battery Calculator'!$C$2,B291&lt;='Solar Battery Calculator'!$C$3),$E$3,0)</f>
        <v>0</v>
      </c>
    </row>
    <row r="292" spans="1:5">
      <c r="B292" s="6">
        <v>0</v>
      </c>
      <c r="C292" s="1">
        <f t="shared" si="16"/>
        <v>96.098630045665473</v>
      </c>
      <c r="D292" s="7">
        <f t="shared" ref="D292:D315" si="17">$D$3</f>
        <v>1.3499550014999499E-2</v>
      </c>
      <c r="E292" s="7">
        <f>IF(AND(B292&gt;='Solar Battery Calculator'!$C$2,B292&lt;='Solar Battery Calculator'!$C$3),$E$3,0)</f>
        <v>0</v>
      </c>
    </row>
    <row r="293" spans="1:5">
      <c r="B293" s="6">
        <v>1</v>
      </c>
      <c r="C293" s="1">
        <f t="shared" si="16"/>
        <v>96.085130495650475</v>
      </c>
      <c r="D293" s="7">
        <f t="shared" si="17"/>
        <v>1.3499550014999499E-2</v>
      </c>
      <c r="E293" s="7">
        <f>IF(AND(B293&gt;='Solar Battery Calculator'!$C$2,B293&lt;='Solar Battery Calculator'!$C$3),$E$3,0)</f>
        <v>0</v>
      </c>
    </row>
    <row r="294" spans="1:5">
      <c r="B294" s="6">
        <v>2</v>
      </c>
      <c r="C294" s="1">
        <f t="shared" si="16"/>
        <v>96.071630945635476</v>
      </c>
      <c r="D294" s="7">
        <f t="shared" si="17"/>
        <v>1.3499550014999499E-2</v>
      </c>
      <c r="E294" s="7">
        <f>IF(AND(B294&gt;='Solar Battery Calculator'!$C$2,B294&lt;='Solar Battery Calculator'!$C$3),$E$3,0)</f>
        <v>0</v>
      </c>
    </row>
    <row r="295" spans="1:5">
      <c r="B295" s="6">
        <v>3</v>
      </c>
      <c r="C295" s="1">
        <f t="shared" si="16"/>
        <v>96.058131395620478</v>
      </c>
      <c r="D295" s="7">
        <f t="shared" si="17"/>
        <v>1.3499550014999499E-2</v>
      </c>
      <c r="E295" s="7">
        <f>IF(AND(B295&gt;='Solar Battery Calculator'!$C$2,B295&lt;='Solar Battery Calculator'!$C$3),$E$3,0)</f>
        <v>0</v>
      </c>
    </row>
    <row r="296" spans="1:5">
      <c r="B296" s="6">
        <v>4</v>
      </c>
      <c r="C296" s="1">
        <f t="shared" si="16"/>
        <v>96.04463184560548</v>
      </c>
      <c r="D296" s="7">
        <f t="shared" si="17"/>
        <v>1.3499550014999499E-2</v>
      </c>
      <c r="E296" s="7">
        <f>IF(AND(B296&gt;='Solar Battery Calculator'!$C$2,B296&lt;='Solar Battery Calculator'!$C$3),$E$3,0)</f>
        <v>0</v>
      </c>
    </row>
    <row r="297" spans="1:5">
      <c r="B297" s="6">
        <v>5</v>
      </c>
      <c r="C297" s="1">
        <f t="shared" si="16"/>
        <v>96.031132295590481</v>
      </c>
      <c r="D297" s="7">
        <f t="shared" si="17"/>
        <v>1.3499550014999499E-2</v>
      </c>
      <c r="E297" s="7">
        <f>IF(AND(B297&gt;='Solar Battery Calculator'!$C$2,B297&lt;='Solar Battery Calculator'!$C$3),$E$3,0)</f>
        <v>0</v>
      </c>
    </row>
    <row r="298" spans="1:5">
      <c r="B298" s="6">
        <v>6</v>
      </c>
      <c r="C298" s="1">
        <f t="shared" si="16"/>
        <v>96.017632745575483</v>
      </c>
      <c r="D298" s="7">
        <f t="shared" si="17"/>
        <v>1.3499550014999499E-2</v>
      </c>
      <c r="E298" s="7">
        <f>IF(AND(B298&gt;='Solar Battery Calculator'!$C$2,B298&lt;='Solar Battery Calculator'!$C$3),$E$3,0)</f>
        <v>0</v>
      </c>
    </row>
    <row r="299" spans="1:5">
      <c r="B299" s="6">
        <v>7</v>
      </c>
      <c r="C299" s="1">
        <f t="shared" si="16"/>
        <v>96.004133195560485</v>
      </c>
      <c r="D299" s="7">
        <f t="shared" si="17"/>
        <v>1.3499550014999499E-2</v>
      </c>
      <c r="E299" s="7">
        <f>IF(AND(B299&gt;='Solar Battery Calculator'!$C$2,B299&lt;='Solar Battery Calculator'!$C$3),$E$3,0)</f>
        <v>0</v>
      </c>
    </row>
    <row r="300" spans="1:5">
      <c r="B300" s="6">
        <v>8</v>
      </c>
      <c r="C300" s="1">
        <f t="shared" si="16"/>
        <v>95.990633645545486</v>
      </c>
      <c r="D300" s="7">
        <f t="shared" si="17"/>
        <v>1.3499550014999499E-2</v>
      </c>
      <c r="E300" s="7">
        <f>IF(AND(B300&gt;='Solar Battery Calculator'!$C$2,B300&lt;='Solar Battery Calculator'!$C$3),$E$3,0)</f>
        <v>0</v>
      </c>
    </row>
    <row r="301" spans="1:5">
      <c r="B301" s="6">
        <v>9</v>
      </c>
      <c r="C301" s="1">
        <f t="shared" si="16"/>
        <v>95.977134095530488</v>
      </c>
      <c r="D301" s="7">
        <f t="shared" si="17"/>
        <v>1.3499550014999499E-2</v>
      </c>
      <c r="E301" s="7">
        <f>IF(AND(B301&gt;='Solar Battery Calculator'!$C$2,B301&lt;='Solar Battery Calculator'!$C$3),$E$3,0)</f>
        <v>0</v>
      </c>
    </row>
    <row r="302" spans="1:5">
      <c r="B302" s="6">
        <v>10</v>
      </c>
      <c r="C302" s="1">
        <f t="shared" si="16"/>
        <v>95.96363454551549</v>
      </c>
      <c r="D302" s="7">
        <f t="shared" si="17"/>
        <v>1.3499550014999499E-2</v>
      </c>
      <c r="E302" s="7">
        <f>IF(AND(B302&gt;='Solar Battery Calculator'!$C$2,B302&lt;='Solar Battery Calculator'!$C$3),$E$3,0)</f>
        <v>0</v>
      </c>
    </row>
    <row r="303" spans="1:5">
      <c r="B303" s="6">
        <v>11</v>
      </c>
      <c r="C303" s="1">
        <f t="shared" si="16"/>
        <v>95.950134995500491</v>
      </c>
      <c r="D303" s="7">
        <f t="shared" si="17"/>
        <v>1.3499550014999499E-2</v>
      </c>
      <c r="E303" s="7">
        <f>IF(AND(B303&gt;='Solar Battery Calculator'!$C$2,B303&lt;='Solar Battery Calculator'!$C$3),$E$3,0)</f>
        <v>0</v>
      </c>
    </row>
    <row r="304" spans="1:5">
      <c r="B304" s="6">
        <v>12</v>
      </c>
      <c r="C304" s="1">
        <f t="shared" si="16"/>
        <v>95.936635445485493</v>
      </c>
      <c r="D304" s="7">
        <f t="shared" si="17"/>
        <v>1.3499550014999499E-2</v>
      </c>
      <c r="E304" s="7">
        <f>IF(AND(B304&gt;='Solar Battery Calculator'!$C$2,B304&lt;='Solar Battery Calculator'!$C$3),$E$3,0)</f>
        <v>0</v>
      </c>
    </row>
    <row r="305" spans="1:5">
      <c r="B305" s="6">
        <v>13</v>
      </c>
      <c r="C305" s="1">
        <f t="shared" si="16"/>
        <v>95.923135895470494</v>
      </c>
      <c r="D305" s="7">
        <f t="shared" si="17"/>
        <v>1.3499550014999499E-2</v>
      </c>
      <c r="E305" s="7">
        <f>IF(AND(B305&gt;='Solar Battery Calculator'!$C$2,B305&lt;='Solar Battery Calculator'!$C$3),$E$3,0)</f>
        <v>0</v>
      </c>
    </row>
    <row r="306" spans="1:5">
      <c r="B306" s="6">
        <v>14</v>
      </c>
      <c r="C306" s="1">
        <f t="shared" si="16"/>
        <v>95.909636345455496</v>
      </c>
      <c r="D306" s="7">
        <f t="shared" si="17"/>
        <v>1.3499550014999499E-2</v>
      </c>
      <c r="E306" s="7">
        <f>IF(AND(B306&gt;='Solar Battery Calculator'!$C$2,B306&lt;='Solar Battery Calculator'!$C$3),$E$3,0)</f>
        <v>0</v>
      </c>
    </row>
    <row r="307" spans="1:5">
      <c r="B307" s="6">
        <v>15</v>
      </c>
      <c r="C307" s="1">
        <f t="shared" si="16"/>
        <v>95.896136795440498</v>
      </c>
      <c r="D307" s="7">
        <f t="shared" si="17"/>
        <v>1.3499550014999499E-2</v>
      </c>
      <c r="E307" s="7">
        <f>IF(AND(B307&gt;='Solar Battery Calculator'!$C$2,B307&lt;='Solar Battery Calculator'!$C$3),$E$3,0)</f>
        <v>0</v>
      </c>
    </row>
    <row r="308" spans="1:5">
      <c r="B308" s="6">
        <v>16</v>
      </c>
      <c r="C308" s="1">
        <f t="shared" si="16"/>
        <v>95.882637245425499</v>
      </c>
      <c r="D308" s="7">
        <f t="shared" si="17"/>
        <v>1.3499550014999499E-2</v>
      </c>
      <c r="E308" s="7">
        <f>IF(AND(B308&gt;='Solar Battery Calculator'!$C$2,B308&lt;='Solar Battery Calculator'!$C$3),$E$3,0)</f>
        <v>0</v>
      </c>
    </row>
    <row r="309" spans="1:5">
      <c r="B309" s="6">
        <v>17</v>
      </c>
      <c r="C309" s="1">
        <f t="shared" si="16"/>
        <v>95.869137695410501</v>
      </c>
      <c r="D309" s="7">
        <f t="shared" si="17"/>
        <v>1.3499550014999499E-2</v>
      </c>
      <c r="E309" s="7">
        <f>IF(AND(B309&gt;='Solar Battery Calculator'!$C$2,B309&lt;='Solar Battery Calculator'!$C$3),$E$3,0)</f>
        <v>0</v>
      </c>
    </row>
    <row r="310" spans="1:5">
      <c r="B310" s="6">
        <v>18</v>
      </c>
      <c r="C310" s="1">
        <f t="shared" si="16"/>
        <v>95.855638145395503</v>
      </c>
      <c r="D310" s="7">
        <f t="shared" si="17"/>
        <v>1.3499550014999499E-2</v>
      </c>
      <c r="E310" s="7">
        <f>IF(AND(B310&gt;='Solar Battery Calculator'!$C$2,B310&lt;='Solar Battery Calculator'!$C$3),$E$3,0)</f>
        <v>0</v>
      </c>
    </row>
    <row r="311" spans="1:5">
      <c r="B311" s="6">
        <v>19</v>
      </c>
      <c r="C311" s="1">
        <f t="shared" si="16"/>
        <v>95.842138595380504</v>
      </c>
      <c r="D311" s="7">
        <f t="shared" si="17"/>
        <v>1.3499550014999499E-2</v>
      </c>
      <c r="E311" s="7">
        <f>IF(AND(B311&gt;='Solar Battery Calculator'!$C$2,B311&lt;='Solar Battery Calculator'!$C$3),$E$3,0)</f>
        <v>0</v>
      </c>
    </row>
    <row r="312" spans="1:5">
      <c r="B312" s="6">
        <v>20</v>
      </c>
      <c r="C312" s="1">
        <f t="shared" si="16"/>
        <v>95.828639045365506</v>
      </c>
      <c r="D312" s="7">
        <f t="shared" si="17"/>
        <v>1.3499550014999499E-2</v>
      </c>
      <c r="E312" s="7">
        <f>IF(AND(B312&gt;='Solar Battery Calculator'!$C$2,B312&lt;='Solar Battery Calculator'!$C$3),$E$3,0)</f>
        <v>0</v>
      </c>
    </row>
    <row r="313" spans="1:5">
      <c r="B313" s="6">
        <v>21</v>
      </c>
      <c r="C313" s="1">
        <f t="shared" si="16"/>
        <v>95.815139495350508</v>
      </c>
      <c r="D313" s="7">
        <f t="shared" si="17"/>
        <v>1.3499550014999499E-2</v>
      </c>
      <c r="E313" s="7">
        <f>IF(AND(B313&gt;='Solar Battery Calculator'!$C$2,B313&lt;='Solar Battery Calculator'!$C$3),$E$3,0)</f>
        <v>0</v>
      </c>
    </row>
    <row r="314" spans="1:5">
      <c r="B314" s="6">
        <v>22</v>
      </c>
      <c r="C314" s="1">
        <f t="shared" si="16"/>
        <v>95.801639945335509</v>
      </c>
      <c r="D314" s="7">
        <f t="shared" si="17"/>
        <v>1.3499550014999499E-2</v>
      </c>
      <c r="E314" s="7">
        <f>IF(AND(B314&gt;='Solar Battery Calculator'!$C$2,B314&lt;='Solar Battery Calculator'!$C$3),$E$3,0)</f>
        <v>0</v>
      </c>
    </row>
    <row r="315" spans="1:5">
      <c r="A315">
        <v>13</v>
      </c>
      <c r="B315" s="6">
        <v>23</v>
      </c>
      <c r="C315" s="1">
        <f t="shared" si="16"/>
        <v>95.788140395320511</v>
      </c>
      <c r="D315" s="7">
        <f t="shared" si="17"/>
        <v>1.3499550014999499E-2</v>
      </c>
      <c r="E315" s="7">
        <f>IF(AND(B315&gt;='Solar Battery Calculator'!$C$2,B315&lt;='Solar Battery Calculator'!$C$3),$E$3,0)</f>
        <v>0</v>
      </c>
    </row>
  </sheetData>
  <conditionalFormatting sqref="C4:C123">
    <cfRule type="expression" dxfId="17" priority="18" stopIfTrue="1">
      <formula>OR($B4&lt;=$E$3,$B4&gt;=$E$4)</formula>
    </cfRule>
  </conditionalFormatting>
  <conditionalFormatting sqref="C124:C147">
    <cfRule type="expression" dxfId="16" priority="16" stopIfTrue="1">
      <formula>OR($B124&lt;=$E$3,$B124&gt;=$E$4)</formula>
    </cfRule>
  </conditionalFormatting>
  <conditionalFormatting sqref="C148:C171">
    <cfRule type="expression" dxfId="15" priority="14" stopIfTrue="1">
      <formula>OR($B148&lt;=$E$3,$B148&gt;=$E$4)</formula>
    </cfRule>
  </conditionalFormatting>
  <conditionalFormatting sqref="C172:C195">
    <cfRule type="expression" dxfId="14" priority="12" stopIfTrue="1">
      <formula>OR($B172&lt;=$E$3,$B172&gt;=$E$4)</formula>
    </cfRule>
  </conditionalFormatting>
  <conditionalFormatting sqref="C196:C219">
    <cfRule type="expression" dxfId="13" priority="10" stopIfTrue="1">
      <formula>OR($B196&lt;=$E$3,$B196&gt;=$E$4)</formula>
    </cfRule>
  </conditionalFormatting>
  <conditionalFormatting sqref="C220:C243">
    <cfRule type="expression" dxfId="12" priority="8" stopIfTrue="1">
      <formula>OR($B220&lt;=$E$3,$B220&gt;=$E$4)</formula>
    </cfRule>
  </conditionalFormatting>
  <conditionalFormatting sqref="C244:C267">
    <cfRule type="expression" dxfId="11" priority="6" stopIfTrue="1">
      <formula>OR($B244&lt;=$E$3,$B244&gt;=$E$4)</formula>
    </cfRule>
  </conditionalFormatting>
  <conditionalFormatting sqref="C268:C291">
    <cfRule type="expression" dxfId="10" priority="4" stopIfTrue="1">
      <formula>OR($B268&lt;=$E$3,$B268&gt;=$E$4)</formula>
    </cfRule>
  </conditionalFormatting>
  <conditionalFormatting sqref="C292:C315">
    <cfRule type="expression" dxfId="9" priority="2" stopIfTrue="1">
      <formula>OR($B292&lt;=$E$3,$B292&gt;=$E$4)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stopIfTrue="1" id="{48359C59-55D8-4F58-8711-366283516810}">
            <xm:f>AND($B4&gt;='Solar Battery Calculator'!$C$2,$B4&lt;='Solar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C4:C123</xm:sqref>
        </x14:conditionalFormatting>
        <x14:conditionalFormatting xmlns:xm="http://schemas.microsoft.com/office/excel/2006/main">
          <x14:cfRule type="expression" priority="15" stopIfTrue="1" id="{566D5E15-29F3-46A0-8D58-75CF4AD82760}">
            <xm:f>AND($B124&gt;='Solar Battery Calculator'!$C$2,$B124&lt;='Solar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C124:C147</xm:sqref>
        </x14:conditionalFormatting>
        <x14:conditionalFormatting xmlns:xm="http://schemas.microsoft.com/office/excel/2006/main">
          <x14:cfRule type="expression" priority="13" stopIfTrue="1" id="{8EC20BC2-9556-4732-8CFF-07592AB28B25}">
            <xm:f>AND($B148&gt;='Solar Battery Calculator'!$C$2,$B148&lt;='Solar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C148:C171</xm:sqref>
        </x14:conditionalFormatting>
        <x14:conditionalFormatting xmlns:xm="http://schemas.microsoft.com/office/excel/2006/main">
          <x14:cfRule type="expression" priority="11" stopIfTrue="1" id="{D8972AAC-40B5-4AB6-A824-A553A2956D8F}">
            <xm:f>AND($B172&gt;='Solar Battery Calculator'!$C$2,$B172&lt;='Solar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C172:C195</xm:sqref>
        </x14:conditionalFormatting>
        <x14:conditionalFormatting xmlns:xm="http://schemas.microsoft.com/office/excel/2006/main">
          <x14:cfRule type="expression" priority="9" stopIfTrue="1" id="{ED3B5857-7033-42DC-8292-04F91DA7977B}">
            <xm:f>AND($B196&gt;='Solar Battery Calculator'!$C$2,$B196&lt;='Solar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C196:C219</xm:sqref>
        </x14:conditionalFormatting>
        <x14:conditionalFormatting xmlns:xm="http://schemas.microsoft.com/office/excel/2006/main">
          <x14:cfRule type="expression" priority="7" stopIfTrue="1" id="{E61E0334-247B-4A1E-B2C4-B9D8C7720529}">
            <xm:f>AND($B220&gt;='Solar Battery Calculator'!$C$2,$B220&lt;='Solar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C220:C243</xm:sqref>
        </x14:conditionalFormatting>
        <x14:conditionalFormatting xmlns:xm="http://schemas.microsoft.com/office/excel/2006/main">
          <x14:cfRule type="expression" priority="5" stopIfTrue="1" id="{EDA71F02-E75F-4DE6-BF11-EE5944908C71}">
            <xm:f>AND($B244&gt;='Solar Battery Calculator'!$C$2,$B244&lt;='Solar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C244:C267</xm:sqref>
        </x14:conditionalFormatting>
        <x14:conditionalFormatting xmlns:xm="http://schemas.microsoft.com/office/excel/2006/main">
          <x14:cfRule type="expression" priority="3" stopIfTrue="1" id="{DD5110E7-DB42-4946-A397-6255351B43E9}">
            <xm:f>AND($B268&gt;='Solar Battery Calculator'!$C$2,$B268&lt;='Solar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C268:C291</xm:sqref>
        </x14:conditionalFormatting>
        <x14:conditionalFormatting xmlns:xm="http://schemas.microsoft.com/office/excel/2006/main">
          <x14:cfRule type="expression" priority="1" stopIfTrue="1" id="{107BC0A3-54EC-4050-A815-DE01E23BC405}">
            <xm:f>AND($B292&gt;='Solar Battery Calculator'!$C$2,$B292&lt;='Solar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C292:C315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 Battery Calculator</vt:lpstr>
      <vt:lpstr>Calculations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DB-Admin</dc:creator>
  <cp:lastModifiedBy>WinCycle</cp:lastModifiedBy>
  <dcterms:created xsi:type="dcterms:W3CDTF">2019-06-07T13:04:46Z</dcterms:created>
  <dcterms:modified xsi:type="dcterms:W3CDTF">2019-12-28T09:43:59Z</dcterms:modified>
</cp:coreProperties>
</file>