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PROTECTED LINES\RAIGAD\"/>
    </mc:Choice>
  </mc:AlternateContent>
  <bookViews>
    <workbookView xWindow="0" yWindow="0" windowWidth="12870" windowHeight="11700" activeTab="4"/>
  </bookViews>
  <sheets>
    <sheet name="ARTIFICIALLY" sheetId="1" r:id="rId1"/>
    <sheet name="NATURALLY" sheetId="2" r:id="rId2"/>
    <sheet name="UNPROTECTED" sheetId="3" r:id="rId3"/>
    <sheet name="UNPROTECTED DUE TO OPENING" sheetId="5" r:id="rId4"/>
    <sheet name="comparison " sheetId="6" r:id="rId5"/>
  </sheets>
  <calcPr calcId="152511"/>
</workbook>
</file>

<file path=xl/calcChain.xml><?xml version="1.0" encoding="utf-8"?>
<calcChain xmlns="http://schemas.openxmlformats.org/spreadsheetml/2006/main">
  <c r="F28" i="5" l="1"/>
  <c r="C10" i="6"/>
  <c r="C8" i="6"/>
  <c r="C6" i="6"/>
  <c r="J100" i="1"/>
  <c r="C14" i="6" l="1"/>
  <c r="F35" i="3"/>
  <c r="F122" i="2"/>
  <c r="G10" i="5" l="1"/>
  <c r="I92" i="1"/>
  <c r="F109" i="2"/>
  <c r="I98" i="1"/>
  <c r="F50" i="2"/>
  <c r="F32" i="3"/>
  <c r="F9" i="2"/>
  <c r="I85" i="1"/>
  <c r="F118" i="2" l="1"/>
  <c r="G26" i="5" l="1"/>
</calcChain>
</file>

<file path=xl/sharedStrings.xml><?xml version="1.0" encoding="utf-8"?>
<sst xmlns="http://schemas.openxmlformats.org/spreadsheetml/2006/main" count="204" uniqueCount="136">
  <si>
    <t>DETAILED SURVEYING OF COASTLINE REGION OF MAHARASHTRA INCLUDING FIXING CHAINAGE AND MARKING</t>
  </si>
  <si>
    <t>NATURALLY PROTECTED COASTLINE</t>
  </si>
  <si>
    <t>DIST</t>
  </si>
  <si>
    <t>TALUKA</t>
  </si>
  <si>
    <t>VILLAGE</t>
  </si>
  <si>
    <t>CHANGE LENGTH</t>
  </si>
  <si>
    <t>RAIGAD</t>
  </si>
  <si>
    <t>ALIBAG</t>
  </si>
  <si>
    <t>KOLGAON</t>
  </si>
  <si>
    <t>97-1</t>
  </si>
  <si>
    <t>97-2</t>
  </si>
  <si>
    <t>SASAWANE</t>
  </si>
  <si>
    <t>KIHIM</t>
  </si>
  <si>
    <t>NAVEDAR</t>
  </si>
  <si>
    <t>THAL</t>
  </si>
  <si>
    <t>105-1</t>
  </si>
  <si>
    <t>105-2</t>
  </si>
  <si>
    <t>VARSOLI</t>
  </si>
  <si>
    <t>ALIBAG (MC)</t>
  </si>
  <si>
    <t>108-1</t>
  </si>
  <si>
    <t>AKSHI</t>
  </si>
  <si>
    <t>110-1</t>
  </si>
  <si>
    <t>BAGMALA</t>
  </si>
  <si>
    <t>REVDANA</t>
  </si>
  <si>
    <t>AGARKOT</t>
  </si>
  <si>
    <t>KORLAI</t>
  </si>
  <si>
    <t>116-1</t>
  </si>
  <si>
    <t>MURUD</t>
  </si>
  <si>
    <t>BORLI</t>
  </si>
  <si>
    <t>117-1</t>
  </si>
  <si>
    <t>BARASHIV</t>
  </si>
  <si>
    <t>120-1</t>
  </si>
  <si>
    <t>KASHID</t>
  </si>
  <si>
    <t>126-1</t>
  </si>
  <si>
    <t>126-2</t>
  </si>
  <si>
    <t>126-3</t>
  </si>
  <si>
    <t>ADHI PANGOLE</t>
  </si>
  <si>
    <t>NANDGAON (KHRTARAV)</t>
  </si>
  <si>
    <t>MORE</t>
  </si>
  <si>
    <t>VIHOUR</t>
  </si>
  <si>
    <t>MURUD (RURAL)</t>
  </si>
  <si>
    <t>MURUD JANJIRA (MCI)</t>
  </si>
  <si>
    <t>139-1</t>
  </si>
  <si>
    <t>139-2</t>
  </si>
  <si>
    <t>EKDARA</t>
  </si>
  <si>
    <t>RAJAPURI</t>
  </si>
  <si>
    <t>HAPHI JKHAR</t>
  </si>
  <si>
    <t>SARVE</t>
  </si>
  <si>
    <t>ADEGAON</t>
  </si>
  <si>
    <t>KUNBIWADI</t>
  </si>
  <si>
    <t>VILAS NAGAR</t>
  </si>
  <si>
    <t>SHRIVARDHAN</t>
  </si>
  <si>
    <t>DIVEGHAR</t>
  </si>
  <si>
    <t>KARLE</t>
  </si>
  <si>
    <t>BHARADKHED</t>
  </si>
  <si>
    <t>SHEKHADI</t>
  </si>
  <si>
    <t>KONDIVALI</t>
  </si>
  <si>
    <t>KHARGAON</t>
  </si>
  <si>
    <t>WALAVATI  KH</t>
  </si>
  <si>
    <t>SHRIVARDHAN (MCI)</t>
  </si>
  <si>
    <t>166-1</t>
  </si>
  <si>
    <t xml:space="preserve">SHRIVARDHAN </t>
  </si>
  <si>
    <t>168-1</t>
  </si>
  <si>
    <t>KURAWADE</t>
  </si>
  <si>
    <t>169-1</t>
  </si>
  <si>
    <t>MARAL</t>
  </si>
  <si>
    <t>170-1</t>
  </si>
  <si>
    <t>DEVAGHAR</t>
  </si>
  <si>
    <t>DANDA</t>
  </si>
  <si>
    <t>Total naturally protected area is 75.141 km</t>
  </si>
  <si>
    <t>ARTIFICIALLY PROTECTED COASTLINE</t>
  </si>
  <si>
    <t xml:space="preserve">SR. NO. </t>
  </si>
  <si>
    <t xml:space="preserve">DISTRICT </t>
  </si>
  <si>
    <t xml:space="preserve">TALUKA </t>
  </si>
  <si>
    <t xml:space="preserve">VILLAGE NAME </t>
  </si>
  <si>
    <t xml:space="preserve">VILLAGE </t>
  </si>
  <si>
    <t>CHANGED LENGTH</t>
  </si>
  <si>
    <t xml:space="preserve">     120-1</t>
  </si>
  <si>
    <t>121-2</t>
  </si>
  <si>
    <t>122-1</t>
  </si>
  <si>
    <t>AWAS</t>
  </si>
  <si>
    <t>124-1</t>
  </si>
  <si>
    <t>124-2</t>
  </si>
  <si>
    <t>VARASOLI</t>
  </si>
  <si>
    <t>ALIBAG (MCI)</t>
  </si>
  <si>
    <t>134-1</t>
  </si>
  <si>
    <t>134-2</t>
  </si>
  <si>
    <t>NAGOAN</t>
  </si>
  <si>
    <t>KORLA</t>
  </si>
  <si>
    <t>145-1</t>
  </si>
  <si>
    <t>145-2</t>
  </si>
  <si>
    <t>NANDGAON</t>
  </si>
  <si>
    <t>MJURUD JANJIRA (MCI)</t>
  </si>
  <si>
    <t>161-1</t>
  </si>
  <si>
    <t>HAPHIJKKHAR</t>
  </si>
  <si>
    <t>ADGAON</t>
  </si>
  <si>
    <t>VELAS AGAR</t>
  </si>
  <si>
    <t>DIVEAGAR</t>
  </si>
  <si>
    <t>WALAVATI KH</t>
  </si>
  <si>
    <t>UNPROTECTED COASTLINE</t>
  </si>
  <si>
    <t>DIGHI</t>
  </si>
  <si>
    <t>NAVAVALI</t>
  </si>
  <si>
    <t>MANERI</t>
  </si>
  <si>
    <t>ADEGOAN</t>
  </si>
  <si>
    <t>Total Unprotected area is 20.073 km</t>
  </si>
  <si>
    <t xml:space="preserve">Unprotected due to creek ,stream,backwater river mouth opening </t>
  </si>
  <si>
    <t xml:space="preserve">DIST </t>
  </si>
  <si>
    <t xml:space="preserve"> TALUKA</t>
  </si>
  <si>
    <t>CREEK</t>
  </si>
  <si>
    <t>KARALE</t>
  </si>
  <si>
    <t>KALINJE</t>
  </si>
  <si>
    <t xml:space="preserve">AWAS </t>
  </si>
  <si>
    <t xml:space="preserve">KOLMANDALE </t>
  </si>
  <si>
    <t xml:space="preserve">SARVE </t>
  </si>
  <si>
    <t xml:space="preserve">DANDE TARF NANDGAON </t>
  </si>
  <si>
    <t>SARANE NANDGAON</t>
  </si>
  <si>
    <t>NANAVALI</t>
  </si>
  <si>
    <t xml:space="preserve">BHARADKHED </t>
  </si>
  <si>
    <t>NAGAON</t>
  </si>
  <si>
    <t xml:space="preserve">REVDANDA </t>
  </si>
  <si>
    <t xml:space="preserve">TOTAL LENGTH </t>
  </si>
  <si>
    <t xml:space="preserve">TOTAL LENGTH IN KM </t>
  </si>
  <si>
    <t>TOTAL LENGTH IN KM.</t>
  </si>
  <si>
    <t xml:space="preserve">Total   Coastal Length of Naturally Protected Area in Km. is </t>
  </si>
  <si>
    <t xml:space="preserve">Total  Coastal Length of Unprotected Area in Km. is </t>
  </si>
  <si>
    <t>Sr.No.</t>
  </si>
  <si>
    <t>Types of protected Line</t>
  </si>
  <si>
    <t xml:space="preserve">Length </t>
  </si>
  <si>
    <t xml:space="preserve">Remarks </t>
  </si>
  <si>
    <t xml:space="preserve">Artificially Protected </t>
  </si>
  <si>
    <t xml:space="preserve">Naturally Protected </t>
  </si>
  <si>
    <t xml:space="preserve">Unprotected </t>
  </si>
  <si>
    <t xml:space="preserve">Unprotected due to Creek,Stream ,River Mouth Opening </t>
  </si>
  <si>
    <t>Total artificially protected area (Granite/ Gabion stone pitching, sea wall, tetra pods,etc) in km</t>
  </si>
  <si>
    <t xml:space="preserve">Raigad District Coastline </t>
  </si>
  <si>
    <t>TOTAL LENGTH In 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</si>
</sst>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1"/>
      <color theme="4" tint="-0.499984740745262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/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indent="1"/>
    </xf>
    <xf numFmtId="0" fontId="4" fillId="0" borderId="4" xfId="0" applyFont="1" applyBorder="1" applyAlignment="1">
      <alignment vertical="center"/>
    </xf>
    <xf numFmtId="0" fontId="9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64" fontId="4" fillId="6" borderId="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3" borderId="23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8" borderId="23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" fillId="0" borderId="0" xfId="1"/>
    <xf numFmtId="0" fontId="13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5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vertical="center" wrapText="1"/>
    </xf>
    <xf numFmtId="0" fontId="13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3" fillId="0" borderId="4" xfId="1" applyFont="1" applyBorder="1" applyAlignment="1">
      <alignment horizontal="left" vertical="center"/>
    </xf>
    <xf numFmtId="0" fontId="1" fillId="0" borderId="0" xfId="1" applyAlignment="1">
      <alignment horizontal="center" vertical="center"/>
    </xf>
    <xf numFmtId="165" fontId="13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27" xfId="0" applyNumberFormat="1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12" fillId="8" borderId="29" xfId="0" applyFont="1" applyFill="1" applyBorder="1" applyAlignment="1">
      <alignment horizontal="center" vertical="center" wrapText="1"/>
    </xf>
    <xf numFmtId="0" fontId="12" fillId="8" borderId="30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14" fillId="9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77" workbookViewId="0">
      <selection activeCell="H104" sqref="H104"/>
    </sheetView>
  </sheetViews>
  <sheetFormatPr defaultColWidth="9.140625" defaultRowHeight="15"/>
  <cols>
    <col min="1" max="1" width="10" style="4" customWidth="1"/>
    <col min="2" max="2" width="9" style="5" customWidth="1"/>
    <col min="3" max="3" width="11" style="5" hidden="1" customWidth="1"/>
    <col min="4" max="4" width="12.7109375" style="5" hidden="1" customWidth="1"/>
    <col min="5" max="5" width="23.42578125" style="5" hidden="1" customWidth="1"/>
    <col min="6" max="6" width="10.5703125" style="5" customWidth="1"/>
    <col min="7" max="7" width="20" style="13" customWidth="1"/>
    <col min="8" max="8" width="25.85546875" style="13" customWidth="1"/>
    <col min="9" max="9" width="17.140625" style="13" customWidth="1"/>
    <col min="10" max="16384" width="9.140625" style="4"/>
  </cols>
  <sheetData>
    <row r="1" spans="1:9" ht="51.75" customHeight="1">
      <c r="B1" s="77" t="s">
        <v>0</v>
      </c>
      <c r="C1" s="78"/>
      <c r="D1" s="78"/>
      <c r="E1" s="78"/>
      <c r="F1" s="78"/>
      <c r="G1" s="78"/>
      <c r="H1" s="78"/>
      <c r="I1" s="78"/>
    </row>
    <row r="2" spans="1:9" ht="22.5" customHeight="1">
      <c r="A2" s="14"/>
      <c r="B2" s="79" t="s">
        <v>70</v>
      </c>
      <c r="C2" s="79"/>
      <c r="D2" s="79"/>
      <c r="E2" s="79"/>
      <c r="F2" s="79"/>
      <c r="G2" s="79"/>
      <c r="H2" s="79"/>
      <c r="I2" s="79"/>
    </row>
    <row r="3" spans="1:9">
      <c r="A3" s="14"/>
      <c r="B3" s="15" t="s">
        <v>71</v>
      </c>
      <c r="C3" s="15" t="s">
        <v>72</v>
      </c>
      <c r="D3" s="15" t="s">
        <v>73</v>
      </c>
      <c r="E3" s="15" t="s">
        <v>74</v>
      </c>
      <c r="F3" s="15" t="s">
        <v>2</v>
      </c>
      <c r="G3" s="16" t="s">
        <v>73</v>
      </c>
      <c r="H3" s="16" t="s">
        <v>75</v>
      </c>
      <c r="I3" s="36"/>
    </row>
    <row r="4" spans="1:9">
      <c r="B4" s="7"/>
      <c r="C4" s="7"/>
      <c r="D4" s="7"/>
      <c r="E4" s="7"/>
      <c r="F4" s="7"/>
      <c r="G4" s="10"/>
      <c r="H4" s="10"/>
      <c r="I4" s="10"/>
    </row>
    <row r="5" spans="1:9">
      <c r="B5" s="18">
        <v>120</v>
      </c>
      <c r="C5" s="7"/>
      <c r="D5" s="7"/>
      <c r="E5" s="7"/>
      <c r="F5" s="80" t="s">
        <v>6</v>
      </c>
      <c r="G5" s="73" t="s">
        <v>7</v>
      </c>
      <c r="H5" s="70" t="s">
        <v>8</v>
      </c>
      <c r="I5" s="10">
        <v>137.91900000000001</v>
      </c>
    </row>
    <row r="6" spans="1:9">
      <c r="B6" s="19"/>
      <c r="C6" s="7"/>
      <c r="D6" s="7"/>
      <c r="E6" s="7"/>
      <c r="F6" s="80"/>
      <c r="G6" s="73"/>
      <c r="H6" s="71"/>
      <c r="I6" s="20">
        <v>339.01900000000001</v>
      </c>
    </row>
    <row r="7" spans="1:9">
      <c r="B7" s="19" t="s">
        <v>77</v>
      </c>
      <c r="C7" s="7"/>
      <c r="D7" s="7"/>
      <c r="E7" s="7"/>
      <c r="F7" s="80"/>
      <c r="G7" s="73"/>
      <c r="H7" s="71"/>
      <c r="I7" s="10">
        <v>788.41099999999994</v>
      </c>
    </row>
    <row r="8" spans="1:9">
      <c r="B8" s="7" t="s">
        <v>78</v>
      </c>
      <c r="C8" s="7"/>
      <c r="D8" s="7"/>
      <c r="E8" s="7"/>
      <c r="F8" s="80"/>
      <c r="G8" s="73"/>
      <c r="H8" s="71"/>
      <c r="I8" s="10">
        <v>77.256</v>
      </c>
    </row>
    <row r="9" spans="1:9">
      <c r="B9" s="7"/>
      <c r="C9" s="7"/>
      <c r="D9" s="7"/>
      <c r="E9" s="7"/>
      <c r="F9" s="80"/>
      <c r="G9" s="73"/>
      <c r="H9" s="71"/>
      <c r="I9" s="10">
        <v>195.03899999999999</v>
      </c>
    </row>
    <row r="10" spans="1:9">
      <c r="B10" s="7">
        <v>121</v>
      </c>
      <c r="C10" s="7"/>
      <c r="D10" s="7"/>
      <c r="E10" s="7"/>
      <c r="F10" s="80"/>
      <c r="G10" s="73"/>
      <c r="H10" s="72"/>
      <c r="I10" s="10">
        <v>238.369</v>
      </c>
    </row>
    <row r="11" spans="1:9">
      <c r="B11" s="7">
        <v>122</v>
      </c>
      <c r="C11" s="7"/>
      <c r="D11" s="7"/>
      <c r="E11" s="7"/>
      <c r="F11" s="80"/>
      <c r="G11" s="73"/>
      <c r="H11" s="70" t="s">
        <v>11</v>
      </c>
      <c r="I11" s="10">
        <v>669.52</v>
      </c>
    </row>
    <row r="12" spans="1:9">
      <c r="B12" s="7" t="s">
        <v>79</v>
      </c>
      <c r="C12" s="7"/>
      <c r="D12" s="7"/>
      <c r="E12" s="7"/>
      <c r="F12" s="80"/>
      <c r="G12" s="73"/>
      <c r="H12" s="71"/>
      <c r="I12" s="11">
        <v>60.511099999999999</v>
      </c>
    </row>
    <row r="13" spans="1:9">
      <c r="B13" s="7"/>
      <c r="C13" s="7"/>
      <c r="D13" s="7"/>
      <c r="E13" s="7"/>
      <c r="F13" s="80"/>
      <c r="G13" s="73"/>
      <c r="H13" s="72"/>
      <c r="I13" s="11">
        <v>196.32599999999999</v>
      </c>
    </row>
    <row r="14" spans="1:9" ht="15.75" customHeight="1">
      <c r="B14" s="7">
        <v>123</v>
      </c>
      <c r="C14" s="7"/>
      <c r="D14" s="7"/>
      <c r="E14" s="7"/>
      <c r="F14" s="80"/>
      <c r="G14" s="73"/>
      <c r="H14" s="70" t="s">
        <v>80</v>
      </c>
      <c r="I14" s="11">
        <v>1059.9449999999999</v>
      </c>
    </row>
    <row r="15" spans="1:9" ht="15.75" customHeight="1">
      <c r="B15" s="7"/>
      <c r="C15" s="7"/>
      <c r="D15" s="7"/>
      <c r="E15" s="7"/>
      <c r="F15" s="80"/>
      <c r="G15" s="73"/>
      <c r="H15" s="71"/>
      <c r="I15" s="11">
        <v>141.99100000000001</v>
      </c>
    </row>
    <row r="16" spans="1:9">
      <c r="B16" s="7">
        <v>124</v>
      </c>
      <c r="C16" s="7"/>
      <c r="D16" s="7"/>
      <c r="E16" s="7"/>
      <c r="F16" s="80"/>
      <c r="G16" s="73"/>
      <c r="H16" s="71"/>
      <c r="I16" s="11">
        <v>854.42899999999997</v>
      </c>
    </row>
    <row r="17" spans="2:9">
      <c r="B17" s="7" t="s">
        <v>81</v>
      </c>
      <c r="C17" s="7"/>
      <c r="D17" s="7"/>
      <c r="E17" s="7"/>
      <c r="F17" s="80"/>
      <c r="G17" s="73"/>
      <c r="H17" s="72"/>
      <c r="I17" s="11">
        <v>144.82300000000001</v>
      </c>
    </row>
    <row r="18" spans="2:9">
      <c r="B18" s="7" t="s">
        <v>82</v>
      </c>
      <c r="C18" s="7"/>
      <c r="D18" s="7"/>
      <c r="E18" s="7"/>
      <c r="F18" s="80"/>
      <c r="G18" s="73"/>
      <c r="H18" s="70" t="s">
        <v>12</v>
      </c>
      <c r="I18" s="11">
        <v>151.95599999999999</v>
      </c>
    </row>
    <row r="19" spans="2:9">
      <c r="B19" s="7">
        <v>125</v>
      </c>
      <c r="C19" s="7"/>
      <c r="D19" s="7"/>
      <c r="E19" s="7"/>
      <c r="F19" s="80"/>
      <c r="G19" s="73"/>
      <c r="H19" s="71"/>
      <c r="I19" s="11">
        <v>395.30500000000001</v>
      </c>
    </row>
    <row r="20" spans="2:9">
      <c r="B20" s="7"/>
      <c r="C20" s="7"/>
      <c r="D20" s="7"/>
      <c r="E20" s="7"/>
      <c r="F20" s="80"/>
      <c r="G20" s="73"/>
      <c r="H20" s="71"/>
      <c r="I20" s="11">
        <v>484.51900000000001</v>
      </c>
    </row>
    <row r="21" spans="2:9">
      <c r="B21" s="7"/>
      <c r="C21" s="7"/>
      <c r="D21" s="7"/>
      <c r="E21" s="7"/>
      <c r="F21" s="80"/>
      <c r="G21" s="73"/>
      <c r="H21" s="72"/>
      <c r="I21" s="11">
        <v>168.71299999999999</v>
      </c>
    </row>
    <row r="22" spans="2:9">
      <c r="B22" s="7">
        <v>126</v>
      </c>
      <c r="C22" s="7"/>
      <c r="D22" s="7"/>
      <c r="E22" s="7"/>
      <c r="F22" s="80"/>
      <c r="G22" s="73"/>
      <c r="H22" s="11"/>
      <c r="I22" s="10">
        <v>994.27300000000002</v>
      </c>
    </row>
    <row r="23" spans="2:9">
      <c r="B23" s="7"/>
      <c r="C23" s="7"/>
      <c r="D23" s="7"/>
      <c r="E23" s="7"/>
      <c r="F23" s="80"/>
      <c r="G23" s="73"/>
      <c r="H23" s="70" t="s">
        <v>13</v>
      </c>
      <c r="I23" s="10">
        <v>268.21100000000001</v>
      </c>
    </row>
    <row r="24" spans="2:9">
      <c r="B24" s="7">
        <v>127</v>
      </c>
      <c r="C24" s="7"/>
      <c r="D24" s="7"/>
      <c r="E24" s="7"/>
      <c r="F24" s="80"/>
      <c r="G24" s="73"/>
      <c r="H24" s="71"/>
      <c r="I24" s="10">
        <v>128.81200000000001</v>
      </c>
    </row>
    <row r="25" spans="2:9">
      <c r="B25" s="7"/>
      <c r="C25" s="7"/>
      <c r="D25" s="7"/>
      <c r="E25" s="7"/>
      <c r="F25" s="80"/>
      <c r="G25" s="73"/>
      <c r="H25" s="72"/>
      <c r="I25" s="11">
        <v>456.75400000000002</v>
      </c>
    </row>
    <row r="26" spans="2:9">
      <c r="B26" s="7">
        <v>128</v>
      </c>
      <c r="C26" s="7"/>
      <c r="D26" s="7"/>
      <c r="E26" s="7"/>
      <c r="F26" s="80"/>
      <c r="G26" s="73"/>
      <c r="H26" s="70" t="s">
        <v>14</v>
      </c>
      <c r="I26" s="11">
        <v>167.61</v>
      </c>
    </row>
    <row r="27" spans="2:9">
      <c r="B27" s="7">
        <v>129</v>
      </c>
      <c r="C27" s="7"/>
      <c r="D27" s="7"/>
      <c r="E27" s="7"/>
      <c r="F27" s="80"/>
      <c r="G27" s="73"/>
      <c r="H27" s="71"/>
      <c r="I27" s="11">
        <v>225.34200000000001</v>
      </c>
    </row>
    <row r="28" spans="2:9">
      <c r="B28" s="7"/>
      <c r="C28" s="7"/>
      <c r="D28" s="7"/>
      <c r="E28" s="7"/>
      <c r="F28" s="80"/>
      <c r="G28" s="73"/>
      <c r="H28" s="71"/>
      <c r="I28" s="6">
        <v>69.766999999999996</v>
      </c>
    </row>
    <row r="29" spans="2:9">
      <c r="B29" s="7">
        <v>130</v>
      </c>
      <c r="C29" s="7"/>
      <c r="D29" s="7"/>
      <c r="E29" s="7"/>
      <c r="F29" s="80"/>
      <c r="G29" s="73"/>
      <c r="H29" s="72"/>
      <c r="I29" s="10">
        <v>1208.2819999999999</v>
      </c>
    </row>
    <row r="30" spans="2:9">
      <c r="B30" s="7">
        <v>131</v>
      </c>
      <c r="C30" s="7"/>
      <c r="D30" s="7"/>
      <c r="E30" s="7"/>
      <c r="F30" s="80"/>
      <c r="G30" s="73"/>
      <c r="H30" s="10"/>
      <c r="I30" s="10">
        <v>455.33100000000002</v>
      </c>
    </row>
    <row r="31" spans="2:9">
      <c r="B31" s="7"/>
      <c r="C31" s="7"/>
      <c r="D31" s="7"/>
      <c r="E31" s="7"/>
      <c r="F31" s="80"/>
      <c r="G31" s="73"/>
      <c r="H31" s="70" t="s">
        <v>83</v>
      </c>
      <c r="I31" s="10">
        <v>392.43400000000003</v>
      </c>
    </row>
    <row r="32" spans="2:9">
      <c r="B32" s="7"/>
      <c r="C32" s="7"/>
      <c r="D32" s="7"/>
      <c r="E32" s="7"/>
      <c r="F32" s="80"/>
      <c r="G32" s="73"/>
      <c r="H32" s="72"/>
      <c r="I32" s="10">
        <v>235.917</v>
      </c>
    </row>
    <row r="33" spans="2:9">
      <c r="B33" s="7"/>
      <c r="C33" s="7"/>
      <c r="D33" s="7"/>
      <c r="E33" s="7"/>
      <c r="F33" s="80"/>
      <c r="G33" s="73"/>
      <c r="H33" s="70" t="s">
        <v>84</v>
      </c>
      <c r="I33" s="10">
        <v>206.96700000000001</v>
      </c>
    </row>
    <row r="34" spans="2:9">
      <c r="B34" s="7">
        <v>132</v>
      </c>
      <c r="C34" s="7"/>
      <c r="D34" s="7"/>
      <c r="E34" s="7"/>
      <c r="F34" s="80"/>
      <c r="G34" s="73"/>
      <c r="H34" s="71"/>
      <c r="I34" s="10">
        <v>879.94299999999998</v>
      </c>
    </row>
    <row r="35" spans="2:9">
      <c r="B35" s="7">
        <v>133</v>
      </c>
      <c r="C35" s="7"/>
      <c r="D35" s="7"/>
      <c r="E35" s="7"/>
      <c r="F35" s="80"/>
      <c r="G35" s="73"/>
      <c r="H35" s="72"/>
      <c r="I35" s="10">
        <v>701.55</v>
      </c>
    </row>
    <row r="36" spans="2:9">
      <c r="B36" s="7"/>
      <c r="C36" s="7"/>
      <c r="D36" s="7"/>
      <c r="E36" s="7"/>
      <c r="F36" s="80"/>
      <c r="G36" s="73"/>
      <c r="H36" s="10" t="s">
        <v>20</v>
      </c>
      <c r="I36" s="10">
        <v>125.697</v>
      </c>
    </row>
    <row r="37" spans="2:9" ht="18.75" customHeight="1">
      <c r="B37" s="7">
        <v>134</v>
      </c>
      <c r="C37" s="7"/>
      <c r="D37" s="7"/>
      <c r="E37" s="7"/>
      <c r="F37" s="80"/>
      <c r="G37" s="73"/>
      <c r="H37" s="73" t="s">
        <v>87</v>
      </c>
      <c r="I37" s="10">
        <v>863.18799999999999</v>
      </c>
    </row>
    <row r="38" spans="2:9" ht="18.75" customHeight="1">
      <c r="B38" s="7" t="s">
        <v>85</v>
      </c>
      <c r="C38" s="7"/>
      <c r="D38" s="7"/>
      <c r="E38" s="7"/>
      <c r="F38" s="80"/>
      <c r="G38" s="73"/>
      <c r="H38" s="73"/>
      <c r="I38" s="10">
        <v>1205.4480000000001</v>
      </c>
    </row>
    <row r="39" spans="2:9" ht="18.75" customHeight="1">
      <c r="B39" s="7" t="s">
        <v>86</v>
      </c>
      <c r="C39" s="7"/>
      <c r="D39" s="7"/>
      <c r="E39" s="7"/>
      <c r="F39" s="80"/>
      <c r="G39" s="73"/>
      <c r="H39" s="73"/>
      <c r="I39" s="11">
        <v>854.92700000000002</v>
      </c>
    </row>
    <row r="40" spans="2:9" ht="18.75" customHeight="1">
      <c r="B40" s="7"/>
      <c r="C40" s="7"/>
      <c r="D40" s="7"/>
      <c r="E40" s="7"/>
      <c r="F40" s="80"/>
      <c r="G40" s="73"/>
      <c r="H40" s="70" t="s">
        <v>22</v>
      </c>
      <c r="I40" s="11">
        <v>183.69200000000001</v>
      </c>
    </row>
    <row r="41" spans="2:9">
      <c r="B41" s="7"/>
      <c r="C41" s="7"/>
      <c r="D41" s="7"/>
      <c r="E41" s="7"/>
      <c r="F41" s="80"/>
      <c r="G41" s="73"/>
      <c r="H41" s="71"/>
      <c r="I41" s="11">
        <v>221.72800000000001</v>
      </c>
    </row>
    <row r="42" spans="2:9">
      <c r="B42" s="7">
        <v>135</v>
      </c>
      <c r="C42" s="7"/>
      <c r="D42" s="7"/>
      <c r="E42" s="7"/>
      <c r="F42" s="80"/>
      <c r="G42" s="73"/>
      <c r="H42" s="71"/>
      <c r="I42" s="10">
        <v>224.11500000000001</v>
      </c>
    </row>
    <row r="43" spans="2:9">
      <c r="B43" s="7"/>
      <c r="C43" s="7"/>
      <c r="D43" s="7"/>
      <c r="E43" s="7"/>
      <c r="F43" s="80"/>
      <c r="G43" s="73"/>
      <c r="H43" s="71"/>
      <c r="I43" s="10">
        <v>429.69900000000001</v>
      </c>
    </row>
    <row r="44" spans="2:9">
      <c r="B44" s="7">
        <v>136</v>
      </c>
      <c r="C44" s="7"/>
      <c r="D44" s="7"/>
      <c r="E44" s="7"/>
      <c r="F44" s="80"/>
      <c r="G44" s="73"/>
      <c r="H44" s="72"/>
      <c r="I44" s="10">
        <v>330.99</v>
      </c>
    </row>
    <row r="45" spans="2:9">
      <c r="B45" s="7">
        <v>137</v>
      </c>
      <c r="C45" s="7"/>
      <c r="D45" s="7"/>
      <c r="E45" s="7"/>
      <c r="F45" s="80"/>
      <c r="G45" s="73"/>
      <c r="H45" s="10" t="s">
        <v>24</v>
      </c>
      <c r="I45" s="10">
        <v>298.19299999999998</v>
      </c>
    </row>
    <row r="46" spans="2:9">
      <c r="B46" s="7">
        <v>138</v>
      </c>
      <c r="C46" s="7"/>
      <c r="D46" s="7"/>
      <c r="E46" s="7"/>
      <c r="F46" s="80"/>
      <c r="G46" s="73"/>
      <c r="H46" s="70" t="s">
        <v>88</v>
      </c>
      <c r="I46" s="10">
        <v>124.68899999999999</v>
      </c>
    </row>
    <row r="47" spans="2:9">
      <c r="B47" s="7">
        <v>139</v>
      </c>
      <c r="C47" s="7"/>
      <c r="D47" s="7"/>
      <c r="E47" s="7"/>
      <c r="F47" s="80"/>
      <c r="G47" s="73"/>
      <c r="H47" s="71"/>
      <c r="I47" s="10">
        <v>480.34199999999998</v>
      </c>
    </row>
    <row r="48" spans="2:9">
      <c r="B48" s="7"/>
      <c r="C48" s="7"/>
      <c r="D48" s="7"/>
      <c r="E48" s="7"/>
      <c r="F48" s="80"/>
      <c r="G48" s="73"/>
      <c r="H48" s="72"/>
      <c r="I48" s="10">
        <v>62.982999999999997</v>
      </c>
    </row>
    <row r="49" spans="2:9">
      <c r="B49" s="7">
        <v>140</v>
      </c>
      <c r="C49" s="7"/>
      <c r="D49" s="7"/>
      <c r="E49" s="7"/>
      <c r="F49" s="80"/>
      <c r="G49" s="73"/>
      <c r="H49" s="10" t="s">
        <v>28</v>
      </c>
      <c r="I49" s="10">
        <v>347.28699999999998</v>
      </c>
    </row>
    <row r="50" spans="2:9">
      <c r="B50" s="7">
        <v>141</v>
      </c>
      <c r="C50" s="7"/>
      <c r="D50" s="7"/>
      <c r="E50" s="7"/>
      <c r="F50" s="80"/>
      <c r="G50" s="73" t="s">
        <v>27</v>
      </c>
      <c r="H50" s="70" t="s">
        <v>30</v>
      </c>
      <c r="I50" s="10">
        <v>96.471000000000004</v>
      </c>
    </row>
    <row r="51" spans="2:9">
      <c r="B51" s="7"/>
      <c r="C51" s="7"/>
      <c r="D51" s="7"/>
      <c r="E51" s="7"/>
      <c r="F51" s="80"/>
      <c r="G51" s="73"/>
      <c r="H51" s="71"/>
      <c r="I51" s="10">
        <v>29.318999999999999</v>
      </c>
    </row>
    <row r="52" spans="2:9">
      <c r="B52" s="7">
        <v>142</v>
      </c>
      <c r="C52" s="7"/>
      <c r="D52" s="7"/>
      <c r="E52" s="7"/>
      <c r="F52" s="80"/>
      <c r="G52" s="73"/>
      <c r="H52" s="71"/>
      <c r="I52" s="21">
        <v>257.56</v>
      </c>
    </row>
    <row r="53" spans="2:9">
      <c r="B53" s="7">
        <v>143</v>
      </c>
      <c r="C53" s="7"/>
      <c r="D53" s="7"/>
      <c r="E53" s="7"/>
      <c r="F53" s="80"/>
      <c r="G53" s="73"/>
      <c r="H53" s="71"/>
      <c r="I53" s="10">
        <v>382.54199999999997</v>
      </c>
    </row>
    <row r="54" spans="2:9">
      <c r="B54" s="7">
        <v>144</v>
      </c>
      <c r="C54" s="7"/>
      <c r="D54" s="7"/>
      <c r="E54" s="7"/>
      <c r="F54" s="80"/>
      <c r="G54" s="73"/>
      <c r="H54" s="71"/>
      <c r="I54" s="10">
        <v>69.757999999999996</v>
      </c>
    </row>
    <row r="55" spans="2:9">
      <c r="B55" s="7">
        <v>145</v>
      </c>
      <c r="C55" s="7"/>
      <c r="D55" s="7"/>
      <c r="E55" s="7"/>
      <c r="F55" s="80"/>
      <c r="G55" s="73"/>
      <c r="H55" s="72"/>
      <c r="I55" s="10">
        <v>335.54199999999997</v>
      </c>
    </row>
    <row r="56" spans="2:9">
      <c r="B56" s="7" t="s">
        <v>89</v>
      </c>
      <c r="C56" s="7"/>
      <c r="D56" s="7"/>
      <c r="E56" s="7"/>
      <c r="F56" s="80"/>
      <c r="G56" s="73"/>
      <c r="H56" s="70" t="s">
        <v>32</v>
      </c>
      <c r="I56" s="10">
        <v>382.435</v>
      </c>
    </row>
    <row r="57" spans="2:9">
      <c r="B57" s="7" t="s">
        <v>90</v>
      </c>
      <c r="C57" s="7"/>
      <c r="D57" s="7"/>
      <c r="E57" s="7"/>
      <c r="F57" s="80"/>
      <c r="G57" s="73"/>
      <c r="H57" s="71"/>
      <c r="I57" s="37">
        <v>630.90499999999997</v>
      </c>
    </row>
    <row r="58" spans="2:9">
      <c r="B58" s="7"/>
      <c r="C58" s="7"/>
      <c r="D58" s="7"/>
      <c r="E58" s="7"/>
      <c r="F58" s="80"/>
      <c r="G58" s="73"/>
      <c r="H58" s="72"/>
      <c r="I58" s="37">
        <v>160.18199999999999</v>
      </c>
    </row>
    <row r="59" spans="2:9">
      <c r="B59" s="7">
        <v>146</v>
      </c>
      <c r="C59" s="7"/>
      <c r="D59" s="7"/>
      <c r="E59" s="7"/>
      <c r="F59" s="80"/>
      <c r="G59" s="73"/>
      <c r="H59" s="11" t="s">
        <v>47</v>
      </c>
      <c r="I59" s="11">
        <v>229.18799999999999</v>
      </c>
    </row>
    <row r="60" spans="2:9">
      <c r="B60" s="7">
        <v>147</v>
      </c>
      <c r="C60" s="7"/>
      <c r="D60" s="7"/>
      <c r="E60" s="7"/>
      <c r="F60" s="80"/>
      <c r="G60" s="73"/>
      <c r="H60" s="70" t="s">
        <v>91</v>
      </c>
      <c r="I60" s="10">
        <v>245.86699999999999</v>
      </c>
    </row>
    <row r="61" spans="2:9">
      <c r="B61" s="7">
        <v>148</v>
      </c>
      <c r="C61" s="7"/>
      <c r="D61" s="7"/>
      <c r="E61" s="7"/>
      <c r="F61" s="80"/>
      <c r="G61" s="73"/>
      <c r="H61" s="71"/>
      <c r="I61" s="11">
        <v>669.52700000000004</v>
      </c>
    </row>
    <row r="62" spans="2:9">
      <c r="B62" s="7">
        <v>149</v>
      </c>
      <c r="C62" s="7"/>
      <c r="D62" s="7"/>
      <c r="E62" s="7"/>
      <c r="F62" s="80"/>
      <c r="G62" s="73"/>
      <c r="H62" s="71"/>
      <c r="I62" s="11">
        <v>106.783</v>
      </c>
    </row>
    <row r="63" spans="2:9">
      <c r="B63" s="7">
        <v>150</v>
      </c>
      <c r="C63" s="7"/>
      <c r="D63" s="7"/>
      <c r="E63" s="7"/>
      <c r="F63" s="80"/>
      <c r="G63" s="73" t="s">
        <v>51</v>
      </c>
      <c r="H63" s="71"/>
      <c r="I63" s="11">
        <v>68.298000000000002</v>
      </c>
    </row>
    <row r="64" spans="2:9">
      <c r="B64" s="7">
        <v>151</v>
      </c>
      <c r="C64" s="7"/>
      <c r="D64" s="7"/>
      <c r="E64" s="7"/>
      <c r="F64" s="80"/>
      <c r="G64" s="73"/>
      <c r="H64" s="71"/>
      <c r="I64" s="10">
        <v>503.38499999999999</v>
      </c>
    </row>
    <row r="65" spans="2:9">
      <c r="B65" s="7"/>
      <c r="C65" s="7"/>
      <c r="D65" s="7"/>
      <c r="E65" s="7"/>
      <c r="F65" s="80"/>
      <c r="G65" s="73"/>
      <c r="H65" s="72"/>
      <c r="I65" s="38">
        <v>825.33</v>
      </c>
    </row>
    <row r="66" spans="2:9">
      <c r="B66" s="7">
        <v>152</v>
      </c>
      <c r="C66" s="7"/>
      <c r="D66" s="7"/>
      <c r="E66" s="7"/>
      <c r="F66" s="80"/>
      <c r="G66" s="73"/>
      <c r="H66" s="70" t="s">
        <v>38</v>
      </c>
      <c r="I66" s="22">
        <v>187.31299999999999</v>
      </c>
    </row>
    <row r="67" spans="2:9">
      <c r="B67" s="7">
        <v>153</v>
      </c>
      <c r="C67" s="7"/>
      <c r="D67" s="7"/>
      <c r="E67" s="7"/>
      <c r="F67" s="80"/>
      <c r="G67" s="73"/>
      <c r="H67" s="71"/>
      <c r="I67" s="10">
        <v>161.78</v>
      </c>
    </row>
    <row r="68" spans="2:9">
      <c r="B68" s="7"/>
      <c r="C68" s="7"/>
      <c r="D68" s="7"/>
      <c r="E68" s="7"/>
      <c r="F68" s="80"/>
      <c r="G68" s="73"/>
      <c r="H68" s="72"/>
      <c r="I68" s="10">
        <v>61.32</v>
      </c>
    </row>
    <row r="69" spans="2:9">
      <c r="B69" s="7">
        <v>154</v>
      </c>
      <c r="C69" s="7"/>
      <c r="D69" s="7"/>
      <c r="E69" s="7"/>
      <c r="F69" s="80"/>
      <c r="G69" s="73"/>
      <c r="H69" s="70" t="s">
        <v>39</v>
      </c>
      <c r="I69" s="11">
        <v>430.553</v>
      </c>
    </row>
    <row r="70" spans="2:9">
      <c r="B70" s="7">
        <v>155</v>
      </c>
      <c r="C70" s="7"/>
      <c r="D70" s="7"/>
      <c r="E70" s="7"/>
      <c r="F70" s="80"/>
      <c r="G70" s="73"/>
      <c r="H70" s="71"/>
      <c r="I70" s="11">
        <v>1081.5619999999999</v>
      </c>
    </row>
    <row r="71" spans="2:9">
      <c r="B71" s="7">
        <v>156</v>
      </c>
      <c r="C71" s="7"/>
      <c r="D71" s="7"/>
      <c r="E71" s="7"/>
      <c r="F71" s="80"/>
      <c r="G71" s="73"/>
      <c r="H71" s="72"/>
      <c r="I71" s="11">
        <v>257.209</v>
      </c>
    </row>
    <row r="72" spans="2:9">
      <c r="B72" s="7"/>
      <c r="C72" s="7"/>
      <c r="D72" s="7"/>
      <c r="E72" s="7"/>
      <c r="F72" s="80"/>
      <c r="G72" s="73"/>
      <c r="H72" s="70" t="s">
        <v>92</v>
      </c>
      <c r="I72" s="11">
        <v>79.462000000000003</v>
      </c>
    </row>
    <row r="73" spans="2:9">
      <c r="B73" s="7">
        <v>157</v>
      </c>
      <c r="C73" s="7"/>
      <c r="D73" s="7"/>
      <c r="E73" s="7"/>
      <c r="F73" s="80"/>
      <c r="G73" s="73"/>
      <c r="H73" s="71"/>
      <c r="I73" s="11">
        <v>150.39500000000001</v>
      </c>
    </row>
    <row r="74" spans="2:9">
      <c r="B74" s="7">
        <v>158</v>
      </c>
      <c r="C74" s="7"/>
      <c r="D74" s="7"/>
      <c r="E74" s="7"/>
      <c r="F74" s="80"/>
      <c r="G74" s="73"/>
      <c r="H74" s="72"/>
      <c r="I74" s="10">
        <v>244.029</v>
      </c>
    </row>
    <row r="75" spans="2:9">
      <c r="B75" s="7"/>
      <c r="C75" s="7"/>
      <c r="D75" s="7"/>
      <c r="E75" s="7"/>
      <c r="F75" s="80"/>
      <c r="G75" s="73"/>
      <c r="H75" s="70" t="s">
        <v>44</v>
      </c>
      <c r="I75" s="10">
        <v>35.533999999999999</v>
      </c>
    </row>
    <row r="76" spans="2:9">
      <c r="B76" s="7">
        <v>159</v>
      </c>
      <c r="C76" s="7"/>
      <c r="D76" s="7"/>
      <c r="E76" s="7"/>
      <c r="F76" s="80"/>
      <c r="G76" s="73"/>
      <c r="H76" s="72"/>
      <c r="I76" s="10">
        <v>538.03099999999995</v>
      </c>
    </row>
    <row r="77" spans="2:9">
      <c r="B77" s="7">
        <v>160</v>
      </c>
      <c r="C77" s="7"/>
      <c r="D77" s="7"/>
      <c r="E77" s="7"/>
      <c r="F77" s="80"/>
      <c r="G77" s="73"/>
      <c r="H77" s="70" t="s">
        <v>45</v>
      </c>
      <c r="I77" s="22">
        <v>231.334</v>
      </c>
    </row>
    <row r="78" spans="2:9">
      <c r="B78" s="7">
        <v>161</v>
      </c>
      <c r="C78" s="7"/>
      <c r="D78" s="7"/>
      <c r="E78" s="7"/>
      <c r="F78" s="80"/>
      <c r="G78" s="73"/>
      <c r="H78" s="72"/>
      <c r="I78" s="11">
        <v>164.14400000000001</v>
      </c>
    </row>
    <row r="79" spans="2:9">
      <c r="B79" s="7" t="s">
        <v>93</v>
      </c>
      <c r="C79" s="7"/>
      <c r="D79" s="7"/>
      <c r="E79" s="7"/>
      <c r="F79" s="80"/>
      <c r="G79" s="73"/>
      <c r="H79" s="11" t="s">
        <v>94</v>
      </c>
      <c r="I79" s="11">
        <v>579.99199999999996</v>
      </c>
    </row>
    <row r="80" spans="2:9">
      <c r="B80" s="7">
        <v>162</v>
      </c>
      <c r="C80" s="7"/>
      <c r="D80" s="7"/>
      <c r="E80" s="7"/>
      <c r="F80" s="80"/>
      <c r="G80" s="73"/>
      <c r="H80" s="11" t="s">
        <v>47</v>
      </c>
      <c r="I80" s="11">
        <v>310.54399999999998</v>
      </c>
    </row>
    <row r="81" spans="2:9">
      <c r="B81" s="7">
        <v>163</v>
      </c>
      <c r="C81" s="7"/>
      <c r="D81" s="7"/>
      <c r="E81" s="7"/>
      <c r="F81" s="80"/>
      <c r="G81" s="73"/>
      <c r="H81" s="10" t="s">
        <v>95</v>
      </c>
      <c r="I81" s="10">
        <v>670.08199999999999</v>
      </c>
    </row>
    <row r="82" spans="2:9">
      <c r="B82" s="7">
        <v>164</v>
      </c>
      <c r="C82" s="7"/>
      <c r="D82" s="7"/>
      <c r="E82" s="7"/>
      <c r="F82" s="80"/>
      <c r="G82" s="73"/>
      <c r="H82" s="70" t="s">
        <v>49</v>
      </c>
      <c r="I82" s="10">
        <v>55.021000000000001</v>
      </c>
    </row>
    <row r="83" spans="2:9">
      <c r="B83" s="7"/>
      <c r="C83" s="7"/>
      <c r="D83" s="7"/>
      <c r="E83" s="7"/>
      <c r="F83" s="80"/>
      <c r="G83" s="73"/>
      <c r="H83" s="72"/>
      <c r="I83" s="10">
        <v>1080.2</v>
      </c>
    </row>
    <row r="84" spans="2:9">
      <c r="B84" s="7"/>
      <c r="C84" s="7"/>
      <c r="D84" s="7"/>
      <c r="E84" s="7"/>
      <c r="F84" s="80"/>
      <c r="G84" s="73"/>
      <c r="H84" s="70" t="s">
        <v>96</v>
      </c>
      <c r="I84" s="10">
        <v>613.62300000000005</v>
      </c>
    </row>
    <row r="85" spans="2:9">
      <c r="B85" s="7">
        <v>166</v>
      </c>
      <c r="C85" s="7"/>
      <c r="D85" s="7"/>
      <c r="E85" s="7"/>
      <c r="F85" s="80"/>
      <c r="G85" s="73"/>
      <c r="H85" s="71"/>
      <c r="I85" s="11">
        <f>171.306+12.656</f>
        <v>183.96200000000002</v>
      </c>
    </row>
    <row r="86" spans="2:9">
      <c r="B86" s="7">
        <v>167</v>
      </c>
      <c r="C86" s="7"/>
      <c r="D86" s="7"/>
      <c r="E86" s="7"/>
      <c r="F86" s="80"/>
      <c r="G86" s="73"/>
      <c r="H86" s="71"/>
      <c r="I86" s="10">
        <v>101.334</v>
      </c>
    </row>
    <row r="87" spans="2:9">
      <c r="B87" s="7">
        <v>168</v>
      </c>
      <c r="C87" s="7"/>
      <c r="D87" s="7"/>
      <c r="E87" s="7"/>
      <c r="F87" s="80"/>
      <c r="G87" s="73"/>
      <c r="H87" s="71"/>
      <c r="I87" s="10">
        <v>70.692999999999998</v>
      </c>
    </row>
    <row r="88" spans="2:9">
      <c r="B88" s="7">
        <v>169</v>
      </c>
      <c r="C88" s="7"/>
      <c r="D88" s="7"/>
      <c r="E88" s="7"/>
      <c r="F88" s="80"/>
      <c r="G88" s="73"/>
      <c r="H88" s="72"/>
      <c r="I88" s="11">
        <v>314.13900000000001</v>
      </c>
    </row>
    <row r="89" spans="2:9">
      <c r="B89" s="7">
        <v>170</v>
      </c>
      <c r="C89" s="7"/>
      <c r="D89" s="7"/>
      <c r="E89" s="7"/>
      <c r="F89" s="80"/>
      <c r="G89" s="73"/>
      <c r="H89" s="11" t="s">
        <v>97</v>
      </c>
      <c r="I89" s="11">
        <v>712.404</v>
      </c>
    </row>
    <row r="90" spans="2:9">
      <c r="B90" s="7">
        <v>171</v>
      </c>
      <c r="C90" s="7"/>
      <c r="D90" s="7"/>
      <c r="E90" s="7"/>
      <c r="F90" s="80"/>
      <c r="G90" s="73"/>
      <c r="H90" s="11" t="s">
        <v>53</v>
      </c>
      <c r="I90" s="11">
        <v>133.03800000000001</v>
      </c>
    </row>
    <row r="91" spans="2:9">
      <c r="B91" s="7">
        <v>172</v>
      </c>
      <c r="C91" s="7"/>
      <c r="D91" s="7"/>
      <c r="E91" s="7"/>
      <c r="F91" s="80"/>
      <c r="G91" s="73"/>
      <c r="H91" s="10" t="s">
        <v>54</v>
      </c>
      <c r="I91" s="10">
        <v>155.208</v>
      </c>
    </row>
    <row r="92" spans="2:9">
      <c r="B92" s="7">
        <v>173</v>
      </c>
      <c r="C92" s="7"/>
      <c r="D92" s="7"/>
      <c r="E92" s="7"/>
      <c r="F92" s="80"/>
      <c r="G92" s="73"/>
      <c r="H92" s="11" t="s">
        <v>56</v>
      </c>
      <c r="I92" s="11">
        <f>545.99+600.663</f>
        <v>1146.653</v>
      </c>
    </row>
    <row r="93" spans="2:9">
      <c r="B93" s="7">
        <v>174</v>
      </c>
      <c r="C93" s="7"/>
      <c r="D93" s="7"/>
      <c r="E93" s="7"/>
      <c r="F93" s="80"/>
      <c r="G93" s="73"/>
      <c r="H93" s="10" t="s">
        <v>57</v>
      </c>
      <c r="I93" s="10">
        <v>370.49299999999999</v>
      </c>
    </row>
    <row r="94" spans="2:9">
      <c r="B94" s="7">
        <v>175</v>
      </c>
      <c r="C94" s="7"/>
      <c r="D94" s="7"/>
      <c r="E94" s="7"/>
      <c r="F94" s="80"/>
      <c r="G94" s="73"/>
      <c r="H94" s="10" t="s">
        <v>98</v>
      </c>
      <c r="I94" s="10">
        <v>200.5</v>
      </c>
    </row>
    <row r="95" spans="2:9">
      <c r="B95" s="7">
        <v>176</v>
      </c>
      <c r="C95" s="7"/>
      <c r="D95" s="7"/>
      <c r="E95" s="7"/>
      <c r="F95" s="80"/>
      <c r="G95" s="73"/>
      <c r="H95" s="10" t="s">
        <v>59</v>
      </c>
      <c r="I95" s="10">
        <v>277.12299999999999</v>
      </c>
    </row>
    <row r="96" spans="2:9">
      <c r="B96" s="7">
        <v>177</v>
      </c>
      <c r="C96" s="7"/>
      <c r="D96" s="7"/>
      <c r="E96" s="7"/>
      <c r="F96" s="80"/>
      <c r="G96" s="73"/>
      <c r="H96" s="10"/>
      <c r="I96" s="10">
        <v>1460.6479999999999</v>
      </c>
    </row>
    <row r="97" spans="2:10" ht="15.75" thickBot="1">
      <c r="B97" s="7">
        <v>178</v>
      </c>
      <c r="C97" s="7"/>
      <c r="D97" s="7"/>
      <c r="E97" s="7"/>
      <c r="F97" s="80"/>
      <c r="G97" s="73"/>
      <c r="H97" s="52"/>
      <c r="I97" s="52">
        <v>131.82400000000001</v>
      </c>
    </row>
    <row r="98" spans="2:10" ht="19.5" thickBot="1">
      <c r="B98" s="7"/>
      <c r="C98" s="7"/>
      <c r="D98" s="7"/>
      <c r="E98" s="7"/>
      <c r="F98" s="80"/>
      <c r="G98" s="81"/>
      <c r="H98" s="53" t="s">
        <v>121</v>
      </c>
      <c r="I98" s="54">
        <f>SUM(I5:I97)</f>
        <v>35431.461099999986</v>
      </c>
    </row>
    <row r="99" spans="2:10" ht="31.5" customHeight="1" thickBot="1">
      <c r="B99" s="24"/>
      <c r="C99" s="24"/>
      <c r="D99" s="24"/>
      <c r="E99" s="24"/>
      <c r="F99" s="24"/>
      <c r="G99" s="24"/>
      <c r="H99" s="24"/>
    </row>
    <row r="100" spans="2:10" ht="35.25" customHeight="1" thickBot="1">
      <c r="B100" s="74" t="s">
        <v>133</v>
      </c>
      <c r="C100" s="75"/>
      <c r="D100" s="75"/>
      <c r="E100" s="75"/>
      <c r="F100" s="75"/>
      <c r="G100" s="75"/>
      <c r="H100" s="75"/>
      <c r="I100" s="76"/>
      <c r="J100" s="69">
        <f>I98/1000</f>
        <v>35.431461099999986</v>
      </c>
    </row>
    <row r="101" spans="2:10">
      <c r="G101" s="5"/>
      <c r="H101" s="5"/>
      <c r="I101" s="5"/>
    </row>
  </sheetData>
  <mergeCells count="28">
    <mergeCell ref="B100:I100"/>
    <mergeCell ref="B1:I1"/>
    <mergeCell ref="B2:I2"/>
    <mergeCell ref="F5:F98"/>
    <mergeCell ref="G5:G49"/>
    <mergeCell ref="G50:G62"/>
    <mergeCell ref="G63:G98"/>
    <mergeCell ref="H5:H10"/>
    <mergeCell ref="H11:H13"/>
    <mergeCell ref="H14:H17"/>
    <mergeCell ref="H18:H21"/>
    <mergeCell ref="H23:H25"/>
    <mergeCell ref="H26:H29"/>
    <mergeCell ref="H31:H32"/>
    <mergeCell ref="H56:H58"/>
    <mergeCell ref="H60:H65"/>
    <mergeCell ref="H66:H68"/>
    <mergeCell ref="H69:H71"/>
    <mergeCell ref="H33:H35"/>
    <mergeCell ref="H37:H39"/>
    <mergeCell ref="H40:H44"/>
    <mergeCell ref="H46:H48"/>
    <mergeCell ref="H50:H55"/>
    <mergeCell ref="H72:H74"/>
    <mergeCell ref="H75:H76"/>
    <mergeCell ref="H77:H78"/>
    <mergeCell ref="H82:H83"/>
    <mergeCell ref="H84:H8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8"/>
  <sheetViews>
    <sheetView topLeftCell="A101" zoomScale="115" zoomScaleNormal="115" workbookViewId="0">
      <selection activeCell="D127" sqref="D127"/>
    </sheetView>
  </sheetViews>
  <sheetFormatPr defaultColWidth="9" defaultRowHeight="15"/>
  <cols>
    <col min="2" max="2" width="12.140625" style="4" customWidth="1"/>
    <col min="3" max="3" width="21.42578125" style="4" customWidth="1"/>
    <col min="4" max="4" width="15.7109375" style="4" customWidth="1"/>
    <col min="5" max="5" width="31.140625" style="4" customWidth="1"/>
    <col min="6" max="6" width="20" style="12" customWidth="1"/>
  </cols>
  <sheetData>
    <row r="1" spans="2:6" ht="63.75" customHeight="1" thickBot="1">
      <c r="B1" s="85" t="s">
        <v>0</v>
      </c>
      <c r="C1" s="86"/>
      <c r="D1" s="86"/>
      <c r="E1" s="86"/>
      <c r="F1" s="87"/>
    </row>
    <row r="2" spans="2:6" ht="18.75">
      <c r="B2" s="88" t="s">
        <v>1</v>
      </c>
      <c r="C2" s="89"/>
      <c r="D2" s="89"/>
      <c r="E2" s="89"/>
      <c r="F2" s="90"/>
    </row>
    <row r="3" spans="2:6" ht="15.75">
      <c r="B3" s="40"/>
      <c r="C3" s="26" t="s">
        <v>2</v>
      </c>
      <c r="D3" s="6" t="s">
        <v>3</v>
      </c>
      <c r="E3" s="6" t="s">
        <v>4</v>
      </c>
      <c r="F3" s="41" t="s">
        <v>5</v>
      </c>
    </row>
    <row r="4" spans="2:6">
      <c r="B4" s="42">
        <v>97</v>
      </c>
      <c r="C4" s="91" t="s">
        <v>6</v>
      </c>
      <c r="D4" s="93" t="s">
        <v>7</v>
      </c>
      <c r="E4" s="82" t="s">
        <v>8</v>
      </c>
      <c r="F4" s="41">
        <v>548.476</v>
      </c>
    </row>
    <row r="5" spans="2:6">
      <c r="B5" s="42" t="s">
        <v>9</v>
      </c>
      <c r="C5" s="91"/>
      <c r="D5" s="93"/>
      <c r="E5" s="84"/>
      <c r="F5" s="41">
        <v>168.048</v>
      </c>
    </row>
    <row r="6" spans="2:6">
      <c r="B6" s="42" t="s">
        <v>10</v>
      </c>
      <c r="C6" s="91"/>
      <c r="D6" s="93"/>
      <c r="E6" s="83"/>
      <c r="F6" s="41">
        <v>345.69499999999999</v>
      </c>
    </row>
    <row r="7" spans="2:6">
      <c r="B7" s="42">
        <v>98</v>
      </c>
      <c r="C7" s="91"/>
      <c r="D7" s="93"/>
      <c r="E7" s="82" t="s">
        <v>11</v>
      </c>
      <c r="F7" s="41">
        <v>350.68400000000003</v>
      </c>
    </row>
    <row r="8" spans="2:6">
      <c r="B8" s="42">
        <v>99</v>
      </c>
      <c r="C8" s="91"/>
      <c r="D8" s="93"/>
      <c r="E8" s="83"/>
      <c r="F8" s="41">
        <v>88.551000000000002</v>
      </c>
    </row>
    <row r="9" spans="2:6">
      <c r="B9" s="42"/>
      <c r="C9" s="91"/>
      <c r="D9" s="93"/>
      <c r="E9" s="23" t="s">
        <v>111</v>
      </c>
      <c r="F9" s="41">
        <f>320.048+140.864</f>
        <v>460.91200000000003</v>
      </c>
    </row>
    <row r="10" spans="2:6">
      <c r="B10" s="42">
        <v>100</v>
      </c>
      <c r="C10" s="91"/>
      <c r="D10" s="93"/>
      <c r="E10" s="82" t="s">
        <v>12</v>
      </c>
      <c r="F10" s="41">
        <v>464.08800000000002</v>
      </c>
    </row>
    <row r="11" spans="2:6">
      <c r="B11" s="42">
        <v>101</v>
      </c>
      <c r="C11" s="91"/>
      <c r="D11" s="93"/>
      <c r="E11" s="84"/>
      <c r="F11" s="41">
        <v>58.863</v>
      </c>
    </row>
    <row r="12" spans="2:6">
      <c r="B12" s="42">
        <v>102</v>
      </c>
      <c r="C12" s="91"/>
      <c r="D12" s="93"/>
      <c r="E12" s="83"/>
      <c r="F12" s="41">
        <v>1997.9929999999999</v>
      </c>
    </row>
    <row r="13" spans="2:6">
      <c r="B13" s="42">
        <v>103</v>
      </c>
      <c r="C13" s="91"/>
      <c r="D13" s="93"/>
      <c r="E13" s="6" t="s">
        <v>13</v>
      </c>
      <c r="F13" s="41">
        <v>86.258799999999994</v>
      </c>
    </row>
    <row r="14" spans="2:6">
      <c r="B14" s="42">
        <v>104</v>
      </c>
      <c r="C14" s="91"/>
      <c r="D14" s="93"/>
      <c r="E14" s="82" t="s">
        <v>14</v>
      </c>
      <c r="F14" s="41">
        <v>1616.749</v>
      </c>
    </row>
    <row r="15" spans="2:6">
      <c r="B15" s="42">
        <v>105</v>
      </c>
      <c r="C15" s="91"/>
      <c r="D15" s="93"/>
      <c r="E15" s="84"/>
      <c r="F15" s="41">
        <v>332.49200000000002</v>
      </c>
    </row>
    <row r="16" spans="2:6">
      <c r="B16" s="42" t="s">
        <v>15</v>
      </c>
      <c r="C16" s="91"/>
      <c r="D16" s="93"/>
      <c r="E16" s="83"/>
      <c r="F16" s="43">
        <v>537.26800000000003</v>
      </c>
    </row>
    <row r="17" spans="2:6">
      <c r="B17" s="42" t="s">
        <v>16</v>
      </c>
      <c r="C17" s="91"/>
      <c r="D17" s="93"/>
      <c r="E17" s="82" t="s">
        <v>17</v>
      </c>
      <c r="F17" s="41">
        <v>131.83699999999999</v>
      </c>
    </row>
    <row r="18" spans="2:6">
      <c r="B18" s="42">
        <v>106</v>
      </c>
      <c r="C18" s="91"/>
      <c r="D18" s="93"/>
      <c r="E18" s="83"/>
      <c r="F18" s="41">
        <v>948.83699999999999</v>
      </c>
    </row>
    <row r="19" spans="2:6">
      <c r="B19" s="42">
        <v>107</v>
      </c>
      <c r="C19" s="91"/>
      <c r="D19" s="93"/>
      <c r="E19" s="82" t="s">
        <v>18</v>
      </c>
      <c r="F19" s="41">
        <v>60.125999999999998</v>
      </c>
    </row>
    <row r="20" spans="2:6">
      <c r="B20" s="42">
        <v>108</v>
      </c>
      <c r="C20" s="91"/>
      <c r="D20" s="93"/>
      <c r="E20" s="84"/>
      <c r="F20" s="41">
        <v>288.88600000000002</v>
      </c>
    </row>
    <row r="21" spans="2:6">
      <c r="B21" s="44" t="s">
        <v>19</v>
      </c>
      <c r="C21" s="91"/>
      <c r="D21" s="93"/>
      <c r="E21" s="83"/>
      <c r="F21" s="41">
        <v>51.389000000000003</v>
      </c>
    </row>
    <row r="22" spans="2:6">
      <c r="B22" s="42">
        <v>109</v>
      </c>
      <c r="C22" s="91"/>
      <c r="D22" s="93"/>
      <c r="E22" s="6" t="s">
        <v>20</v>
      </c>
      <c r="F22" s="41">
        <v>1705.9739999999999</v>
      </c>
    </row>
    <row r="23" spans="2:6">
      <c r="B23" s="42">
        <v>110</v>
      </c>
      <c r="C23" s="91"/>
      <c r="D23" s="93"/>
      <c r="E23" s="82" t="s">
        <v>22</v>
      </c>
      <c r="F23" s="41">
        <v>1420.7950000000001</v>
      </c>
    </row>
    <row r="24" spans="2:6">
      <c r="B24" s="42" t="s">
        <v>21</v>
      </c>
      <c r="C24" s="91"/>
      <c r="D24" s="93"/>
      <c r="E24" s="83"/>
      <c r="F24" s="41">
        <v>764.06100000000004</v>
      </c>
    </row>
    <row r="25" spans="2:6">
      <c r="B25" s="42">
        <v>111</v>
      </c>
      <c r="C25" s="91"/>
      <c r="D25" s="93"/>
      <c r="E25" s="6" t="s">
        <v>23</v>
      </c>
      <c r="F25" s="45">
        <v>1794.27</v>
      </c>
    </row>
    <row r="26" spans="2:6">
      <c r="B26" s="42">
        <v>112</v>
      </c>
      <c r="C26" s="91"/>
      <c r="D26" s="93"/>
      <c r="E26" s="6" t="s">
        <v>24</v>
      </c>
      <c r="F26" s="45">
        <v>427.45299999999997</v>
      </c>
    </row>
    <row r="27" spans="2:6">
      <c r="B27" s="42">
        <v>113</v>
      </c>
      <c r="C27" s="91"/>
      <c r="D27" s="93"/>
      <c r="E27" s="82" t="s">
        <v>25</v>
      </c>
      <c r="F27" s="45">
        <v>2066.2460000000001</v>
      </c>
    </row>
    <row r="28" spans="2:6">
      <c r="B28" s="42">
        <v>114</v>
      </c>
      <c r="C28" s="91"/>
      <c r="D28" s="93"/>
      <c r="E28" s="84"/>
      <c r="F28" s="45">
        <v>329.82400000000001</v>
      </c>
    </row>
    <row r="29" spans="2:6">
      <c r="B29" s="42">
        <v>115</v>
      </c>
      <c r="C29" s="91"/>
      <c r="D29" s="93"/>
      <c r="E29" s="84"/>
      <c r="F29" s="45">
        <v>227.59299999999999</v>
      </c>
    </row>
    <row r="30" spans="2:6">
      <c r="B30" s="42">
        <v>116</v>
      </c>
      <c r="C30" s="91"/>
      <c r="D30" s="93"/>
      <c r="E30" s="84"/>
      <c r="F30" s="45">
        <v>101.47</v>
      </c>
    </row>
    <row r="31" spans="2:6">
      <c r="B31" s="42" t="s">
        <v>26</v>
      </c>
      <c r="C31" s="91"/>
      <c r="D31" s="93"/>
      <c r="E31" s="83"/>
      <c r="F31" s="45">
        <v>724.16499999999996</v>
      </c>
    </row>
    <row r="32" spans="2:6">
      <c r="B32" s="42">
        <v>117</v>
      </c>
      <c r="C32" s="91"/>
      <c r="D32" s="93" t="s">
        <v>27</v>
      </c>
      <c r="E32" s="82" t="s">
        <v>28</v>
      </c>
      <c r="F32" s="41">
        <v>967.5</v>
      </c>
    </row>
    <row r="33" spans="2:6">
      <c r="B33" s="42" t="s">
        <v>29</v>
      </c>
      <c r="C33" s="91"/>
      <c r="D33" s="93"/>
      <c r="E33" s="83"/>
      <c r="F33" s="41">
        <v>417.185</v>
      </c>
    </row>
    <row r="34" spans="2:6">
      <c r="B34" s="42">
        <v>118</v>
      </c>
      <c r="C34" s="91"/>
      <c r="D34" s="93"/>
      <c r="E34" s="6" t="s">
        <v>112</v>
      </c>
      <c r="F34" s="41">
        <v>719.13300000000004</v>
      </c>
    </row>
    <row r="35" spans="2:6">
      <c r="B35" s="42"/>
      <c r="C35" s="91"/>
      <c r="D35" s="93"/>
      <c r="E35" s="82" t="s">
        <v>30</v>
      </c>
      <c r="F35" s="41">
        <v>411.31400000000002</v>
      </c>
    </row>
    <row r="36" spans="2:6">
      <c r="B36" s="42">
        <v>119</v>
      </c>
      <c r="C36" s="91"/>
      <c r="D36" s="93"/>
      <c r="E36" s="84"/>
      <c r="F36" s="41">
        <v>548.06299999999999</v>
      </c>
    </row>
    <row r="37" spans="2:6">
      <c r="B37" s="42">
        <v>120</v>
      </c>
      <c r="C37" s="91"/>
      <c r="D37" s="93"/>
      <c r="E37" s="84"/>
      <c r="F37" s="41">
        <v>117.556</v>
      </c>
    </row>
    <row r="38" spans="2:6">
      <c r="B38" s="42" t="s">
        <v>31</v>
      </c>
      <c r="C38" s="91"/>
      <c r="D38" s="93"/>
      <c r="E38" s="84"/>
      <c r="F38" s="41">
        <v>129.72200000000001</v>
      </c>
    </row>
    <row r="39" spans="2:6">
      <c r="B39" s="42">
        <v>121</v>
      </c>
      <c r="C39" s="91"/>
      <c r="D39" s="93"/>
      <c r="E39" s="84"/>
      <c r="F39" s="41">
        <v>175.535</v>
      </c>
    </row>
    <row r="40" spans="2:6">
      <c r="B40" s="42">
        <v>122</v>
      </c>
      <c r="C40" s="91"/>
      <c r="D40" s="93"/>
      <c r="E40" s="84"/>
      <c r="F40" s="45">
        <v>264.41500000000002</v>
      </c>
    </row>
    <row r="41" spans="2:6">
      <c r="B41" s="42">
        <v>123</v>
      </c>
      <c r="C41" s="91"/>
      <c r="D41" s="93"/>
      <c r="E41" s="84"/>
      <c r="F41" s="45">
        <v>748.62099999999998</v>
      </c>
    </row>
    <row r="42" spans="2:6">
      <c r="B42" s="42">
        <v>124</v>
      </c>
      <c r="C42" s="91"/>
      <c r="D42" s="93"/>
      <c r="E42" s="84"/>
      <c r="F42" s="41">
        <v>136.80199999999999</v>
      </c>
    </row>
    <row r="43" spans="2:6">
      <c r="B43" s="42">
        <v>125</v>
      </c>
      <c r="C43" s="91"/>
      <c r="D43" s="93"/>
      <c r="E43" s="84"/>
      <c r="F43" s="41">
        <v>491.12700000000001</v>
      </c>
    </row>
    <row r="44" spans="2:6">
      <c r="B44" s="42"/>
      <c r="C44" s="91"/>
      <c r="D44" s="93"/>
      <c r="E44" s="83"/>
      <c r="F44" s="46">
        <v>71.83</v>
      </c>
    </row>
    <row r="45" spans="2:6">
      <c r="B45" s="42">
        <v>126</v>
      </c>
      <c r="C45" s="91"/>
      <c r="D45" s="93"/>
      <c r="E45" s="82" t="s">
        <v>32</v>
      </c>
      <c r="F45" s="41">
        <v>522.77599999999995</v>
      </c>
    </row>
    <row r="46" spans="2:6">
      <c r="B46" s="42" t="s">
        <v>33</v>
      </c>
      <c r="C46" s="91"/>
      <c r="D46" s="93"/>
      <c r="E46" s="84"/>
      <c r="F46" s="41">
        <v>337.928</v>
      </c>
    </row>
    <row r="47" spans="2:6">
      <c r="B47" s="42" t="s">
        <v>34</v>
      </c>
      <c r="C47" s="91"/>
      <c r="D47" s="93"/>
      <c r="E47" s="84"/>
      <c r="F47" s="41">
        <v>59.661999999999999</v>
      </c>
    </row>
    <row r="48" spans="2:6">
      <c r="B48" s="42" t="s">
        <v>35</v>
      </c>
      <c r="C48" s="91"/>
      <c r="D48" s="93"/>
      <c r="E48" s="84"/>
      <c r="F48" s="47">
        <v>801.32</v>
      </c>
    </row>
    <row r="49" spans="2:6">
      <c r="B49" s="42"/>
      <c r="C49" s="91"/>
      <c r="D49" s="93"/>
      <c r="E49" s="83"/>
      <c r="F49" s="45">
        <v>477.07400000000001</v>
      </c>
    </row>
    <row r="50" spans="2:6">
      <c r="B50" s="42"/>
      <c r="C50" s="91"/>
      <c r="D50" s="93"/>
      <c r="E50" s="23" t="s">
        <v>113</v>
      </c>
      <c r="F50" s="45">
        <f>170.93+828.318</f>
        <v>999.24800000000005</v>
      </c>
    </row>
    <row r="51" spans="2:6">
      <c r="B51" s="42"/>
      <c r="C51" s="91"/>
      <c r="D51" s="93"/>
      <c r="E51" s="23" t="s">
        <v>114</v>
      </c>
      <c r="F51" s="45">
        <v>3214.5219999999999</v>
      </c>
    </row>
    <row r="52" spans="2:6">
      <c r="B52" s="42">
        <v>127</v>
      </c>
      <c r="C52" s="91"/>
      <c r="D52" s="93"/>
      <c r="E52" s="6" t="s">
        <v>36</v>
      </c>
      <c r="F52" s="41">
        <v>1410.3140000000001</v>
      </c>
    </row>
    <row r="53" spans="2:6">
      <c r="B53" s="42">
        <v>128</v>
      </c>
      <c r="C53" s="91"/>
      <c r="D53" s="93"/>
      <c r="E53" s="82" t="s">
        <v>37</v>
      </c>
      <c r="F53" s="45">
        <v>56.716000000000001</v>
      </c>
    </row>
    <row r="54" spans="2:6">
      <c r="B54" s="42">
        <v>129</v>
      </c>
      <c r="C54" s="91"/>
      <c r="D54" s="93"/>
      <c r="E54" s="84"/>
      <c r="F54" s="41">
        <v>346.31</v>
      </c>
    </row>
    <row r="55" spans="2:6">
      <c r="B55" s="42">
        <v>130</v>
      </c>
      <c r="C55" s="91"/>
      <c r="D55" s="93"/>
      <c r="E55" s="84"/>
      <c r="F55" s="41">
        <v>171.661</v>
      </c>
    </row>
    <row r="56" spans="2:6">
      <c r="B56" s="42">
        <v>131</v>
      </c>
      <c r="C56" s="91"/>
      <c r="D56" s="93"/>
      <c r="E56" s="84"/>
      <c r="F56" s="41">
        <v>189.934</v>
      </c>
    </row>
    <row r="57" spans="2:6">
      <c r="B57" s="42"/>
      <c r="C57" s="91"/>
      <c r="D57" s="93"/>
      <c r="E57" s="83"/>
      <c r="F57" s="41">
        <v>187.40700000000001</v>
      </c>
    </row>
    <row r="58" spans="2:6">
      <c r="B58" s="42"/>
      <c r="C58" s="91"/>
      <c r="D58" s="93"/>
      <c r="E58" s="23"/>
      <c r="F58" s="41">
        <v>398.41399999999999</v>
      </c>
    </row>
    <row r="59" spans="2:6">
      <c r="B59" s="42"/>
      <c r="C59" s="91"/>
      <c r="D59" s="93"/>
      <c r="E59" s="23" t="s">
        <v>115</v>
      </c>
      <c r="F59" s="41">
        <v>521.44200000000001</v>
      </c>
    </row>
    <row r="60" spans="2:6">
      <c r="B60" s="42"/>
      <c r="C60" s="91"/>
      <c r="D60" s="93"/>
      <c r="E60" s="82" t="s">
        <v>38</v>
      </c>
      <c r="F60" s="41">
        <v>529.26300000000003</v>
      </c>
    </row>
    <row r="61" spans="2:6">
      <c r="B61" s="42"/>
      <c r="C61" s="91"/>
      <c r="D61" s="93"/>
      <c r="E61" s="84"/>
      <c r="F61" s="41">
        <v>2845.8409999999999</v>
      </c>
    </row>
    <row r="62" spans="2:6">
      <c r="B62" s="42">
        <v>133</v>
      </c>
      <c r="C62" s="91"/>
      <c r="D62" s="93"/>
      <c r="E62" s="84"/>
      <c r="F62" s="41">
        <v>528.83900000000006</v>
      </c>
    </row>
    <row r="63" spans="2:6">
      <c r="B63" s="42">
        <v>134</v>
      </c>
      <c r="C63" s="91"/>
      <c r="D63" s="93"/>
      <c r="E63" s="84"/>
      <c r="F63" s="41">
        <v>251.375</v>
      </c>
    </row>
    <row r="64" spans="2:6">
      <c r="B64" s="42">
        <v>135</v>
      </c>
      <c r="C64" s="91"/>
      <c r="D64" s="93"/>
      <c r="E64" s="83"/>
      <c r="F64" s="41">
        <v>874.15899999999999</v>
      </c>
    </row>
    <row r="65" spans="2:6">
      <c r="B65" s="42">
        <v>136</v>
      </c>
      <c r="C65" s="91"/>
      <c r="D65" s="93"/>
      <c r="E65" s="82" t="s">
        <v>39</v>
      </c>
      <c r="F65" s="41">
        <v>120.291</v>
      </c>
    </row>
    <row r="66" spans="2:6">
      <c r="B66" s="42">
        <v>137</v>
      </c>
      <c r="C66" s="91"/>
      <c r="D66" s="93"/>
      <c r="E66" s="83"/>
      <c r="F66" s="41">
        <v>80.061000000000007</v>
      </c>
    </row>
    <row r="67" spans="2:6">
      <c r="B67" s="42">
        <v>138</v>
      </c>
      <c r="C67" s="91"/>
      <c r="D67" s="93"/>
      <c r="E67" s="6" t="s">
        <v>40</v>
      </c>
      <c r="F67" s="41">
        <v>1655.0239999999999</v>
      </c>
    </row>
    <row r="68" spans="2:6">
      <c r="B68" s="42">
        <v>139</v>
      </c>
      <c r="C68" s="91"/>
      <c r="D68" s="93"/>
      <c r="E68" s="82" t="s">
        <v>41</v>
      </c>
      <c r="F68" s="41">
        <v>1042.2860000000001</v>
      </c>
    </row>
    <row r="69" spans="2:6">
      <c r="B69" s="42" t="s">
        <v>42</v>
      </c>
      <c r="C69" s="91"/>
      <c r="D69" s="93"/>
      <c r="E69" s="83"/>
      <c r="F69" s="41">
        <v>179.566</v>
      </c>
    </row>
    <row r="70" spans="2:6">
      <c r="B70" s="42" t="s">
        <v>43</v>
      </c>
      <c r="C70" s="91"/>
      <c r="D70" s="93"/>
      <c r="E70" s="6" t="s">
        <v>44</v>
      </c>
      <c r="F70" s="41">
        <v>1274.248</v>
      </c>
    </row>
    <row r="71" spans="2:6">
      <c r="B71" s="42">
        <v>140</v>
      </c>
      <c r="C71" s="91"/>
      <c r="D71" s="93"/>
      <c r="E71" s="82" t="s">
        <v>45</v>
      </c>
      <c r="F71" s="41">
        <v>1347.316</v>
      </c>
    </row>
    <row r="72" spans="2:6">
      <c r="B72" s="42">
        <v>141</v>
      </c>
      <c r="C72" s="91"/>
      <c r="D72" s="93"/>
      <c r="E72" s="83"/>
      <c r="F72" s="41">
        <v>460.95600000000002</v>
      </c>
    </row>
    <row r="73" spans="2:6">
      <c r="B73" s="42">
        <v>142</v>
      </c>
      <c r="C73" s="91"/>
      <c r="D73" s="93"/>
      <c r="E73" s="82" t="s">
        <v>46</v>
      </c>
      <c r="F73" s="41">
        <v>841.99900000000002</v>
      </c>
    </row>
    <row r="74" spans="2:6">
      <c r="B74" s="42"/>
      <c r="C74" s="91"/>
      <c r="D74" s="93"/>
      <c r="E74" s="83"/>
      <c r="F74" s="41">
        <v>651.00400000000002</v>
      </c>
    </row>
    <row r="75" spans="2:6">
      <c r="B75" s="42">
        <v>143</v>
      </c>
      <c r="C75" s="91"/>
      <c r="D75" s="93"/>
      <c r="E75" s="82" t="s">
        <v>45</v>
      </c>
      <c r="F75" s="41">
        <v>1552.1880000000001</v>
      </c>
    </row>
    <row r="76" spans="2:6">
      <c r="B76" s="42"/>
      <c r="C76" s="91"/>
      <c r="D76" s="93"/>
      <c r="E76" s="84"/>
      <c r="F76" s="41">
        <v>361.11500000000001</v>
      </c>
    </row>
    <row r="77" spans="2:6">
      <c r="B77" s="42">
        <v>144</v>
      </c>
      <c r="C77" s="91"/>
      <c r="D77" s="93"/>
      <c r="E77" s="84"/>
      <c r="F77" s="41">
        <v>229.02199999999999</v>
      </c>
    </row>
    <row r="78" spans="2:6">
      <c r="B78" s="42">
        <v>145</v>
      </c>
      <c r="C78" s="91"/>
      <c r="D78" s="93"/>
      <c r="E78" s="83"/>
      <c r="F78" s="41">
        <v>1033.663</v>
      </c>
    </row>
    <row r="79" spans="2:6">
      <c r="B79" s="42">
        <v>146</v>
      </c>
      <c r="C79" s="91"/>
      <c r="D79" s="93"/>
      <c r="E79" s="82" t="s">
        <v>48</v>
      </c>
      <c r="F79" s="41">
        <v>151.75299999999999</v>
      </c>
    </row>
    <row r="80" spans="2:6">
      <c r="B80" s="42"/>
      <c r="C80" s="91"/>
      <c r="D80" s="93"/>
      <c r="E80" s="84"/>
      <c r="F80" s="41">
        <v>115.717</v>
      </c>
    </row>
    <row r="81" spans="2:6">
      <c r="B81" s="42">
        <v>147</v>
      </c>
      <c r="C81" s="91"/>
      <c r="D81" s="93"/>
      <c r="E81" s="84"/>
      <c r="F81" s="41">
        <v>243.22399999999999</v>
      </c>
    </row>
    <row r="82" spans="2:6">
      <c r="B82" s="42">
        <v>148</v>
      </c>
      <c r="C82" s="91"/>
      <c r="D82" s="93"/>
      <c r="E82" s="84"/>
      <c r="F82" s="41">
        <v>132.595</v>
      </c>
    </row>
    <row r="83" spans="2:6">
      <c r="B83" s="42">
        <v>149</v>
      </c>
      <c r="C83" s="91"/>
      <c r="D83" s="93"/>
      <c r="E83" s="84"/>
      <c r="F83" s="41">
        <v>1110.4849999999999</v>
      </c>
    </row>
    <row r="84" spans="2:6">
      <c r="B84" s="42"/>
      <c r="C84" s="91"/>
      <c r="D84" s="93"/>
      <c r="E84" s="83"/>
      <c r="F84" s="41">
        <v>267.755</v>
      </c>
    </row>
    <row r="85" spans="2:6">
      <c r="B85" s="42"/>
      <c r="C85" s="91"/>
      <c r="D85" s="93"/>
      <c r="E85" s="82" t="s">
        <v>49</v>
      </c>
      <c r="F85" s="41">
        <v>141.245</v>
      </c>
    </row>
    <row r="86" spans="2:6">
      <c r="B86" s="42">
        <v>151</v>
      </c>
      <c r="C86" s="91"/>
      <c r="D86" s="93"/>
      <c r="E86" s="83"/>
      <c r="F86" s="41">
        <v>489.75299999999999</v>
      </c>
    </row>
    <row r="87" spans="2:6">
      <c r="B87" s="42">
        <v>152</v>
      </c>
      <c r="C87" s="91"/>
      <c r="D87" s="93"/>
      <c r="E87" s="82" t="s">
        <v>50</v>
      </c>
      <c r="F87" s="41">
        <v>371.55099999999999</v>
      </c>
    </row>
    <row r="88" spans="2:6">
      <c r="B88" s="42">
        <v>153</v>
      </c>
      <c r="C88" s="91"/>
      <c r="D88" s="94"/>
      <c r="E88" s="84"/>
      <c r="F88" s="41">
        <v>152.078</v>
      </c>
    </row>
    <row r="89" spans="2:6">
      <c r="B89" s="42">
        <v>154</v>
      </c>
      <c r="C89" s="91"/>
      <c r="D89" s="82" t="s">
        <v>51</v>
      </c>
      <c r="E89" s="84"/>
      <c r="F89" s="41">
        <v>60.875999999999998</v>
      </c>
    </row>
    <row r="90" spans="2:6">
      <c r="B90" s="42">
        <v>155</v>
      </c>
      <c r="C90" s="91"/>
      <c r="D90" s="84"/>
      <c r="E90" s="83"/>
      <c r="F90" s="41">
        <v>520.952</v>
      </c>
    </row>
    <row r="91" spans="2:6">
      <c r="B91" s="42">
        <v>156</v>
      </c>
      <c r="C91" s="91"/>
      <c r="D91" s="84"/>
      <c r="E91" s="27" t="s">
        <v>52</v>
      </c>
      <c r="F91" s="41">
        <v>3202.29</v>
      </c>
    </row>
    <row r="92" spans="2:6">
      <c r="B92" s="42"/>
      <c r="C92" s="91"/>
      <c r="D92" s="84"/>
      <c r="E92" s="82" t="s">
        <v>53</v>
      </c>
      <c r="F92" s="41">
        <v>47.829000000000001</v>
      </c>
    </row>
    <row r="93" spans="2:6">
      <c r="B93" s="42">
        <v>157</v>
      </c>
      <c r="C93" s="91"/>
      <c r="D93" s="84"/>
      <c r="E93" s="84"/>
      <c r="F93" s="41">
        <v>669.46</v>
      </c>
    </row>
    <row r="94" spans="2:6">
      <c r="B94" s="42">
        <v>158</v>
      </c>
      <c r="C94" s="91"/>
      <c r="D94" s="84"/>
      <c r="E94" s="83"/>
      <c r="F94" s="41">
        <v>941.36900000000003</v>
      </c>
    </row>
    <row r="95" spans="2:6">
      <c r="B95" s="42">
        <v>159</v>
      </c>
      <c r="C95" s="91"/>
      <c r="D95" s="84"/>
      <c r="E95" s="27" t="s">
        <v>54</v>
      </c>
      <c r="F95" s="41">
        <v>319.173</v>
      </c>
    </row>
    <row r="96" spans="2:6">
      <c r="B96" s="42">
        <v>160</v>
      </c>
      <c r="C96" s="91"/>
      <c r="D96" s="84"/>
      <c r="E96" s="82" t="s">
        <v>55</v>
      </c>
      <c r="F96" s="41">
        <v>144.81</v>
      </c>
    </row>
    <row r="97" spans="2:6">
      <c r="B97" s="42">
        <v>161</v>
      </c>
      <c r="C97" s="91"/>
      <c r="D97" s="84"/>
      <c r="E97" s="84"/>
      <c r="F97" s="41">
        <v>1106.885</v>
      </c>
    </row>
    <row r="98" spans="2:6">
      <c r="B98" s="42">
        <v>162</v>
      </c>
      <c r="C98" s="91"/>
      <c r="D98" s="84"/>
      <c r="E98" s="83"/>
      <c r="F98" s="41">
        <v>1080.144</v>
      </c>
    </row>
    <row r="99" spans="2:6">
      <c r="B99" s="42">
        <v>163</v>
      </c>
      <c r="C99" s="91"/>
      <c r="D99" s="84"/>
      <c r="E99" s="82" t="s">
        <v>56</v>
      </c>
      <c r="F99" s="41">
        <v>541.48199999999997</v>
      </c>
    </row>
    <row r="100" spans="2:6">
      <c r="B100" s="42"/>
      <c r="C100" s="91"/>
      <c r="D100" s="84"/>
      <c r="E100" s="83"/>
      <c r="F100" s="41">
        <v>485.90199999999999</v>
      </c>
    </row>
    <row r="101" spans="2:6">
      <c r="B101" s="42">
        <v>164</v>
      </c>
      <c r="C101" s="91"/>
      <c r="D101" s="84"/>
      <c r="E101" s="27" t="s">
        <v>57</v>
      </c>
      <c r="F101" s="41">
        <v>562.51</v>
      </c>
    </row>
    <row r="102" spans="2:6">
      <c r="B102" s="42">
        <v>165</v>
      </c>
      <c r="C102" s="91"/>
      <c r="D102" s="84"/>
      <c r="E102" s="27" t="s">
        <v>58</v>
      </c>
      <c r="F102" s="41">
        <v>989.154</v>
      </c>
    </row>
    <row r="103" spans="2:6">
      <c r="B103" s="42">
        <v>166</v>
      </c>
      <c r="C103" s="91"/>
      <c r="D103" s="84"/>
      <c r="E103" s="82" t="s">
        <v>59</v>
      </c>
      <c r="F103" s="41">
        <v>438.91899999999998</v>
      </c>
    </row>
    <row r="104" spans="2:6">
      <c r="B104" s="42"/>
      <c r="C104" s="91"/>
      <c r="D104" s="84"/>
      <c r="E104" s="84"/>
      <c r="F104" s="41">
        <v>538.68600000000004</v>
      </c>
    </row>
    <row r="105" spans="2:6">
      <c r="B105" s="42" t="s">
        <v>60</v>
      </c>
      <c r="C105" s="91"/>
      <c r="D105" s="84"/>
      <c r="E105" s="84"/>
      <c r="F105" s="41">
        <v>1065.9380000000001</v>
      </c>
    </row>
    <row r="106" spans="2:6">
      <c r="B106" s="42">
        <v>167</v>
      </c>
      <c r="C106" s="91"/>
      <c r="D106" s="84"/>
      <c r="E106" s="83"/>
      <c r="F106" s="41">
        <v>747.39400000000001</v>
      </c>
    </row>
    <row r="107" spans="2:6">
      <c r="B107" s="42">
        <v>168</v>
      </c>
      <c r="C107" s="91"/>
      <c r="D107" s="84"/>
      <c r="E107" s="17" t="s">
        <v>61</v>
      </c>
      <c r="F107" s="41">
        <v>996.43100000000004</v>
      </c>
    </row>
    <row r="108" spans="2:6">
      <c r="B108" s="42"/>
      <c r="C108" s="91"/>
      <c r="D108" s="84"/>
      <c r="E108" s="84" t="s">
        <v>63</v>
      </c>
      <c r="F108" s="41">
        <v>269.95400000000001</v>
      </c>
    </row>
    <row r="109" spans="2:6">
      <c r="B109" s="42"/>
      <c r="C109" s="91"/>
      <c r="D109" s="84"/>
      <c r="E109" s="84"/>
      <c r="F109" s="41">
        <f>384.7+426.25</f>
        <v>810.95</v>
      </c>
    </row>
    <row r="110" spans="2:6">
      <c r="B110" s="42" t="s">
        <v>62</v>
      </c>
      <c r="C110" s="91"/>
      <c r="D110" s="84"/>
      <c r="E110" s="84"/>
      <c r="F110" s="41">
        <v>250.34200000000001</v>
      </c>
    </row>
    <row r="111" spans="2:6">
      <c r="B111" s="42">
        <v>169</v>
      </c>
      <c r="C111" s="91"/>
      <c r="D111" s="84"/>
      <c r="E111" s="83"/>
      <c r="F111" s="41">
        <v>749.11400000000003</v>
      </c>
    </row>
    <row r="112" spans="2:6">
      <c r="B112" s="42" t="s">
        <v>64</v>
      </c>
      <c r="C112" s="91"/>
      <c r="D112" s="84"/>
      <c r="E112" s="82" t="s">
        <v>65</v>
      </c>
      <c r="F112" s="41">
        <v>797.00800000000004</v>
      </c>
    </row>
    <row r="113" spans="2:6">
      <c r="B113" s="42">
        <v>170</v>
      </c>
      <c r="C113" s="91"/>
      <c r="D113" s="84"/>
      <c r="E113" s="83"/>
      <c r="F113" s="41">
        <v>2119.8789999999999</v>
      </c>
    </row>
    <row r="114" spans="2:6">
      <c r="B114" s="42" t="s">
        <v>66</v>
      </c>
      <c r="C114" s="91"/>
      <c r="D114" s="84"/>
      <c r="E114" s="27" t="s">
        <v>67</v>
      </c>
      <c r="F114" s="41">
        <v>765.37400000000002</v>
      </c>
    </row>
    <row r="115" spans="2:6">
      <c r="B115" s="42"/>
      <c r="C115" s="91"/>
      <c r="D115" s="84"/>
      <c r="E115" s="27"/>
      <c r="F115" s="41">
        <v>691.75599999999997</v>
      </c>
    </row>
    <row r="116" spans="2:6">
      <c r="B116" s="42"/>
      <c r="C116" s="91"/>
      <c r="D116" s="84"/>
      <c r="E116" s="27"/>
      <c r="F116" s="41">
        <v>1277.377</v>
      </c>
    </row>
    <row r="117" spans="2:6">
      <c r="B117" s="42">
        <v>171</v>
      </c>
      <c r="C117" s="91"/>
      <c r="D117" s="83"/>
      <c r="E117" s="27" t="s">
        <v>68</v>
      </c>
      <c r="F117" s="41">
        <v>1127.4639999999999</v>
      </c>
    </row>
    <row r="118" spans="2:6">
      <c r="B118" s="42"/>
      <c r="C118" s="91"/>
      <c r="D118" s="101" t="s">
        <v>122</v>
      </c>
      <c r="E118" s="102"/>
      <c r="F118" s="105">
        <f>SUM(F4:F117)</f>
        <v>75346.328799999988</v>
      </c>
    </row>
    <row r="119" spans="2:6" ht="15.75" thickBot="1">
      <c r="B119" s="48"/>
      <c r="C119" s="92"/>
      <c r="D119" s="103"/>
      <c r="E119" s="104"/>
      <c r="F119" s="106"/>
    </row>
    <row r="120" spans="2:6">
      <c r="B120" s="39"/>
      <c r="C120" s="29"/>
      <c r="D120" s="28"/>
      <c r="E120" s="30"/>
      <c r="F120" s="30"/>
    </row>
    <row r="121" spans="2:6" ht="15.75" thickBot="1">
      <c r="B121" s="30"/>
      <c r="C121" s="29"/>
      <c r="D121" s="28"/>
      <c r="E121" s="30"/>
      <c r="F121" s="30"/>
    </row>
    <row r="122" spans="2:6" ht="15" customHeight="1">
      <c r="B122" s="30"/>
      <c r="C122" s="95" t="s">
        <v>123</v>
      </c>
      <c r="D122" s="96"/>
      <c r="E122" s="96"/>
      <c r="F122" s="99">
        <f>F118/1000</f>
        <v>75.346328799999995</v>
      </c>
    </row>
    <row r="123" spans="2:6" ht="15.75" thickBot="1">
      <c r="B123" s="30"/>
      <c r="C123" s="97"/>
      <c r="D123" s="98"/>
      <c r="E123" s="98"/>
      <c r="F123" s="100"/>
    </row>
    <row r="124" spans="2:6">
      <c r="B124" s="30"/>
      <c r="C124" s="29"/>
      <c r="D124" s="28"/>
      <c r="E124" s="30"/>
      <c r="F124" s="30"/>
    </row>
    <row r="125" spans="2:6">
      <c r="B125" s="30"/>
      <c r="C125" s="29"/>
      <c r="D125" s="28"/>
      <c r="E125" s="30"/>
      <c r="F125" s="30"/>
    </row>
    <row r="126" spans="2:6">
      <c r="B126" s="30"/>
      <c r="C126" s="29"/>
      <c r="D126" s="28"/>
      <c r="E126" s="30"/>
      <c r="F126" s="30"/>
    </row>
    <row r="127" spans="2:6">
      <c r="B127" s="30"/>
      <c r="C127" s="29"/>
      <c r="D127" s="28"/>
      <c r="E127" s="30"/>
      <c r="F127" s="30"/>
    </row>
    <row r="128" spans="2:6">
      <c r="B128" s="30"/>
      <c r="C128" s="29"/>
      <c r="D128" s="28"/>
      <c r="E128" s="30"/>
      <c r="F128" s="30"/>
    </row>
    <row r="129" spans="2:6">
      <c r="B129" s="30"/>
      <c r="C129" s="29"/>
      <c r="D129" s="28"/>
      <c r="E129" s="30"/>
      <c r="F129" s="30"/>
    </row>
    <row r="130" spans="2:6">
      <c r="B130" s="30"/>
      <c r="C130" s="29"/>
      <c r="D130" s="28"/>
      <c r="E130" s="30"/>
      <c r="F130" s="30"/>
    </row>
    <row r="131" spans="2:6">
      <c r="B131" s="30"/>
      <c r="C131" s="29"/>
      <c r="D131" s="28"/>
      <c r="E131" s="30"/>
      <c r="F131" s="30"/>
    </row>
    <row r="132" spans="2:6">
      <c r="B132" s="30"/>
      <c r="C132" s="29"/>
      <c r="D132" s="28"/>
      <c r="E132" s="30"/>
      <c r="F132" s="30"/>
    </row>
    <row r="133" spans="2:6">
      <c r="B133" s="30"/>
      <c r="C133" s="30"/>
      <c r="D133" s="30"/>
      <c r="E133" s="30"/>
      <c r="F133" s="30"/>
    </row>
    <row r="134" spans="2:6">
      <c r="B134" s="30"/>
      <c r="C134" s="30"/>
      <c r="D134" s="30"/>
      <c r="E134" s="30"/>
      <c r="F134" s="30"/>
    </row>
    <row r="135" spans="2:6">
      <c r="B135" s="30"/>
      <c r="C135" s="30"/>
      <c r="D135" s="30"/>
      <c r="E135" s="30"/>
      <c r="F135" s="30"/>
    </row>
    <row r="136" spans="2:6">
      <c r="B136" s="30"/>
      <c r="C136" s="30"/>
      <c r="D136" s="30"/>
      <c r="E136" s="30"/>
      <c r="F136" s="30"/>
    </row>
    <row r="137" spans="2:6">
      <c r="B137" s="30"/>
      <c r="C137" s="30"/>
      <c r="D137" s="30"/>
      <c r="E137" s="30"/>
      <c r="F137" s="30"/>
    </row>
    <row r="138" spans="2:6">
      <c r="B138" s="30"/>
      <c r="C138" s="30"/>
      <c r="D138" s="30"/>
      <c r="E138" s="30"/>
      <c r="F138" s="30"/>
    </row>
    <row r="139" spans="2:6">
      <c r="B139" s="30"/>
      <c r="C139" s="30"/>
      <c r="D139" s="30"/>
      <c r="E139" s="30"/>
      <c r="F139" s="30"/>
    </row>
    <row r="140" spans="2:6">
      <c r="B140" s="30"/>
      <c r="C140" s="30"/>
      <c r="D140" s="30"/>
      <c r="E140" s="30"/>
      <c r="F140" s="30"/>
    </row>
    <row r="141" spans="2:6">
      <c r="B141" s="30"/>
      <c r="C141" s="30"/>
      <c r="D141" s="30"/>
      <c r="E141" s="30"/>
      <c r="F141" s="30"/>
    </row>
    <row r="142" spans="2:6">
      <c r="B142" s="30"/>
      <c r="C142" s="30"/>
      <c r="D142" s="30"/>
      <c r="E142" s="30"/>
      <c r="F142" s="30"/>
    </row>
    <row r="143" spans="2:6">
      <c r="B143" s="30"/>
      <c r="C143" s="30"/>
      <c r="D143" s="30"/>
      <c r="E143" s="30"/>
      <c r="F143" s="30"/>
    </row>
    <row r="144" spans="2:6">
      <c r="B144" s="30"/>
      <c r="C144" s="30"/>
      <c r="D144" s="30"/>
      <c r="E144" s="30"/>
      <c r="F144" s="30"/>
    </row>
    <row r="145" spans="2:6">
      <c r="B145" s="30"/>
      <c r="C145" s="30"/>
      <c r="D145" s="30"/>
      <c r="E145" s="30"/>
      <c r="F145" s="30"/>
    </row>
    <row r="146" spans="2:6">
      <c r="B146" s="30"/>
      <c r="C146" s="30"/>
      <c r="D146" s="30"/>
      <c r="E146" s="30"/>
      <c r="F146" s="30"/>
    </row>
    <row r="147" spans="2:6">
      <c r="B147" s="30"/>
      <c r="C147" s="30"/>
      <c r="D147" s="30"/>
      <c r="E147" s="30"/>
      <c r="F147" s="30"/>
    </row>
    <row r="148" spans="2:6">
      <c r="B148" s="30"/>
      <c r="C148" s="30"/>
      <c r="D148" s="30"/>
      <c r="E148" s="30"/>
      <c r="F148" s="30"/>
    </row>
    <row r="149" spans="2:6">
      <c r="B149" s="30"/>
      <c r="C149" s="30"/>
      <c r="D149" s="30"/>
      <c r="E149" s="30"/>
      <c r="F149" s="30"/>
    </row>
    <row r="150" spans="2:6">
      <c r="B150" s="30"/>
      <c r="C150" s="30"/>
      <c r="D150" s="30"/>
      <c r="E150" s="30"/>
      <c r="F150" s="30"/>
    </row>
    <row r="151" spans="2:6">
      <c r="B151" s="30"/>
      <c r="C151" s="30"/>
      <c r="D151" s="30"/>
      <c r="E151" s="30"/>
      <c r="F151" s="30"/>
    </row>
    <row r="152" spans="2:6">
      <c r="B152" s="30"/>
      <c r="C152" s="30"/>
      <c r="D152" s="30"/>
      <c r="E152" s="30"/>
      <c r="F152" s="30"/>
    </row>
    <row r="153" spans="2:6">
      <c r="B153" s="30"/>
      <c r="C153" s="30"/>
      <c r="D153" s="30"/>
      <c r="E153" s="25"/>
      <c r="F153" s="30"/>
    </row>
    <row r="154" spans="2:6">
      <c r="B154" s="30"/>
      <c r="C154" s="30"/>
      <c r="D154" s="30"/>
      <c r="E154" s="30"/>
      <c r="F154" s="25"/>
    </row>
    <row r="155" spans="2:6">
      <c r="B155" s="30"/>
      <c r="C155" s="30"/>
      <c r="D155" s="30"/>
      <c r="E155" s="30"/>
      <c r="F155" s="30"/>
    </row>
    <row r="156" spans="2:6">
      <c r="B156" s="30"/>
      <c r="C156" s="30"/>
      <c r="D156" s="30"/>
      <c r="E156" s="30"/>
      <c r="F156" s="30"/>
    </row>
    <row r="157" spans="2:6">
      <c r="B157" s="30"/>
      <c r="C157" s="30"/>
      <c r="D157" s="30"/>
      <c r="E157" s="30"/>
      <c r="F157" s="30"/>
    </row>
    <row r="158" spans="2:6">
      <c r="B158" s="30"/>
      <c r="C158" s="30"/>
      <c r="D158" s="30"/>
      <c r="E158" s="30"/>
      <c r="F158" s="30"/>
    </row>
    <row r="159" spans="2:6">
      <c r="B159" s="30"/>
      <c r="C159" s="30"/>
      <c r="D159" s="30"/>
      <c r="E159" s="30"/>
      <c r="F159" s="30"/>
    </row>
    <row r="160" spans="2:6">
      <c r="B160" s="30"/>
      <c r="C160" s="30"/>
      <c r="D160" s="30"/>
      <c r="E160" s="30"/>
      <c r="F160" s="30"/>
    </row>
    <row r="161" spans="2:6">
      <c r="B161" s="30"/>
      <c r="C161" s="30"/>
      <c r="D161" s="30"/>
      <c r="E161" s="30"/>
      <c r="F161" s="30"/>
    </row>
    <row r="162" spans="2:6">
      <c r="B162" s="30"/>
      <c r="C162" s="30"/>
      <c r="D162" s="30"/>
      <c r="E162" s="30"/>
      <c r="F162" s="30"/>
    </row>
    <row r="163" spans="2:6">
      <c r="B163" s="30"/>
      <c r="C163" s="30"/>
      <c r="D163" s="30"/>
      <c r="E163" s="12"/>
    </row>
    <row r="164" spans="2:6">
      <c r="B164" s="30"/>
      <c r="C164" s="30"/>
      <c r="D164" s="30"/>
      <c r="E164" s="12"/>
    </row>
    <row r="165" spans="2:6">
      <c r="B165" s="30"/>
      <c r="C165" s="30"/>
      <c r="D165" s="30"/>
    </row>
    <row r="166" spans="2:6" s="3" customFormat="1">
      <c r="B166" s="31"/>
      <c r="C166" s="31"/>
      <c r="D166" s="31"/>
      <c r="E166" s="4"/>
      <c r="F166" s="12"/>
    </row>
    <row r="168" spans="2:6">
      <c r="B168" s="12" t="s">
        <v>69</v>
      </c>
      <c r="C168" s="12"/>
      <c r="D168" s="12"/>
    </row>
  </sheetData>
  <mergeCells count="37">
    <mergeCell ref="C122:E123"/>
    <mergeCell ref="F122:F123"/>
    <mergeCell ref="E23:E24"/>
    <mergeCell ref="E27:E31"/>
    <mergeCell ref="D89:D117"/>
    <mergeCell ref="D118:E119"/>
    <mergeCell ref="F118:F119"/>
    <mergeCell ref="E32:E33"/>
    <mergeCell ref="E35:E44"/>
    <mergeCell ref="E45:E49"/>
    <mergeCell ref="E53:E57"/>
    <mergeCell ref="E65:E66"/>
    <mergeCell ref="E68:E69"/>
    <mergeCell ref="E71:E72"/>
    <mergeCell ref="E73:E74"/>
    <mergeCell ref="E108:E111"/>
    <mergeCell ref="B1:F1"/>
    <mergeCell ref="B2:F2"/>
    <mergeCell ref="C4:C119"/>
    <mergeCell ref="D4:D31"/>
    <mergeCell ref="D32:D88"/>
    <mergeCell ref="E4:E6"/>
    <mergeCell ref="E7:E8"/>
    <mergeCell ref="E10:E12"/>
    <mergeCell ref="E14:E16"/>
    <mergeCell ref="E17:E18"/>
    <mergeCell ref="E19:E21"/>
    <mergeCell ref="E75:E78"/>
    <mergeCell ref="E79:E84"/>
    <mergeCell ref="E85:E86"/>
    <mergeCell ref="E87:E90"/>
    <mergeCell ref="E60:E64"/>
    <mergeCell ref="E112:E113"/>
    <mergeCell ref="E92:E94"/>
    <mergeCell ref="E96:E98"/>
    <mergeCell ref="E99:E100"/>
    <mergeCell ref="E103:E10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C16" zoomScale="115" zoomScaleNormal="115" workbookViewId="0">
      <selection activeCell="C35" sqref="C35:F36"/>
    </sheetView>
  </sheetViews>
  <sheetFormatPr defaultColWidth="9" defaultRowHeight="15"/>
  <cols>
    <col min="2" max="3" width="12.140625" style="4" customWidth="1"/>
    <col min="4" max="4" width="15.85546875" style="4" customWidth="1"/>
    <col min="5" max="5" width="16.85546875" style="5" customWidth="1"/>
    <col min="6" max="6" width="24.7109375" style="4" customWidth="1"/>
    <col min="7" max="7" width="9.28515625" customWidth="1"/>
    <col min="8" max="8" width="34" customWidth="1"/>
    <col min="9" max="9" width="18.7109375" customWidth="1"/>
    <col min="10" max="10" width="20.42578125" customWidth="1"/>
  </cols>
  <sheetData>
    <row r="1" spans="2:10" ht="57" customHeight="1">
      <c r="B1" s="116" t="s">
        <v>0</v>
      </c>
      <c r="C1" s="117"/>
      <c r="D1" s="117"/>
      <c r="E1" s="117"/>
      <c r="F1" s="117"/>
    </row>
    <row r="2" spans="2:10" ht="19.5" customHeight="1">
      <c r="B2" s="88" t="s">
        <v>99</v>
      </c>
      <c r="C2" s="89"/>
      <c r="D2" s="89"/>
      <c r="E2" s="89"/>
      <c r="F2" s="89"/>
      <c r="G2" s="107"/>
      <c r="H2" s="107"/>
      <c r="I2" s="107"/>
      <c r="J2" s="107"/>
    </row>
    <row r="3" spans="2:10">
      <c r="B3" s="6" t="s">
        <v>71</v>
      </c>
      <c r="C3" s="6" t="s">
        <v>2</v>
      </c>
      <c r="D3" s="6" t="s">
        <v>3</v>
      </c>
      <c r="E3" s="7" t="s">
        <v>75</v>
      </c>
      <c r="F3" s="6" t="s">
        <v>76</v>
      </c>
      <c r="G3" s="8"/>
      <c r="H3" s="8"/>
      <c r="I3" s="8"/>
    </row>
    <row r="4" spans="2:10">
      <c r="B4" s="6">
        <v>58</v>
      </c>
      <c r="C4" s="80" t="s">
        <v>6</v>
      </c>
      <c r="D4" s="80" t="s">
        <v>27</v>
      </c>
      <c r="E4" s="82" t="s">
        <v>25</v>
      </c>
      <c r="F4" s="6">
        <v>1915.4079999999999</v>
      </c>
    </row>
    <row r="5" spans="2:10">
      <c r="B5" s="6">
        <v>59</v>
      </c>
      <c r="C5" s="80"/>
      <c r="D5" s="80"/>
      <c r="E5" s="83"/>
      <c r="F5" s="6">
        <v>273.71499999999997</v>
      </c>
    </row>
    <row r="6" spans="2:10">
      <c r="B6" s="6">
        <v>60</v>
      </c>
      <c r="C6" s="80"/>
      <c r="D6" s="80"/>
      <c r="E6" s="7" t="s">
        <v>30</v>
      </c>
      <c r="F6" s="9">
        <v>338.43</v>
      </c>
    </row>
    <row r="7" spans="2:10">
      <c r="B7" s="6"/>
      <c r="C7" s="80"/>
      <c r="D7" s="80"/>
      <c r="E7" s="7"/>
      <c r="F7" s="9">
        <v>48.597000000000001</v>
      </c>
    </row>
    <row r="8" spans="2:10" s="49" customFormat="1">
      <c r="B8" s="50">
        <v>61</v>
      </c>
      <c r="C8" s="80"/>
      <c r="D8" s="80"/>
      <c r="E8" s="51" t="s">
        <v>32</v>
      </c>
      <c r="F8" s="50">
        <v>935.09400000000005</v>
      </c>
    </row>
    <row r="9" spans="2:10" s="49" customFormat="1">
      <c r="B9" s="50"/>
      <c r="C9" s="80"/>
      <c r="D9" s="80"/>
      <c r="E9" s="51"/>
      <c r="F9" s="50"/>
    </row>
    <row r="10" spans="2:10">
      <c r="B10" s="6"/>
      <c r="C10" s="80"/>
      <c r="D10" s="80"/>
      <c r="E10" s="7"/>
      <c r="F10" s="6"/>
    </row>
    <row r="11" spans="2:10">
      <c r="B11" s="6">
        <v>62</v>
      </c>
      <c r="C11" s="80"/>
      <c r="D11" s="80"/>
      <c r="E11" s="7" t="s">
        <v>45</v>
      </c>
      <c r="F11" s="6">
        <v>549.08900000000006</v>
      </c>
    </row>
    <row r="12" spans="2:10">
      <c r="B12" s="6">
        <v>63</v>
      </c>
      <c r="C12" s="80"/>
      <c r="D12" s="80"/>
      <c r="E12" s="7"/>
      <c r="F12" s="6">
        <v>327.77699999999999</v>
      </c>
    </row>
    <row r="13" spans="2:10">
      <c r="B13" s="6">
        <v>64</v>
      </c>
      <c r="C13" s="80"/>
      <c r="D13" s="80"/>
      <c r="E13" s="7" t="s">
        <v>46</v>
      </c>
      <c r="F13" s="6">
        <v>131.48400000000001</v>
      </c>
    </row>
    <row r="14" spans="2:10">
      <c r="B14" s="6"/>
      <c r="C14" s="80"/>
      <c r="D14" s="80"/>
      <c r="E14" s="7" t="s">
        <v>100</v>
      </c>
      <c r="F14" s="6">
        <v>1087.4259999999999</v>
      </c>
    </row>
    <row r="15" spans="2:10">
      <c r="B15" s="6"/>
      <c r="C15" s="80"/>
      <c r="D15" s="80"/>
      <c r="E15" s="7" t="s">
        <v>116</v>
      </c>
      <c r="F15" s="6">
        <v>2421.0520000000001</v>
      </c>
    </row>
    <row r="16" spans="2:10">
      <c r="B16" s="6">
        <v>65</v>
      </c>
      <c r="C16" s="80"/>
      <c r="D16" s="80"/>
      <c r="E16" s="5" t="s">
        <v>102</v>
      </c>
      <c r="F16" s="10">
        <v>2624.8310000000001</v>
      </c>
    </row>
    <row r="17" spans="2:6">
      <c r="B17" s="6">
        <v>66</v>
      </c>
      <c r="C17" s="80"/>
      <c r="D17" s="82" t="s">
        <v>51</v>
      </c>
      <c r="E17" s="7" t="s">
        <v>101</v>
      </c>
      <c r="F17" s="10">
        <v>484.77100000000002</v>
      </c>
    </row>
    <row r="18" spans="2:6">
      <c r="B18" s="6">
        <v>67</v>
      </c>
      <c r="C18" s="80"/>
      <c r="D18" s="84"/>
      <c r="E18" s="82" t="s">
        <v>102</v>
      </c>
      <c r="F18" s="6">
        <v>1512.8150000000001</v>
      </c>
    </row>
    <row r="19" spans="2:6">
      <c r="B19" s="6">
        <v>68</v>
      </c>
      <c r="C19" s="80"/>
      <c r="D19" s="84"/>
      <c r="E19" s="83"/>
      <c r="F19" s="6">
        <v>954.25400000000002</v>
      </c>
    </row>
    <row r="20" spans="2:6">
      <c r="B20" s="10">
        <v>69</v>
      </c>
      <c r="C20" s="80"/>
      <c r="D20" s="84"/>
      <c r="E20" s="11" t="s">
        <v>47</v>
      </c>
      <c r="F20" s="6">
        <v>484.77100000000002</v>
      </c>
    </row>
    <row r="21" spans="2:6">
      <c r="B21" s="10">
        <v>70</v>
      </c>
      <c r="C21" s="80"/>
      <c r="D21" s="84"/>
      <c r="E21" s="7" t="s">
        <v>103</v>
      </c>
      <c r="F21" s="10">
        <v>1512.8150000000001</v>
      </c>
    </row>
    <row r="22" spans="2:6">
      <c r="B22" s="6">
        <v>71</v>
      </c>
      <c r="C22" s="80"/>
      <c r="D22" s="84"/>
      <c r="E22" s="82" t="s">
        <v>53</v>
      </c>
      <c r="F22" s="6">
        <v>954.25400000000002</v>
      </c>
    </row>
    <row r="23" spans="2:6">
      <c r="B23" s="6">
        <v>72</v>
      </c>
      <c r="C23" s="80"/>
      <c r="D23" s="84"/>
      <c r="E23" s="84"/>
      <c r="F23" s="6">
        <v>242.10400000000001</v>
      </c>
    </row>
    <row r="24" spans="2:6">
      <c r="B24" s="6"/>
      <c r="C24" s="80"/>
      <c r="D24" s="84"/>
      <c r="E24" s="83"/>
      <c r="F24" s="6">
        <v>189.42599999999999</v>
      </c>
    </row>
    <row r="25" spans="2:6">
      <c r="B25" s="6">
        <v>73</v>
      </c>
      <c r="C25" s="80"/>
      <c r="D25" s="84"/>
      <c r="E25" s="70" t="s">
        <v>117</v>
      </c>
      <c r="F25" s="6">
        <v>243.02600000000001</v>
      </c>
    </row>
    <row r="26" spans="2:6">
      <c r="B26" s="6">
        <v>74</v>
      </c>
      <c r="C26" s="80"/>
      <c r="D26" s="84"/>
      <c r="E26" s="71"/>
      <c r="F26" s="6">
        <v>121.52</v>
      </c>
    </row>
    <row r="27" spans="2:6">
      <c r="B27" s="10">
        <v>75</v>
      </c>
      <c r="C27" s="80"/>
      <c r="D27" s="84"/>
      <c r="E27" s="71"/>
      <c r="F27" s="6">
        <v>300.66399999999999</v>
      </c>
    </row>
    <row r="28" spans="2:6">
      <c r="B28" s="6">
        <v>77</v>
      </c>
      <c r="C28" s="80"/>
      <c r="D28" s="84"/>
      <c r="E28" s="82" t="s">
        <v>55</v>
      </c>
      <c r="F28" s="10">
        <v>591.95699999999999</v>
      </c>
    </row>
    <row r="29" spans="2:6">
      <c r="B29" s="6">
        <v>78</v>
      </c>
      <c r="C29" s="80"/>
      <c r="D29" s="84"/>
      <c r="E29" s="84"/>
      <c r="F29" s="10">
        <v>384.7</v>
      </c>
    </row>
    <row r="30" spans="2:6">
      <c r="B30" s="6"/>
      <c r="C30" s="80"/>
      <c r="D30" s="84"/>
      <c r="E30" s="84"/>
      <c r="F30" s="10">
        <v>1184.712</v>
      </c>
    </row>
    <row r="31" spans="2:6">
      <c r="B31" s="6"/>
      <c r="C31" s="80"/>
      <c r="D31" s="83"/>
      <c r="E31" s="83"/>
      <c r="F31" s="10">
        <v>270.62799999999999</v>
      </c>
    </row>
    <row r="32" spans="2:6">
      <c r="B32" s="6"/>
      <c r="C32" s="80"/>
      <c r="D32" s="114" t="s">
        <v>122</v>
      </c>
      <c r="E32" s="115"/>
      <c r="F32" s="55">
        <f>SUM(F4:F31)</f>
        <v>20085.320000000003</v>
      </c>
    </row>
    <row r="34" spans="1:7" ht="15.75" thickBot="1">
      <c r="A34" s="12" t="s">
        <v>104</v>
      </c>
      <c r="B34" s="12"/>
      <c r="C34" s="12"/>
      <c r="D34" s="12"/>
      <c r="G34" s="12"/>
    </row>
    <row r="35" spans="1:7">
      <c r="C35" s="108" t="s">
        <v>124</v>
      </c>
      <c r="D35" s="109"/>
      <c r="E35" s="109"/>
      <c r="F35" s="112">
        <f>F32/1000</f>
        <v>20.085320000000003</v>
      </c>
    </row>
    <row r="36" spans="1:7" ht="15.75" thickBot="1">
      <c r="C36" s="110"/>
      <c r="D36" s="111"/>
      <c r="E36" s="111"/>
      <c r="F36" s="113"/>
    </row>
  </sheetData>
  <mergeCells count="14">
    <mergeCell ref="C35:E36"/>
    <mergeCell ref="F35:F36"/>
    <mergeCell ref="D17:D31"/>
    <mergeCell ref="D32:E32"/>
    <mergeCell ref="B1:F1"/>
    <mergeCell ref="B2:F2"/>
    <mergeCell ref="G2:J2"/>
    <mergeCell ref="C4:C32"/>
    <mergeCell ref="D4:D16"/>
    <mergeCell ref="E4:E5"/>
    <mergeCell ref="E18:E19"/>
    <mergeCell ref="E25:E27"/>
    <mergeCell ref="E22:E24"/>
    <mergeCell ref="E28:E3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9"/>
  <sheetViews>
    <sheetView topLeftCell="B1" workbookViewId="0">
      <selection activeCell="F28" sqref="F28:F29"/>
    </sheetView>
  </sheetViews>
  <sheetFormatPr defaultColWidth="9" defaultRowHeight="15"/>
  <cols>
    <col min="3" max="4" width="12.85546875" customWidth="1"/>
    <col min="5" max="5" width="14.28515625" customWidth="1"/>
    <col min="6" max="6" width="18.28515625" customWidth="1"/>
    <col min="7" max="7" width="24.85546875" customWidth="1"/>
  </cols>
  <sheetData>
    <row r="1" spans="3:7">
      <c r="C1" s="118" t="s">
        <v>105</v>
      </c>
      <c r="D1" s="118"/>
      <c r="E1" s="118"/>
      <c r="F1" s="118"/>
      <c r="G1" s="118"/>
    </row>
    <row r="2" spans="3:7">
      <c r="C2" s="118"/>
      <c r="D2" s="118"/>
      <c r="E2" s="118"/>
      <c r="F2" s="118"/>
      <c r="G2" s="118"/>
    </row>
    <row r="3" spans="3:7">
      <c r="C3" s="118"/>
      <c r="D3" s="118"/>
      <c r="E3" s="118"/>
      <c r="F3" s="118"/>
      <c r="G3" s="118"/>
    </row>
    <row r="4" spans="3:7">
      <c r="C4" s="118"/>
      <c r="D4" s="118"/>
      <c r="E4" s="118"/>
      <c r="F4" s="118"/>
      <c r="G4" s="118"/>
    </row>
    <row r="5" spans="3:7" ht="15.75">
      <c r="C5" s="1"/>
      <c r="D5" s="57" t="s">
        <v>106</v>
      </c>
      <c r="E5" s="57" t="s">
        <v>107</v>
      </c>
      <c r="F5" s="57" t="s">
        <v>75</v>
      </c>
      <c r="G5" s="57" t="s">
        <v>76</v>
      </c>
    </row>
    <row r="6" spans="3:7">
      <c r="C6" s="2">
        <v>1</v>
      </c>
      <c r="D6" s="82" t="s">
        <v>6</v>
      </c>
      <c r="E6" s="82" t="s">
        <v>7</v>
      </c>
      <c r="F6" s="34" t="s">
        <v>80</v>
      </c>
      <c r="G6" s="34">
        <v>307.50099999999998</v>
      </c>
    </row>
    <row r="7" spans="3:7">
      <c r="C7" s="2">
        <v>2</v>
      </c>
      <c r="D7" s="84"/>
      <c r="E7" s="84"/>
      <c r="F7" s="34"/>
      <c r="G7" s="34">
        <v>317.20299999999997</v>
      </c>
    </row>
    <row r="8" spans="3:7">
      <c r="C8" s="2">
        <v>3</v>
      </c>
      <c r="D8" s="84"/>
      <c r="E8" s="84"/>
      <c r="F8" s="34" t="s">
        <v>17</v>
      </c>
      <c r="G8" s="34">
        <v>149.827</v>
      </c>
    </row>
    <row r="9" spans="3:7">
      <c r="C9" s="2">
        <v>4</v>
      </c>
      <c r="D9" s="84"/>
      <c r="E9" s="84"/>
      <c r="F9" s="34" t="s">
        <v>20</v>
      </c>
      <c r="G9" s="34">
        <v>824.61400000000003</v>
      </c>
    </row>
    <row r="10" spans="3:7">
      <c r="C10" s="2"/>
      <c r="D10" s="84"/>
      <c r="E10" s="84"/>
      <c r="F10" s="34" t="s">
        <v>118</v>
      </c>
      <c r="G10" s="34">
        <f>50.505+73.898</f>
        <v>124.40299999999999</v>
      </c>
    </row>
    <row r="11" spans="3:7">
      <c r="C11" s="2">
        <v>5</v>
      </c>
      <c r="D11" s="84"/>
      <c r="E11" s="83"/>
      <c r="F11" s="34" t="s">
        <v>22</v>
      </c>
      <c r="G11" s="34">
        <v>119.422</v>
      </c>
    </row>
    <row r="12" spans="3:7">
      <c r="C12" s="2"/>
      <c r="D12" s="84"/>
      <c r="E12" s="33"/>
      <c r="F12" s="34" t="s">
        <v>119</v>
      </c>
      <c r="G12" s="34">
        <v>663.86599999999999</v>
      </c>
    </row>
    <row r="13" spans="3:7">
      <c r="C13" s="2"/>
      <c r="D13" s="84"/>
      <c r="E13" s="33"/>
      <c r="F13" s="34" t="s">
        <v>24</v>
      </c>
      <c r="G13" s="34">
        <v>113.179</v>
      </c>
    </row>
    <row r="14" spans="3:7">
      <c r="C14" s="2"/>
      <c r="D14" s="84"/>
      <c r="E14" s="33"/>
      <c r="F14" s="34" t="s">
        <v>112</v>
      </c>
      <c r="G14" s="34">
        <v>333.21300000000002</v>
      </c>
    </row>
    <row r="15" spans="3:7">
      <c r="C15" s="2">
        <v>6</v>
      </c>
      <c r="D15" s="84"/>
      <c r="E15" s="82" t="s">
        <v>27</v>
      </c>
      <c r="F15" s="34" t="s">
        <v>32</v>
      </c>
      <c r="G15" s="34">
        <v>47.048000000000002</v>
      </c>
    </row>
    <row r="16" spans="3:7">
      <c r="C16" s="2">
        <v>7</v>
      </c>
      <c r="D16" s="84"/>
      <c r="E16" s="84"/>
      <c r="F16" s="34"/>
      <c r="G16" s="34">
        <v>46.966000000000001</v>
      </c>
    </row>
    <row r="17" spans="3:7">
      <c r="C17" s="2">
        <v>8</v>
      </c>
      <c r="D17" s="84"/>
      <c r="E17" s="84"/>
      <c r="F17" s="34" t="s">
        <v>91</v>
      </c>
      <c r="G17" s="34">
        <v>213.47399999999999</v>
      </c>
    </row>
    <row r="18" spans="3:7">
      <c r="C18" s="2">
        <v>9</v>
      </c>
      <c r="D18" s="84"/>
      <c r="E18" s="83"/>
      <c r="F18" s="34" t="s">
        <v>40</v>
      </c>
      <c r="G18" s="34">
        <v>252.91800000000001</v>
      </c>
    </row>
    <row r="19" spans="3:7">
      <c r="C19" s="2">
        <v>10</v>
      </c>
      <c r="D19" s="84"/>
      <c r="E19" s="82" t="s">
        <v>51</v>
      </c>
      <c r="F19" s="34" t="s">
        <v>108</v>
      </c>
      <c r="G19" s="34">
        <v>1623.8009999999999</v>
      </c>
    </row>
    <row r="20" spans="3:7">
      <c r="C20" s="2">
        <v>11</v>
      </c>
      <c r="D20" s="84"/>
      <c r="E20" s="84"/>
      <c r="F20" s="34" t="s">
        <v>96</v>
      </c>
      <c r="G20" s="34">
        <v>441.89100000000002</v>
      </c>
    </row>
    <row r="21" spans="3:7">
      <c r="C21" s="2">
        <v>12</v>
      </c>
      <c r="D21" s="84"/>
      <c r="E21" s="84"/>
      <c r="F21" s="34" t="s">
        <v>109</v>
      </c>
      <c r="G21" s="34">
        <v>257.86700000000002</v>
      </c>
    </row>
    <row r="22" spans="3:7">
      <c r="C22" s="2">
        <v>13</v>
      </c>
      <c r="D22" s="84"/>
      <c r="E22" s="84"/>
      <c r="F22" s="34" t="s">
        <v>98</v>
      </c>
      <c r="G22" s="34">
        <v>510.572</v>
      </c>
    </row>
    <row r="23" spans="3:7">
      <c r="C23" s="2">
        <v>14</v>
      </c>
      <c r="D23" s="84"/>
      <c r="E23" s="84"/>
      <c r="F23" s="34" t="s">
        <v>110</v>
      </c>
      <c r="G23" s="34">
        <v>510.91899999999998</v>
      </c>
    </row>
    <row r="24" spans="3:7">
      <c r="C24" s="2">
        <v>15</v>
      </c>
      <c r="D24" s="84"/>
      <c r="E24" s="84"/>
      <c r="F24" s="34" t="s">
        <v>67</v>
      </c>
      <c r="G24" s="34">
        <v>166.40199999999999</v>
      </c>
    </row>
    <row r="25" spans="3:7" ht="15.75" thickBot="1">
      <c r="C25" s="35">
        <v>16</v>
      </c>
      <c r="D25" s="84"/>
      <c r="E25" s="84"/>
      <c r="F25" s="32" t="s">
        <v>68</v>
      </c>
      <c r="G25" s="32">
        <v>54.182000000000002</v>
      </c>
    </row>
    <row r="26" spans="3:7" ht="15.75" thickBot="1">
      <c r="C26" s="119" t="s">
        <v>120</v>
      </c>
      <c r="D26" s="120"/>
      <c r="E26" s="120"/>
      <c r="F26" s="121"/>
      <c r="G26" s="56">
        <f>SUM(G6:G25)</f>
        <v>7079.2680000000009</v>
      </c>
    </row>
    <row r="27" spans="3:7" ht="15.75" thickBot="1"/>
    <row r="28" spans="3:7">
      <c r="C28" s="108" t="s">
        <v>124</v>
      </c>
      <c r="D28" s="109"/>
      <c r="E28" s="109"/>
      <c r="F28" s="112">
        <f>G26/1000</f>
        <v>7.0792680000000008</v>
      </c>
    </row>
    <row r="29" spans="3:7" ht="15.75" thickBot="1">
      <c r="C29" s="110"/>
      <c r="D29" s="111"/>
      <c r="E29" s="111"/>
      <c r="F29" s="113"/>
    </row>
  </sheetData>
  <mergeCells count="8">
    <mergeCell ref="C28:E29"/>
    <mergeCell ref="F28:F29"/>
    <mergeCell ref="C1:G4"/>
    <mergeCell ref="C26:F26"/>
    <mergeCell ref="D6:D25"/>
    <mergeCell ref="E6:E11"/>
    <mergeCell ref="E15:E18"/>
    <mergeCell ref="E19:E25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D23" sqref="D23"/>
    </sheetView>
  </sheetViews>
  <sheetFormatPr defaultRowHeight="15"/>
  <cols>
    <col min="1" max="1" width="9.140625" style="66" customWidth="1"/>
    <col min="2" max="2" width="53.28515625" style="66" customWidth="1"/>
    <col min="3" max="3" width="12.85546875" style="66" customWidth="1"/>
    <col min="4" max="4" width="16.28515625" style="66" customWidth="1"/>
    <col min="5" max="16384" width="9.140625" style="58"/>
  </cols>
  <sheetData>
    <row r="2" spans="1:4">
      <c r="A2" s="122" t="s">
        <v>134</v>
      </c>
      <c r="B2" s="122"/>
      <c r="C2" s="122"/>
      <c r="D2" s="122"/>
    </row>
    <row r="3" spans="1:4">
      <c r="A3" s="122"/>
      <c r="B3" s="122"/>
      <c r="C3" s="122"/>
      <c r="D3" s="122"/>
    </row>
    <row r="4" spans="1:4" ht="18.75">
      <c r="A4" s="59" t="s">
        <v>125</v>
      </c>
      <c r="B4" s="60" t="s">
        <v>126</v>
      </c>
      <c r="C4" s="59" t="s">
        <v>127</v>
      </c>
      <c r="D4" s="60" t="s">
        <v>128</v>
      </c>
    </row>
    <row r="5" spans="1:4" ht="18.75">
      <c r="A5" s="61"/>
      <c r="B5" s="61"/>
      <c r="C5" s="61"/>
      <c r="D5" s="61"/>
    </row>
    <row r="6" spans="1:4" ht="18.75">
      <c r="A6" s="61">
        <v>1</v>
      </c>
      <c r="B6" s="60" t="s">
        <v>129</v>
      </c>
      <c r="C6" s="67">
        <f>ARTIFICIALLY!J100</f>
        <v>35.431461099999986</v>
      </c>
      <c r="D6" s="60"/>
    </row>
    <row r="7" spans="1:4" ht="18.75">
      <c r="A7" s="61"/>
      <c r="B7" s="59"/>
      <c r="C7" s="67"/>
      <c r="D7" s="59"/>
    </row>
    <row r="8" spans="1:4" ht="18.75">
      <c r="A8" s="61">
        <v>2</v>
      </c>
      <c r="B8" s="60" t="s">
        <v>130</v>
      </c>
      <c r="C8" s="67">
        <f>NATURALLY!F122</f>
        <v>75.346328799999995</v>
      </c>
      <c r="D8" s="60"/>
    </row>
    <row r="9" spans="1:4" ht="18.75">
      <c r="A9" s="61"/>
      <c r="B9" s="59"/>
      <c r="C9" s="67"/>
      <c r="D9" s="59"/>
    </row>
    <row r="10" spans="1:4" ht="18.75">
      <c r="A10" s="61">
        <v>3</v>
      </c>
      <c r="B10" s="60" t="s">
        <v>131</v>
      </c>
      <c r="C10" s="67">
        <f>UNPROTECTED!F35</f>
        <v>20.085320000000003</v>
      </c>
      <c r="D10" s="60"/>
    </row>
    <row r="11" spans="1:4" ht="18.75">
      <c r="A11" s="61"/>
      <c r="B11" s="59"/>
      <c r="C11" s="59"/>
      <c r="D11" s="59"/>
    </row>
    <row r="12" spans="1:4" ht="15.75" customHeight="1">
      <c r="A12" s="61">
        <v>4</v>
      </c>
      <c r="B12" s="62" t="s">
        <v>132</v>
      </c>
      <c r="C12" s="63">
        <v>7.09</v>
      </c>
      <c r="D12" s="62"/>
    </row>
    <row r="13" spans="1:4">
      <c r="A13" s="64"/>
      <c r="B13" s="64"/>
      <c r="C13" s="64"/>
      <c r="D13" s="64"/>
    </row>
    <row r="14" spans="1:4" ht="18.75">
      <c r="A14" s="59">
        <v>5</v>
      </c>
      <c r="B14" s="65" t="s">
        <v>135</v>
      </c>
      <c r="C14" s="68">
        <f>SUM(C6:C12)</f>
        <v>137.95310989999999</v>
      </c>
      <c r="D14" s="64"/>
    </row>
    <row r="15" spans="1:4">
      <c r="A15" s="64"/>
      <c r="B15" s="64"/>
      <c r="C15" s="64"/>
      <c r="D15" s="64"/>
    </row>
  </sheetData>
  <mergeCells count="1">
    <mergeCell ref="A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ARTIFICIALLY</vt:lpstr>
      <vt:lpstr>NATURALLY</vt:lpstr>
      <vt:lpstr>UNPROTECTED</vt:lpstr>
      <vt:lpstr>UNPROTECTED DUE TO OPENING</vt:lpstr>
      <vt:lpstr>comparison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</dc:creator>
  <cp:lastModifiedBy>HP</cp:lastModifiedBy>
  <dcterms:created xsi:type="dcterms:W3CDTF">2024-08-14T12:50:00Z</dcterms:created>
  <dcterms:modified xsi:type="dcterms:W3CDTF">2024-08-28T05:57:18Z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47ACF89C9D7B4D278071F8C30D892335_12</vt:lpwstr>
  </property>
  <property fmtid="{D5CDD505-2E9C-101B-9397-08002B2CF9AE}" pid="3" name="KSOProductBuildVer">
    <vt:lpwstr>1033-12.2.0.13472</vt:lpwstr>
  </property>
</Properties>
</file>