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TECTED LINES\SINDHUDURG\"/>
    </mc:Choice>
  </mc:AlternateContent>
  <bookViews>
    <workbookView xWindow="0" yWindow="0" windowWidth="14850" windowHeight="11250" firstSheet="3" activeTab="4"/>
  </bookViews>
  <sheets>
    <sheet name="ARTIFICIALLY" sheetId="1" r:id="rId1"/>
    <sheet name="NATURALLY" sheetId="2" r:id="rId2"/>
    <sheet name="UNPROTECTED" sheetId="3" r:id="rId3"/>
    <sheet name="UNPROTECTED DUE TO CREEK" sheetId="4" r:id="rId4"/>
    <sheet name="comparison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2" i="2" l="1"/>
  <c r="F119" i="2"/>
  <c r="F30" i="3"/>
  <c r="E29" i="4"/>
  <c r="F46" i="1"/>
  <c r="F41" i="1"/>
  <c r="F38" i="1"/>
  <c r="F37" i="1"/>
  <c r="C8" i="5" l="1"/>
  <c r="F52" i="1" l="1"/>
  <c r="F54" i="1" s="1"/>
  <c r="C6" i="5" s="1"/>
  <c r="F32" i="3" l="1"/>
  <c r="C10" i="5" s="1"/>
  <c r="C14" i="5" s="1"/>
  <c r="E27" i="4" l="1"/>
</calcChain>
</file>

<file path=xl/sharedStrings.xml><?xml version="1.0" encoding="utf-8"?>
<sst xmlns="http://schemas.openxmlformats.org/spreadsheetml/2006/main" count="203" uniqueCount="104">
  <si>
    <t>DETAILED SURVEYING OF COASTLINE REGION OF MAHARASHTRA INCLUDING FIXING CHAINAGE AND MARKING</t>
  </si>
  <si>
    <t>ARTIFICIALLY PROTECTED COASTLINE</t>
  </si>
  <si>
    <t xml:space="preserve">SR. NO. </t>
  </si>
  <si>
    <t xml:space="preserve">DISTRICT </t>
  </si>
  <si>
    <t xml:space="preserve">TALUKA </t>
  </si>
  <si>
    <t xml:space="preserve">VILLAGE NAME </t>
  </si>
  <si>
    <t xml:space="preserve">DISTANCE IN M </t>
  </si>
  <si>
    <t>SINDHUDURG</t>
  </si>
  <si>
    <t>TOTAL</t>
  </si>
  <si>
    <t>NATURALLY PROTECTED COASTLINE</t>
  </si>
  <si>
    <t>UNPROTECTED COASTLINE</t>
  </si>
  <si>
    <t>329'</t>
  </si>
  <si>
    <t xml:space="preserve">TOTAL </t>
  </si>
  <si>
    <t>300'</t>
  </si>
  <si>
    <t>301'</t>
  </si>
  <si>
    <t>309'</t>
  </si>
  <si>
    <t>342'</t>
  </si>
  <si>
    <t>361'</t>
  </si>
  <si>
    <t>302'</t>
  </si>
  <si>
    <t>311'</t>
  </si>
  <si>
    <t>318'</t>
  </si>
  <si>
    <t>352'</t>
  </si>
  <si>
    <t>259'</t>
  </si>
  <si>
    <t>297'</t>
  </si>
  <si>
    <t>348'</t>
  </si>
  <si>
    <t>260'</t>
  </si>
  <si>
    <t>UNPROTECTED COASTLINE DUE TO CREEK</t>
  </si>
  <si>
    <t>DEVGAD</t>
  </si>
  <si>
    <t>MALWAN</t>
  </si>
  <si>
    <t>VENGURLA</t>
  </si>
  <si>
    <t>VIJAYDURG</t>
  </si>
  <si>
    <t>HURSHI</t>
  </si>
  <si>
    <t>MITHMUMBARI</t>
  </si>
  <si>
    <t>KUNKESHWAR</t>
  </si>
  <si>
    <t>KATWANESHWAR</t>
  </si>
  <si>
    <t>MITHBAON</t>
  </si>
  <si>
    <t>TAMBALDEG</t>
  </si>
  <si>
    <t>PIRAWADI</t>
  </si>
  <si>
    <t>TONDAVALI</t>
  </si>
  <si>
    <t>SARJEKOT</t>
  </si>
  <si>
    <t>KOLAMB</t>
  </si>
  <si>
    <t>MALWAN (MCI)</t>
  </si>
  <si>
    <t>WAYARI</t>
  </si>
  <si>
    <t>TARKARLI</t>
  </si>
  <si>
    <t>DEVBAG</t>
  </si>
  <si>
    <t>BHOGAVE</t>
  </si>
  <si>
    <t>SHELAPI</t>
  </si>
  <si>
    <t>MEDHA</t>
  </si>
  <si>
    <t>KHAVANE</t>
  </si>
  <si>
    <t>KALAVI</t>
  </si>
  <si>
    <t>VENGURLA (M CI)</t>
  </si>
  <si>
    <t>NAVABAG</t>
  </si>
  <si>
    <t>VAGHESHWAR</t>
  </si>
  <si>
    <t>SIDDHAWADI</t>
  </si>
  <si>
    <t>VARACHEMAD</t>
  </si>
  <si>
    <t>KURLEWADI</t>
  </si>
  <si>
    <t>VELAGAR</t>
  </si>
  <si>
    <t>SUKHALBHAT</t>
  </si>
  <si>
    <t>RAMESHWAR</t>
  </si>
  <si>
    <t>GIRYE</t>
  </si>
  <si>
    <t>PHANSE</t>
  </si>
  <si>
    <t>PADAVANE</t>
  </si>
  <si>
    <t>JAMSANDE</t>
  </si>
  <si>
    <t>KATVAN</t>
  </si>
  <si>
    <t>MORVE</t>
  </si>
  <si>
    <t>MUNAGE</t>
  </si>
  <si>
    <t>AADBANDAR</t>
  </si>
  <si>
    <t>HIRLEWADI</t>
  </si>
  <si>
    <t>WAYANGANI</t>
  </si>
  <si>
    <t>SHRIRAMWADI</t>
  </si>
  <si>
    <t>KELUS</t>
  </si>
  <si>
    <t>350'</t>
  </si>
  <si>
    <t>TALEKARWADI</t>
  </si>
  <si>
    <t>DABHOLI</t>
  </si>
  <si>
    <t>UBHADANDA</t>
  </si>
  <si>
    <t>KAMBALI</t>
  </si>
  <si>
    <t>SUKHATANBAG</t>
  </si>
  <si>
    <t>GIRAPWADI</t>
  </si>
  <si>
    <t>MOCHEMAD</t>
  </si>
  <si>
    <t>TANK</t>
  </si>
  <si>
    <t>SAGARTIRTHA</t>
  </si>
  <si>
    <t>REDI</t>
  </si>
  <si>
    <t>KANYALE</t>
  </si>
  <si>
    <t>KALAMBAI</t>
  </si>
  <si>
    <t>PHANASE</t>
  </si>
  <si>
    <t>PADVANE</t>
  </si>
  <si>
    <t>MAYANA</t>
  </si>
  <si>
    <t>REVANDI</t>
  </si>
  <si>
    <t xml:space="preserve">Total   Coastal Length of Naturally Protected Area in Km. is </t>
  </si>
  <si>
    <t>The coastal  Length of Artificially protected Area in km .(Granite,Gabion Stone Pitching ,Sea wall ,Tetrapod Etc.) is</t>
  </si>
  <si>
    <t xml:space="preserve">Total  Coastal Length of Unprotected Area in Km. is </t>
  </si>
  <si>
    <t xml:space="preserve">Unprotected Coastline Due to Creek ,River, Stream mouth Opening </t>
  </si>
  <si>
    <t xml:space="preserve">Length </t>
  </si>
  <si>
    <t>Types of protected Line</t>
  </si>
  <si>
    <t xml:space="preserve">Artificially Protected </t>
  </si>
  <si>
    <t xml:space="preserve">Naturally Protected </t>
  </si>
  <si>
    <t xml:space="preserve">Unprotected </t>
  </si>
  <si>
    <t xml:space="preserve">Unprotected due to Creek,Stream ,River Mouth Opening </t>
  </si>
  <si>
    <t>Sr.No.</t>
  </si>
  <si>
    <t xml:space="preserve">Remarks </t>
  </si>
  <si>
    <t>WAYANGNI</t>
  </si>
  <si>
    <t xml:space="preserve">MOCHEMAD </t>
  </si>
  <si>
    <t xml:space="preserve">Sindhudurg District Coastline </t>
  </si>
  <si>
    <t>TOTAL LENGTH IN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</si>
</sst>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4" tint="-0.499984740745262"/>
      <name val="Times New Roman"/>
      <family val="1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/>
    <xf numFmtId="0" fontId="8" fillId="0" borderId="0" xfId="0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35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wrapText="1"/>
    </xf>
    <xf numFmtId="0" fontId="4" fillId="4" borderId="29" xfId="0" applyFont="1" applyFill="1" applyBorder="1" applyAlignment="1">
      <alignment horizontal="center" wrapText="1"/>
    </xf>
    <xf numFmtId="0" fontId="10" fillId="4" borderId="3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wrapText="1"/>
    </xf>
    <xf numFmtId="0" fontId="4" fillId="4" borderId="31" xfId="0" applyFont="1" applyFill="1" applyBorder="1" applyAlignment="1">
      <alignment horizontal="center" wrapText="1"/>
    </xf>
    <xf numFmtId="0" fontId="10" fillId="4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0" fontId="8" fillId="0" borderId="34" xfId="0" applyFont="1" applyBorder="1" applyAlignment="1">
      <alignment vertical="center"/>
    </xf>
    <xf numFmtId="0" fontId="8" fillId="0" borderId="34" xfId="0" applyFont="1" applyBorder="1" applyAlignment="1">
      <alignment vertical="center" wrapText="1"/>
    </xf>
    <xf numFmtId="0" fontId="8" fillId="0" borderId="34" xfId="0" applyFont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34" zoomScale="130" zoomScaleNormal="130" workbookViewId="0">
      <selection activeCell="E57" sqref="E57"/>
    </sheetView>
  </sheetViews>
  <sheetFormatPr defaultRowHeight="15" x14ac:dyDescent="0.25"/>
  <cols>
    <col min="1" max="1" width="10" style="1" bestFit="1" customWidth="1"/>
    <col min="2" max="2" width="9" style="6" bestFit="1" customWidth="1"/>
    <col min="3" max="3" width="15.28515625" style="6" bestFit="1" customWidth="1"/>
    <col min="4" max="4" width="12.7109375" style="6" bestFit="1" customWidth="1"/>
    <col min="5" max="5" width="23.42578125" style="6" customWidth="1"/>
    <col min="6" max="6" width="32.42578125" style="11" customWidth="1"/>
    <col min="7" max="16384" width="9.140625" style="1"/>
  </cols>
  <sheetData>
    <row r="1" spans="1:6" ht="75" customHeight="1" thickBot="1" x14ac:dyDescent="0.3">
      <c r="B1" s="70" t="s">
        <v>0</v>
      </c>
      <c r="C1" s="71"/>
      <c r="D1" s="71"/>
      <c r="E1" s="71"/>
      <c r="F1" s="72"/>
    </row>
    <row r="2" spans="1:6" ht="22.5" customHeight="1" thickBot="1" x14ac:dyDescent="0.3">
      <c r="A2" s="2"/>
      <c r="B2" s="60" t="s">
        <v>1</v>
      </c>
      <c r="C2" s="61"/>
      <c r="D2" s="61"/>
      <c r="E2" s="61"/>
      <c r="F2" s="62"/>
    </row>
    <row r="3" spans="1:6" s="38" customFormat="1" thickBot="1" x14ac:dyDescent="0.25">
      <c r="A3" s="35"/>
      <c r="B3" s="36" t="s">
        <v>2</v>
      </c>
      <c r="C3" s="36" t="s">
        <v>3</v>
      </c>
      <c r="D3" s="36" t="s">
        <v>4</v>
      </c>
      <c r="E3" s="36" t="s">
        <v>5</v>
      </c>
      <c r="F3" s="37" t="s">
        <v>6</v>
      </c>
    </row>
    <row r="4" spans="1:6" x14ac:dyDescent="0.25">
      <c r="B4" s="3">
        <v>257</v>
      </c>
      <c r="C4" s="68" t="s">
        <v>7</v>
      </c>
      <c r="D4" s="68" t="s">
        <v>27</v>
      </c>
      <c r="E4" s="8" t="s">
        <v>30</v>
      </c>
      <c r="F4" s="4">
        <v>1483.12</v>
      </c>
    </row>
    <row r="5" spans="1:6" x14ac:dyDescent="0.25">
      <c r="B5" s="3">
        <v>258</v>
      </c>
      <c r="C5" s="54"/>
      <c r="D5" s="54"/>
      <c r="E5" s="8" t="s">
        <v>31</v>
      </c>
      <c r="F5" s="4">
        <v>777.59500000000003</v>
      </c>
    </row>
    <row r="6" spans="1:6" x14ac:dyDescent="0.25">
      <c r="B6" s="3">
        <v>259</v>
      </c>
      <c r="C6" s="54"/>
      <c r="D6" s="54"/>
      <c r="E6" s="8" t="s">
        <v>32</v>
      </c>
      <c r="F6" s="7">
        <v>48.258000000000003</v>
      </c>
    </row>
    <row r="7" spans="1:6" x14ac:dyDescent="0.25">
      <c r="B7" s="3" t="s">
        <v>22</v>
      </c>
      <c r="C7" s="54"/>
      <c r="D7" s="54"/>
      <c r="E7" s="52" t="s">
        <v>33</v>
      </c>
      <c r="F7" s="7">
        <v>390.00599999999997</v>
      </c>
    </row>
    <row r="8" spans="1:6" x14ac:dyDescent="0.25">
      <c r="B8" s="3">
        <v>260</v>
      </c>
      <c r="C8" s="54"/>
      <c r="D8" s="54"/>
      <c r="E8" s="53"/>
      <c r="F8" s="4">
        <v>253.714</v>
      </c>
    </row>
    <row r="9" spans="1:6" x14ac:dyDescent="0.25">
      <c r="B9" s="3" t="s">
        <v>25</v>
      </c>
      <c r="C9" s="54"/>
      <c r="D9" s="54"/>
      <c r="E9" s="8" t="s">
        <v>34</v>
      </c>
      <c r="F9" s="7">
        <v>69.593999999999994</v>
      </c>
    </row>
    <row r="10" spans="1:6" x14ac:dyDescent="0.25">
      <c r="B10" s="3">
        <v>261</v>
      </c>
      <c r="C10" s="54"/>
      <c r="D10" s="54"/>
      <c r="E10" s="52" t="s">
        <v>35</v>
      </c>
      <c r="F10" s="7">
        <v>80.918999999999997</v>
      </c>
    </row>
    <row r="11" spans="1:6" x14ac:dyDescent="0.25">
      <c r="B11" s="3">
        <v>262</v>
      </c>
      <c r="C11" s="54"/>
      <c r="D11" s="54"/>
      <c r="E11" s="53"/>
      <c r="F11" s="7">
        <v>332.68099999999998</v>
      </c>
    </row>
    <row r="12" spans="1:6" x14ac:dyDescent="0.25">
      <c r="B12" s="3">
        <v>263</v>
      </c>
      <c r="C12" s="54"/>
      <c r="D12" s="54"/>
      <c r="E12" s="52" t="s">
        <v>36</v>
      </c>
      <c r="F12" s="7">
        <v>232.51300000000001</v>
      </c>
    </row>
    <row r="13" spans="1:6" ht="15.75" thickBot="1" x14ac:dyDescent="0.3">
      <c r="B13" s="3">
        <v>264</v>
      </c>
      <c r="C13" s="54"/>
      <c r="D13" s="69"/>
      <c r="E13" s="53"/>
      <c r="F13" s="7">
        <v>164.97200000000001</v>
      </c>
    </row>
    <row r="14" spans="1:6" x14ac:dyDescent="0.25">
      <c r="B14" s="3">
        <v>265</v>
      </c>
      <c r="C14" s="54"/>
      <c r="D14" s="68" t="s">
        <v>28</v>
      </c>
      <c r="E14" s="8" t="s">
        <v>37</v>
      </c>
      <c r="F14" s="7">
        <v>649.471</v>
      </c>
    </row>
    <row r="15" spans="1:6" x14ac:dyDescent="0.25">
      <c r="B15" s="3">
        <v>266</v>
      </c>
      <c r="C15" s="54"/>
      <c r="D15" s="54"/>
      <c r="E15" s="8" t="s">
        <v>38</v>
      </c>
      <c r="F15" s="7">
        <v>974.99199999999996</v>
      </c>
    </row>
    <row r="16" spans="1:6" x14ac:dyDescent="0.25">
      <c r="B16" s="3">
        <v>267</v>
      </c>
      <c r="C16" s="54"/>
      <c r="D16" s="54"/>
      <c r="E16" s="8" t="s">
        <v>39</v>
      </c>
      <c r="F16" s="7">
        <v>255.66499999999999</v>
      </c>
    </row>
    <row r="17" spans="2:6" x14ac:dyDescent="0.25">
      <c r="B17" s="3">
        <v>268</v>
      </c>
      <c r="C17" s="54"/>
      <c r="D17" s="54"/>
      <c r="E17" s="8" t="s">
        <v>40</v>
      </c>
      <c r="F17" s="7">
        <v>256.22199999999998</v>
      </c>
    </row>
    <row r="18" spans="2:6" x14ac:dyDescent="0.25">
      <c r="B18" s="3">
        <v>269</v>
      </c>
      <c r="C18" s="54"/>
      <c r="D18" s="54"/>
      <c r="E18" s="52" t="s">
        <v>41</v>
      </c>
      <c r="F18" s="4">
        <v>47.301000000000002</v>
      </c>
    </row>
    <row r="19" spans="2:6" x14ac:dyDescent="0.25">
      <c r="B19" s="3">
        <v>270</v>
      </c>
      <c r="C19" s="54"/>
      <c r="D19" s="54"/>
      <c r="E19" s="54"/>
      <c r="F19" s="4">
        <v>169.03800000000001</v>
      </c>
    </row>
    <row r="20" spans="2:6" x14ac:dyDescent="0.25">
      <c r="B20" s="3">
        <v>271</v>
      </c>
      <c r="C20" s="54"/>
      <c r="D20" s="54"/>
      <c r="E20" s="54"/>
      <c r="F20" s="4">
        <v>846.30799999999999</v>
      </c>
    </row>
    <row r="21" spans="2:6" x14ac:dyDescent="0.25">
      <c r="B21" s="3">
        <v>272</v>
      </c>
      <c r="C21" s="54"/>
      <c r="D21" s="54"/>
      <c r="E21" s="54"/>
      <c r="F21" s="4">
        <v>275.53399999999999</v>
      </c>
    </row>
    <row r="22" spans="2:6" x14ac:dyDescent="0.25">
      <c r="B22" s="3">
        <v>273</v>
      </c>
      <c r="C22" s="54"/>
      <c r="D22" s="54"/>
      <c r="E22" s="54"/>
      <c r="F22" s="4">
        <v>57.311999999999998</v>
      </c>
    </row>
    <row r="23" spans="2:6" x14ac:dyDescent="0.25">
      <c r="B23" s="3">
        <v>274</v>
      </c>
      <c r="C23" s="54"/>
      <c r="D23" s="54"/>
      <c r="E23" s="54"/>
      <c r="F23" s="4">
        <v>56.322000000000003</v>
      </c>
    </row>
    <row r="24" spans="2:6" x14ac:dyDescent="0.25">
      <c r="B24" s="3">
        <v>275</v>
      </c>
      <c r="C24" s="54"/>
      <c r="D24" s="54"/>
      <c r="E24" s="54"/>
      <c r="F24" s="7">
        <v>297.166</v>
      </c>
    </row>
    <row r="25" spans="2:6" x14ac:dyDescent="0.25">
      <c r="B25" s="3">
        <v>276</v>
      </c>
      <c r="C25" s="54"/>
      <c r="D25" s="54"/>
      <c r="E25" s="53"/>
      <c r="F25" s="7">
        <v>47.378999999999998</v>
      </c>
    </row>
    <row r="26" spans="2:6" x14ac:dyDescent="0.25">
      <c r="B26" s="3">
        <v>277</v>
      </c>
      <c r="C26" s="54"/>
      <c r="D26" s="54"/>
      <c r="E26" s="8" t="s">
        <v>42</v>
      </c>
      <c r="F26" s="7">
        <v>146.21799999999999</v>
      </c>
    </row>
    <row r="27" spans="2:6" x14ac:dyDescent="0.25">
      <c r="B27" s="3">
        <v>278</v>
      </c>
      <c r="C27" s="54"/>
      <c r="D27" s="54"/>
      <c r="E27" s="52" t="s">
        <v>43</v>
      </c>
      <c r="F27" s="7">
        <v>595.375</v>
      </c>
    </row>
    <row r="28" spans="2:6" ht="15.75" thickBot="1" x14ac:dyDescent="0.3">
      <c r="B28" s="3">
        <v>279</v>
      </c>
      <c r="C28" s="54"/>
      <c r="D28" s="69"/>
      <c r="E28" s="53"/>
      <c r="F28" s="7">
        <v>98.105999999999995</v>
      </c>
    </row>
    <row r="29" spans="2:6" x14ac:dyDescent="0.25">
      <c r="B29" s="3">
        <v>280</v>
      </c>
      <c r="C29" s="54"/>
      <c r="D29" s="68" t="s">
        <v>29</v>
      </c>
      <c r="E29" s="52" t="s">
        <v>44</v>
      </c>
      <c r="F29" s="7">
        <v>345.58100000000002</v>
      </c>
    </row>
    <row r="30" spans="2:6" x14ac:dyDescent="0.25">
      <c r="B30" s="3">
        <v>281</v>
      </c>
      <c r="C30" s="54"/>
      <c r="D30" s="54"/>
      <c r="E30" s="53"/>
      <c r="F30" s="7">
        <v>1878.7829999999999</v>
      </c>
    </row>
    <row r="31" spans="2:6" x14ac:dyDescent="0.25">
      <c r="B31" s="3">
        <v>282</v>
      </c>
      <c r="C31" s="54"/>
      <c r="D31" s="54"/>
      <c r="E31" s="8" t="s">
        <v>45</v>
      </c>
      <c r="F31" s="7">
        <v>724.85199999999998</v>
      </c>
    </row>
    <row r="32" spans="2:6" x14ac:dyDescent="0.25">
      <c r="B32" s="3">
        <v>283</v>
      </c>
      <c r="C32" s="54"/>
      <c r="D32" s="54"/>
      <c r="E32" s="52" t="s">
        <v>46</v>
      </c>
      <c r="F32" s="4">
        <v>202.99799999999999</v>
      </c>
    </row>
    <row r="33" spans="2:6" x14ac:dyDescent="0.25">
      <c r="B33" s="3">
        <v>284</v>
      </c>
      <c r="C33" s="54"/>
      <c r="D33" s="54"/>
      <c r="E33" s="53"/>
      <c r="F33" s="7">
        <v>88.671999999999997</v>
      </c>
    </row>
    <row r="34" spans="2:6" x14ac:dyDescent="0.25">
      <c r="B34" s="3">
        <v>285</v>
      </c>
      <c r="C34" s="54"/>
      <c r="D34" s="54"/>
      <c r="E34" s="52" t="s">
        <v>47</v>
      </c>
      <c r="F34" s="7">
        <v>529.03499999999997</v>
      </c>
    </row>
    <row r="35" spans="2:6" x14ac:dyDescent="0.25">
      <c r="B35" s="3">
        <v>286</v>
      </c>
      <c r="C35" s="54"/>
      <c r="D35" s="54"/>
      <c r="E35" s="53"/>
      <c r="F35" s="7">
        <v>31.547000000000001</v>
      </c>
    </row>
    <row r="36" spans="2:6" x14ac:dyDescent="0.25">
      <c r="B36" s="3">
        <v>287</v>
      </c>
      <c r="C36" s="54"/>
      <c r="D36" s="54"/>
      <c r="E36" s="8" t="s">
        <v>48</v>
      </c>
      <c r="F36" s="7">
        <v>54.512</v>
      </c>
    </row>
    <row r="37" spans="2:6" x14ac:dyDescent="0.25">
      <c r="B37" s="3">
        <v>288</v>
      </c>
      <c r="C37" s="54"/>
      <c r="D37" s="54"/>
      <c r="E37" s="8" t="s">
        <v>49</v>
      </c>
      <c r="F37" s="7">
        <f>315.831+491.929</f>
        <v>807.76</v>
      </c>
    </row>
    <row r="38" spans="2:6" x14ac:dyDescent="0.25">
      <c r="B38" s="48"/>
      <c r="C38" s="54"/>
      <c r="D38" s="54"/>
      <c r="E38" s="8" t="s">
        <v>72</v>
      </c>
      <c r="F38" s="7">
        <f>299.357+204.077</f>
        <v>503.43400000000003</v>
      </c>
    </row>
    <row r="39" spans="2:6" x14ac:dyDescent="0.25">
      <c r="B39" s="48"/>
      <c r="C39" s="54"/>
      <c r="D39" s="54"/>
      <c r="E39" s="8" t="s">
        <v>100</v>
      </c>
      <c r="F39" s="7">
        <v>65.054000000000002</v>
      </c>
    </row>
    <row r="40" spans="2:6" x14ac:dyDescent="0.25">
      <c r="B40" s="48"/>
      <c r="C40" s="54"/>
      <c r="D40" s="54"/>
      <c r="E40" s="8" t="s">
        <v>73</v>
      </c>
      <c r="F40" s="7">
        <v>288.25900000000001</v>
      </c>
    </row>
    <row r="41" spans="2:6" x14ac:dyDescent="0.25">
      <c r="B41" s="3">
        <v>289</v>
      </c>
      <c r="C41" s="54"/>
      <c r="D41" s="54"/>
      <c r="E41" s="8" t="s">
        <v>50</v>
      </c>
      <c r="F41" s="4">
        <f>1141.911+663.004</f>
        <v>1804.915</v>
      </c>
    </row>
    <row r="42" spans="2:6" x14ac:dyDescent="0.25">
      <c r="B42" s="3">
        <v>290</v>
      </c>
      <c r="C42" s="54"/>
      <c r="D42" s="54"/>
      <c r="E42" s="8" t="s">
        <v>51</v>
      </c>
      <c r="F42" s="7">
        <v>861.44399999999996</v>
      </c>
    </row>
    <row r="43" spans="2:6" x14ac:dyDescent="0.25">
      <c r="B43" s="52">
        <v>291</v>
      </c>
      <c r="C43" s="54"/>
      <c r="D43" s="54"/>
      <c r="E43" s="8" t="s">
        <v>52</v>
      </c>
      <c r="F43" s="7">
        <v>35.450000000000003</v>
      </c>
    </row>
    <row r="44" spans="2:6" x14ac:dyDescent="0.25">
      <c r="B44" s="53"/>
      <c r="C44" s="54"/>
      <c r="D44" s="54"/>
      <c r="E44" s="8" t="s">
        <v>53</v>
      </c>
      <c r="F44" s="7">
        <v>97.075999999999993</v>
      </c>
    </row>
    <row r="45" spans="2:6" x14ac:dyDescent="0.25">
      <c r="B45" s="3">
        <v>292</v>
      </c>
      <c r="C45" s="54"/>
      <c r="D45" s="54"/>
      <c r="E45" s="8" t="s">
        <v>54</v>
      </c>
      <c r="F45" s="7">
        <v>870.02</v>
      </c>
    </row>
    <row r="46" spans="2:6" x14ac:dyDescent="0.25">
      <c r="B46" s="48"/>
      <c r="C46" s="54"/>
      <c r="D46" s="54"/>
      <c r="E46" s="8" t="s">
        <v>101</v>
      </c>
      <c r="F46" s="7">
        <f>891.621+887.192</f>
        <v>1778.8130000000001</v>
      </c>
    </row>
    <row r="47" spans="2:6" x14ac:dyDescent="0.25">
      <c r="B47" s="3"/>
      <c r="C47" s="54"/>
      <c r="D47" s="54"/>
      <c r="E47" s="8" t="s">
        <v>55</v>
      </c>
      <c r="F47" s="7">
        <v>837.64499999999998</v>
      </c>
    </row>
    <row r="48" spans="2:6" x14ac:dyDescent="0.25">
      <c r="B48" s="3">
        <v>293</v>
      </c>
      <c r="C48" s="54"/>
      <c r="D48" s="54"/>
      <c r="E48" s="8" t="s">
        <v>56</v>
      </c>
      <c r="F48" s="7">
        <v>782.18399999999997</v>
      </c>
    </row>
    <row r="49" spans="1:6" x14ac:dyDescent="0.25">
      <c r="B49" s="3">
        <v>294</v>
      </c>
      <c r="C49" s="54"/>
      <c r="D49" s="54"/>
      <c r="E49" s="52" t="s">
        <v>57</v>
      </c>
      <c r="F49" s="7">
        <v>260.70600000000002</v>
      </c>
    </row>
    <row r="50" spans="1:6" x14ac:dyDescent="0.25">
      <c r="B50" s="3">
        <v>295</v>
      </c>
      <c r="C50" s="54"/>
      <c r="D50" s="54"/>
      <c r="E50" s="54"/>
      <c r="F50" s="4">
        <v>188.68199999999999</v>
      </c>
    </row>
    <row r="51" spans="1:6" ht="15.75" thickBot="1" x14ac:dyDescent="0.3">
      <c r="B51" s="5">
        <v>296</v>
      </c>
      <c r="C51" s="69"/>
      <c r="D51" s="69"/>
      <c r="E51" s="69"/>
      <c r="F51" s="10">
        <v>127.473</v>
      </c>
    </row>
    <row r="52" spans="1:6" ht="15.75" thickBot="1" x14ac:dyDescent="0.3">
      <c r="B52" s="73" t="s">
        <v>8</v>
      </c>
      <c r="C52" s="74"/>
      <c r="D52" s="74"/>
      <c r="E52" s="75"/>
      <c r="F52" s="40">
        <f>SUM(F4:F51)</f>
        <v>21770.676000000007</v>
      </c>
    </row>
    <row r="53" spans="1:6" ht="15.75" thickBot="1" x14ac:dyDescent="0.3"/>
    <row r="54" spans="1:6" ht="41.25" customHeight="1" thickBot="1" x14ac:dyDescent="0.3">
      <c r="A54" s="86"/>
      <c r="B54" s="103" t="s">
        <v>89</v>
      </c>
      <c r="C54" s="104"/>
      <c r="D54" s="104"/>
      <c r="E54" s="104"/>
      <c r="F54" s="105">
        <f>F52/1000</f>
        <v>21.770676000000005</v>
      </c>
    </row>
  </sheetData>
  <mergeCells count="18">
    <mergeCell ref="B52:E52"/>
    <mergeCell ref="B54:E54"/>
    <mergeCell ref="B1:F1"/>
    <mergeCell ref="B2:F2"/>
    <mergeCell ref="C4:C51"/>
    <mergeCell ref="D4:D13"/>
    <mergeCell ref="D14:D28"/>
    <mergeCell ref="D29:D51"/>
    <mergeCell ref="E7:E8"/>
    <mergeCell ref="E10:E11"/>
    <mergeCell ref="E12:E13"/>
    <mergeCell ref="E18:E25"/>
    <mergeCell ref="E27:E28"/>
    <mergeCell ref="E29:E30"/>
    <mergeCell ref="E32:E33"/>
    <mergeCell ref="E34:E35"/>
    <mergeCell ref="B43:B44"/>
    <mergeCell ref="E49:E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3"/>
  <sheetViews>
    <sheetView topLeftCell="C97" zoomScale="115" zoomScaleNormal="115" workbookViewId="0">
      <selection activeCell="F126" sqref="F126"/>
    </sheetView>
  </sheetViews>
  <sheetFormatPr defaultRowHeight="15" x14ac:dyDescent="0.25"/>
  <cols>
    <col min="2" max="2" width="11.7109375" style="6" customWidth="1"/>
    <col min="3" max="3" width="15.28515625" style="1" bestFit="1" customWidth="1"/>
    <col min="4" max="4" width="12.7109375" style="1" bestFit="1" customWidth="1"/>
    <col min="5" max="5" width="19.42578125" style="6" customWidth="1"/>
    <col min="6" max="6" width="40" style="1" customWidth="1"/>
  </cols>
  <sheetData>
    <row r="1" spans="2:6" s="41" customFormat="1" ht="63.75" customHeight="1" thickBot="1" x14ac:dyDescent="0.3">
      <c r="B1" s="57" t="s">
        <v>0</v>
      </c>
      <c r="C1" s="58"/>
      <c r="D1" s="58"/>
      <c r="E1" s="58"/>
      <c r="F1" s="59"/>
    </row>
    <row r="2" spans="2:6" ht="15.75" thickBot="1" x14ac:dyDescent="0.3">
      <c r="B2" s="60" t="s">
        <v>9</v>
      </c>
      <c r="C2" s="61"/>
      <c r="D2" s="61"/>
      <c r="E2" s="61"/>
      <c r="F2" s="62"/>
    </row>
    <row r="3" spans="2:6" s="23" customFormat="1" ht="15.75" thickBot="1" x14ac:dyDescent="0.3">
      <c r="B3" s="20" t="s">
        <v>2</v>
      </c>
      <c r="C3" s="20" t="s">
        <v>3</v>
      </c>
      <c r="D3" s="20" t="s">
        <v>4</v>
      </c>
      <c r="E3" s="21" t="s">
        <v>5</v>
      </c>
      <c r="F3" s="21" t="s">
        <v>6</v>
      </c>
    </row>
    <row r="4" spans="2:6" x14ac:dyDescent="0.25">
      <c r="B4" s="45">
        <v>293</v>
      </c>
      <c r="C4" s="68" t="s">
        <v>7</v>
      </c>
      <c r="D4" s="64" t="s">
        <v>27</v>
      </c>
      <c r="E4" s="47" t="s">
        <v>30</v>
      </c>
      <c r="F4" s="26">
        <v>750.46100000000001</v>
      </c>
    </row>
    <row r="5" spans="2:6" x14ac:dyDescent="0.25">
      <c r="B5" s="42">
        <v>294</v>
      </c>
      <c r="C5" s="54"/>
      <c r="D5" s="65"/>
      <c r="E5" s="52" t="s">
        <v>58</v>
      </c>
      <c r="F5" s="26">
        <v>541.70000000000005</v>
      </c>
    </row>
    <row r="6" spans="2:6" x14ac:dyDescent="0.25">
      <c r="B6" s="42">
        <v>295</v>
      </c>
      <c r="C6" s="54"/>
      <c r="D6" s="65"/>
      <c r="E6" s="54"/>
      <c r="F6" s="26">
        <v>168.714</v>
      </c>
    </row>
    <row r="7" spans="2:6" x14ac:dyDescent="0.25">
      <c r="B7" s="42">
        <v>296</v>
      </c>
      <c r="C7" s="54"/>
      <c r="D7" s="65"/>
      <c r="E7" s="54"/>
      <c r="F7" s="26">
        <v>819.29600000000005</v>
      </c>
    </row>
    <row r="8" spans="2:6" x14ac:dyDescent="0.25">
      <c r="B8" s="42">
        <v>297</v>
      </c>
      <c r="C8" s="54"/>
      <c r="D8" s="65"/>
      <c r="E8" s="54"/>
      <c r="F8" s="26">
        <v>454.07799999999997</v>
      </c>
    </row>
    <row r="9" spans="2:6" x14ac:dyDescent="0.25">
      <c r="B9" s="42" t="s">
        <v>23</v>
      </c>
      <c r="C9" s="54"/>
      <c r="D9" s="65"/>
      <c r="E9" s="54"/>
      <c r="F9" s="26">
        <v>471.78399999999999</v>
      </c>
    </row>
    <row r="10" spans="2:6" x14ac:dyDescent="0.25">
      <c r="B10" s="42">
        <v>298</v>
      </c>
      <c r="C10" s="54"/>
      <c r="D10" s="65"/>
      <c r="E10" s="54"/>
      <c r="F10" s="26">
        <v>573.95100000000002</v>
      </c>
    </row>
    <row r="11" spans="2:6" x14ac:dyDescent="0.25">
      <c r="B11" s="42">
        <v>299</v>
      </c>
      <c r="C11" s="54"/>
      <c r="D11" s="65"/>
      <c r="E11" s="54"/>
      <c r="F11" s="26">
        <v>1125.519</v>
      </c>
    </row>
    <row r="12" spans="2:6" x14ac:dyDescent="0.25">
      <c r="B12" s="42">
        <v>300</v>
      </c>
      <c r="C12" s="54"/>
      <c r="D12" s="65"/>
      <c r="E12" s="54"/>
      <c r="F12" s="26">
        <v>188.41499999999999</v>
      </c>
    </row>
    <row r="13" spans="2:6" x14ac:dyDescent="0.25">
      <c r="B13" s="42" t="s">
        <v>13</v>
      </c>
      <c r="C13" s="54"/>
      <c r="D13" s="65"/>
      <c r="E13" s="54"/>
      <c r="F13" s="26">
        <v>907.75699999999995</v>
      </c>
    </row>
    <row r="14" spans="2:6" x14ac:dyDescent="0.25">
      <c r="B14" s="52">
        <v>301</v>
      </c>
      <c r="C14" s="54"/>
      <c r="D14" s="65"/>
      <c r="E14" s="53"/>
      <c r="F14" s="26">
        <v>584.19100000000003</v>
      </c>
    </row>
    <row r="15" spans="2:6" x14ac:dyDescent="0.25">
      <c r="B15" s="53"/>
      <c r="C15" s="54"/>
      <c r="D15" s="65"/>
      <c r="E15" s="52" t="s">
        <v>59</v>
      </c>
      <c r="F15" s="26">
        <v>1931.403</v>
      </c>
    </row>
    <row r="16" spans="2:6" x14ac:dyDescent="0.25">
      <c r="B16" s="42" t="s">
        <v>14</v>
      </c>
      <c r="C16" s="54"/>
      <c r="D16" s="65"/>
      <c r="E16" s="54"/>
      <c r="F16" s="26">
        <v>2658.605</v>
      </c>
    </row>
    <row r="17" spans="2:6" x14ac:dyDescent="0.25">
      <c r="B17" s="52">
        <v>302</v>
      </c>
      <c r="C17" s="54"/>
      <c r="D17" s="65"/>
      <c r="E17" s="54"/>
      <c r="F17" s="26">
        <v>375.91300000000001</v>
      </c>
    </row>
    <row r="18" spans="2:6" x14ac:dyDescent="0.25">
      <c r="B18" s="53"/>
      <c r="C18" s="54"/>
      <c r="D18" s="65"/>
      <c r="E18" s="53"/>
      <c r="F18" s="26">
        <v>289.36</v>
      </c>
    </row>
    <row r="19" spans="2:6" x14ac:dyDescent="0.25">
      <c r="B19" s="42" t="s">
        <v>18</v>
      </c>
      <c r="C19" s="54"/>
      <c r="D19" s="65"/>
      <c r="E19" s="52" t="s">
        <v>31</v>
      </c>
      <c r="F19" s="26">
        <v>435.315</v>
      </c>
    </row>
    <row r="20" spans="2:6" x14ac:dyDescent="0.25">
      <c r="B20" s="42">
        <v>303</v>
      </c>
      <c r="C20" s="54"/>
      <c r="D20" s="65"/>
      <c r="E20" s="54"/>
      <c r="F20" s="26">
        <v>151.74799999999999</v>
      </c>
    </row>
    <row r="21" spans="2:6" x14ac:dyDescent="0.25">
      <c r="B21" s="52">
        <v>304</v>
      </c>
      <c r="C21" s="54"/>
      <c r="D21" s="65"/>
      <c r="E21" s="54"/>
      <c r="F21" s="26">
        <v>85.408000000000001</v>
      </c>
    </row>
    <row r="22" spans="2:6" x14ac:dyDescent="0.25">
      <c r="B22" s="53"/>
      <c r="C22" s="54"/>
      <c r="D22" s="65"/>
      <c r="E22" s="53"/>
      <c r="F22" s="26">
        <v>1815.6790000000001</v>
      </c>
    </row>
    <row r="23" spans="2:6" x14ac:dyDescent="0.25">
      <c r="B23" s="42">
        <v>305</v>
      </c>
      <c r="C23" s="54"/>
      <c r="D23" s="65"/>
      <c r="E23" s="51" t="s">
        <v>60</v>
      </c>
      <c r="F23" s="26">
        <v>1627.107</v>
      </c>
    </row>
    <row r="24" spans="2:6" x14ac:dyDescent="0.25">
      <c r="B24" s="52">
        <v>306</v>
      </c>
      <c r="C24" s="54"/>
      <c r="D24" s="65"/>
      <c r="E24" s="51"/>
      <c r="F24" s="26">
        <v>1482.578</v>
      </c>
    </row>
    <row r="25" spans="2:6" x14ac:dyDescent="0.25">
      <c r="B25" s="53"/>
      <c r="C25" s="54"/>
      <c r="D25" s="65"/>
      <c r="E25" s="54" t="s">
        <v>61</v>
      </c>
      <c r="F25" s="26">
        <v>820.44399999999996</v>
      </c>
    </row>
    <row r="26" spans="2:6" x14ac:dyDescent="0.25">
      <c r="B26" s="42">
        <v>307</v>
      </c>
      <c r="C26" s="54"/>
      <c r="D26" s="65"/>
      <c r="E26" s="54"/>
      <c r="F26" s="26">
        <v>106.67700000000001</v>
      </c>
    </row>
    <row r="27" spans="2:6" x14ac:dyDescent="0.25">
      <c r="B27" s="42">
        <v>308</v>
      </c>
      <c r="C27" s="54"/>
      <c r="D27" s="65"/>
      <c r="E27" s="53"/>
      <c r="F27" s="26">
        <v>813.55899999999997</v>
      </c>
    </row>
    <row r="28" spans="2:6" x14ac:dyDescent="0.25">
      <c r="B28" s="42">
        <v>309</v>
      </c>
      <c r="C28" s="54"/>
      <c r="D28" s="65"/>
      <c r="E28" s="43" t="s">
        <v>27</v>
      </c>
      <c r="F28" s="26">
        <v>603.87400000000002</v>
      </c>
    </row>
    <row r="29" spans="2:6" x14ac:dyDescent="0.25">
      <c r="B29" s="42" t="s">
        <v>15</v>
      </c>
      <c r="C29" s="54"/>
      <c r="D29" s="65"/>
      <c r="E29" s="52" t="s">
        <v>62</v>
      </c>
      <c r="F29" s="26">
        <v>2156.797</v>
      </c>
    </row>
    <row r="30" spans="2:6" x14ac:dyDescent="0.25">
      <c r="B30" s="42">
        <v>310</v>
      </c>
      <c r="C30" s="54"/>
      <c r="D30" s="65"/>
      <c r="E30" s="54"/>
      <c r="F30" s="26">
        <v>107.884</v>
      </c>
    </row>
    <row r="31" spans="2:6" x14ac:dyDescent="0.25">
      <c r="B31" s="42">
        <v>311</v>
      </c>
      <c r="C31" s="54"/>
      <c r="D31" s="65"/>
      <c r="E31" s="53"/>
      <c r="F31" s="26">
        <v>546.14099999999996</v>
      </c>
    </row>
    <row r="32" spans="2:6" x14ac:dyDescent="0.25">
      <c r="B32" s="42" t="s">
        <v>19</v>
      </c>
      <c r="C32" s="54"/>
      <c r="D32" s="65"/>
      <c r="E32" s="52" t="s">
        <v>32</v>
      </c>
      <c r="F32" s="26">
        <v>1204.9770000000001</v>
      </c>
    </row>
    <row r="33" spans="2:6" x14ac:dyDescent="0.25">
      <c r="B33" s="42">
        <v>312</v>
      </c>
      <c r="C33" s="54"/>
      <c r="D33" s="65"/>
      <c r="E33" s="53"/>
      <c r="F33" s="26">
        <v>362.75700000000001</v>
      </c>
    </row>
    <row r="34" spans="2:6" x14ac:dyDescent="0.25">
      <c r="B34" s="52">
        <v>313</v>
      </c>
      <c r="C34" s="54"/>
      <c r="D34" s="65"/>
      <c r="E34" s="44" t="s">
        <v>33</v>
      </c>
      <c r="F34" s="26">
        <v>823.28200000000004</v>
      </c>
    </row>
    <row r="35" spans="2:6" x14ac:dyDescent="0.25">
      <c r="B35" s="53"/>
      <c r="C35" s="54"/>
      <c r="D35" s="65"/>
      <c r="E35" s="43" t="s">
        <v>34</v>
      </c>
      <c r="F35" s="26">
        <v>875.36699999999996</v>
      </c>
    </row>
    <row r="36" spans="2:6" x14ac:dyDescent="0.25">
      <c r="B36" s="42">
        <v>314</v>
      </c>
      <c r="C36" s="54"/>
      <c r="D36" s="65"/>
      <c r="E36" s="43" t="s">
        <v>63</v>
      </c>
      <c r="F36" s="26">
        <v>167.83799999999999</v>
      </c>
    </row>
    <row r="37" spans="2:6" x14ac:dyDescent="0.25">
      <c r="B37" s="42">
        <v>315</v>
      </c>
      <c r="C37" s="54"/>
      <c r="D37" s="65"/>
      <c r="E37" s="52" t="s">
        <v>35</v>
      </c>
      <c r="F37" s="26">
        <v>562.68899999999996</v>
      </c>
    </row>
    <row r="38" spans="2:6" x14ac:dyDescent="0.25">
      <c r="B38" s="42">
        <v>316</v>
      </c>
      <c r="C38" s="54"/>
      <c r="D38" s="65"/>
      <c r="E38" s="54"/>
      <c r="F38" s="26">
        <v>37.564999999999998</v>
      </c>
    </row>
    <row r="39" spans="2:6" x14ac:dyDescent="0.25">
      <c r="B39" s="52">
        <v>317</v>
      </c>
      <c r="C39" s="54"/>
      <c r="D39" s="65"/>
      <c r="E39" s="53"/>
      <c r="F39" s="26">
        <v>679.1</v>
      </c>
    </row>
    <row r="40" spans="2:6" x14ac:dyDescent="0.25">
      <c r="B40" s="53"/>
      <c r="C40" s="54"/>
      <c r="D40" s="65"/>
      <c r="E40" s="52" t="s">
        <v>36</v>
      </c>
      <c r="F40" s="26">
        <v>977.83699999999999</v>
      </c>
    </row>
    <row r="41" spans="2:6" x14ac:dyDescent="0.25">
      <c r="B41" s="42">
        <v>318</v>
      </c>
      <c r="C41" s="54"/>
      <c r="D41" s="65"/>
      <c r="E41" s="54"/>
      <c r="F41" s="26">
        <v>111.00700000000001</v>
      </c>
    </row>
    <row r="42" spans="2:6" x14ac:dyDescent="0.25">
      <c r="B42" s="42" t="s">
        <v>20</v>
      </c>
      <c r="C42" s="54"/>
      <c r="D42" s="65"/>
      <c r="E42" s="53"/>
      <c r="F42" s="26">
        <v>170.434</v>
      </c>
    </row>
    <row r="43" spans="2:6" x14ac:dyDescent="0.25">
      <c r="B43" s="52">
        <v>319</v>
      </c>
      <c r="C43" s="54"/>
      <c r="D43" s="65"/>
      <c r="E43" s="44" t="s">
        <v>64</v>
      </c>
      <c r="F43" s="26">
        <v>2034.2139999999999</v>
      </c>
    </row>
    <row r="44" spans="2:6" x14ac:dyDescent="0.25">
      <c r="B44" s="53"/>
      <c r="C44" s="54"/>
      <c r="D44" s="65"/>
      <c r="E44" s="52" t="s">
        <v>65</v>
      </c>
      <c r="F44" s="26">
        <v>2870.6729999999998</v>
      </c>
    </row>
    <row r="45" spans="2:6" x14ac:dyDescent="0.25">
      <c r="B45" s="42">
        <v>320</v>
      </c>
      <c r="C45" s="54"/>
      <c r="D45" s="65"/>
      <c r="E45" s="54"/>
      <c r="F45" s="26">
        <v>3111.99</v>
      </c>
    </row>
    <row r="46" spans="2:6" x14ac:dyDescent="0.25">
      <c r="B46" s="52">
        <v>321</v>
      </c>
      <c r="C46" s="54"/>
      <c r="D46" s="65"/>
      <c r="E46" s="53"/>
      <c r="F46" s="26">
        <v>428.89499999999998</v>
      </c>
    </row>
    <row r="47" spans="2:6" ht="15.75" thickBot="1" x14ac:dyDescent="0.3">
      <c r="B47" s="53"/>
      <c r="C47" s="54"/>
      <c r="D47" s="66"/>
      <c r="E47" s="46" t="s">
        <v>66</v>
      </c>
      <c r="F47" s="26">
        <v>415.35300000000001</v>
      </c>
    </row>
    <row r="48" spans="2:6" x14ac:dyDescent="0.25">
      <c r="B48" s="42">
        <v>322</v>
      </c>
      <c r="C48" s="54"/>
      <c r="D48" s="64" t="s">
        <v>28</v>
      </c>
      <c r="E48" s="55" t="s">
        <v>37</v>
      </c>
      <c r="F48" s="26">
        <v>364.20299999999997</v>
      </c>
    </row>
    <row r="49" spans="2:6" x14ac:dyDescent="0.25">
      <c r="B49" s="52">
        <v>323</v>
      </c>
      <c r="C49" s="54"/>
      <c r="D49" s="65"/>
      <c r="E49" s="51"/>
      <c r="F49" s="26">
        <v>286.57299999999998</v>
      </c>
    </row>
    <row r="50" spans="2:6" x14ac:dyDescent="0.25">
      <c r="B50" s="54"/>
      <c r="C50" s="54"/>
      <c r="D50" s="65"/>
      <c r="E50" s="42" t="s">
        <v>67</v>
      </c>
      <c r="F50" s="26">
        <v>956.29499999999996</v>
      </c>
    </row>
    <row r="51" spans="2:6" x14ac:dyDescent="0.25">
      <c r="B51" s="54"/>
      <c r="C51" s="54"/>
      <c r="D51" s="65"/>
      <c r="E51" s="42" t="s">
        <v>68</v>
      </c>
      <c r="F51" s="26">
        <v>2055.3209999999999</v>
      </c>
    </row>
    <row r="52" spans="2:6" x14ac:dyDescent="0.25">
      <c r="B52" s="53"/>
      <c r="C52" s="54"/>
      <c r="D52" s="65"/>
      <c r="E52" s="51" t="s">
        <v>38</v>
      </c>
      <c r="F52" s="26">
        <v>5407.1279999999997</v>
      </c>
    </row>
    <row r="53" spans="2:6" x14ac:dyDescent="0.25">
      <c r="B53" s="42">
        <v>324</v>
      </c>
      <c r="C53" s="54"/>
      <c r="D53" s="65"/>
      <c r="E53" s="51"/>
      <c r="F53" s="26">
        <v>1884.7370000000001</v>
      </c>
    </row>
    <row r="54" spans="2:6" x14ac:dyDescent="0.25">
      <c r="B54" s="42">
        <v>325</v>
      </c>
      <c r="C54" s="54"/>
      <c r="D54" s="65"/>
      <c r="E54" s="51" t="s">
        <v>39</v>
      </c>
      <c r="F54" s="26">
        <v>359.46499999999997</v>
      </c>
    </row>
    <row r="55" spans="2:6" x14ac:dyDescent="0.25">
      <c r="B55" s="52">
        <v>326</v>
      </c>
      <c r="C55" s="54"/>
      <c r="D55" s="65"/>
      <c r="E55" s="51"/>
      <c r="F55" s="26">
        <v>245.50899999999999</v>
      </c>
    </row>
    <row r="56" spans="2:6" x14ac:dyDescent="0.25">
      <c r="B56" s="53"/>
      <c r="C56" s="54"/>
      <c r="D56" s="65"/>
      <c r="E56" s="51" t="s">
        <v>40</v>
      </c>
      <c r="F56" s="26">
        <v>340.26</v>
      </c>
    </row>
    <row r="57" spans="2:6" x14ac:dyDescent="0.25">
      <c r="B57" s="42">
        <v>327</v>
      </c>
      <c r="C57" s="54"/>
      <c r="D57" s="65"/>
      <c r="E57" s="51"/>
      <c r="F57" s="26">
        <v>181.19200000000001</v>
      </c>
    </row>
    <row r="58" spans="2:6" x14ac:dyDescent="0.25">
      <c r="B58" s="42">
        <v>328</v>
      </c>
      <c r="C58" s="54"/>
      <c r="D58" s="65"/>
      <c r="E58" s="51" t="s">
        <v>41</v>
      </c>
      <c r="F58" s="26">
        <v>235.92699999999999</v>
      </c>
    </row>
    <row r="59" spans="2:6" x14ac:dyDescent="0.25">
      <c r="B59" s="42">
        <v>329</v>
      </c>
      <c r="C59" s="54"/>
      <c r="D59" s="65"/>
      <c r="E59" s="51"/>
      <c r="F59" s="26">
        <v>55.606999999999999</v>
      </c>
    </row>
    <row r="60" spans="2:6" x14ac:dyDescent="0.25">
      <c r="B60" s="51" t="s">
        <v>11</v>
      </c>
      <c r="C60" s="54"/>
      <c r="D60" s="65"/>
      <c r="E60" s="51"/>
      <c r="F60" s="26">
        <v>869.93600000000004</v>
      </c>
    </row>
    <row r="61" spans="2:6" x14ac:dyDescent="0.25">
      <c r="B61" s="51"/>
      <c r="C61" s="54"/>
      <c r="D61" s="65"/>
      <c r="E61" s="51"/>
      <c r="F61" s="26">
        <v>70.048000000000002</v>
      </c>
    </row>
    <row r="62" spans="2:6" x14ac:dyDescent="0.25">
      <c r="B62" s="52">
        <v>330</v>
      </c>
      <c r="C62" s="54"/>
      <c r="D62" s="65"/>
      <c r="E62" s="51"/>
      <c r="F62" s="26">
        <v>62.2</v>
      </c>
    </row>
    <row r="63" spans="2:6" x14ac:dyDescent="0.25">
      <c r="B63" s="53"/>
      <c r="C63" s="54"/>
      <c r="D63" s="65"/>
      <c r="E63" s="51"/>
      <c r="F63" s="26">
        <v>141.83799999999999</v>
      </c>
    </row>
    <row r="64" spans="2:6" x14ac:dyDescent="0.25">
      <c r="B64" s="52">
        <v>331</v>
      </c>
      <c r="C64" s="54"/>
      <c r="D64" s="65"/>
      <c r="E64" s="51"/>
      <c r="F64" s="26">
        <v>289.19400000000002</v>
      </c>
    </row>
    <row r="65" spans="2:6" x14ac:dyDescent="0.25">
      <c r="B65" s="54"/>
      <c r="C65" s="54"/>
      <c r="D65" s="65"/>
      <c r="E65" s="51"/>
      <c r="F65" s="26">
        <v>207.69399999999999</v>
      </c>
    </row>
    <row r="66" spans="2:6" x14ac:dyDescent="0.25">
      <c r="B66" s="53"/>
      <c r="C66" s="54"/>
      <c r="D66" s="65"/>
      <c r="E66" s="51"/>
      <c r="F66" s="26">
        <v>407.303</v>
      </c>
    </row>
    <row r="67" spans="2:6" x14ac:dyDescent="0.25">
      <c r="B67" s="42">
        <v>332</v>
      </c>
      <c r="C67" s="54"/>
      <c r="D67" s="65"/>
      <c r="E67" s="51"/>
      <c r="F67" s="26">
        <v>678.00599999999997</v>
      </c>
    </row>
    <row r="68" spans="2:6" x14ac:dyDescent="0.25">
      <c r="B68" s="42">
        <v>333</v>
      </c>
      <c r="C68" s="54"/>
      <c r="D68" s="65"/>
      <c r="E68" s="51"/>
      <c r="F68" s="26">
        <v>2238.9609999999998</v>
      </c>
    </row>
    <row r="69" spans="2:6" x14ac:dyDescent="0.25">
      <c r="B69" s="42">
        <v>334</v>
      </c>
      <c r="C69" s="54"/>
      <c r="D69" s="65"/>
      <c r="E69" s="51" t="s">
        <v>42</v>
      </c>
      <c r="F69" s="26">
        <v>1007.395</v>
      </c>
    </row>
    <row r="70" spans="2:6" x14ac:dyDescent="0.25">
      <c r="B70" s="52">
        <v>335</v>
      </c>
      <c r="C70" s="54"/>
      <c r="D70" s="65"/>
      <c r="E70" s="51"/>
      <c r="F70" s="26">
        <v>239.75299999999999</v>
      </c>
    </row>
    <row r="71" spans="2:6" x14ac:dyDescent="0.25">
      <c r="B71" s="53"/>
      <c r="C71" s="54"/>
      <c r="D71" s="65"/>
      <c r="E71" s="51" t="s">
        <v>43</v>
      </c>
      <c r="F71" s="26">
        <v>1929.6220000000001</v>
      </c>
    </row>
    <row r="72" spans="2:6" ht="15.75" thickBot="1" x14ac:dyDescent="0.3">
      <c r="B72" s="42">
        <v>336</v>
      </c>
      <c r="C72" s="54"/>
      <c r="D72" s="66"/>
      <c r="E72" s="56"/>
      <c r="F72" s="26">
        <v>1003.974</v>
      </c>
    </row>
    <row r="73" spans="2:6" x14ac:dyDescent="0.25">
      <c r="B73" s="42">
        <v>337</v>
      </c>
      <c r="C73" s="54"/>
      <c r="D73" s="67" t="s">
        <v>29</v>
      </c>
      <c r="E73" s="55" t="s">
        <v>44</v>
      </c>
      <c r="F73" s="26">
        <v>1621.76</v>
      </c>
    </row>
    <row r="74" spans="2:6" x14ac:dyDescent="0.25">
      <c r="B74" s="42">
        <v>338</v>
      </c>
      <c r="C74" s="54"/>
      <c r="D74" s="67"/>
      <c r="E74" s="51"/>
      <c r="F74" s="26">
        <v>137.68</v>
      </c>
    </row>
    <row r="75" spans="2:6" x14ac:dyDescent="0.25">
      <c r="B75" s="42">
        <v>339</v>
      </c>
      <c r="C75" s="54"/>
      <c r="D75" s="67"/>
      <c r="E75" s="51" t="s">
        <v>45</v>
      </c>
      <c r="F75" s="26">
        <v>1256.498</v>
      </c>
    </row>
    <row r="76" spans="2:6" x14ac:dyDescent="0.25">
      <c r="B76" s="52">
        <v>340</v>
      </c>
      <c r="C76" s="54"/>
      <c r="D76" s="67"/>
      <c r="E76" s="51"/>
      <c r="F76" s="26">
        <v>788.03399999999999</v>
      </c>
    </row>
    <row r="77" spans="2:6" x14ac:dyDescent="0.25">
      <c r="B77" s="53"/>
      <c r="C77" s="54"/>
      <c r="D77" s="67"/>
      <c r="E77" s="51"/>
      <c r="F77" s="26">
        <v>422.03199999999998</v>
      </c>
    </row>
    <row r="78" spans="2:6" x14ac:dyDescent="0.25">
      <c r="B78" s="42">
        <v>341</v>
      </c>
      <c r="C78" s="54"/>
      <c r="D78" s="67"/>
      <c r="E78" s="51" t="s">
        <v>46</v>
      </c>
      <c r="F78" s="26">
        <v>343.24599999999998</v>
      </c>
    </row>
    <row r="79" spans="2:6" x14ac:dyDescent="0.25">
      <c r="B79" s="42">
        <v>342</v>
      </c>
      <c r="C79" s="54"/>
      <c r="D79" s="67"/>
      <c r="E79" s="51"/>
      <c r="F79" s="26">
        <v>383.23200000000003</v>
      </c>
    </row>
    <row r="80" spans="2:6" x14ac:dyDescent="0.25">
      <c r="B80" s="42" t="s">
        <v>16</v>
      </c>
      <c r="C80" s="54"/>
      <c r="D80" s="67"/>
      <c r="E80" s="51"/>
      <c r="F80" s="26">
        <v>223.833</v>
      </c>
    </row>
    <row r="81" spans="2:6" x14ac:dyDescent="0.25">
      <c r="B81" s="42">
        <v>343</v>
      </c>
      <c r="C81" s="54"/>
      <c r="D81" s="67"/>
      <c r="E81" s="51" t="s">
        <v>69</v>
      </c>
      <c r="F81" s="26">
        <v>1589.9469999999999</v>
      </c>
    </row>
    <row r="82" spans="2:6" x14ac:dyDescent="0.25">
      <c r="B82" s="42">
        <v>344</v>
      </c>
      <c r="C82" s="54"/>
      <c r="D82" s="67"/>
      <c r="E82" s="51"/>
      <c r="F82" s="26">
        <v>354.72699999999998</v>
      </c>
    </row>
    <row r="83" spans="2:6" x14ac:dyDescent="0.25">
      <c r="B83" s="42">
        <v>345</v>
      </c>
      <c r="C83" s="54"/>
      <c r="D83" s="67"/>
      <c r="E83" s="51" t="s">
        <v>47</v>
      </c>
      <c r="F83" s="26">
        <v>90.239000000000004</v>
      </c>
    </row>
    <row r="84" spans="2:6" x14ac:dyDescent="0.25">
      <c r="B84" s="42">
        <v>346</v>
      </c>
      <c r="C84" s="54"/>
      <c r="D84" s="67"/>
      <c r="E84" s="51"/>
      <c r="F84" s="26">
        <v>1149.6890000000001</v>
      </c>
    </row>
    <row r="85" spans="2:6" x14ac:dyDescent="0.25">
      <c r="B85" s="42">
        <v>347</v>
      </c>
      <c r="C85" s="54"/>
      <c r="D85" s="67"/>
      <c r="E85" s="51" t="s">
        <v>48</v>
      </c>
      <c r="F85" s="26">
        <v>632.649</v>
      </c>
    </row>
    <row r="86" spans="2:6" x14ac:dyDescent="0.25">
      <c r="B86" s="42">
        <v>348</v>
      </c>
      <c r="C86" s="54"/>
      <c r="D86" s="67"/>
      <c r="E86" s="51"/>
      <c r="F86" s="26">
        <v>293.721</v>
      </c>
    </row>
    <row r="87" spans="2:6" x14ac:dyDescent="0.25">
      <c r="B87" s="42" t="s">
        <v>24</v>
      </c>
      <c r="C87" s="54"/>
      <c r="D87" s="67"/>
      <c r="E87" s="51"/>
      <c r="F87" s="26">
        <v>125.494</v>
      </c>
    </row>
    <row r="88" spans="2:6" x14ac:dyDescent="0.25">
      <c r="B88" s="52">
        <v>349</v>
      </c>
      <c r="C88" s="54"/>
      <c r="D88" s="67"/>
      <c r="E88" s="51"/>
      <c r="F88" s="26">
        <v>1726.9760000000001</v>
      </c>
    </row>
    <row r="89" spans="2:6" x14ac:dyDescent="0.25">
      <c r="B89" s="53"/>
      <c r="C89" s="54"/>
      <c r="D89" s="67"/>
      <c r="E89" s="42" t="s">
        <v>70</v>
      </c>
      <c r="F89" s="26">
        <v>873.29399999999998</v>
      </c>
    </row>
    <row r="90" spans="2:6" x14ac:dyDescent="0.25">
      <c r="B90" s="42">
        <v>350</v>
      </c>
      <c r="C90" s="54"/>
      <c r="D90" s="67"/>
      <c r="E90" s="51" t="s">
        <v>49</v>
      </c>
      <c r="F90" s="26">
        <v>628.80100000000004</v>
      </c>
    </row>
    <row r="91" spans="2:6" x14ac:dyDescent="0.25">
      <c r="B91" s="52" t="s">
        <v>71</v>
      </c>
      <c r="C91" s="54"/>
      <c r="D91" s="67"/>
      <c r="E91" s="51"/>
      <c r="F91" s="26">
        <v>544.14099999999996</v>
      </c>
    </row>
    <row r="92" spans="2:6" x14ac:dyDescent="0.25">
      <c r="B92" s="53"/>
      <c r="C92" s="54"/>
      <c r="D92" s="67"/>
      <c r="E92" s="51" t="s">
        <v>72</v>
      </c>
      <c r="F92" s="26">
        <v>107.852</v>
      </c>
    </row>
    <row r="93" spans="2:6" x14ac:dyDescent="0.25">
      <c r="B93" s="42">
        <v>351</v>
      </c>
      <c r="C93" s="54"/>
      <c r="D93" s="67"/>
      <c r="E93" s="51"/>
      <c r="F93" s="26">
        <v>168.92500000000001</v>
      </c>
    </row>
    <row r="94" spans="2:6" x14ac:dyDescent="0.25">
      <c r="B94" s="42">
        <v>352</v>
      </c>
      <c r="C94" s="54"/>
      <c r="D94" s="67"/>
      <c r="E94" s="51" t="s">
        <v>68</v>
      </c>
      <c r="F94" s="26">
        <v>363.25900000000001</v>
      </c>
    </row>
    <row r="95" spans="2:6" x14ac:dyDescent="0.25">
      <c r="B95" s="42" t="s">
        <v>21</v>
      </c>
      <c r="C95" s="54"/>
      <c r="D95" s="67"/>
      <c r="E95" s="51"/>
      <c r="F95" s="26">
        <v>121.136</v>
      </c>
    </row>
    <row r="96" spans="2:6" x14ac:dyDescent="0.25">
      <c r="B96" s="52">
        <v>353</v>
      </c>
      <c r="C96" s="54"/>
      <c r="D96" s="67"/>
      <c r="E96" s="51"/>
      <c r="F96" s="26">
        <v>1885.1489999999999</v>
      </c>
    </row>
    <row r="97" spans="2:6" x14ac:dyDescent="0.25">
      <c r="B97" s="53"/>
      <c r="C97" s="54"/>
      <c r="D97" s="67"/>
      <c r="E97" s="51" t="s">
        <v>73</v>
      </c>
      <c r="F97" s="26">
        <v>259.78199999999998</v>
      </c>
    </row>
    <row r="98" spans="2:6" x14ac:dyDescent="0.25">
      <c r="B98" s="52">
        <v>354</v>
      </c>
      <c r="C98" s="54"/>
      <c r="D98" s="67"/>
      <c r="E98" s="51"/>
      <c r="F98" s="26">
        <v>78.45</v>
      </c>
    </row>
    <row r="99" spans="2:6" x14ac:dyDescent="0.25">
      <c r="B99" s="53"/>
      <c r="C99" s="54"/>
      <c r="D99" s="67"/>
      <c r="E99" s="42" t="s">
        <v>50</v>
      </c>
      <c r="F99" s="26">
        <v>132.61000000000001</v>
      </c>
    </row>
    <row r="100" spans="2:6" x14ac:dyDescent="0.25">
      <c r="B100" s="52">
        <v>355</v>
      </c>
      <c r="C100" s="54"/>
      <c r="D100" s="67"/>
      <c r="E100" s="42" t="s">
        <v>51</v>
      </c>
      <c r="F100" s="26">
        <v>227.93600000000001</v>
      </c>
    </row>
    <row r="101" spans="2:6" x14ac:dyDescent="0.25">
      <c r="B101" s="54"/>
      <c r="C101" s="54"/>
      <c r="D101" s="67"/>
      <c r="E101" s="42" t="s">
        <v>74</v>
      </c>
      <c r="F101" s="26">
        <v>335.40899999999999</v>
      </c>
    </row>
    <row r="102" spans="2:6" x14ac:dyDescent="0.25">
      <c r="B102" s="53"/>
      <c r="C102" s="54"/>
      <c r="D102" s="67"/>
      <c r="E102" s="42" t="s">
        <v>52</v>
      </c>
      <c r="F102" s="26">
        <v>447.93700000000001</v>
      </c>
    </row>
    <row r="103" spans="2:6" x14ac:dyDescent="0.25">
      <c r="B103" s="52">
        <v>356</v>
      </c>
      <c r="C103" s="54"/>
      <c r="D103" s="67"/>
      <c r="E103" s="42" t="s">
        <v>53</v>
      </c>
      <c r="F103" s="26">
        <v>651.303</v>
      </c>
    </row>
    <row r="104" spans="2:6" x14ac:dyDescent="0.25">
      <c r="B104" s="54"/>
      <c r="C104" s="54"/>
      <c r="D104" s="67"/>
      <c r="E104" s="42" t="s">
        <v>75</v>
      </c>
      <c r="F104" s="26">
        <v>206.971</v>
      </c>
    </row>
    <row r="105" spans="2:6" x14ac:dyDescent="0.25">
      <c r="B105" s="54"/>
      <c r="C105" s="54"/>
      <c r="D105" s="67"/>
      <c r="E105" s="42" t="s">
        <v>76</v>
      </c>
      <c r="F105" s="26">
        <v>658.93200000000002</v>
      </c>
    </row>
    <row r="106" spans="2:6" x14ac:dyDescent="0.25">
      <c r="B106" s="53"/>
      <c r="C106" s="54"/>
      <c r="D106" s="67"/>
      <c r="E106" s="42" t="s">
        <v>54</v>
      </c>
      <c r="F106" s="26">
        <v>233.102</v>
      </c>
    </row>
    <row r="107" spans="2:6" x14ac:dyDescent="0.25">
      <c r="B107" s="52">
        <v>357</v>
      </c>
      <c r="C107" s="54"/>
      <c r="D107" s="67"/>
      <c r="E107" s="42" t="s">
        <v>55</v>
      </c>
      <c r="F107" s="26">
        <v>69.444999999999993</v>
      </c>
    </row>
    <row r="108" spans="2:6" x14ac:dyDescent="0.25">
      <c r="B108" s="53"/>
      <c r="C108" s="54"/>
      <c r="D108" s="67"/>
      <c r="E108" s="42" t="s">
        <v>77</v>
      </c>
      <c r="F108" s="26">
        <v>283.58</v>
      </c>
    </row>
    <row r="109" spans="2:6" x14ac:dyDescent="0.25">
      <c r="B109" s="42">
        <v>358</v>
      </c>
      <c r="C109" s="54"/>
      <c r="D109" s="67"/>
      <c r="E109" s="51" t="s">
        <v>78</v>
      </c>
      <c r="F109" s="26">
        <v>343.60399999999998</v>
      </c>
    </row>
    <row r="110" spans="2:6" x14ac:dyDescent="0.25">
      <c r="B110" s="42">
        <v>359</v>
      </c>
      <c r="C110" s="54"/>
      <c r="D110" s="67"/>
      <c r="E110" s="51"/>
      <c r="F110" s="26">
        <v>1140.317</v>
      </c>
    </row>
    <row r="111" spans="2:6" x14ac:dyDescent="0.25">
      <c r="B111" s="52">
        <v>360</v>
      </c>
      <c r="C111" s="54"/>
      <c r="D111" s="67"/>
      <c r="E111" s="42" t="s">
        <v>79</v>
      </c>
      <c r="F111" s="26">
        <v>429.28300000000002</v>
      </c>
    </row>
    <row r="112" spans="2:6" x14ac:dyDescent="0.25">
      <c r="B112" s="54"/>
      <c r="C112" s="54"/>
      <c r="D112" s="67"/>
      <c r="E112" s="42" t="s">
        <v>80</v>
      </c>
      <c r="F112" s="26">
        <v>2113.0309999999999</v>
      </c>
    </row>
    <row r="113" spans="2:6" x14ac:dyDescent="0.25">
      <c r="B113" s="53"/>
      <c r="C113" s="54"/>
      <c r="D113" s="67"/>
      <c r="E113" s="51" t="s">
        <v>56</v>
      </c>
      <c r="F113" s="50">
        <v>262.113</v>
      </c>
    </row>
    <row r="114" spans="2:6" x14ac:dyDescent="0.25">
      <c r="B114" s="42">
        <v>361</v>
      </c>
      <c r="C114" s="54"/>
      <c r="D114" s="67"/>
      <c r="E114" s="51"/>
      <c r="F114" s="26">
        <v>655.91</v>
      </c>
    </row>
    <row r="115" spans="2:6" x14ac:dyDescent="0.25">
      <c r="B115" s="42" t="s">
        <v>17</v>
      </c>
      <c r="C115" s="54"/>
      <c r="D115" s="67"/>
      <c r="E115" s="51" t="s">
        <v>57</v>
      </c>
      <c r="F115" s="26">
        <v>615.77300000000002</v>
      </c>
    </row>
    <row r="116" spans="2:6" x14ac:dyDescent="0.25">
      <c r="B116" s="42">
        <v>362</v>
      </c>
      <c r="C116" s="54"/>
      <c r="D116" s="67"/>
      <c r="E116" s="51"/>
      <c r="F116" s="26">
        <v>235.47900000000001</v>
      </c>
    </row>
    <row r="117" spans="2:6" x14ac:dyDescent="0.25">
      <c r="B117" s="42"/>
      <c r="C117" s="54"/>
      <c r="D117" s="67"/>
      <c r="E117" s="42" t="s">
        <v>81</v>
      </c>
      <c r="F117" s="26">
        <v>1234.8030000000001</v>
      </c>
    </row>
    <row r="118" spans="2:6" ht="15.75" thickBot="1" x14ac:dyDescent="0.3">
      <c r="B118" s="49">
        <v>363</v>
      </c>
      <c r="C118" s="54"/>
      <c r="D118" s="67"/>
      <c r="E118" s="49" t="s">
        <v>82</v>
      </c>
      <c r="F118" s="26">
        <v>2050.3470000000002</v>
      </c>
    </row>
    <row r="119" spans="2:6" ht="15.75" thickBot="1" x14ac:dyDescent="0.3">
      <c r="B119" s="73" t="s">
        <v>12</v>
      </c>
      <c r="C119" s="74"/>
      <c r="D119" s="74"/>
      <c r="E119" s="75"/>
      <c r="F119" s="17">
        <f>SUM(F4:F118)</f>
        <v>87444.908000000054</v>
      </c>
    </row>
    <row r="121" spans="2:6" ht="15.75" thickBot="1" x14ac:dyDescent="0.3">
      <c r="B121" s="63"/>
      <c r="C121" s="63"/>
      <c r="D121" s="63"/>
      <c r="E121" s="63"/>
      <c r="F121" s="63"/>
    </row>
    <row r="122" spans="2:6" x14ac:dyDescent="0.25">
      <c r="C122" s="106" t="s">
        <v>88</v>
      </c>
      <c r="D122" s="107"/>
      <c r="E122" s="107"/>
      <c r="F122" s="108">
        <f>F119/1000</f>
        <v>87.444908000000055</v>
      </c>
    </row>
    <row r="123" spans="2:6" ht="15.75" thickBot="1" x14ac:dyDescent="0.3">
      <c r="C123" s="109"/>
      <c r="D123" s="110"/>
      <c r="E123" s="110"/>
      <c r="F123" s="111"/>
    </row>
  </sheetData>
  <mergeCells count="63">
    <mergeCell ref="C122:E123"/>
    <mergeCell ref="F122:F123"/>
    <mergeCell ref="B1:F1"/>
    <mergeCell ref="B2:F2"/>
    <mergeCell ref="B121:F121"/>
    <mergeCell ref="B60:B61"/>
    <mergeCell ref="B62:B63"/>
    <mergeCell ref="B64:B66"/>
    <mergeCell ref="D4:D47"/>
    <mergeCell ref="D48:D72"/>
    <mergeCell ref="D73:D118"/>
    <mergeCell ref="C4:C118"/>
    <mergeCell ref="E5:E14"/>
    <mergeCell ref="B14:B15"/>
    <mergeCell ref="E15:E18"/>
    <mergeCell ref="E19:E22"/>
    <mergeCell ref="B34:B35"/>
    <mergeCell ref="B119:E119"/>
    <mergeCell ref="B39:B40"/>
    <mergeCell ref="E37:E39"/>
    <mergeCell ref="E40:E42"/>
    <mergeCell ref="E23:E24"/>
    <mergeCell ref="E25:E27"/>
    <mergeCell ref="E29:E31"/>
    <mergeCell ref="E32:E33"/>
    <mergeCell ref="B43:B44"/>
    <mergeCell ref="B46:B47"/>
    <mergeCell ref="E44:E46"/>
    <mergeCell ref="E48:E49"/>
    <mergeCell ref="B49:B52"/>
    <mergeCell ref="E52:E53"/>
    <mergeCell ref="B55:B56"/>
    <mergeCell ref="E54:E55"/>
    <mergeCell ref="E56:E57"/>
    <mergeCell ref="E58:E68"/>
    <mergeCell ref="E69:E70"/>
    <mergeCell ref="B70:B71"/>
    <mergeCell ref="E71:E72"/>
    <mergeCell ref="E85:E88"/>
    <mergeCell ref="B88:B89"/>
    <mergeCell ref="E90:E91"/>
    <mergeCell ref="E92:E93"/>
    <mergeCell ref="E73:E74"/>
    <mergeCell ref="E75:E77"/>
    <mergeCell ref="E78:E80"/>
    <mergeCell ref="E81:E82"/>
    <mergeCell ref="E83:E84"/>
    <mergeCell ref="E115:E116"/>
    <mergeCell ref="B17:B18"/>
    <mergeCell ref="B21:B22"/>
    <mergeCell ref="B24:B25"/>
    <mergeCell ref="B100:B102"/>
    <mergeCell ref="B103:B106"/>
    <mergeCell ref="B107:B108"/>
    <mergeCell ref="E109:E110"/>
    <mergeCell ref="B111:B113"/>
    <mergeCell ref="E113:E114"/>
    <mergeCell ref="E94:E96"/>
    <mergeCell ref="B96:B97"/>
    <mergeCell ref="B91:B92"/>
    <mergeCell ref="B76:B77"/>
    <mergeCell ref="E97:E98"/>
    <mergeCell ref="B98:B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opLeftCell="A4" zoomScale="115" zoomScaleNormal="115" workbookViewId="0">
      <selection activeCell="H30" sqref="H30"/>
    </sheetView>
  </sheetViews>
  <sheetFormatPr defaultRowHeight="15" x14ac:dyDescent="0.25"/>
  <cols>
    <col min="1" max="1" width="2.42578125" customWidth="1"/>
    <col min="2" max="2" width="9.7109375" style="1" customWidth="1"/>
    <col min="3" max="3" width="15.28515625" style="1" bestFit="1" customWidth="1"/>
    <col min="4" max="4" width="12.140625" style="25" customWidth="1"/>
    <col min="5" max="5" width="19.5703125" style="25" bestFit="1" customWidth="1"/>
    <col min="6" max="6" width="20.42578125" style="6" customWidth="1"/>
    <col min="8" max="8" width="9.28515625" bestFit="1" customWidth="1"/>
    <col min="9" max="9" width="34" bestFit="1" customWidth="1"/>
    <col min="10" max="10" width="18.7109375" bestFit="1" customWidth="1"/>
    <col min="11" max="11" width="20.42578125" bestFit="1" customWidth="1"/>
  </cols>
  <sheetData>
    <row r="1" spans="2:11" ht="57" customHeight="1" thickBot="1" x14ac:dyDescent="0.3">
      <c r="B1" s="79" t="s">
        <v>0</v>
      </c>
      <c r="C1" s="80"/>
      <c r="D1" s="80"/>
      <c r="E1" s="80"/>
      <c r="F1" s="81"/>
      <c r="G1" s="12"/>
    </row>
    <row r="2" spans="2:11" ht="19.5" customHeight="1" thickBot="1" x14ac:dyDescent="0.3">
      <c r="B2" s="60" t="s">
        <v>10</v>
      </c>
      <c r="C2" s="61"/>
      <c r="D2" s="61"/>
      <c r="E2" s="61"/>
      <c r="F2" s="62"/>
      <c r="G2" s="13"/>
      <c r="H2" s="82"/>
      <c r="I2" s="82"/>
      <c r="J2" s="82"/>
      <c r="K2" s="82"/>
    </row>
    <row r="3" spans="2:11" s="23" customFormat="1" ht="15.75" thickBot="1" x14ac:dyDescent="0.3">
      <c r="B3" s="21" t="s">
        <v>2</v>
      </c>
      <c r="C3" s="36" t="s">
        <v>3</v>
      </c>
      <c r="D3" s="36" t="s">
        <v>4</v>
      </c>
      <c r="E3" s="21" t="s">
        <v>5</v>
      </c>
      <c r="F3" s="21" t="s">
        <v>6</v>
      </c>
      <c r="G3" s="22"/>
      <c r="H3" s="22"/>
      <c r="I3" s="22"/>
      <c r="J3" s="22"/>
    </row>
    <row r="4" spans="2:11" x14ac:dyDescent="0.25">
      <c r="B4" s="24">
        <v>161</v>
      </c>
      <c r="C4" s="68" t="s">
        <v>7</v>
      </c>
      <c r="D4" s="68" t="s">
        <v>27</v>
      </c>
      <c r="E4" s="30" t="s">
        <v>30</v>
      </c>
      <c r="F4" s="8">
        <v>889.13900000000001</v>
      </c>
    </row>
    <row r="5" spans="2:11" x14ac:dyDescent="0.25">
      <c r="B5" s="24">
        <v>162</v>
      </c>
      <c r="C5" s="54"/>
      <c r="D5" s="54"/>
      <c r="E5" s="52" t="s">
        <v>58</v>
      </c>
      <c r="F5" s="8">
        <v>214.524</v>
      </c>
    </row>
    <row r="6" spans="2:11" x14ac:dyDescent="0.25">
      <c r="B6" s="24">
        <v>163</v>
      </c>
      <c r="C6" s="54"/>
      <c r="D6" s="54"/>
      <c r="E6" s="54"/>
      <c r="F6" s="8">
        <v>656.05899999999997</v>
      </c>
    </row>
    <row r="7" spans="2:11" x14ac:dyDescent="0.25">
      <c r="B7" s="24">
        <v>164</v>
      </c>
      <c r="C7" s="54"/>
      <c r="D7" s="54"/>
      <c r="E7" s="54"/>
      <c r="F7" s="8">
        <v>684.74400000000003</v>
      </c>
    </row>
    <row r="8" spans="2:11" x14ac:dyDescent="0.25">
      <c r="B8" s="24">
        <v>165</v>
      </c>
      <c r="C8" s="54"/>
      <c r="D8" s="54"/>
      <c r="E8" s="54"/>
      <c r="F8" s="8">
        <v>274.952</v>
      </c>
    </row>
    <row r="9" spans="2:11" x14ac:dyDescent="0.25">
      <c r="B9" s="24">
        <v>166</v>
      </c>
      <c r="C9" s="54"/>
      <c r="D9" s="54"/>
      <c r="E9" s="53"/>
      <c r="F9" s="8">
        <v>740.649</v>
      </c>
    </row>
    <row r="10" spans="2:11" x14ac:dyDescent="0.25">
      <c r="B10" s="24">
        <v>167</v>
      </c>
      <c r="C10" s="54"/>
      <c r="D10" s="54"/>
      <c r="E10" s="3" t="s">
        <v>83</v>
      </c>
      <c r="F10" s="8">
        <v>504.80399999999997</v>
      </c>
    </row>
    <row r="11" spans="2:11" x14ac:dyDescent="0.25">
      <c r="B11" s="24">
        <v>168</v>
      </c>
      <c r="C11" s="54"/>
      <c r="D11" s="54"/>
      <c r="E11" s="3" t="s">
        <v>84</v>
      </c>
      <c r="F11" s="8">
        <v>456.03699999999998</v>
      </c>
    </row>
    <row r="12" spans="2:11" x14ac:dyDescent="0.25">
      <c r="B12" s="24">
        <v>169</v>
      </c>
      <c r="C12" s="54"/>
      <c r="D12" s="54"/>
      <c r="E12" s="3" t="s">
        <v>85</v>
      </c>
      <c r="F12" s="8">
        <v>819.04300000000001</v>
      </c>
    </row>
    <row r="13" spans="2:11" x14ac:dyDescent="0.25">
      <c r="B13" s="24">
        <v>170</v>
      </c>
      <c r="C13" s="54"/>
      <c r="D13" s="54"/>
      <c r="E13" s="5" t="s">
        <v>27</v>
      </c>
      <c r="F13" s="9">
        <v>2176.279</v>
      </c>
    </row>
    <row r="14" spans="2:11" x14ac:dyDescent="0.25">
      <c r="B14" s="24">
        <v>171</v>
      </c>
      <c r="C14" s="54"/>
      <c r="D14" s="54"/>
      <c r="E14" s="5" t="s">
        <v>62</v>
      </c>
      <c r="F14" s="9">
        <v>296.00700000000001</v>
      </c>
    </row>
    <row r="15" spans="2:11" x14ac:dyDescent="0.25">
      <c r="B15" s="24">
        <v>172</v>
      </c>
      <c r="C15" s="54"/>
      <c r="D15" s="54"/>
      <c r="E15" s="52" t="s">
        <v>33</v>
      </c>
      <c r="F15" s="9">
        <v>514.11599999999999</v>
      </c>
    </row>
    <row r="16" spans="2:11" x14ac:dyDescent="0.25">
      <c r="B16" s="24">
        <v>173</v>
      </c>
      <c r="C16" s="54"/>
      <c r="D16" s="54"/>
      <c r="E16" s="53"/>
      <c r="F16" s="9">
        <v>502.61799999999999</v>
      </c>
    </row>
    <row r="17" spans="2:9" x14ac:dyDescent="0.25">
      <c r="B17" s="24">
        <v>174</v>
      </c>
      <c r="C17" s="54"/>
      <c r="D17" s="54"/>
      <c r="E17" s="5" t="s">
        <v>63</v>
      </c>
      <c r="F17" s="9">
        <v>1051.316</v>
      </c>
    </row>
    <row r="18" spans="2:9" x14ac:dyDescent="0.25">
      <c r="B18" s="24">
        <v>175</v>
      </c>
      <c r="C18" s="54"/>
      <c r="D18" s="54"/>
      <c r="E18" s="5" t="s">
        <v>35</v>
      </c>
      <c r="F18" s="9">
        <v>747.58399999999995</v>
      </c>
    </row>
    <row r="19" spans="2:9" x14ac:dyDescent="0.25">
      <c r="B19" s="24">
        <v>176</v>
      </c>
      <c r="C19" s="54"/>
      <c r="D19" s="54"/>
      <c r="E19" s="52" t="s">
        <v>65</v>
      </c>
      <c r="F19" s="9">
        <v>574.83900000000006</v>
      </c>
    </row>
    <row r="20" spans="2:9" ht="15.75" thickBot="1" x14ac:dyDescent="0.3">
      <c r="B20" s="24">
        <v>177</v>
      </c>
      <c r="C20" s="54"/>
      <c r="D20" s="54"/>
      <c r="E20" s="53"/>
      <c r="F20" s="9">
        <v>395.95699999999999</v>
      </c>
    </row>
    <row r="21" spans="2:9" x14ac:dyDescent="0.25">
      <c r="B21" s="24">
        <v>179</v>
      </c>
      <c r="C21" s="54"/>
      <c r="D21" s="68" t="s">
        <v>28</v>
      </c>
      <c r="E21" s="27" t="s">
        <v>39</v>
      </c>
      <c r="F21" s="9">
        <v>1337.222</v>
      </c>
    </row>
    <row r="22" spans="2:9" ht="15.75" thickBot="1" x14ac:dyDescent="0.3">
      <c r="B22" s="24">
        <v>180</v>
      </c>
      <c r="C22" s="54"/>
      <c r="D22" s="69"/>
      <c r="E22" s="28" t="s">
        <v>41</v>
      </c>
      <c r="F22" s="9">
        <v>269.03899999999999</v>
      </c>
    </row>
    <row r="23" spans="2:9" x14ac:dyDescent="0.25">
      <c r="B23" s="24">
        <v>181</v>
      </c>
      <c r="C23" s="54"/>
      <c r="D23" s="64" t="s">
        <v>29</v>
      </c>
      <c r="E23" s="27" t="s">
        <v>46</v>
      </c>
      <c r="F23" s="9">
        <v>531.17499999999995</v>
      </c>
    </row>
    <row r="24" spans="2:9" x14ac:dyDescent="0.25">
      <c r="B24" s="24">
        <v>182</v>
      </c>
      <c r="C24" s="54"/>
      <c r="D24" s="65"/>
      <c r="E24" s="3" t="s">
        <v>69</v>
      </c>
      <c r="F24" s="9">
        <v>324.80200000000002</v>
      </c>
    </row>
    <row r="25" spans="2:9" x14ac:dyDescent="0.25">
      <c r="B25" s="52">
        <v>183</v>
      </c>
      <c r="C25" s="54"/>
      <c r="D25" s="65"/>
      <c r="E25" s="3" t="s">
        <v>86</v>
      </c>
      <c r="F25" s="9">
        <v>990.49699999999996</v>
      </c>
    </row>
    <row r="26" spans="2:9" x14ac:dyDescent="0.25">
      <c r="B26" s="53"/>
      <c r="C26" s="54"/>
      <c r="D26" s="65"/>
      <c r="E26" s="51" t="s">
        <v>48</v>
      </c>
      <c r="F26" s="9">
        <v>147.12299999999999</v>
      </c>
    </row>
    <row r="27" spans="2:9" x14ac:dyDescent="0.25">
      <c r="B27" s="24">
        <v>184</v>
      </c>
      <c r="C27" s="54"/>
      <c r="D27" s="65"/>
      <c r="E27" s="51"/>
      <c r="F27" s="9">
        <v>223.02799999999999</v>
      </c>
    </row>
    <row r="28" spans="2:9" x14ac:dyDescent="0.25">
      <c r="B28" s="24">
        <v>185</v>
      </c>
      <c r="C28" s="54"/>
      <c r="D28" s="65"/>
      <c r="E28" s="3" t="s">
        <v>49</v>
      </c>
      <c r="F28" s="9">
        <v>416.59500000000003</v>
      </c>
    </row>
    <row r="29" spans="2:9" ht="19.5" thickBot="1" x14ac:dyDescent="0.35">
      <c r="B29" s="29">
        <v>193</v>
      </c>
      <c r="C29" s="54"/>
      <c r="D29" s="65"/>
      <c r="E29" s="44"/>
      <c r="F29" s="9">
        <v>283.22300000000001</v>
      </c>
      <c r="I29" s="14"/>
    </row>
    <row r="30" spans="2:9" ht="15.75" thickBot="1" x14ac:dyDescent="0.3">
      <c r="B30" s="76" t="s">
        <v>12</v>
      </c>
      <c r="C30" s="77"/>
      <c r="D30" s="77"/>
      <c r="E30" s="78"/>
      <c r="F30" s="39">
        <f>SUM(F4:F29)</f>
        <v>16021.370999999999</v>
      </c>
    </row>
    <row r="31" spans="2:9" ht="15.75" thickBot="1" x14ac:dyDescent="0.3"/>
    <row r="32" spans="2:9" ht="15" customHeight="1" x14ac:dyDescent="0.25">
      <c r="B32" s="87" t="s">
        <v>90</v>
      </c>
      <c r="C32" s="88"/>
      <c r="D32" s="88"/>
      <c r="E32" s="89"/>
      <c r="F32" s="93">
        <f>F30/1000</f>
        <v>16.021370999999998</v>
      </c>
    </row>
    <row r="33" spans="2:6" ht="15.75" customHeight="1" thickBot="1" x14ac:dyDescent="0.3">
      <c r="B33" s="90"/>
      <c r="C33" s="91"/>
      <c r="D33" s="91"/>
      <c r="E33" s="92"/>
      <c r="F33" s="94"/>
    </row>
  </sheetData>
  <mergeCells count="15">
    <mergeCell ref="B32:E33"/>
    <mergeCell ref="F32:F33"/>
    <mergeCell ref="B30:E30"/>
    <mergeCell ref="B1:F1"/>
    <mergeCell ref="B2:F2"/>
    <mergeCell ref="H2:K2"/>
    <mergeCell ref="C4:C29"/>
    <mergeCell ref="D4:D20"/>
    <mergeCell ref="D21:D22"/>
    <mergeCell ref="D23:D29"/>
    <mergeCell ref="E5:E9"/>
    <mergeCell ref="E15:E16"/>
    <mergeCell ref="E19:E20"/>
    <mergeCell ref="E26:E27"/>
    <mergeCell ref="B25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zoomScale="130" zoomScaleNormal="130" workbookViewId="0">
      <selection activeCell="E31" sqref="E31"/>
    </sheetView>
  </sheetViews>
  <sheetFormatPr defaultRowHeight="15" x14ac:dyDescent="0.25"/>
  <cols>
    <col min="2" max="2" width="15.28515625" bestFit="1" customWidth="1"/>
    <col min="3" max="3" width="12.7109375" bestFit="1" customWidth="1"/>
    <col min="4" max="4" width="19.5703125" style="31" bestFit="1" customWidth="1"/>
    <col min="5" max="5" width="23.85546875" customWidth="1"/>
  </cols>
  <sheetData>
    <row r="1" spans="1:5" ht="46.5" customHeight="1" thickBot="1" x14ac:dyDescent="0.3">
      <c r="A1" s="83" t="s">
        <v>0</v>
      </c>
      <c r="B1" s="84"/>
      <c r="C1" s="84"/>
      <c r="D1" s="84"/>
      <c r="E1" s="85"/>
    </row>
    <row r="2" spans="1:5" ht="15.75" thickBot="1" x14ac:dyDescent="0.3">
      <c r="A2" s="60" t="s">
        <v>26</v>
      </c>
      <c r="B2" s="61"/>
      <c r="C2" s="61"/>
      <c r="D2" s="61"/>
      <c r="E2" s="62"/>
    </row>
    <row r="3" spans="1:5" ht="15.75" thickBot="1" x14ac:dyDescent="0.3">
      <c r="A3" s="19" t="s">
        <v>2</v>
      </c>
      <c r="B3" s="19" t="s">
        <v>3</v>
      </c>
      <c r="C3" s="18" t="s">
        <v>4</v>
      </c>
      <c r="D3" s="34" t="s">
        <v>5</v>
      </c>
      <c r="E3" s="19" t="s">
        <v>6</v>
      </c>
    </row>
    <row r="4" spans="1:5" x14ac:dyDescent="0.25">
      <c r="A4" s="15">
        <v>1</v>
      </c>
      <c r="B4" s="54" t="s">
        <v>7</v>
      </c>
      <c r="C4" s="68" t="s">
        <v>27</v>
      </c>
      <c r="D4" s="30" t="s">
        <v>30</v>
      </c>
      <c r="E4" s="32">
        <v>1284.557</v>
      </c>
    </row>
    <row r="5" spans="1:5" x14ac:dyDescent="0.25">
      <c r="A5" s="15">
        <v>2</v>
      </c>
      <c r="B5" s="54"/>
      <c r="C5" s="54"/>
      <c r="D5" s="3" t="s">
        <v>83</v>
      </c>
      <c r="E5" s="33">
        <v>530.81399999999996</v>
      </c>
    </row>
    <row r="6" spans="1:5" x14ac:dyDescent="0.25">
      <c r="A6" s="52">
        <v>3</v>
      </c>
      <c r="B6" s="54"/>
      <c r="C6" s="54"/>
      <c r="D6" s="3" t="s">
        <v>85</v>
      </c>
      <c r="E6" s="33">
        <v>571.10500000000002</v>
      </c>
    </row>
    <row r="7" spans="1:5" x14ac:dyDescent="0.25">
      <c r="A7" s="53"/>
      <c r="B7" s="54"/>
      <c r="C7" s="54"/>
      <c r="D7" s="51" t="s">
        <v>62</v>
      </c>
      <c r="E7" s="33">
        <v>225.52600000000001</v>
      </c>
    </row>
    <row r="8" spans="1:5" x14ac:dyDescent="0.25">
      <c r="A8" s="52">
        <v>4</v>
      </c>
      <c r="B8" s="54"/>
      <c r="C8" s="54"/>
      <c r="D8" s="51"/>
      <c r="E8" s="33">
        <v>329.09399999999999</v>
      </c>
    </row>
    <row r="9" spans="1:5" x14ac:dyDescent="0.25">
      <c r="A9" s="53"/>
      <c r="B9" s="54"/>
      <c r="C9" s="54"/>
      <c r="D9" s="3" t="s">
        <v>32</v>
      </c>
      <c r="E9" s="33">
        <v>123.66500000000001</v>
      </c>
    </row>
    <row r="10" spans="1:5" x14ac:dyDescent="0.25">
      <c r="A10" s="15">
        <v>5</v>
      </c>
      <c r="B10" s="54"/>
      <c r="C10" s="54"/>
      <c r="D10" s="3" t="s">
        <v>36</v>
      </c>
      <c r="E10" s="33">
        <v>397.30900000000003</v>
      </c>
    </row>
    <row r="11" spans="1:5" x14ac:dyDescent="0.25">
      <c r="A11" s="15"/>
      <c r="B11" s="54"/>
      <c r="C11" s="54"/>
      <c r="D11" s="3" t="s">
        <v>66</v>
      </c>
      <c r="E11" s="33">
        <v>468.42099999999999</v>
      </c>
    </row>
    <row r="12" spans="1:5" ht="15.75" thickBot="1" x14ac:dyDescent="0.3">
      <c r="A12" s="15">
        <v>6</v>
      </c>
      <c r="B12" s="54"/>
      <c r="C12" s="69"/>
      <c r="D12" s="28" t="s">
        <v>37</v>
      </c>
      <c r="E12" s="33">
        <v>45.475999999999999</v>
      </c>
    </row>
    <row r="13" spans="1:5" x14ac:dyDescent="0.25">
      <c r="A13" s="15">
        <v>7</v>
      </c>
      <c r="B13" s="54"/>
      <c r="C13" s="54" t="s">
        <v>28</v>
      </c>
      <c r="D13" s="30" t="s">
        <v>87</v>
      </c>
      <c r="E13" s="15">
        <v>237.155</v>
      </c>
    </row>
    <row r="14" spans="1:5" ht="15.75" thickBot="1" x14ac:dyDescent="0.3">
      <c r="A14" s="15">
        <v>8</v>
      </c>
      <c r="B14" s="54"/>
      <c r="C14" s="54"/>
      <c r="D14" s="28" t="s">
        <v>40</v>
      </c>
      <c r="E14" s="15">
        <v>180.64500000000001</v>
      </c>
    </row>
    <row r="15" spans="1:5" x14ac:dyDescent="0.25">
      <c r="A15" s="15">
        <v>9</v>
      </c>
      <c r="B15" s="54"/>
      <c r="C15" s="68" t="s">
        <v>29</v>
      </c>
      <c r="D15" s="30" t="s">
        <v>45</v>
      </c>
      <c r="E15" s="15">
        <v>518.62</v>
      </c>
    </row>
    <row r="16" spans="1:5" x14ac:dyDescent="0.25">
      <c r="A16" s="15">
        <v>10</v>
      </c>
      <c r="B16" s="54"/>
      <c r="C16" s="54"/>
      <c r="D16" s="3" t="s">
        <v>69</v>
      </c>
      <c r="E16" s="15">
        <v>157.35300000000001</v>
      </c>
    </row>
    <row r="17" spans="1:5" x14ac:dyDescent="0.25">
      <c r="A17" s="15">
        <v>11</v>
      </c>
      <c r="B17" s="54"/>
      <c r="C17" s="54"/>
      <c r="D17" s="3" t="s">
        <v>47</v>
      </c>
      <c r="E17" s="15">
        <v>148.114</v>
      </c>
    </row>
    <row r="18" spans="1:5" x14ac:dyDescent="0.25">
      <c r="A18" s="15">
        <v>12</v>
      </c>
      <c r="B18" s="54"/>
      <c r="C18" s="54"/>
      <c r="D18" s="3" t="s">
        <v>48</v>
      </c>
      <c r="E18" s="15">
        <v>68.644000000000005</v>
      </c>
    </row>
    <row r="19" spans="1:5" x14ac:dyDescent="0.25">
      <c r="A19" s="15">
        <v>13</v>
      </c>
      <c r="B19" s="54"/>
      <c r="C19" s="54"/>
      <c r="D19" s="3" t="s">
        <v>70</v>
      </c>
      <c r="E19" s="15">
        <v>137.35400000000001</v>
      </c>
    </row>
    <row r="20" spans="1:5" x14ac:dyDescent="0.25">
      <c r="A20" s="15">
        <v>14</v>
      </c>
      <c r="B20" s="54"/>
      <c r="C20" s="54"/>
      <c r="D20" s="3" t="s">
        <v>72</v>
      </c>
      <c r="E20" s="15">
        <v>70.072000000000003</v>
      </c>
    </row>
    <row r="21" spans="1:5" x14ac:dyDescent="0.25">
      <c r="A21" s="15">
        <v>15</v>
      </c>
      <c r="B21" s="54"/>
      <c r="C21" s="54"/>
      <c r="D21" s="3" t="s">
        <v>68</v>
      </c>
      <c r="E21" s="15">
        <v>231.416</v>
      </c>
    </row>
    <row r="22" spans="1:5" x14ac:dyDescent="0.25">
      <c r="A22" s="15">
        <v>16</v>
      </c>
      <c r="B22" s="54"/>
      <c r="C22" s="54"/>
      <c r="D22" s="3" t="s">
        <v>73</v>
      </c>
      <c r="E22" s="15">
        <v>157.24299999999999</v>
      </c>
    </row>
    <row r="23" spans="1:5" x14ac:dyDescent="0.25">
      <c r="A23" s="15">
        <v>17</v>
      </c>
      <c r="B23" s="54"/>
      <c r="C23" s="54"/>
      <c r="D23" s="3" t="s">
        <v>50</v>
      </c>
      <c r="E23" s="15">
        <v>134.64099999999999</v>
      </c>
    </row>
    <row r="24" spans="1:5" x14ac:dyDescent="0.25">
      <c r="A24" s="15">
        <v>18</v>
      </c>
      <c r="B24" s="54"/>
      <c r="C24" s="54"/>
      <c r="D24" s="3" t="s">
        <v>77</v>
      </c>
      <c r="E24" s="15">
        <v>137.251</v>
      </c>
    </row>
    <row r="25" spans="1:5" x14ac:dyDescent="0.25">
      <c r="A25" s="15">
        <v>19</v>
      </c>
      <c r="B25" s="54"/>
      <c r="C25" s="54"/>
      <c r="D25" s="3" t="s">
        <v>79</v>
      </c>
      <c r="E25" s="15">
        <v>392.12400000000002</v>
      </c>
    </row>
    <row r="26" spans="1:5" ht="15.75" thickBot="1" x14ac:dyDescent="0.3">
      <c r="A26" s="16">
        <v>20</v>
      </c>
      <c r="B26" s="69"/>
      <c r="C26" s="69"/>
      <c r="D26" s="28" t="s">
        <v>57</v>
      </c>
      <c r="E26" s="16">
        <v>243.81700000000001</v>
      </c>
    </row>
    <row r="27" spans="1:5" ht="15.75" thickBot="1" x14ac:dyDescent="0.3">
      <c r="A27" s="76" t="s">
        <v>12</v>
      </c>
      <c r="B27" s="77"/>
      <c r="C27" s="77"/>
      <c r="D27" s="78"/>
      <c r="E27" s="17">
        <f>SUM(E4:E26)</f>
        <v>6790.4160000000011</v>
      </c>
    </row>
    <row r="28" spans="1:5" ht="15.75" thickBot="1" x14ac:dyDescent="0.3"/>
    <row r="29" spans="1:5" ht="15" customHeight="1" x14ac:dyDescent="0.25">
      <c r="A29" s="95" t="s">
        <v>91</v>
      </c>
      <c r="B29" s="96"/>
      <c r="C29" s="96"/>
      <c r="D29" s="99"/>
      <c r="E29" s="101">
        <f>E27/1000</f>
        <v>6.7904160000000013</v>
      </c>
    </row>
    <row r="30" spans="1:5" ht="15.75" thickBot="1" x14ac:dyDescent="0.3">
      <c r="A30" s="97"/>
      <c r="B30" s="98"/>
      <c r="C30" s="98"/>
      <c r="D30" s="100"/>
      <c r="E30" s="102"/>
    </row>
  </sheetData>
  <mergeCells count="12">
    <mergeCell ref="A29:D30"/>
    <mergeCell ref="E29:E30"/>
    <mergeCell ref="A27:D27"/>
    <mergeCell ref="A6:A7"/>
    <mergeCell ref="A8:A9"/>
    <mergeCell ref="D7:D8"/>
    <mergeCell ref="A1:E1"/>
    <mergeCell ref="A2:E2"/>
    <mergeCell ref="C15:C26"/>
    <mergeCell ref="C13:C14"/>
    <mergeCell ref="C4:C12"/>
    <mergeCell ref="B4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B25" sqref="B25"/>
    </sheetView>
  </sheetViews>
  <sheetFormatPr defaultRowHeight="15" x14ac:dyDescent="0.25"/>
  <cols>
    <col min="1" max="1" width="9.140625" style="31" customWidth="1"/>
    <col min="2" max="2" width="53.28515625" style="31" customWidth="1"/>
    <col min="3" max="3" width="12.85546875" style="31" customWidth="1"/>
    <col min="4" max="4" width="16.28515625" style="31" customWidth="1"/>
  </cols>
  <sheetData>
    <row r="2" spans="1:4" x14ac:dyDescent="0.25">
      <c r="A2" s="119" t="s">
        <v>102</v>
      </c>
      <c r="B2" s="119"/>
      <c r="C2" s="119"/>
      <c r="D2" s="119"/>
    </row>
    <row r="3" spans="1:4" x14ac:dyDescent="0.25">
      <c r="A3" s="119"/>
      <c r="B3" s="119"/>
      <c r="C3" s="119"/>
      <c r="D3" s="119"/>
    </row>
    <row r="4" spans="1:4" ht="18.75" x14ac:dyDescent="0.25">
      <c r="A4" s="113" t="s">
        <v>98</v>
      </c>
      <c r="B4" s="116" t="s">
        <v>93</v>
      </c>
      <c r="C4" s="113" t="s">
        <v>92</v>
      </c>
      <c r="D4" s="116" t="s">
        <v>99</v>
      </c>
    </row>
    <row r="5" spans="1:4" ht="18.75" x14ac:dyDescent="0.25">
      <c r="A5" s="114"/>
      <c r="B5" s="114"/>
      <c r="C5" s="114"/>
      <c r="D5" s="114"/>
    </row>
    <row r="6" spans="1:4" ht="18.75" x14ac:dyDescent="0.25">
      <c r="A6" s="114">
        <v>1</v>
      </c>
      <c r="B6" s="116" t="s">
        <v>94</v>
      </c>
      <c r="C6" s="113">
        <f>ARTIFICIALLY!F54</f>
        <v>21.770676000000005</v>
      </c>
      <c r="D6" s="116"/>
    </row>
    <row r="7" spans="1:4" ht="18.75" x14ac:dyDescent="0.25">
      <c r="A7" s="114"/>
      <c r="B7" s="113"/>
      <c r="C7" s="113"/>
      <c r="D7" s="113"/>
    </row>
    <row r="8" spans="1:4" ht="18.75" x14ac:dyDescent="0.25">
      <c r="A8" s="114">
        <v>2</v>
      </c>
      <c r="B8" s="116" t="s">
        <v>95</v>
      </c>
      <c r="C8" s="113">
        <f>NATURALLY!F122</f>
        <v>87.444908000000055</v>
      </c>
      <c r="D8" s="116"/>
    </row>
    <row r="9" spans="1:4" ht="18.75" x14ac:dyDescent="0.25">
      <c r="A9" s="114"/>
      <c r="B9" s="113"/>
      <c r="C9" s="113"/>
      <c r="D9" s="113"/>
    </row>
    <row r="10" spans="1:4" ht="18.75" x14ac:dyDescent="0.25">
      <c r="A10" s="114">
        <v>3</v>
      </c>
      <c r="B10" s="116" t="s">
        <v>96</v>
      </c>
      <c r="C10" s="113">
        <f>UNPROTECTED!F32</f>
        <v>16.021370999999998</v>
      </c>
      <c r="D10" s="116"/>
    </row>
    <row r="11" spans="1:4" ht="18.75" x14ac:dyDescent="0.25">
      <c r="A11" s="114"/>
      <c r="B11" s="113"/>
      <c r="C11" s="113"/>
      <c r="D11" s="113"/>
    </row>
    <row r="12" spans="1:4" ht="15.75" customHeight="1" x14ac:dyDescent="0.25">
      <c r="A12" s="114">
        <v>4</v>
      </c>
      <c r="B12" s="117" t="s">
        <v>97</v>
      </c>
      <c r="C12" s="118">
        <v>6.7103999999999999</v>
      </c>
      <c r="D12" s="117"/>
    </row>
    <row r="13" spans="1:4" x14ac:dyDescent="0.25">
      <c r="A13" s="112"/>
      <c r="B13" s="112"/>
      <c r="C13" s="112"/>
      <c r="D13" s="112"/>
    </row>
    <row r="14" spans="1:4" ht="18.75" x14ac:dyDescent="0.25">
      <c r="A14" s="113">
        <v>5</v>
      </c>
      <c r="B14" s="115" t="s">
        <v>103</v>
      </c>
      <c r="C14" s="113">
        <f>SUM(C6:C12)</f>
        <v>131.94735500000007</v>
      </c>
      <c r="D14" s="112"/>
    </row>
    <row r="15" spans="1:4" x14ac:dyDescent="0.25">
      <c r="A15" s="112"/>
      <c r="B15" s="112"/>
      <c r="C15" s="112"/>
      <c r="D15" s="112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ARTIFICIALLY</vt:lpstr>
      <vt:lpstr>NATURALLY</vt:lpstr>
      <vt:lpstr>UNPROTECTED</vt:lpstr>
      <vt:lpstr>UNPROTECTED DUE TO CREEK</vt:lpstr>
      <vt:lpstr>comparison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PC-4</dc:creator>
  <cp:lastModifiedBy>HP</cp:lastModifiedBy>
  <dcterms:created xsi:type="dcterms:W3CDTF">2024-08-14T12:50:44Z</dcterms:created>
  <dcterms:modified xsi:type="dcterms:W3CDTF">2024-08-28T05:55:49Z</dcterms:modified>
</cp:coreProperties>
</file>