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ABB49050-ACD9-4988-9364-6061221AF27E}" xr6:coauthVersionLast="47" xr6:coauthVersionMax="47" xr10:uidLastSave="{00000000-0000-0000-0000-000000000000}"/>
  <bookViews>
    <workbookView xWindow="-108" yWindow="-108" windowWidth="23256" windowHeight="13176" tabRatio="835" activeTab="5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Boundary and Gender" sheetId="13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7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3" l="1"/>
  <c r="B18" i="13"/>
  <c r="B23" i="13" s="1"/>
  <c r="J6" i="13"/>
  <c r="J9" i="13"/>
  <c r="D6" i="13"/>
  <c r="C18" i="13"/>
  <c r="C26" i="13" s="1"/>
  <c r="D18" i="13"/>
  <c r="D23" i="13" s="1"/>
  <c r="E18" i="13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I20" i="13"/>
  <c r="J20" i="13"/>
  <c r="L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C23" i="13"/>
  <c r="E23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D26" i="13"/>
  <c r="E26" i="13"/>
  <c r="F26" i="13"/>
  <c r="G26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K9" i="13" s="1"/>
  <c r="E9" i="10"/>
  <c r="B8" i="13"/>
  <c r="B7" i="13"/>
  <c r="K7" i="13" s="1"/>
  <c r="B6" i="13"/>
  <c r="L6" i="10"/>
  <c r="B13" i="13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22" i="13" l="1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<sst xmlns="http://schemas.openxmlformats.org/spreadsheetml/2006/main" count="314" uniqueCount="79">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</sst>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</cellXfs>
  <cellStyles count="1">
    <cellStyle name="Normal" xfId="0" builtinId="0"/>
  </cellStyles>
  <dxfs count="295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1B9E77"/>
      <color rgb="FFE66101"/>
      <color rgb="FFFC8D62"/>
      <color rgb="FF7570B3"/>
      <color rgb="FFE7298A"/>
      <color rgb="FFD95F02"/>
      <color rgb="FFF2F2F2"/>
      <color rgb="FF66C2A5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9D9BBDE-F560-4823-9BAF-CE33F41188F5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D738D4-9EF1-4ED8-8DBE-A2B3835BB95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5.0489999999999995</c:v>
                  </c:pt>
                  <c:pt idx="1">
                    <c:v>7.617999999999995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-2.278</c:v>
                </c:pt>
                <c:pt idx="1">
                  <c:v>-50.295000000000002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p=0.377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5A2D891-6568-4F75-A9C4-AFCFA2313CF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C55299-F3A3-46F2-BD0A-CAB98C647DC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2740A7-2D7B-4B0C-A9DB-074DF7F1C6E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A38390-644E-4AE7-8D20-E980E40AE69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0.34400000000000003</c:v>
                  </c:pt>
                  <c:pt idx="1">
                    <c:v>0.47599999999999998</c:v>
                  </c:pt>
                  <c:pt idx="2">
                    <c:v>0.36799999999999999</c:v>
                  </c:pt>
                  <c:pt idx="3">
                    <c:v>0.39800000000000002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0.27400000000000002</c:v>
                </c:pt>
                <c:pt idx="1">
                  <c:v>-0.47199999999999998</c:v>
                </c:pt>
                <c:pt idx="2">
                  <c:v>-0.60499999999999998</c:v>
                </c:pt>
                <c:pt idx="3" formatCode="0.0">
                  <c:v>-0.16300000000000001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p=0.119</c:v>
                  </c:pt>
                  <c:pt idx="1">
                    <c:v>p=0.053</c:v>
                  </c:pt>
                  <c:pt idx="2">
                    <c:v>p=0.001</c:v>
                  </c:pt>
                  <c:pt idx="3">
                    <c:v>p=0.421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8BAFFF-011F-433C-BD6A-217BAA6C4C1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2.2330000000000001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A0D0E78-4937-4771-819C-E457398846F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9E6BB2-49F9-4BCA-9DDF-94C9A327447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F704CA-20F8-4EA6-B6D7-8D4ABBF7050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39A577-93D8-4472-9BB3-2B3C4BBF554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3.6639999999999997</c:v>
                  </c:pt>
                  <c:pt idx="1">
                    <c:v>3.9149999999999991</c:v>
                  </c:pt>
                  <c:pt idx="2">
                    <c:v>1.3460000000000001</c:v>
                  </c:pt>
                  <c:pt idx="3">
                    <c:v>3.71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-7.9550000000000001</c:v>
                </c:pt>
                <c:pt idx="1">
                  <c:v>-7.1820000000000004</c:v>
                </c:pt>
                <c:pt idx="2">
                  <c:v>0.75600000000000001</c:v>
                </c:pt>
                <c:pt idx="3" formatCode="0.0">
                  <c:v>-7.5279999999999996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p=0.300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A2A84D0-93EE-4CFB-93B5-1840FFE3C1F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6917D8-5F57-42B4-839B-E1AFC63A76F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16.97699999999999</c:v>
                  </c:pt>
                  <c:pt idx="1">
                    <c:v>31.813999999999993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-50.715000000000003</c:v>
                </c:pt>
                <c:pt idx="1">
                  <c:v>-57.381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8E66F0-3445-4478-8E42-61CF3B33771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8.2059999999999995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4.4660000000000002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730375439286615"/>
          <c:y val="0.5252230407240485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  <row r="14">
          <cell r="C14">
            <v>0.27400000000000002</v>
          </cell>
          <cell r="D14">
            <v>0.17499999999999999</v>
          </cell>
          <cell r="E14">
            <v>-7.0000000000000007E-2</v>
          </cell>
          <cell r="F14">
            <v>0.61799999999999999</v>
          </cell>
          <cell r="G14">
            <v>1.5620000000000001</v>
          </cell>
          <cell r="H14">
            <v>606.32618675635297</v>
          </cell>
          <cell r="I14">
            <v>0.11890000000000001</v>
          </cell>
          <cell r="J14">
            <v>0.14660000000000001</v>
          </cell>
        </row>
        <row r="15">
          <cell r="C15">
            <v>-7.9550000000000001</v>
          </cell>
          <cell r="D15">
            <v>1.87</v>
          </cell>
          <cell r="E15">
            <v>-11.619</v>
          </cell>
          <cell r="F15">
            <v>-4.2910000000000004</v>
          </cell>
          <cell r="G15">
            <v>-4.2549999999999999</v>
          </cell>
          <cell r="H15">
            <v>9.0050742924053093</v>
          </cell>
          <cell r="I15">
            <v>2.0999999999999999E-3</v>
          </cell>
          <cell r="J15">
            <v>3.3999999999999998E-3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  <row r="14">
          <cell r="C14">
            <v>-0.47199999999999998</v>
          </cell>
          <cell r="D14">
            <v>0.24299999999999999</v>
          </cell>
          <cell r="E14">
            <v>-0.94799999999999995</v>
          </cell>
          <cell r="F14">
            <v>5.0000000000000001E-3</v>
          </cell>
          <cell r="G14">
            <v>-1.9390000000000001</v>
          </cell>
          <cell r="H14">
            <v>612.176856382854</v>
          </cell>
          <cell r="I14">
            <v>5.2999999999999999E-2</v>
          </cell>
          <cell r="J14">
            <v>6.8900000000000003E-2</v>
          </cell>
          <cell r="K14" t="str">
            <v>(p&lt;0.1)</v>
          </cell>
        </row>
        <row r="15">
          <cell r="C15">
            <v>-7.1820000000000004</v>
          </cell>
          <cell r="D15">
            <v>1.9970000000000001</v>
          </cell>
          <cell r="E15">
            <v>-11.097</v>
          </cell>
          <cell r="F15">
            <v>-3.2679999999999998</v>
          </cell>
          <cell r="G15">
            <v>-3.5960000000000001</v>
          </cell>
          <cell r="H15">
            <v>9.0070589875536999</v>
          </cell>
          <cell r="I15">
            <v>5.7999999999999996E-3</v>
          </cell>
          <cell r="J15">
            <v>8.2000000000000007E-3</v>
          </cell>
          <cell r="K15" t="str">
            <v>p&lt;0.01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  <row r="14">
          <cell r="C14">
            <v>-0.60499999999999998</v>
          </cell>
          <cell r="D14">
            <v>0.188</v>
          </cell>
          <cell r="E14">
            <v>-0.97299999999999998</v>
          </cell>
          <cell r="F14">
            <v>-0.23699999999999999</v>
          </cell>
          <cell r="G14">
            <v>-3.2250000000000001</v>
          </cell>
          <cell r="H14">
            <v>614.94046867923305</v>
          </cell>
          <cell r="I14">
            <v>1.2999999999999999E-3</v>
          </cell>
          <cell r="J14">
            <v>2.2000000000000001E-3</v>
          </cell>
          <cell r="K14" t="str">
            <v>p&lt;0.01</v>
          </cell>
        </row>
        <row r="15">
          <cell r="C15">
            <v>0.75600000000000001</v>
          </cell>
          <cell r="D15">
            <v>0.68700000000000006</v>
          </cell>
          <cell r="E15">
            <v>-0.59</v>
          </cell>
          <cell r="F15">
            <v>2.1019999999999999</v>
          </cell>
          <cell r="G15">
            <v>1.1000000000000001</v>
          </cell>
          <cell r="H15">
            <v>9.0332370229006305</v>
          </cell>
          <cell r="I15">
            <v>0.29959999999999998</v>
          </cell>
          <cell r="J15">
            <v>0.34949999999999998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  <row r="14">
          <cell r="C14">
            <v>-0.16300000000000001</v>
          </cell>
          <cell r="D14">
            <v>0.20300000000000001</v>
          </cell>
          <cell r="E14">
            <v>-0.56100000000000005</v>
          </cell>
          <cell r="F14">
            <v>0.23499999999999999</v>
          </cell>
          <cell r="G14">
            <v>-0.80400000000000005</v>
          </cell>
          <cell r="H14">
            <v>589.34494337747503</v>
          </cell>
          <cell r="I14">
            <v>0.4214</v>
          </cell>
          <cell r="J14">
            <v>0.47089999999999999</v>
          </cell>
        </row>
        <row r="15">
          <cell r="C15">
            <v>-7.5279999999999996</v>
          </cell>
          <cell r="D15">
            <v>1.893</v>
          </cell>
          <cell r="E15">
            <v>-11.238</v>
          </cell>
          <cell r="F15">
            <v>-3.819</v>
          </cell>
          <cell r="G15">
            <v>-3.9780000000000002</v>
          </cell>
          <cell r="H15">
            <v>9.0054624260173206</v>
          </cell>
          <cell r="I15">
            <v>3.2000000000000002E-3</v>
          </cell>
          <cell r="J15">
            <v>4.7999999999999996E-3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  <row r="14">
          <cell r="C14">
            <v>-2.278</v>
          </cell>
          <cell r="D14">
            <v>2.5760000000000001</v>
          </cell>
          <cell r="E14">
            <v>-7.327</v>
          </cell>
          <cell r="F14">
            <v>2.77</v>
          </cell>
          <cell r="G14">
            <v>-0.88500000000000001</v>
          </cell>
          <cell r="H14">
            <v>596.71787555645199</v>
          </cell>
          <cell r="I14">
            <v>0.37669999999999998</v>
          </cell>
          <cell r="J14">
            <v>0.43099999999999999</v>
          </cell>
        </row>
        <row r="15">
          <cell r="C15">
            <v>-50.715000000000003</v>
          </cell>
          <cell r="D15">
            <v>8.6620000000000008</v>
          </cell>
          <cell r="E15">
            <v>-67.691999999999993</v>
          </cell>
          <cell r="F15">
            <v>-33.738999999999997</v>
          </cell>
          <cell r="G15">
            <v>-5.8550000000000004</v>
          </cell>
          <cell r="H15">
            <v>9.0122502381749001</v>
          </cell>
          <cell r="I15">
            <v>2.41E-4</v>
          </cell>
          <cell r="J15">
            <v>4.9399999999999997E-4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  <row r="14">
          <cell r="C14">
            <v>-50.295000000000002</v>
          </cell>
          <cell r="D14">
            <v>3.887</v>
          </cell>
          <cell r="E14">
            <v>-57.912999999999997</v>
          </cell>
          <cell r="F14">
            <v>-42.677</v>
          </cell>
          <cell r="G14">
            <v>-12.94</v>
          </cell>
          <cell r="H14">
            <v>614.91330479009696</v>
          </cell>
          <cell r="I14">
            <v>4.7999999999999998E-34</v>
          </cell>
          <cell r="J14">
            <v>1.1400000000000001E-32</v>
          </cell>
          <cell r="K14" t="str">
            <v>p&lt;0.0001</v>
          </cell>
        </row>
        <row r="15">
          <cell r="C15">
            <v>-57.381</v>
          </cell>
          <cell r="D15">
            <v>16.231999999999999</v>
          </cell>
          <cell r="E15">
            <v>-89.194999999999993</v>
          </cell>
          <cell r="F15">
            <v>-25.567</v>
          </cell>
          <cell r="G15">
            <v>-3.5350000000000001</v>
          </cell>
          <cell r="H15">
            <v>9.0234519904354507</v>
          </cell>
          <cell r="I15">
            <v>6.3E-3</v>
          </cell>
          <cell r="J15">
            <v>8.8000000000000005E-3</v>
          </cell>
          <cell r="K15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  <row r="14">
          <cell r="C14">
            <v>4.4660000000000002</v>
          </cell>
          <cell r="D14">
            <v>1.139</v>
          </cell>
          <cell r="E14">
            <v>2.2330000000000001</v>
          </cell>
          <cell r="F14">
            <v>6.6989999999999998</v>
          </cell>
          <cell r="G14">
            <v>3.92</v>
          </cell>
          <cell r="H14">
            <v>611.20185412463104</v>
          </cell>
          <cell r="I14">
            <v>9.8599999999999998E-5</v>
          </cell>
          <cell r="J14">
            <v>2.1100000000000001E-4</v>
          </cell>
          <cell r="K14" t="str">
            <v>p&lt;0.001</v>
          </cell>
        </row>
        <row r="15">
          <cell r="C15">
            <v>4.1219999999999999</v>
          </cell>
          <cell r="D15">
            <v>4.1870000000000003</v>
          </cell>
          <cell r="E15">
            <v>-4.0839999999999996</v>
          </cell>
          <cell r="F15">
            <v>12.329000000000001</v>
          </cell>
          <cell r="G15">
            <v>0.98499999999999999</v>
          </cell>
          <cell r="H15">
            <v>9.0240822042053299</v>
          </cell>
          <cell r="I15">
            <v>0.35049999999999998</v>
          </cell>
          <cell r="J15">
            <v>0.40300000000000002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113" dataDxfId="111" headerRowBorderDxfId="112" tableBorderDxfId="110" totalsRowBorderDxfId="109">
  <autoFilter ref="J2:Q10" xr:uid="{D3980010-2201-43EF-9941-5D34E4A5CF0F}"/>
  <tableColumns count="8">
    <tableColumn id="1" xr3:uid="{48EA7560-AFDA-4976-872C-A62413C27C30}" name="Predictors" dataDxfId="108"/>
    <tableColumn id="2" xr3:uid="{B74BAF5A-A8B1-41AC-AA5C-9C7F4D3C00F5}" name="Estimates" dataDxfId="107"/>
    <tableColumn id="3" xr3:uid="{692BDF21-5E37-4774-A232-65FEAC4EF62A}" name="std.error" dataDxfId="106"/>
    <tableColumn id="6" xr3:uid="{25F0D2CD-4553-4F0F-A005-7B069A4DF146}" name="2.5% CI" dataDxfId="105"/>
    <tableColumn id="5" xr3:uid="{5C65DEBD-594B-4030-A893-0F5416AC8463}" name="97.5% CI" dataDxfId="104"/>
    <tableColumn id="7" xr3:uid="{1C749EC2-7DA5-4835-AAB4-29FE5E444F42}" name="p. val." dataDxfId="103"/>
    <tableColumn id="4" xr3:uid="{0603EEF6-D289-414E-9A6C-56120260E64A}" name="p. val. adj." dataDxfId="102"/>
    <tableColumn id="8" xr3:uid="{C1996589-8716-4257-9BC3-42E65902C402}" name="|CI-delta|" dataDxfId="10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00" dataDxfId="98" headerRowBorderDxfId="99" tableBorderDxfId="97" totalsRowBorderDxfId="96">
  <autoFilter ref="J13:Q21" xr:uid="{DE40A492-BBA9-4876-8724-BC64B3994271}"/>
  <tableColumns count="8">
    <tableColumn id="1" xr3:uid="{E34199D2-D5CB-45DC-96B2-AAECCF32344B}" name="Predictors" dataDxfId="95"/>
    <tableColumn id="2" xr3:uid="{BF536D58-8825-421A-A286-3483AB4A0DBA}" name="Estimates" dataDxfId="94"/>
    <tableColumn id="3" xr3:uid="{2B81C313-1E48-4C7B-A992-DEE392DF89F2}" name="std.error" dataDxfId="93"/>
    <tableColumn id="6" xr3:uid="{51E253F3-5545-4607-87E2-3713F0C79ED0}" name="2.5% CI" dataDxfId="92"/>
    <tableColumn id="5" xr3:uid="{39D9684C-88E4-42B1-822E-8BF560658BA3}" name="97.5% CI" dataDxfId="91"/>
    <tableColumn id="7" xr3:uid="{5CF7E86F-7A72-45EB-8BFA-3C614A5C05E4}" name="p. val." dataDxfId="90"/>
    <tableColumn id="4" xr3:uid="{2C1E6FA3-F11F-4631-B0BB-23F7331F52BE}" name="p. val. adj." dataDxfId="89"/>
    <tableColumn id="8" xr3:uid="{91174BE1-7871-4821-9200-FC6E6061BBAE}" name="|CI-delta|" dataDxfId="88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87" dataDxfId="85" headerRowBorderDxfId="86" tableBorderDxfId="84" totalsRowBorderDxfId="83">
  <autoFilter ref="S2:Z10" xr:uid="{6BDDC793-1E7A-4B5C-BD08-84F047AC5B6B}"/>
  <tableColumns count="8">
    <tableColumn id="1" xr3:uid="{82A813F0-7850-4939-B6AE-4F49D1DC217D}" name="Predictors" dataDxfId="82"/>
    <tableColumn id="2" xr3:uid="{352EAC9D-A02A-4CE8-AF89-3ED3FCB5A979}" name="Estimates" dataDxfId="81"/>
    <tableColumn id="3" xr3:uid="{75C28E4F-C80D-4ABC-8F6A-8DBD2F364D4A}" name="std.error" dataDxfId="80"/>
    <tableColumn id="6" xr3:uid="{5E6CA2DC-274F-42F5-A8A5-390EFB24C110}" name="2.5% CI" dataDxfId="79"/>
    <tableColumn id="5" xr3:uid="{EAC0DAFE-B91D-4C42-BDC9-4EF8ECE68B5F}" name="97.5% CI" dataDxfId="78"/>
    <tableColumn id="7" xr3:uid="{CE2FF777-20E0-4791-8E86-42CF06A807DA}" name="p. val." dataDxfId="77"/>
    <tableColumn id="4" xr3:uid="{2A298E49-C813-4E10-81DD-DFDD19936088}" name="p. val. adj." dataDxfId="76"/>
    <tableColumn id="8" xr3:uid="{43307C70-1753-4EDD-A9F4-88C5315A288A}" name="|CI-delta|" dataDxfId="75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74" dataDxfId="72" headerRowBorderDxfId="73" tableBorderDxfId="71" totalsRowBorderDxfId="70">
  <autoFilter ref="A2:H10" xr:uid="{31E79EDA-219D-4CFA-8AA6-6A991A81B772}"/>
  <tableColumns count="8">
    <tableColumn id="1" xr3:uid="{25702B6E-B402-46EF-BB07-89FAEF761F4F}" name="Predictors" dataDxfId="69"/>
    <tableColumn id="2" xr3:uid="{55B41C0A-72EC-4198-AA0E-BDC398F9A9B6}" name="Estimates" dataDxfId="68"/>
    <tableColumn id="3" xr3:uid="{855FA9D6-FEA4-4049-9614-3F82ACEBC173}" name="std.error" dataDxfId="67"/>
    <tableColumn id="6" xr3:uid="{6F9FB966-53EF-492A-8818-43E47D6A804A}" name="2.5% CI" dataDxfId="66"/>
    <tableColumn id="5" xr3:uid="{79B4821D-DF78-4C65-827E-002BD888F3B1}" name="97.5% CI" dataDxfId="65"/>
    <tableColumn id="7" xr3:uid="{DF172C73-86B3-4FBF-A011-9108431BAED4}" name="p. val." dataDxfId="64"/>
    <tableColumn id="4" xr3:uid="{F9DC3D7D-5D08-472E-90A6-84DEB2535DEF}" name="p. val. adj." dataDxfId="63"/>
    <tableColumn id="8" xr3:uid="{E2CC2F45-52B6-411C-8857-874E710E7E9B}" name="|CI-delta|" dataDxfId="62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61" dataDxfId="59" headerRowBorderDxfId="60" tableBorderDxfId="58" totalsRowBorderDxfId="57">
  <autoFilter ref="A13:H21" xr:uid="{873E651E-364D-4C9A-AC67-F669F1DC98F7}"/>
  <tableColumns count="8">
    <tableColumn id="1" xr3:uid="{13F39383-83C5-45EF-A3DC-AB048CB47D6B}" name="Predictors" dataDxfId="56"/>
    <tableColumn id="2" xr3:uid="{FC01EC59-6FE5-4984-BD8C-56885D9A31B8}" name="Estimates" dataDxfId="55"/>
    <tableColumn id="3" xr3:uid="{497C06E4-D3C0-44F8-972B-B4ED07164CFB}" name="std.error" dataDxfId="54"/>
    <tableColumn id="6" xr3:uid="{123C5CEC-9EE4-42F1-8816-CAF425B9D6D8}" name="2.5% CI" dataDxfId="53"/>
    <tableColumn id="5" xr3:uid="{92067161-C954-46A0-8425-5016FA39924E}" name="97.5% CI" dataDxfId="52"/>
    <tableColumn id="7" xr3:uid="{D21CE710-DBC3-426C-B448-4B137AF6E93C}" name="p. val." dataDxfId="51"/>
    <tableColumn id="4" xr3:uid="{BAA21037-258C-486A-8624-D86C33B3EAD6}" name="p. val. adj." dataDxfId="50"/>
    <tableColumn id="8" xr3:uid="{017AD943-F50D-4872-8482-F88D6E168424}" name="|CI-delta|" dataDxfId="49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48" dataDxfId="46" headerRowBorderDxfId="47" tableBorderDxfId="45" totalsRowBorderDxfId="44">
  <autoFilter ref="S13:Z21" xr:uid="{16906F7D-6662-46E4-84F3-9AAF62C61242}"/>
  <tableColumns count="8">
    <tableColumn id="1" xr3:uid="{89F96BA7-E1A0-43BA-9990-4183F8DC6997}" name="Predictors" dataDxfId="43"/>
    <tableColumn id="2" xr3:uid="{7CE57966-36A6-4A00-A33D-285D0817534A}" name="Estimates" dataDxfId="42"/>
    <tableColumn id="3" xr3:uid="{712F2884-D80C-48C5-9B09-F04127F4ADDE}" name="std.error" dataDxfId="41"/>
    <tableColumn id="6" xr3:uid="{FF4061DC-ECCB-4575-BFAB-736ED74106BB}" name="2.5% CI" dataDxfId="40"/>
    <tableColumn id="5" xr3:uid="{86574847-CC7E-41F3-9B86-76D99ED48F82}" name="97.5% CI" dataDxfId="39"/>
    <tableColumn id="7" xr3:uid="{04158CC7-A1BD-4789-8783-0A5E5594F3DE}" name="p. val." dataDxfId="38"/>
    <tableColumn id="4" xr3:uid="{FBA3233F-C3C7-4DA7-A8C9-62499D701BA6}" name="p. val. adj." dataDxfId="37"/>
    <tableColumn id="8" xr3:uid="{BDAF6820-92C5-4CC2-BE97-6CFF45D70993}" name="|CI-delta|" dataDxfId="36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206" t="s">
        <v>20</v>
      </c>
      <c r="C1" s="207"/>
      <c r="D1" s="207"/>
      <c r="E1" s="207"/>
      <c r="F1" s="207"/>
      <c r="G1" s="207"/>
      <c r="H1" s="207"/>
      <c r="I1" s="207"/>
      <c r="J1" s="208"/>
      <c r="K1" s="209" t="s">
        <v>21</v>
      </c>
      <c r="L1" s="207"/>
      <c r="M1" s="207"/>
      <c r="N1" s="207"/>
      <c r="O1" s="207"/>
      <c r="P1" s="207"/>
      <c r="Q1" s="207"/>
      <c r="R1" s="207"/>
      <c r="S1" s="210"/>
      <c r="T1" s="211" t="s">
        <v>22</v>
      </c>
      <c r="U1" s="212"/>
      <c r="V1" s="212"/>
      <c r="W1" s="212"/>
      <c r="X1" s="212"/>
      <c r="Y1" s="212"/>
      <c r="Z1" s="212"/>
      <c r="AA1" s="212"/>
      <c r="AB1" s="212"/>
      <c r="AC1" s="213" t="s">
        <v>23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94" priority="19" stopIfTrue="1" operator="lessThan">
      <formula>0.0001</formula>
    </cfRule>
    <cfRule type="cellIs" dxfId="293" priority="20" stopIfTrue="1" operator="lessThan">
      <formula>0.001</formula>
    </cfRule>
    <cfRule type="cellIs" dxfId="292" priority="21" stopIfTrue="1" operator="lessThan">
      <formula>0.05</formula>
    </cfRule>
    <cfRule type="cellIs" dxfId="291" priority="22" stopIfTrue="1" operator="lessThan">
      <formula>0.1</formula>
    </cfRule>
  </conditionalFormatting>
  <conditionalFormatting sqref="J3:J5 J8:J9 J11 S3:S5 S8:S9 S11 AB3:AB5 AB8:AB9 AB11 AK3:AK5 AK8:AK9 AK11">
    <cfRule type="containsText" dxfId="290" priority="10" stopIfTrue="1" operator="containsText" text="p&lt;0.0001">
      <formula>NOT(ISERROR(SEARCH("p&lt;0.0001",J3)))</formula>
    </cfRule>
    <cfRule type="containsText" dxfId="289" priority="15" stopIfTrue="1" operator="containsText" text="p&lt;0.001">
      <formula>NOT(ISERROR(SEARCH("p&lt;0.001",J3)))</formula>
    </cfRule>
    <cfRule type="containsText" dxfId="288" priority="16" stopIfTrue="1" operator="containsText" text="p&lt;0.01">
      <formula>NOT(ISERROR(SEARCH("p&lt;0.01",J3)))</formula>
    </cfRule>
    <cfRule type="containsText" dxfId="287" priority="17" stopIfTrue="1" operator="containsText" text="p&lt;0.05">
      <formula>NOT(ISERROR(SEARCH("p&lt;0.05",J3)))</formula>
    </cfRule>
    <cfRule type="containsText" dxfId="286" priority="18" stopIfTrue="1" operator="containsText" text="p&lt;0.1">
      <formula>NOT(ISERROR(SEARCH("p&lt;0.1",J3)))</formula>
    </cfRule>
  </conditionalFormatting>
  <conditionalFormatting sqref="R9">
    <cfRule type="cellIs" dxfId="285" priority="11" stopIfTrue="1" operator="lessThan">
      <formula>0.0001</formula>
    </cfRule>
    <cfRule type="cellIs" dxfId="284" priority="12" stopIfTrue="1" operator="lessThan">
      <formula>0.001</formula>
    </cfRule>
    <cfRule type="cellIs" dxfId="283" priority="13" stopIfTrue="1" operator="lessThan">
      <formula>0.05</formula>
    </cfRule>
    <cfRule type="cellIs" dxfId="282" priority="14" stopIfTrue="1" operator="lessThan">
      <formula>0.1</formula>
    </cfRule>
  </conditionalFormatting>
  <conditionalFormatting sqref="H6:I6 Q6:R6 Z6:AA6 AI6:AJ6">
    <cfRule type="cellIs" dxfId="281" priority="6" stopIfTrue="1" operator="lessThan">
      <formula>0.0001</formula>
    </cfRule>
    <cfRule type="cellIs" dxfId="280" priority="7" stopIfTrue="1" operator="lessThan">
      <formula>0.001</formula>
    </cfRule>
    <cfRule type="cellIs" dxfId="279" priority="8" stopIfTrue="1" operator="lessThan">
      <formula>0.05</formula>
    </cfRule>
    <cfRule type="cellIs" dxfId="278" priority="9" stopIfTrue="1" operator="lessThan">
      <formula>0.1</formula>
    </cfRule>
  </conditionalFormatting>
  <conditionalFormatting sqref="J6 S6 AB6 AK6">
    <cfRule type="containsText" dxfId="277" priority="1" stopIfTrue="1" operator="containsText" text="p&lt;0.0001">
      <formula>NOT(ISERROR(SEARCH("p&lt;0.0001",J6)))</formula>
    </cfRule>
    <cfRule type="containsText" dxfId="276" priority="2" stopIfTrue="1" operator="containsText" text="p&lt;0.001">
      <formula>NOT(ISERROR(SEARCH("p&lt;0.001",J6)))</formula>
    </cfRule>
    <cfRule type="containsText" dxfId="275" priority="3" stopIfTrue="1" operator="containsText" text="p&lt;0.01">
      <formula>NOT(ISERROR(SEARCH("p&lt;0.01",J6)))</formula>
    </cfRule>
    <cfRule type="containsText" dxfId="274" priority="4" stopIfTrue="1" operator="containsText" text="p&lt;0.05">
      <formula>NOT(ISERROR(SEARCH("p&lt;0.05",J6)))</formula>
    </cfRule>
    <cfRule type="containsText" dxfId="27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AD1" zoomScale="70" zoomScaleNormal="70" zoomScaleSheetLayoutView="55" workbookViewId="0">
      <selection activeCell="BD15" sqref="BD15:BF1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18" t="s">
        <v>28</v>
      </c>
      <c r="C1" s="216"/>
      <c r="D1" s="216"/>
      <c r="E1" s="216"/>
      <c r="F1" s="216"/>
      <c r="G1" s="216"/>
      <c r="H1" s="216"/>
      <c r="I1" s="216"/>
      <c r="J1" s="216"/>
      <c r="K1" s="215" t="s">
        <v>29</v>
      </c>
      <c r="L1" s="216"/>
      <c r="M1" s="216"/>
      <c r="N1" s="216"/>
      <c r="O1" s="216"/>
      <c r="P1" s="216"/>
      <c r="Q1" s="216"/>
      <c r="R1" s="216"/>
      <c r="S1" s="217"/>
      <c r="T1" s="215" t="s">
        <v>30</v>
      </c>
      <c r="U1" s="216"/>
      <c r="V1" s="216"/>
      <c r="W1" s="216"/>
      <c r="X1" s="216"/>
      <c r="Y1" s="216"/>
      <c r="Z1" s="216"/>
      <c r="AA1" s="216"/>
      <c r="AB1" s="217"/>
      <c r="AC1" s="216" t="s">
        <v>31</v>
      </c>
      <c r="AD1" s="216"/>
      <c r="AE1" s="216"/>
      <c r="AF1" s="216"/>
      <c r="AG1" s="216"/>
      <c r="AH1" s="216"/>
      <c r="AI1" s="216"/>
      <c r="AJ1" s="216"/>
      <c r="AK1" s="217"/>
      <c r="AL1" s="215" t="s">
        <v>32</v>
      </c>
      <c r="AM1" s="216"/>
      <c r="AN1" s="216"/>
      <c r="AO1" s="216"/>
      <c r="AP1" s="216"/>
      <c r="AQ1" s="216"/>
      <c r="AR1" s="216"/>
      <c r="AS1" s="216"/>
      <c r="AT1" s="217"/>
      <c r="AU1" s="215" t="s">
        <v>33</v>
      </c>
      <c r="AV1" s="216"/>
      <c r="AW1" s="216"/>
      <c r="AX1" s="216"/>
      <c r="AY1" s="216"/>
      <c r="AZ1" s="216"/>
      <c r="BA1" s="216"/>
      <c r="BB1" s="216"/>
      <c r="BC1" s="217"/>
      <c r="BD1" s="204" t="s">
        <v>41</v>
      </c>
      <c r="BE1" s="205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72" priority="15" stopIfTrue="1" operator="lessThan">
      <formula>0.0001</formula>
    </cfRule>
    <cfRule type="cellIs" dxfId="271" priority="16" stopIfTrue="1" operator="lessThan">
      <formula>0.001</formula>
    </cfRule>
    <cfRule type="cellIs" dxfId="270" priority="17" stopIfTrue="1" operator="lessThan">
      <formula>0.05</formula>
    </cfRule>
    <cfRule type="cellIs" dxfId="269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68" priority="10" stopIfTrue="1" operator="containsText" text="p&lt;0.0001">
      <formula>NOT(ISERROR(SEARCH("p&lt;0.0001",J3)))</formula>
    </cfRule>
    <cfRule type="containsText" dxfId="267" priority="11" stopIfTrue="1" operator="containsText" text="p&lt;0.001">
      <formula>NOT(ISERROR(SEARCH("p&lt;0.001",J3)))</formula>
    </cfRule>
    <cfRule type="containsText" dxfId="266" priority="12" stopIfTrue="1" operator="containsText" text="p&lt;0.01">
      <formula>NOT(ISERROR(SEARCH("p&lt;0.01",J3)))</formula>
    </cfRule>
    <cfRule type="containsText" dxfId="265" priority="13" stopIfTrue="1" operator="containsText" text="p&lt;0.05">
      <formula>NOT(ISERROR(SEARCH("p&lt;0.05",J3)))</formula>
    </cfRule>
    <cfRule type="containsText" dxfId="264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63" priority="6" stopIfTrue="1" operator="lessThan">
      <formula>0.0001</formula>
    </cfRule>
    <cfRule type="cellIs" dxfId="262" priority="7" stopIfTrue="1" operator="lessThan">
      <formula>0.001</formula>
    </cfRule>
    <cfRule type="cellIs" dxfId="261" priority="8" stopIfTrue="1" operator="lessThan">
      <formula>0.05</formula>
    </cfRule>
    <cfRule type="cellIs" dxfId="260" priority="9" stopIfTrue="1" operator="lessThan">
      <formula>0.1</formula>
    </cfRule>
  </conditionalFormatting>
  <conditionalFormatting sqref="BC6 AT6 AK6 AB6 S6 J6">
    <cfRule type="containsText" dxfId="259" priority="1" stopIfTrue="1" operator="containsText" text="p&lt;0.0001">
      <formula>NOT(ISERROR(SEARCH("p&lt;0.0001",J6)))</formula>
    </cfRule>
    <cfRule type="containsText" dxfId="258" priority="2" stopIfTrue="1" operator="containsText" text="p&lt;0.001">
      <formula>NOT(ISERROR(SEARCH("p&lt;0.001",J6)))</formula>
    </cfRule>
    <cfRule type="containsText" dxfId="257" priority="3" stopIfTrue="1" operator="containsText" text="p&lt;0.01">
      <formula>NOT(ISERROR(SEARCH("p&lt;0.01",J6)))</formula>
    </cfRule>
    <cfRule type="containsText" dxfId="256" priority="4" stopIfTrue="1" operator="containsText" text="p&lt;0.05">
      <formula>NOT(ISERROR(SEARCH("p&lt;0.05",J6)))</formula>
    </cfRule>
    <cfRule type="containsText" dxfId="25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206" t="s">
        <v>45</v>
      </c>
      <c r="C1" s="207"/>
      <c r="D1" s="207"/>
      <c r="E1" s="207"/>
      <c r="F1" s="207"/>
      <c r="G1" s="207"/>
      <c r="H1" s="207"/>
      <c r="I1" s="207"/>
      <c r="J1" s="208"/>
      <c r="K1" s="209" t="s">
        <v>46</v>
      </c>
      <c r="L1" s="207"/>
      <c r="M1" s="207"/>
      <c r="N1" s="207"/>
      <c r="O1" s="207"/>
      <c r="P1" s="207"/>
      <c r="Q1" s="207"/>
      <c r="R1" s="207"/>
      <c r="S1" s="210"/>
      <c r="T1" s="211" t="s">
        <v>47</v>
      </c>
      <c r="U1" s="212"/>
      <c r="V1" s="212"/>
      <c r="W1" s="212"/>
      <c r="X1" s="212"/>
      <c r="Y1" s="212"/>
      <c r="Z1" s="212"/>
      <c r="AA1" s="212"/>
      <c r="AB1" s="212"/>
      <c r="AC1" s="213" t="s">
        <v>48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54" priority="16" stopIfTrue="1" operator="lessThan">
      <formula>0.0001</formula>
    </cfRule>
    <cfRule type="cellIs" dxfId="253" priority="17" stopIfTrue="1" operator="lessThan">
      <formula>0.001</formula>
    </cfRule>
    <cfRule type="cellIs" dxfId="252" priority="18" stopIfTrue="1" operator="lessThan">
      <formula>0.05</formula>
    </cfRule>
    <cfRule type="cellIs" dxfId="251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50" priority="10" stopIfTrue="1" operator="containsText" text="p&lt;0.0001">
      <formula>NOT(ISERROR(SEARCH("p&lt;0.0001",J1)))</formula>
    </cfRule>
    <cfRule type="containsText" dxfId="249" priority="12" stopIfTrue="1" operator="containsText" text="p&lt;0.001">
      <formula>NOT(ISERROR(SEARCH("p&lt;0.001",J1)))</formula>
    </cfRule>
    <cfRule type="containsText" dxfId="248" priority="13" stopIfTrue="1" operator="containsText" text="p&lt;0.01">
      <formula>NOT(ISERROR(SEARCH("p&lt;0.01",J1)))</formula>
    </cfRule>
    <cfRule type="containsText" dxfId="247" priority="14" stopIfTrue="1" operator="containsText" text="p&lt;0.05">
      <formula>NOT(ISERROR(SEARCH("p&lt;0.05",J1)))</formula>
    </cfRule>
    <cfRule type="containsText" dxfId="246" priority="15" stopIfTrue="1" operator="containsText" text="p&lt;0.1">
      <formula>NOT(ISERROR(SEARCH("p&lt;0.1",J1)))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16" t="s">
        <v>51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 t="s">
        <v>52</v>
      </c>
      <c r="N4" s="216"/>
      <c r="O4" s="216"/>
      <c r="P4" s="216"/>
      <c r="Q4" s="216"/>
      <c r="R4" s="216"/>
      <c r="S4" s="216"/>
      <c r="T4" s="216"/>
      <c r="U4" s="216"/>
      <c r="V4" s="218" t="s">
        <v>53</v>
      </c>
      <c r="W4" s="216"/>
      <c r="X4" s="216"/>
      <c r="Y4" s="216"/>
      <c r="Z4" s="216"/>
      <c r="AA4" s="216"/>
      <c r="AB4" s="216"/>
      <c r="AC4" s="216"/>
      <c r="AD4" s="216"/>
      <c r="AE4" s="218" t="s">
        <v>54</v>
      </c>
      <c r="AF4" s="216"/>
      <c r="AG4" s="216"/>
      <c r="AH4" s="216"/>
      <c r="AI4" s="216"/>
      <c r="AJ4" s="216"/>
      <c r="AK4" s="216"/>
      <c r="AL4" s="216"/>
      <c r="AM4" s="216"/>
      <c r="AN4" s="218" t="s">
        <v>55</v>
      </c>
      <c r="AO4" s="216"/>
      <c r="AP4" s="216"/>
      <c r="AQ4" s="216"/>
      <c r="AR4" s="216"/>
      <c r="AS4" s="216"/>
      <c r="AT4" s="216"/>
      <c r="AU4" s="216"/>
      <c r="AV4" s="216"/>
      <c r="AW4" s="218" t="s">
        <v>56</v>
      </c>
      <c r="AX4" s="216"/>
      <c r="AY4" s="216"/>
      <c r="AZ4" s="216"/>
      <c r="BA4" s="216"/>
      <c r="BB4" s="216"/>
      <c r="BC4" s="216"/>
      <c r="BD4" s="216"/>
      <c r="BE4" s="216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16" t="str">
        <f>M4</f>
        <v>L*H vs. L*^[H]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16" t="str">
        <f>V4</f>
        <v>L*H vs. ^[L*H]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19" t="s">
        <v>63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16" t="str">
        <f>AE4</f>
        <v>^[L]*H vs. L*^[H]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16" t="str">
        <f>AN4</f>
        <v>^[L]*H vs. ^[L*H]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16" t="str">
        <f>AW4</f>
        <v>L*^[H] vs. ^[L*H]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236" priority="132" stopIfTrue="1" operator="lessThan">
      <formula>0.0001</formula>
    </cfRule>
    <cfRule type="cellIs" dxfId="235" priority="133" stopIfTrue="1" operator="lessThan">
      <formula>0.001</formula>
    </cfRule>
    <cfRule type="cellIs" dxfId="234" priority="134" stopIfTrue="1" operator="lessThan">
      <formula>0.05</formula>
    </cfRule>
    <cfRule type="cellIs" dxfId="233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32" priority="127" stopIfTrue="1" operator="containsText" text="p&lt;0.0001">
      <formula>NOT(ISERROR(SEARCH("p&lt;0.0001",L6)))</formula>
    </cfRule>
    <cfRule type="containsText" dxfId="231" priority="128" stopIfTrue="1" operator="containsText" text="p&lt;0.001">
      <formula>NOT(ISERROR(SEARCH("p&lt;0.001",L6)))</formula>
    </cfRule>
    <cfRule type="containsText" dxfId="230" priority="129" stopIfTrue="1" operator="containsText" text="p&lt;0.01">
      <formula>NOT(ISERROR(SEARCH("p&lt;0.01",L6)))</formula>
    </cfRule>
    <cfRule type="containsText" dxfId="229" priority="130" stopIfTrue="1" operator="containsText" text="p&lt;0.05">
      <formula>NOT(ISERROR(SEARCH("p&lt;0.05",L6)))</formula>
    </cfRule>
    <cfRule type="containsText" dxfId="228" priority="131" stopIfTrue="1" operator="containsText" text="p&lt;0.1">
      <formula>NOT(ISERROR(SEARCH("p&lt;0.1",L6)))</formula>
    </cfRule>
  </conditionalFormatting>
  <conditionalFormatting sqref="J27:K28 J19:K21 J23:K25">
    <cfRule type="cellIs" dxfId="227" priority="123" stopIfTrue="1" operator="lessThan">
      <formula>0.0001</formula>
    </cfRule>
    <cfRule type="cellIs" dxfId="226" priority="124" stopIfTrue="1" operator="lessThan">
      <formula>0.001</formula>
    </cfRule>
    <cfRule type="cellIs" dxfId="225" priority="125" stopIfTrue="1" operator="lessThan">
      <formula>0.05</formula>
    </cfRule>
    <cfRule type="cellIs" dxfId="224" priority="126" stopIfTrue="1" operator="lessThan">
      <formula>0.1</formula>
    </cfRule>
  </conditionalFormatting>
  <conditionalFormatting sqref="L27:L28 L19:L21 L23:L25">
    <cfRule type="containsText" dxfId="223" priority="118" stopIfTrue="1" operator="containsText" text="p&lt;0.0001">
      <formula>NOT(ISERROR(SEARCH("p&lt;0.0001",L19)))</formula>
    </cfRule>
    <cfRule type="containsText" dxfId="222" priority="119" stopIfTrue="1" operator="containsText" text="p&lt;0.001">
      <formula>NOT(ISERROR(SEARCH("p&lt;0.001",L19)))</formula>
    </cfRule>
    <cfRule type="containsText" dxfId="221" priority="120" stopIfTrue="1" operator="containsText" text="p&lt;0.01">
      <formula>NOT(ISERROR(SEARCH("p&lt;0.01",L19)))</formula>
    </cfRule>
    <cfRule type="containsText" dxfId="220" priority="121" stopIfTrue="1" operator="containsText" text="p&lt;0.05">
      <formula>NOT(ISERROR(SEARCH("p&lt;0.05",L19)))</formula>
    </cfRule>
    <cfRule type="containsText" dxfId="219" priority="122" stopIfTrue="1" operator="containsText" text="p&lt;0.1">
      <formula>NOT(ISERROR(SEARCH("p&lt;0.1",L19)))</formula>
    </cfRule>
  </conditionalFormatting>
  <conditionalFormatting sqref="J40:K40 J32:K34 J36:K38">
    <cfRule type="cellIs" dxfId="218" priority="114" stopIfTrue="1" operator="lessThan">
      <formula>0.0001</formula>
    </cfRule>
    <cfRule type="cellIs" dxfId="217" priority="115" stopIfTrue="1" operator="lessThan">
      <formula>0.001</formula>
    </cfRule>
    <cfRule type="cellIs" dxfId="216" priority="116" stopIfTrue="1" operator="lessThan">
      <formula>0.05</formula>
    </cfRule>
    <cfRule type="cellIs" dxfId="215" priority="117" stopIfTrue="1" operator="lessThan">
      <formula>0.1</formula>
    </cfRule>
  </conditionalFormatting>
  <conditionalFormatting sqref="L40 L32:L34 L36:L38">
    <cfRule type="containsText" dxfId="214" priority="109" stopIfTrue="1" operator="containsText" text="p&lt;0.0001">
      <formula>NOT(ISERROR(SEARCH("p&lt;0.0001",L32)))</formula>
    </cfRule>
    <cfRule type="containsText" dxfId="213" priority="110" stopIfTrue="1" operator="containsText" text="p&lt;0.001">
      <formula>NOT(ISERROR(SEARCH("p&lt;0.001",L32)))</formula>
    </cfRule>
    <cfRule type="containsText" dxfId="212" priority="111" stopIfTrue="1" operator="containsText" text="p&lt;0.01">
      <formula>NOT(ISERROR(SEARCH("p&lt;0.01",L32)))</formula>
    </cfRule>
    <cfRule type="containsText" dxfId="211" priority="112" stopIfTrue="1" operator="containsText" text="p&lt;0.05">
      <formula>NOT(ISERROR(SEARCH("p&lt;0.05",L32)))</formula>
    </cfRule>
    <cfRule type="containsText" dxfId="210" priority="113" stopIfTrue="1" operator="containsText" text="p&lt;0.1">
      <formula>NOT(ISERROR(SEARCH("p&lt;0.1",L32)))</formula>
    </cfRule>
  </conditionalFormatting>
  <conditionalFormatting sqref="J54:K55 J46:K48 J50:K52">
    <cfRule type="cellIs" dxfId="209" priority="105" stopIfTrue="1" operator="lessThan">
      <formula>0.0001</formula>
    </cfRule>
    <cfRule type="cellIs" dxfId="208" priority="106" stopIfTrue="1" operator="lessThan">
      <formula>0.001</formula>
    </cfRule>
    <cfRule type="cellIs" dxfId="207" priority="107" stopIfTrue="1" operator="lessThan">
      <formula>0.05</formula>
    </cfRule>
    <cfRule type="cellIs" dxfId="206" priority="108" stopIfTrue="1" operator="lessThan">
      <formula>0.1</formula>
    </cfRule>
  </conditionalFormatting>
  <conditionalFormatting sqref="L54:L55 L46:L48 L50:L52">
    <cfRule type="containsText" dxfId="205" priority="100" stopIfTrue="1" operator="containsText" text="p&lt;0.0001">
      <formula>NOT(ISERROR(SEARCH("p&lt;0.0001",L46)))</formula>
    </cfRule>
    <cfRule type="containsText" dxfId="204" priority="101" stopIfTrue="1" operator="containsText" text="p&lt;0.001">
      <formula>NOT(ISERROR(SEARCH("p&lt;0.001",L46)))</formula>
    </cfRule>
    <cfRule type="containsText" dxfId="203" priority="102" stopIfTrue="1" operator="containsText" text="p&lt;0.01">
      <formula>NOT(ISERROR(SEARCH("p&lt;0.01",L46)))</formula>
    </cfRule>
    <cfRule type="containsText" dxfId="202" priority="103" stopIfTrue="1" operator="containsText" text="p&lt;0.05">
      <formula>NOT(ISERROR(SEARCH("p&lt;0.05",L46)))</formula>
    </cfRule>
    <cfRule type="containsText" dxfId="201" priority="104" stopIfTrue="1" operator="containsText" text="p&lt;0.1">
      <formula>NOT(ISERROR(SEARCH("p&lt;0.1",L46)))</formula>
    </cfRule>
  </conditionalFormatting>
  <conditionalFormatting sqref="J67:K68 J59:K61 J63:K65">
    <cfRule type="cellIs" dxfId="200" priority="96" stopIfTrue="1" operator="lessThan">
      <formula>0.0001</formula>
    </cfRule>
    <cfRule type="cellIs" dxfId="199" priority="97" stopIfTrue="1" operator="lessThan">
      <formula>0.001</formula>
    </cfRule>
    <cfRule type="cellIs" dxfId="198" priority="98" stopIfTrue="1" operator="lessThan">
      <formula>0.05</formula>
    </cfRule>
    <cfRule type="cellIs" dxfId="197" priority="99" stopIfTrue="1" operator="lessThan">
      <formula>0.1</formula>
    </cfRule>
  </conditionalFormatting>
  <conditionalFormatting sqref="L67:L68 L59:L61 L63:L65">
    <cfRule type="containsText" dxfId="196" priority="91" stopIfTrue="1" operator="containsText" text="p&lt;0.0001">
      <formula>NOT(ISERROR(SEARCH("p&lt;0.0001",L59)))</formula>
    </cfRule>
    <cfRule type="containsText" dxfId="195" priority="92" stopIfTrue="1" operator="containsText" text="p&lt;0.001">
      <formula>NOT(ISERROR(SEARCH("p&lt;0.001",L59)))</formula>
    </cfRule>
    <cfRule type="containsText" dxfId="194" priority="93" stopIfTrue="1" operator="containsText" text="p&lt;0.01">
      <formula>NOT(ISERROR(SEARCH("p&lt;0.01",L59)))</formula>
    </cfRule>
    <cfRule type="containsText" dxfId="193" priority="94" stopIfTrue="1" operator="containsText" text="p&lt;0.05">
      <formula>NOT(ISERROR(SEARCH("p&lt;0.05",L59)))</formula>
    </cfRule>
    <cfRule type="containsText" dxfId="192" priority="95" stopIfTrue="1" operator="containsText" text="p&lt;0.1">
      <formula>NOT(ISERROR(SEARCH("p&lt;0.1",L59)))</formula>
    </cfRule>
  </conditionalFormatting>
  <conditionalFormatting sqref="J80:K80 J72:K74 J76:K78">
    <cfRule type="cellIs" dxfId="191" priority="87" stopIfTrue="1" operator="lessThan">
      <formula>0.0001</formula>
    </cfRule>
    <cfRule type="cellIs" dxfId="190" priority="88" stopIfTrue="1" operator="lessThan">
      <formula>0.001</formula>
    </cfRule>
    <cfRule type="cellIs" dxfId="189" priority="89" stopIfTrue="1" operator="lessThan">
      <formula>0.05</formula>
    </cfRule>
    <cfRule type="cellIs" dxfId="188" priority="90" stopIfTrue="1" operator="lessThan">
      <formula>0.1</formula>
    </cfRule>
  </conditionalFormatting>
  <conditionalFormatting sqref="L80 L72:L74 L76:L78">
    <cfRule type="containsText" dxfId="187" priority="82" stopIfTrue="1" operator="containsText" text="p&lt;0.0001">
      <formula>NOT(ISERROR(SEARCH("p&lt;0.0001",L72)))</formula>
    </cfRule>
    <cfRule type="containsText" dxfId="186" priority="83" stopIfTrue="1" operator="containsText" text="p&lt;0.001">
      <formula>NOT(ISERROR(SEARCH("p&lt;0.001",L72)))</formula>
    </cfRule>
    <cfRule type="containsText" dxfId="185" priority="84" stopIfTrue="1" operator="containsText" text="p&lt;0.01">
      <formula>NOT(ISERROR(SEARCH("p&lt;0.01",L72)))</formula>
    </cfRule>
    <cfRule type="containsText" dxfId="184" priority="85" stopIfTrue="1" operator="containsText" text="p&lt;0.05">
      <formula>NOT(ISERROR(SEARCH("p&lt;0.05",L72)))</formula>
    </cfRule>
    <cfRule type="containsText" dxfId="183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82" priority="51" stopIfTrue="1" operator="lessThan">
      <formula>0.0001</formula>
    </cfRule>
    <cfRule type="cellIs" dxfId="181" priority="52" stopIfTrue="1" operator="lessThan">
      <formula>0.001</formula>
    </cfRule>
    <cfRule type="cellIs" dxfId="180" priority="53" stopIfTrue="1" operator="lessThan">
      <formula>0.05</formula>
    </cfRule>
    <cfRule type="cellIs" dxfId="179" priority="54" stopIfTrue="1" operator="lessThan">
      <formula>0.1</formula>
    </cfRule>
  </conditionalFormatting>
  <conditionalFormatting sqref="BE9 AV9 AM9 AD9 U9 L9">
    <cfRule type="containsText" dxfId="178" priority="46" stopIfTrue="1" operator="containsText" text="p&lt;0.0001">
      <formula>NOT(ISERROR(SEARCH("p&lt;0.0001",L9)))</formula>
    </cfRule>
    <cfRule type="containsText" dxfId="177" priority="47" stopIfTrue="1" operator="containsText" text="p&lt;0.001">
      <formula>NOT(ISERROR(SEARCH("p&lt;0.001",L9)))</formula>
    </cfRule>
    <cfRule type="containsText" dxfId="176" priority="48" stopIfTrue="1" operator="containsText" text="p&lt;0.01">
      <formula>NOT(ISERROR(SEARCH("p&lt;0.01",L9)))</formula>
    </cfRule>
    <cfRule type="containsText" dxfId="175" priority="49" stopIfTrue="1" operator="containsText" text="p&lt;0.05">
      <formula>NOT(ISERROR(SEARCH("p&lt;0.05",L9)))</formula>
    </cfRule>
    <cfRule type="containsText" dxfId="174" priority="50" stopIfTrue="1" operator="containsText" text="p&lt;0.1">
      <formula>NOT(ISERROR(SEARCH("p&lt;0.1",L9)))</formula>
    </cfRule>
  </conditionalFormatting>
  <conditionalFormatting sqref="J22:K22">
    <cfRule type="cellIs" dxfId="173" priority="42" stopIfTrue="1" operator="lessThan">
      <formula>0.0001</formula>
    </cfRule>
    <cfRule type="cellIs" dxfId="172" priority="43" stopIfTrue="1" operator="lessThan">
      <formula>0.001</formula>
    </cfRule>
    <cfRule type="cellIs" dxfId="171" priority="44" stopIfTrue="1" operator="lessThan">
      <formula>0.05</formula>
    </cfRule>
    <cfRule type="cellIs" dxfId="170" priority="45" stopIfTrue="1" operator="lessThan">
      <formula>0.1</formula>
    </cfRule>
  </conditionalFormatting>
  <conditionalFormatting sqref="L22">
    <cfRule type="containsText" dxfId="169" priority="37" stopIfTrue="1" operator="containsText" text="p&lt;0.0001">
      <formula>NOT(ISERROR(SEARCH("p&lt;0.0001",L22)))</formula>
    </cfRule>
    <cfRule type="containsText" dxfId="168" priority="38" stopIfTrue="1" operator="containsText" text="p&lt;0.001">
      <formula>NOT(ISERROR(SEARCH("p&lt;0.001",L22)))</formula>
    </cfRule>
    <cfRule type="containsText" dxfId="167" priority="39" stopIfTrue="1" operator="containsText" text="p&lt;0.01">
      <formula>NOT(ISERROR(SEARCH("p&lt;0.01",L22)))</formula>
    </cfRule>
    <cfRule type="containsText" dxfId="166" priority="40" stopIfTrue="1" operator="containsText" text="p&lt;0.05">
      <formula>NOT(ISERROR(SEARCH("p&lt;0.05",L22)))</formula>
    </cfRule>
    <cfRule type="containsText" dxfId="165" priority="41" stopIfTrue="1" operator="containsText" text="p&lt;0.1">
      <formula>NOT(ISERROR(SEARCH("p&lt;0.1",L22)))</formula>
    </cfRule>
  </conditionalFormatting>
  <conditionalFormatting sqref="J35:K35">
    <cfRule type="cellIs" dxfId="164" priority="33" stopIfTrue="1" operator="lessThan">
      <formula>0.0001</formula>
    </cfRule>
    <cfRule type="cellIs" dxfId="163" priority="34" stopIfTrue="1" operator="lessThan">
      <formula>0.001</formula>
    </cfRule>
    <cfRule type="cellIs" dxfId="162" priority="35" stopIfTrue="1" operator="lessThan">
      <formula>0.05</formula>
    </cfRule>
    <cfRule type="cellIs" dxfId="161" priority="36" stopIfTrue="1" operator="lessThan">
      <formula>0.1</formula>
    </cfRule>
  </conditionalFormatting>
  <conditionalFormatting sqref="L35">
    <cfRule type="containsText" dxfId="160" priority="28" stopIfTrue="1" operator="containsText" text="p&lt;0.0001">
      <formula>NOT(ISERROR(SEARCH("p&lt;0.0001",L35)))</formula>
    </cfRule>
    <cfRule type="containsText" dxfId="159" priority="29" stopIfTrue="1" operator="containsText" text="p&lt;0.001">
      <formula>NOT(ISERROR(SEARCH("p&lt;0.001",L35)))</formula>
    </cfRule>
    <cfRule type="containsText" dxfId="158" priority="30" stopIfTrue="1" operator="containsText" text="p&lt;0.01">
      <formula>NOT(ISERROR(SEARCH("p&lt;0.01",L35)))</formula>
    </cfRule>
    <cfRule type="containsText" dxfId="157" priority="31" stopIfTrue="1" operator="containsText" text="p&lt;0.05">
      <formula>NOT(ISERROR(SEARCH("p&lt;0.05",L35)))</formula>
    </cfRule>
    <cfRule type="containsText" dxfId="156" priority="32" stopIfTrue="1" operator="containsText" text="p&lt;0.1">
      <formula>NOT(ISERROR(SEARCH("p&lt;0.1",L35)))</formula>
    </cfRule>
  </conditionalFormatting>
  <conditionalFormatting sqref="J49:K49">
    <cfRule type="cellIs" dxfId="155" priority="24" stopIfTrue="1" operator="lessThan">
      <formula>0.0001</formula>
    </cfRule>
    <cfRule type="cellIs" dxfId="154" priority="25" stopIfTrue="1" operator="lessThan">
      <formula>0.001</formula>
    </cfRule>
    <cfRule type="cellIs" dxfId="153" priority="26" stopIfTrue="1" operator="lessThan">
      <formula>0.05</formula>
    </cfRule>
    <cfRule type="cellIs" dxfId="152" priority="27" stopIfTrue="1" operator="lessThan">
      <formula>0.1</formula>
    </cfRule>
  </conditionalFormatting>
  <conditionalFormatting sqref="L49">
    <cfRule type="containsText" dxfId="151" priority="19" stopIfTrue="1" operator="containsText" text="p&lt;0.0001">
      <formula>NOT(ISERROR(SEARCH("p&lt;0.0001",L49)))</formula>
    </cfRule>
    <cfRule type="containsText" dxfId="150" priority="20" stopIfTrue="1" operator="containsText" text="p&lt;0.001">
      <formula>NOT(ISERROR(SEARCH("p&lt;0.001",L49)))</formula>
    </cfRule>
    <cfRule type="containsText" dxfId="149" priority="21" stopIfTrue="1" operator="containsText" text="p&lt;0.01">
      <formula>NOT(ISERROR(SEARCH("p&lt;0.01",L49)))</formula>
    </cfRule>
    <cfRule type="containsText" dxfId="148" priority="22" stopIfTrue="1" operator="containsText" text="p&lt;0.05">
      <formula>NOT(ISERROR(SEARCH("p&lt;0.05",L49)))</formula>
    </cfRule>
    <cfRule type="containsText" dxfId="147" priority="23" stopIfTrue="1" operator="containsText" text="p&lt;0.1">
      <formula>NOT(ISERROR(SEARCH("p&lt;0.1",L49)))</formula>
    </cfRule>
  </conditionalFormatting>
  <conditionalFormatting sqref="J62:K62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L62">
    <cfRule type="containsText" dxfId="142" priority="10" stopIfTrue="1" operator="containsText" text="p&lt;0.0001">
      <formula>NOT(ISERROR(SEARCH("p&lt;0.0001",L62)))</formula>
    </cfRule>
    <cfRule type="containsText" dxfId="141" priority="11" stopIfTrue="1" operator="containsText" text="p&lt;0.001">
      <formula>NOT(ISERROR(SEARCH("p&lt;0.001",L62)))</formula>
    </cfRule>
    <cfRule type="containsText" dxfId="140" priority="12" stopIfTrue="1" operator="containsText" text="p&lt;0.01">
      <formula>NOT(ISERROR(SEARCH("p&lt;0.01",L62)))</formula>
    </cfRule>
    <cfRule type="containsText" dxfId="139" priority="13" stopIfTrue="1" operator="containsText" text="p&lt;0.05">
      <formula>NOT(ISERROR(SEARCH("p&lt;0.05",L62)))</formula>
    </cfRule>
    <cfRule type="containsText" dxfId="138" priority="14" stopIfTrue="1" operator="containsText" text="p&lt;0.1">
      <formula>NOT(ISERROR(SEARCH("p&lt;0.1",L62)))</formula>
    </cfRule>
  </conditionalFormatting>
  <conditionalFormatting sqref="J75:K75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L75">
    <cfRule type="containsText" dxfId="133" priority="1" stopIfTrue="1" operator="containsText" text="p&lt;0.0001">
      <formula>NOT(ISERROR(SEARCH("p&lt;0.0001",L75)))</formula>
    </cfRule>
    <cfRule type="containsText" dxfId="132" priority="2" stopIfTrue="1" operator="containsText" text="p&lt;0.001">
      <formula>NOT(ISERROR(SEARCH("p&lt;0.001",L75)))</formula>
    </cfRule>
    <cfRule type="containsText" dxfId="131" priority="3" stopIfTrue="1" operator="containsText" text="p&lt;0.01">
      <formula>NOT(ISERROR(SEARCH("p&lt;0.01",L75)))</formula>
    </cfRule>
    <cfRule type="containsText" dxfId="130" priority="4" stopIfTrue="1" operator="containsText" text="p&lt;0.05">
      <formula>NOT(ISERROR(SEARCH("p&lt;0.05",L75)))</formula>
    </cfRule>
    <cfRule type="containsText" dxfId="129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tabSelected="1" zoomScaleNormal="100" workbookViewId="0">
      <selection activeCell="T19" sqref="T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4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28" priority="16" operator="lessThan">
      <formula>0.05</formula>
    </cfRule>
  </conditionalFormatting>
  <conditionalFormatting sqref="G3:H11">
    <cfRule type="cellIs" dxfId="127" priority="15" operator="lessThan">
      <formula>0.05</formula>
    </cfRule>
  </conditionalFormatting>
  <conditionalFormatting sqref="P3:Q11">
    <cfRule type="cellIs" dxfId="126" priority="13" operator="lessThan">
      <formula>0.05</formula>
    </cfRule>
  </conditionalFormatting>
  <conditionalFormatting sqref="P14:Q21">
    <cfRule type="cellIs" dxfId="125" priority="12" operator="lessThan">
      <formula>0.05</formula>
    </cfRule>
  </conditionalFormatting>
  <conditionalFormatting sqref="G14:H21">
    <cfRule type="cellIs" dxfId="124" priority="11" operator="lessThan">
      <formula>0.05</formula>
    </cfRule>
  </conditionalFormatting>
  <conditionalFormatting sqref="F7:H10">
    <cfRule type="cellIs" dxfId="123" priority="10" operator="lessThan">
      <formula>0.05</formula>
    </cfRule>
  </conditionalFormatting>
  <conditionalFormatting sqref="G7:H10">
    <cfRule type="cellIs" dxfId="122" priority="9" operator="lessThan">
      <formula>0.05</formula>
    </cfRule>
  </conditionalFormatting>
  <conditionalFormatting sqref="O7:Q10">
    <cfRule type="cellIs" dxfId="121" priority="8" operator="lessThan">
      <formula>0.05</formula>
    </cfRule>
  </conditionalFormatting>
  <conditionalFormatting sqref="P7:Q10">
    <cfRule type="cellIs" dxfId="120" priority="7" operator="lessThan">
      <formula>0.05</formula>
    </cfRule>
  </conditionalFormatting>
  <conditionalFormatting sqref="X7:Y10">
    <cfRule type="cellIs" dxfId="119" priority="6" operator="lessThan">
      <formula>0.05</formula>
    </cfRule>
  </conditionalFormatting>
  <conditionalFormatting sqref="F18:F21">
    <cfRule type="cellIs" dxfId="118" priority="5" operator="lessThan">
      <formula>0.05</formula>
    </cfRule>
  </conditionalFormatting>
  <conditionalFormatting sqref="G18:H21">
    <cfRule type="cellIs" dxfId="117" priority="4" operator="lessThan">
      <formula>0.05</formula>
    </cfRule>
  </conditionalFormatting>
  <conditionalFormatting sqref="O18:Q21">
    <cfRule type="cellIs" dxfId="116" priority="3" operator="lessThan">
      <formula>0.05</formula>
    </cfRule>
  </conditionalFormatting>
  <conditionalFormatting sqref="P18:Q21">
    <cfRule type="cellIs" dxfId="115" priority="2" operator="lessThan">
      <formula>0.05</formula>
    </cfRule>
  </conditionalFormatting>
  <conditionalFormatting sqref="X18:Y21">
    <cfRule type="cellIs" dxfId="114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view="pageBreakPreview" zoomScale="66" zoomScaleNormal="55" zoomScaleSheetLayoutView="66" workbookViewId="0">
      <selection sqref="A1:J1"/>
    </sheetView>
  </sheetViews>
  <sheetFormatPr defaultRowHeight="13.8" x14ac:dyDescent="0.25"/>
  <cols>
    <col min="1" max="1" width="13.5546875" style="198" bestFit="1" customWidth="1"/>
    <col min="2" max="4" width="9.6640625" style="194" customWidth="1"/>
    <col min="5" max="7" width="10.44140625" style="194" customWidth="1"/>
    <col min="8" max="8" width="12.77734375" style="194" customWidth="1"/>
    <col min="9" max="9" width="12.21875" style="194" customWidth="1"/>
    <col min="10" max="10" width="11.21875" style="194" customWidth="1"/>
    <col min="11" max="16384" width="8.88671875" style="194"/>
  </cols>
  <sheetData>
    <row r="1" spans="1:57" s="36" customFormat="1" ht="20.399999999999999" customHeight="1" x14ac:dyDescent="0.25">
      <c r="A1" s="219" t="s">
        <v>76</v>
      </c>
      <c r="B1" s="219"/>
      <c r="C1" s="219"/>
      <c r="D1" s="219"/>
      <c r="E1" s="219"/>
      <c r="F1" s="219"/>
      <c r="G1" s="219"/>
      <c r="H1" s="219"/>
      <c r="I1" s="219"/>
      <c r="J1" s="219"/>
      <c r="K1" s="193"/>
      <c r="L1" s="193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93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00" customFormat="1" ht="13.05" customHeight="1" x14ac:dyDescent="0.2">
      <c r="A3" s="199" t="s">
        <v>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S3" s="201"/>
      <c r="T3" s="201"/>
      <c r="U3" s="201"/>
      <c r="AB3" s="201"/>
      <c r="AC3" s="201"/>
      <c r="AD3" s="201"/>
      <c r="AK3" s="201"/>
      <c r="AL3" s="201"/>
      <c r="AM3" s="201"/>
      <c r="AT3" s="201"/>
      <c r="AU3" s="201"/>
      <c r="AV3" s="201"/>
      <c r="BC3" s="201"/>
      <c r="BD3" s="201"/>
      <c r="BE3" s="201"/>
    </row>
    <row r="4" spans="1:57" ht="33.6" customHeight="1" thickBot="1" x14ac:dyDescent="0.3">
      <c r="A4" s="125" t="s">
        <v>72</v>
      </c>
      <c r="B4" s="220" t="s">
        <v>78</v>
      </c>
      <c r="C4" s="220"/>
      <c r="D4" s="220"/>
      <c r="E4" s="220"/>
      <c r="F4" s="220"/>
      <c r="G4" s="220"/>
      <c r="H4" s="220"/>
      <c r="I4" s="220"/>
      <c r="J4" s="220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195" t="s">
        <v>74</v>
      </c>
      <c r="L5" s="195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0.27400000000000002</v>
      </c>
      <c r="C6" s="76">
        <f>[14]Mode_PA_l_f0_b1!D14</f>
        <v>0.17499999999999999</v>
      </c>
      <c r="D6" s="76">
        <f>[14]Mode_PA_l_f0_b1!E14</f>
        <v>-7.0000000000000007E-2</v>
      </c>
      <c r="E6" s="76">
        <f>[14]Mode_PA_l_f0_b1!F14</f>
        <v>0.61799999999999999</v>
      </c>
      <c r="F6" s="76">
        <f>[14]Mode_PA_l_f0_b1!G14</f>
        <v>1.5620000000000001</v>
      </c>
      <c r="G6" s="76">
        <f>[14]Mode_PA_l_f0_b1!H14</f>
        <v>606.32618675635297</v>
      </c>
      <c r="H6" s="115">
        <f>[14]Mode_PA_l_f0_b1!I14</f>
        <v>0.11890000000000001</v>
      </c>
      <c r="I6" s="115">
        <f>[14]Mode_PA_l_f0_b1!J14</f>
        <v>0.14660000000000001</v>
      </c>
      <c r="J6" s="185">
        <f>[14]Mode_PA_l_f0_b1!K14</f>
        <v>0</v>
      </c>
      <c r="K6" s="195">
        <f t="shared" ref="K6:K12" si="0">B6-D6</f>
        <v>0.34400000000000003</v>
      </c>
      <c r="L6" s="196">
        <f>H6</f>
        <v>0.11890000000000001</v>
      </c>
    </row>
    <row r="7" spans="1:57" ht="33.6" customHeight="1" thickBot="1" x14ac:dyDescent="0.3">
      <c r="A7" s="79" t="s">
        <v>69</v>
      </c>
      <c r="B7" s="73">
        <f>[15]Mode_PA_h_f0_b1!C14</f>
        <v>-0.47199999999999998</v>
      </c>
      <c r="C7" s="73">
        <f>[15]Mode_PA_h_f0_b1!D14</f>
        <v>0.24299999999999999</v>
      </c>
      <c r="D7" s="73">
        <f>[15]Mode_PA_h_f0_b1!E14</f>
        <v>-0.94799999999999995</v>
      </c>
      <c r="E7" s="73">
        <f>[15]Mode_PA_h_f0_b1!F14</f>
        <v>5.0000000000000001E-3</v>
      </c>
      <c r="F7" s="73">
        <f>[15]Mode_PA_h_f0_b1!G14</f>
        <v>-1.9390000000000001</v>
      </c>
      <c r="G7" s="73">
        <f>[15]Mode_PA_h_f0_b1!H14</f>
        <v>612.176856382854</v>
      </c>
      <c r="H7" s="115">
        <f>[15]Mode_PA_h_f0_b1!I14</f>
        <v>5.2999999999999999E-2</v>
      </c>
      <c r="I7" s="115">
        <f>[15]Mode_PA_h_f0_b1!J14</f>
        <v>6.8900000000000003E-2</v>
      </c>
      <c r="J7" s="185" t="str">
        <f>[15]Mode_PA_h_f0_b1!K14</f>
        <v>(p&lt;0.1)</v>
      </c>
      <c r="K7" s="195">
        <f t="shared" si="0"/>
        <v>0.47599999999999998</v>
      </c>
      <c r="L7" s="196">
        <f t="shared" ref="L7:L14" si="1">H7</f>
        <v>5.2999999999999999E-2</v>
      </c>
    </row>
    <row r="8" spans="1:57" ht="33.6" customHeight="1" thickBot="1" x14ac:dyDescent="0.3">
      <c r="A8" s="82" t="s">
        <v>5</v>
      </c>
      <c r="B8" s="84">
        <f>[16]Mode_PA_f0_exc_b1!C14</f>
        <v>-0.60499999999999998</v>
      </c>
      <c r="C8" s="84">
        <f>[16]Mode_PA_f0_exc_b1!D14</f>
        <v>0.188</v>
      </c>
      <c r="D8" s="84">
        <f>[16]Mode_PA_f0_exc_b1!E14</f>
        <v>-0.97299999999999998</v>
      </c>
      <c r="E8" s="84">
        <f>[16]Mode_PA_f0_exc_b1!F14</f>
        <v>-0.23699999999999999</v>
      </c>
      <c r="F8" s="84">
        <f>[16]Mode_PA_f0_exc_b1!G14</f>
        <v>-3.2250000000000001</v>
      </c>
      <c r="G8" s="84">
        <f>[16]Mode_PA_f0_exc_b1!H14</f>
        <v>614.94046867923305</v>
      </c>
      <c r="H8" s="115">
        <f>[16]Mode_PA_f0_exc_b1!I14</f>
        <v>1.2999999999999999E-3</v>
      </c>
      <c r="I8" s="115">
        <f>[16]Mode_PA_f0_exc_b1!J14</f>
        <v>2.2000000000000001E-3</v>
      </c>
      <c r="J8" s="185" t="str">
        <f>[16]Mode_PA_f0_exc_b1!K14</f>
        <v>p&lt;0.01</v>
      </c>
      <c r="K8" s="195">
        <f t="shared" si="0"/>
        <v>0.36799999999999999</v>
      </c>
      <c r="L8" s="196">
        <f t="shared" si="1"/>
        <v>1.2999999999999999E-3</v>
      </c>
    </row>
    <row r="9" spans="1:57" ht="33.6" customHeight="1" thickBot="1" x14ac:dyDescent="0.3">
      <c r="A9" s="90" t="s">
        <v>71</v>
      </c>
      <c r="B9" s="82">
        <f>[17]Mode_PA_lh_mean_f0_b1!C14</f>
        <v>-0.16300000000000001</v>
      </c>
      <c r="C9" s="82">
        <f>[17]Mode_PA_lh_mean_f0_b1!D14</f>
        <v>0.20300000000000001</v>
      </c>
      <c r="D9" s="82">
        <f>[17]Mode_PA_lh_mean_f0_b1!E14</f>
        <v>-0.56100000000000005</v>
      </c>
      <c r="E9" s="82">
        <f>[17]Mode_PA_lh_mean_f0_b1!F14</f>
        <v>0.23499999999999999</v>
      </c>
      <c r="F9" s="84">
        <f>[17]Mode_PA_lh_mean_f0_b1!G14</f>
        <v>-0.80400000000000005</v>
      </c>
      <c r="G9" s="84">
        <f>[17]Mode_PA_lh_mean_f0_b1!H14</f>
        <v>589.34494337747503</v>
      </c>
      <c r="H9" s="115">
        <f>[17]Mode_PA_lh_mean_f0_b1!I14</f>
        <v>0.4214</v>
      </c>
      <c r="I9" s="115">
        <f>[17]Mode_PA_lh_mean_f0_b1!J14</f>
        <v>0.47089999999999999</v>
      </c>
      <c r="J9" s="185">
        <f>[17]Mode_PA_lh_mean_f0_b1!K14</f>
        <v>0</v>
      </c>
      <c r="K9" s="195">
        <f t="shared" si="0"/>
        <v>0.39800000000000002</v>
      </c>
      <c r="L9" s="196">
        <f t="shared" si="1"/>
        <v>0.4214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195"/>
      <c r="L10" s="196"/>
    </row>
    <row r="11" spans="1:57" ht="33.6" customHeight="1" thickTop="1" thickBot="1" x14ac:dyDescent="0.3">
      <c r="A11" s="86" t="s">
        <v>4</v>
      </c>
      <c r="B11" s="74">
        <f>[18]Mode_PA_l_t_b1!C14</f>
        <v>-2.278</v>
      </c>
      <c r="C11" s="74">
        <f>[18]Mode_PA_l_t_b1!D14</f>
        <v>2.5760000000000001</v>
      </c>
      <c r="D11" s="74">
        <f>[18]Mode_PA_l_t_b1!E14</f>
        <v>-7.327</v>
      </c>
      <c r="E11" s="74">
        <f>[18]Mode_PA_l_t_b1!F14</f>
        <v>2.77</v>
      </c>
      <c r="F11" s="76">
        <f>[18]Mode_PA_l_t_b1!G14</f>
        <v>-0.88500000000000001</v>
      </c>
      <c r="G11" s="76">
        <f>[18]Mode_PA_l_t_b1!H14</f>
        <v>596.71787555645199</v>
      </c>
      <c r="H11" s="115">
        <f>[18]Mode_PA_l_t_b1!I14</f>
        <v>0.37669999999999998</v>
      </c>
      <c r="I11" s="115">
        <f>[18]Mode_PA_l_t_b1!J14</f>
        <v>0.43099999999999999</v>
      </c>
      <c r="J11" s="185">
        <f>[18]Mode_PA_l_t_b1!K14</f>
        <v>0</v>
      </c>
      <c r="K11" s="195">
        <f t="shared" si="0"/>
        <v>5.0489999999999995</v>
      </c>
      <c r="L11" s="196">
        <f t="shared" si="1"/>
        <v>0.37669999999999998</v>
      </c>
    </row>
    <row r="12" spans="1:57" ht="33.6" customHeight="1" thickBot="1" x14ac:dyDescent="0.3">
      <c r="A12" s="90" t="s">
        <v>3</v>
      </c>
      <c r="B12" s="82">
        <f>[19]Mode_PA_h_t_b1!C14</f>
        <v>-50.295000000000002</v>
      </c>
      <c r="C12" s="82">
        <f>[19]Mode_PA_h_t_b1!D14</f>
        <v>3.887</v>
      </c>
      <c r="D12" s="82">
        <f>[19]Mode_PA_h_t_b1!E14</f>
        <v>-57.912999999999997</v>
      </c>
      <c r="E12" s="82">
        <f>[19]Mode_PA_h_t_b1!F14</f>
        <v>-42.677</v>
      </c>
      <c r="F12" s="84">
        <f>[19]Mode_PA_h_t_b1!G14</f>
        <v>-12.94</v>
      </c>
      <c r="G12" s="84">
        <f>[19]Mode_PA_h_t_b1!H14</f>
        <v>614.91330479009696</v>
      </c>
      <c r="H12" s="115">
        <f>[19]Mode_PA_h_t_b1!I14</f>
        <v>4.7999999999999998E-34</v>
      </c>
      <c r="I12" s="115">
        <f>[19]Mode_PA_h_t_b1!J14</f>
        <v>1.1400000000000001E-32</v>
      </c>
      <c r="J12" s="185" t="str">
        <f>[19]Mode_PA_h_t_b1!K14</f>
        <v>p&lt;0.0001</v>
      </c>
      <c r="K12" s="195">
        <f t="shared" si="0"/>
        <v>7.617999999999995</v>
      </c>
      <c r="L12" s="196">
        <f t="shared" si="1"/>
        <v>4.7999999999999998E-34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195"/>
      <c r="L13" s="196"/>
    </row>
    <row r="14" spans="1:57" ht="33.6" customHeight="1" thickTop="1" x14ac:dyDescent="0.25">
      <c r="A14" s="26" t="s">
        <v>35</v>
      </c>
      <c r="B14" s="25">
        <f>[20]Mode_PA_lh_slope_b1!C14</f>
        <v>4.4660000000000002</v>
      </c>
      <c r="C14" s="26">
        <f>[20]Mode_PA_lh_slope_b1!D14</f>
        <v>1.139</v>
      </c>
      <c r="D14" s="26">
        <f>[20]Mode_PA_lh_slope_b1!E14</f>
        <v>2.2330000000000001</v>
      </c>
      <c r="E14" s="26">
        <f>[20]Mode_PA_lh_slope_b1!F14</f>
        <v>6.6989999999999998</v>
      </c>
      <c r="F14" s="25">
        <f>[20]Mode_PA_lh_slope_b1!G14</f>
        <v>3.92</v>
      </c>
      <c r="G14" s="25">
        <f>[20]Mode_PA_lh_slope_b1!H14</f>
        <v>611.20185412463104</v>
      </c>
      <c r="H14" s="94">
        <f>[20]Mode_PA_lh_slope_b1!I14</f>
        <v>9.8599999999999998E-5</v>
      </c>
      <c r="I14" s="94">
        <f>[20]Mode_PA_lh_slope_b1!J14</f>
        <v>2.1100000000000001E-4</v>
      </c>
      <c r="J14" s="181" t="str">
        <f>[20]Mode_PA_lh_slope_b1!K14</f>
        <v>p&lt;0.001</v>
      </c>
      <c r="K14" s="197">
        <f>B14-D14</f>
        <v>2.2330000000000001</v>
      </c>
      <c r="L14" s="196">
        <f t="shared" si="1"/>
        <v>9.8599999999999998E-5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197"/>
      <c r="L15" s="196"/>
    </row>
    <row r="16" spans="1:57" s="203" customFormat="1" ht="13.05" customHeight="1" x14ac:dyDescent="0.2">
      <c r="A16" s="202" t="s">
        <v>59</v>
      </c>
    </row>
    <row r="17" spans="1:12" ht="33.6" customHeight="1" thickBot="1" x14ac:dyDescent="0.3">
      <c r="A17" s="125" t="s">
        <v>72</v>
      </c>
      <c r="B17" s="221" t="s">
        <v>77</v>
      </c>
      <c r="C17" s="221"/>
      <c r="D17" s="221"/>
      <c r="E17" s="221"/>
      <c r="F17" s="221"/>
      <c r="G17" s="221"/>
      <c r="H17" s="221"/>
      <c r="I17" s="221"/>
      <c r="J17" s="221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195" t="s">
        <v>74</v>
      </c>
      <c r="L18" s="195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-7.9550000000000001</v>
      </c>
      <c r="C19" s="76">
        <f>[14]Mode_PA_l_f0_b1!D15</f>
        <v>1.87</v>
      </c>
      <c r="D19" s="76">
        <f>[14]Mode_PA_l_f0_b1!E15</f>
        <v>-11.619</v>
      </c>
      <c r="E19" s="76">
        <f>[14]Mode_PA_l_f0_b1!F15</f>
        <v>-4.2910000000000004</v>
      </c>
      <c r="F19" s="76">
        <f>[14]Mode_PA_l_f0_b1!G15</f>
        <v>-4.2549999999999999</v>
      </c>
      <c r="G19" s="76">
        <f>[14]Mode_PA_l_f0_b1!H15</f>
        <v>9.0050742924053093</v>
      </c>
      <c r="H19" s="115">
        <f>[14]Mode_PA_l_f0_b1!I15</f>
        <v>2.0999999999999999E-3</v>
      </c>
      <c r="I19" s="115">
        <f>[14]Mode_PA_l_f0_b1!J15</f>
        <v>3.3999999999999998E-3</v>
      </c>
      <c r="J19" s="185" t="str">
        <f>[14]Mode_PA_l_f0_b1!K15</f>
        <v>p&lt;0.01</v>
      </c>
      <c r="K19" s="197">
        <f>B19-D19</f>
        <v>3.6639999999999997</v>
      </c>
      <c r="L19" s="196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-7.1820000000000004</v>
      </c>
      <c r="C20" s="73">
        <f>[15]Mode_PA_h_f0_b1!D15</f>
        <v>1.9970000000000001</v>
      </c>
      <c r="D20" s="73">
        <f>[15]Mode_PA_h_f0_b1!E15</f>
        <v>-11.097</v>
      </c>
      <c r="E20" s="73">
        <f>[15]Mode_PA_h_f0_b1!F15</f>
        <v>-3.2679999999999998</v>
      </c>
      <c r="F20" s="73">
        <f>[15]Mode_PA_h_f0_b1!G15</f>
        <v>-3.5960000000000001</v>
      </c>
      <c r="G20" s="73">
        <f>[15]Mode_PA_h_f0_b1!H15</f>
        <v>9.0070589875536999</v>
      </c>
      <c r="H20" s="115">
        <f>[15]Mode_PA_h_f0_b1!I15</f>
        <v>5.7999999999999996E-3</v>
      </c>
      <c r="I20" s="115">
        <f>[15]Mode_PA_h_f0_b1!J15</f>
        <v>8.2000000000000007E-3</v>
      </c>
      <c r="J20" s="185" t="str">
        <f>[15]Mode_PA_h_f0_b1!K15</f>
        <v>p&lt;0.01</v>
      </c>
      <c r="K20" s="195">
        <f>B20-D20</f>
        <v>3.9149999999999991</v>
      </c>
      <c r="L20" s="196">
        <f>H20</f>
        <v>5.7999999999999996E-3</v>
      </c>
    </row>
    <row r="21" spans="1:12" ht="33.6" customHeight="1" thickBot="1" x14ac:dyDescent="0.3">
      <c r="A21" s="82" t="s">
        <v>5</v>
      </c>
      <c r="B21" s="84">
        <f>[16]Mode_PA_f0_exc_b1!C15</f>
        <v>0.75600000000000001</v>
      </c>
      <c r="C21" s="84">
        <f>[16]Mode_PA_f0_exc_b1!D15</f>
        <v>0.68700000000000006</v>
      </c>
      <c r="D21" s="84">
        <f>[16]Mode_PA_f0_exc_b1!E15</f>
        <v>-0.59</v>
      </c>
      <c r="E21" s="84">
        <f>[16]Mode_PA_f0_exc_b1!F15</f>
        <v>2.1019999999999999</v>
      </c>
      <c r="F21" s="84">
        <f>[16]Mode_PA_f0_exc_b1!G15</f>
        <v>1.1000000000000001</v>
      </c>
      <c r="G21" s="84">
        <f>[16]Mode_PA_f0_exc_b1!H15</f>
        <v>9.0332370229006305</v>
      </c>
      <c r="H21" s="115">
        <f>[16]Mode_PA_f0_exc_b1!I15</f>
        <v>0.29959999999999998</v>
      </c>
      <c r="I21" s="115">
        <f>[16]Mode_PA_f0_exc_b1!J15</f>
        <v>0.34949999999999998</v>
      </c>
      <c r="J21" s="185">
        <f>[16]Mode_PA_f0_exc_b1!K15</f>
        <v>0</v>
      </c>
      <c r="K21" s="195">
        <f>B21-D21</f>
        <v>1.3460000000000001</v>
      </c>
      <c r="L21" s="196">
        <f>H21</f>
        <v>0.29959999999999998</v>
      </c>
    </row>
    <row r="22" spans="1:12" ht="33.6" customHeight="1" thickBot="1" x14ac:dyDescent="0.3">
      <c r="A22" s="90" t="s">
        <v>71</v>
      </c>
      <c r="B22" s="82">
        <f>[17]Mode_PA_lh_mean_f0_b1!C15</f>
        <v>-7.5279999999999996</v>
      </c>
      <c r="C22" s="82">
        <f>[17]Mode_PA_lh_mean_f0_b1!D15</f>
        <v>1.893</v>
      </c>
      <c r="D22" s="82">
        <f>[17]Mode_PA_lh_mean_f0_b1!E15</f>
        <v>-11.238</v>
      </c>
      <c r="E22" s="82">
        <f>[17]Mode_PA_lh_mean_f0_b1!F15</f>
        <v>-3.819</v>
      </c>
      <c r="F22" s="84">
        <f>[17]Mode_PA_lh_mean_f0_b1!G15</f>
        <v>-3.9780000000000002</v>
      </c>
      <c r="G22" s="84">
        <f>[17]Mode_PA_lh_mean_f0_b1!H15</f>
        <v>9.0054624260173206</v>
      </c>
      <c r="H22" s="115">
        <f>[17]Mode_PA_lh_mean_f0_b1!I15</f>
        <v>3.2000000000000002E-3</v>
      </c>
      <c r="I22" s="115">
        <f>[17]Mode_PA_lh_mean_f0_b1!J15</f>
        <v>4.7999999999999996E-3</v>
      </c>
      <c r="J22" s="185" t="str">
        <f>[17]Mode_PA_lh_mean_f0_b1!K15</f>
        <v>p&lt;0.01</v>
      </c>
      <c r="K22" s="195">
        <f>B22-D22</f>
        <v>3.71</v>
      </c>
      <c r="L22" s="196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 t="shared" ref="B23:J23" si="4">B18</f>
        <v>estimate</v>
      </c>
      <c r="C23" s="105" t="str">
        <f t="shared" si="4"/>
        <v>std.error</v>
      </c>
      <c r="D23" s="105" t="str">
        <f t="shared" si="4"/>
        <v>2.5% CI</v>
      </c>
      <c r="E23" s="105" t="str">
        <f t="shared" si="4"/>
        <v>97.5% CI</v>
      </c>
      <c r="F23" s="105" t="str">
        <f t="shared" si="4"/>
        <v>z.value</v>
      </c>
      <c r="G23" s="105" t="str">
        <f t="shared" si="4"/>
        <v>df</v>
      </c>
      <c r="H23" s="105" t="str">
        <f t="shared" si="4"/>
        <v>p.value</v>
      </c>
      <c r="I23" s="107" t="str">
        <f t="shared" si="4"/>
        <v>p.adj (BH)</v>
      </c>
      <c r="J23" s="107" t="str">
        <f t="shared" si="4"/>
        <v>signif.</v>
      </c>
      <c r="K23" s="195"/>
      <c r="L23" s="196"/>
    </row>
    <row r="24" spans="1:12" ht="33.6" customHeight="1" thickTop="1" thickBot="1" x14ac:dyDescent="0.3">
      <c r="A24" s="86" t="s">
        <v>4</v>
      </c>
      <c r="B24" s="74">
        <f>[18]Mode_PA_l_t_b1!C15</f>
        <v>-50.715000000000003</v>
      </c>
      <c r="C24" s="74">
        <f>[18]Mode_PA_l_t_b1!D15</f>
        <v>8.6620000000000008</v>
      </c>
      <c r="D24" s="74">
        <f>[18]Mode_PA_l_t_b1!E15</f>
        <v>-67.691999999999993</v>
      </c>
      <c r="E24" s="74">
        <f>[18]Mode_PA_l_t_b1!F15</f>
        <v>-33.738999999999997</v>
      </c>
      <c r="F24" s="76">
        <f>[18]Mode_PA_l_t_b1!G15</f>
        <v>-5.8550000000000004</v>
      </c>
      <c r="G24" s="76">
        <f>[18]Mode_PA_l_t_b1!H15</f>
        <v>9.0122502381749001</v>
      </c>
      <c r="H24" s="115">
        <f>[18]Mode_PA_l_t_b1!I15</f>
        <v>2.41E-4</v>
      </c>
      <c r="I24" s="115">
        <f>[18]Mode_PA_l_t_b1!J15</f>
        <v>4.9399999999999997E-4</v>
      </c>
      <c r="J24" s="185" t="str">
        <f>[18]Mode_PA_l_t_b1!K15</f>
        <v>p&lt;0.001</v>
      </c>
      <c r="K24" s="195">
        <f>B24-D24</f>
        <v>16.97699999999999</v>
      </c>
      <c r="L24" s="196">
        <f>H24</f>
        <v>2.41E-4</v>
      </c>
    </row>
    <row r="25" spans="1:12" ht="33.6" customHeight="1" thickBot="1" x14ac:dyDescent="0.3">
      <c r="A25" s="90" t="s">
        <v>3</v>
      </c>
      <c r="B25" s="82">
        <f>[19]Mode_PA_h_t_b1!C15</f>
        <v>-57.381</v>
      </c>
      <c r="C25" s="82">
        <f>[19]Mode_PA_h_t_b1!D15</f>
        <v>16.231999999999999</v>
      </c>
      <c r="D25" s="82">
        <f>[19]Mode_PA_h_t_b1!E15</f>
        <v>-89.194999999999993</v>
      </c>
      <c r="E25" s="82">
        <f>[19]Mode_PA_h_t_b1!F15</f>
        <v>-25.567</v>
      </c>
      <c r="F25" s="84">
        <f>[19]Mode_PA_h_t_b1!G15</f>
        <v>-3.5350000000000001</v>
      </c>
      <c r="G25" s="84">
        <f>[19]Mode_PA_h_t_b1!H15</f>
        <v>9.0234519904354507</v>
      </c>
      <c r="H25" s="115">
        <f>[19]Mode_PA_h_t_b1!I15</f>
        <v>6.3E-3</v>
      </c>
      <c r="I25" s="115">
        <f>[19]Mode_PA_h_t_b1!J15</f>
        <v>8.8000000000000005E-3</v>
      </c>
      <c r="J25" s="185" t="str">
        <f>[19]Mode_PA_h_t_b1!K15</f>
        <v>p&lt;0.01</v>
      </c>
      <c r="K25" s="195">
        <f>B25-D25</f>
        <v>31.813999999999993</v>
      </c>
      <c r="L25" s="196">
        <f>H25</f>
        <v>6.3E-3</v>
      </c>
    </row>
    <row r="26" spans="1:12" ht="33.6" customHeight="1" thickTop="1" thickBot="1" x14ac:dyDescent="0.3">
      <c r="A26" s="105" t="s">
        <v>42</v>
      </c>
      <c r="B26" s="105" t="str">
        <f t="shared" ref="B26:J26" si="5">B18</f>
        <v>estimate</v>
      </c>
      <c r="C26" s="105" t="str">
        <f t="shared" si="5"/>
        <v>std.error</v>
      </c>
      <c r="D26" s="105" t="str">
        <f t="shared" si="5"/>
        <v>2.5% CI</v>
      </c>
      <c r="E26" s="105" t="str">
        <f t="shared" si="5"/>
        <v>97.5% CI</v>
      </c>
      <c r="F26" s="105" t="str">
        <f t="shared" si="5"/>
        <v>z.value</v>
      </c>
      <c r="G26" s="105" t="str">
        <f t="shared" si="5"/>
        <v>df</v>
      </c>
      <c r="H26" s="105" t="str">
        <f t="shared" si="5"/>
        <v>p.value</v>
      </c>
      <c r="I26" s="107" t="str">
        <f t="shared" si="5"/>
        <v>p.adj (BH)</v>
      </c>
      <c r="J26" s="107" t="str">
        <f t="shared" si="5"/>
        <v>signif.</v>
      </c>
      <c r="K26" s="195"/>
      <c r="L26" s="196"/>
    </row>
    <row r="27" spans="1:12" ht="33.6" customHeight="1" thickTop="1" x14ac:dyDescent="0.25">
      <c r="A27" s="26" t="s">
        <v>35</v>
      </c>
      <c r="B27" s="25">
        <f>[20]Mode_PA_lh_slope_b1!C15</f>
        <v>4.1219999999999999</v>
      </c>
      <c r="C27" s="26">
        <f>[20]Mode_PA_lh_slope_b1!D15</f>
        <v>4.1870000000000003</v>
      </c>
      <c r="D27" s="26">
        <f>[20]Mode_PA_lh_slope_b1!E15</f>
        <v>-4.0839999999999996</v>
      </c>
      <c r="E27" s="26">
        <f>[20]Mode_PA_lh_slope_b1!F15</f>
        <v>12.329000000000001</v>
      </c>
      <c r="F27" s="25">
        <f>[20]Mode_PA_lh_slope_b1!G15</f>
        <v>0.98499999999999999</v>
      </c>
      <c r="G27" s="25">
        <f>[20]Mode_PA_lh_slope_b1!H15</f>
        <v>9.0240822042053299</v>
      </c>
      <c r="H27" s="94">
        <f>[20]Mode_PA_lh_slope_b1!I15</f>
        <v>0.35049999999999998</v>
      </c>
      <c r="I27" s="94">
        <f>[20]Mode_PA_lh_slope_b1!J15</f>
        <v>0.40300000000000002</v>
      </c>
      <c r="J27" s="181">
        <f>[20]Mode_PA_lh_slope_b1!K15</f>
        <v>0</v>
      </c>
      <c r="K27" s="197">
        <f>B27-D27</f>
        <v>8.2059999999999995</v>
      </c>
      <c r="L27" s="196">
        <f>H27</f>
        <v>0.35049999999999998</v>
      </c>
    </row>
  </sheetData>
  <mergeCells count="3">
    <mergeCell ref="A1:J1"/>
    <mergeCell ref="B4:J4"/>
    <mergeCell ref="B17:J17"/>
  </mergeCells>
  <conditionalFormatting sqref="H14:I15 H6:I8 H10:I12">
    <cfRule type="cellIs" dxfId="35" priority="33" stopIfTrue="1" operator="lessThan">
      <formula>0.0001</formula>
    </cfRule>
    <cfRule type="cellIs" dxfId="34" priority="34" stopIfTrue="1" operator="lessThan">
      <formula>0.001</formula>
    </cfRule>
    <cfRule type="cellIs" dxfId="33" priority="35" stopIfTrue="1" operator="lessThan">
      <formula>0.05</formula>
    </cfRule>
    <cfRule type="cellIs" dxfId="32" priority="36" stopIfTrue="1" operator="lessThan">
      <formula>0.1</formula>
    </cfRule>
  </conditionalFormatting>
  <conditionalFormatting sqref="J14:J15 J6:J8 J10:J12">
    <cfRule type="containsText" dxfId="31" priority="28" stopIfTrue="1" operator="containsText" text="p&lt;0.0001">
      <formula>NOT(ISERROR(SEARCH("p&lt;0.0001",J6)))</formula>
    </cfRule>
    <cfRule type="containsText" dxfId="30" priority="29" stopIfTrue="1" operator="containsText" text="p&lt;0.001">
      <formula>NOT(ISERROR(SEARCH("p&lt;0.001",J6)))</formula>
    </cfRule>
    <cfRule type="containsText" dxfId="29" priority="30" stopIfTrue="1" operator="containsText" text="p&lt;0.01">
      <formula>NOT(ISERROR(SEARCH("p&lt;0.01",J6)))</formula>
    </cfRule>
    <cfRule type="containsText" dxfId="28" priority="31" stopIfTrue="1" operator="containsText" text="p&lt;0.05">
      <formula>NOT(ISERROR(SEARCH("p&lt;0.05",J6)))</formula>
    </cfRule>
    <cfRule type="containsText" dxfId="27" priority="32" stopIfTrue="1" operator="containsText" text="p&lt;0.1">
      <formula>NOT(ISERROR(SEARCH("p&lt;0.1",J6)))</formula>
    </cfRule>
  </conditionalFormatting>
  <conditionalFormatting sqref="H9:I9">
    <cfRule type="cellIs" dxfId="26" priority="24" stopIfTrue="1" operator="lessThan">
      <formula>0.0001</formula>
    </cfRule>
    <cfRule type="cellIs" dxfId="25" priority="25" stopIfTrue="1" operator="lessThan">
      <formula>0.001</formula>
    </cfRule>
    <cfRule type="cellIs" dxfId="24" priority="26" stopIfTrue="1" operator="lessThan">
      <formula>0.05</formula>
    </cfRule>
    <cfRule type="cellIs" dxfId="23" priority="27" stopIfTrue="1" operator="lessThan">
      <formula>0.1</formula>
    </cfRule>
  </conditionalFormatting>
  <conditionalFormatting sqref="J9">
    <cfRule type="containsText" dxfId="22" priority="19" stopIfTrue="1" operator="containsText" text="p&lt;0.0001">
      <formula>NOT(ISERROR(SEARCH("p&lt;0.0001",J9)))</formula>
    </cfRule>
    <cfRule type="containsText" dxfId="21" priority="20" stopIfTrue="1" operator="containsText" text="p&lt;0.001">
      <formula>NOT(ISERROR(SEARCH("p&lt;0.001",J9)))</formula>
    </cfRule>
    <cfRule type="containsText" dxfId="20" priority="21" stopIfTrue="1" operator="containsText" text="p&lt;0.01">
      <formula>NOT(ISERROR(SEARCH("p&lt;0.01",J9)))</formula>
    </cfRule>
    <cfRule type="containsText" dxfId="19" priority="22" stopIfTrue="1" operator="containsText" text="p&lt;0.05">
      <formula>NOT(ISERROR(SEARCH("p&lt;0.05",J9)))</formula>
    </cfRule>
    <cfRule type="containsText" dxfId="18" priority="23" stopIfTrue="1" operator="containsText" text="p&lt;0.1">
      <formula>NOT(ISERROR(SEARCH("p&lt;0.1",J9)))</formula>
    </cfRule>
  </conditionalFormatting>
  <conditionalFormatting sqref="H27:I27 H19:I21 H23:I25">
    <cfRule type="cellIs" dxfId="17" priority="15" stopIfTrue="1" operator="lessThan">
      <formula>0.0001</formula>
    </cfRule>
    <cfRule type="cellIs" dxfId="16" priority="16" stopIfTrue="1" operator="lessThan">
      <formula>0.001</formula>
    </cfRule>
    <cfRule type="cellIs" dxfId="15" priority="17" stopIfTrue="1" operator="lessThan">
      <formula>0.05</formula>
    </cfRule>
    <cfRule type="cellIs" dxfId="14" priority="18" stopIfTrue="1" operator="lessThan">
      <formula>0.1</formula>
    </cfRule>
  </conditionalFormatting>
  <conditionalFormatting sqref="J27 J19:J21 J23:J25">
    <cfRule type="containsText" dxfId="13" priority="10" stopIfTrue="1" operator="containsText" text="p&lt;0.0001">
      <formula>NOT(ISERROR(SEARCH("p&lt;0.0001",J19)))</formula>
    </cfRule>
    <cfRule type="containsText" dxfId="12" priority="11" stopIfTrue="1" operator="containsText" text="p&lt;0.001">
      <formula>NOT(ISERROR(SEARCH("p&lt;0.001",J19)))</formula>
    </cfRule>
    <cfRule type="containsText" dxfId="11" priority="12" stopIfTrue="1" operator="containsText" text="p&lt;0.01">
      <formula>NOT(ISERROR(SEARCH("p&lt;0.01",J19)))</formula>
    </cfRule>
    <cfRule type="containsText" dxfId="10" priority="13" stopIfTrue="1" operator="containsText" text="p&lt;0.05">
      <formula>NOT(ISERROR(SEARCH("p&lt;0.05",J19)))</formula>
    </cfRule>
    <cfRule type="containsText" dxfId="9" priority="14" stopIfTrue="1" operator="containsText" text="p&lt;0.1">
      <formula>NOT(ISERROR(SEARCH("p&lt;0.1",J19)))</formula>
    </cfRule>
  </conditionalFormatting>
  <conditionalFormatting sqref="H22:I22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J22">
    <cfRule type="containsText" dxfId="4" priority="1" stopIfTrue="1" operator="containsText" text="p&lt;0.0001">
      <formula>NOT(ISERROR(SEARCH("p&lt;0.0001",J22)))</formula>
    </cfRule>
    <cfRule type="containsText" dxfId="3" priority="2" stopIfTrue="1" operator="containsText" text="p&lt;0.001">
      <formula>NOT(ISERROR(SEARCH("p&lt;0.001",J22)))</formula>
    </cfRule>
    <cfRule type="containsText" dxfId="2" priority="3" stopIfTrue="1" operator="containsText" text="p&lt;0.01">
      <formula>NOT(ISERROR(SEARCH("p&lt;0.01",J22)))</formula>
    </cfRule>
    <cfRule type="containsText" dxfId="1" priority="4" stopIfTrue="1" operator="containsText" text="p&lt;0.05">
      <formula>NOT(ISERROR(SEARCH("p&lt;0.05",J22)))</formula>
    </cfRule>
    <cfRule type="containsText" dxfId="0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>
      <selection activeCell="I5" sqref="I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Boundary and Gender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2022-07-11T12:11:16Z</dcterms:modified>
</cp:coreProperties>
</file>