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60" windowWidth="19440" windowHeight="7095"/>
  </bookViews>
  <sheets>
    <sheet name="Hoja1" sheetId="1" r:id="rId1"/>
    <sheet name="CATALOGO NOI" sheetId="4" r:id="rId2"/>
    <sheet name="Hoja2" sheetId="5" r:id="rId3"/>
  </sheets>
  <definedNames>
    <definedName name="_xlnm._FilterDatabase" localSheetId="0" hidden="1">Hoja1!$A$2:$CZ$58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1" i="5"/>
  <c r="CR51" i="1" l="1"/>
  <c r="CG51" i="1"/>
  <c r="CF51" i="1"/>
  <c r="CE51" i="1"/>
  <c r="CC51" i="1"/>
  <c r="CR52" i="1"/>
  <c r="CG52" i="1"/>
  <c r="CF52" i="1"/>
  <c r="CE52" i="1"/>
  <c r="CC52" i="1"/>
  <c r="Y51" i="1"/>
  <c r="Y52" i="1"/>
  <c r="W51" i="1"/>
  <c r="W52" i="1"/>
  <c r="CH51" i="1" l="1"/>
  <c r="CM51" i="1" s="1"/>
  <c r="CS51" i="1" s="1"/>
  <c r="CH52" i="1"/>
  <c r="CM52" i="1" s="1"/>
  <c r="CS52" i="1" s="1"/>
  <c r="CR43" i="1" l="1"/>
  <c r="CG43" i="1"/>
  <c r="CF43" i="1"/>
  <c r="CE43" i="1"/>
  <c r="CC43" i="1"/>
  <c r="CR47" i="1"/>
  <c r="CG47" i="1"/>
  <c r="CF47" i="1"/>
  <c r="CE47" i="1"/>
  <c r="CC47" i="1"/>
  <c r="CR46" i="1"/>
  <c r="CG46" i="1"/>
  <c r="CF46" i="1"/>
  <c r="CE46" i="1"/>
  <c r="CC46" i="1"/>
  <c r="CR45" i="1"/>
  <c r="CG45" i="1"/>
  <c r="CF45" i="1"/>
  <c r="CE45" i="1"/>
  <c r="CC45" i="1"/>
  <c r="CR44" i="1"/>
  <c r="CG44" i="1"/>
  <c r="CF44" i="1"/>
  <c r="CE44" i="1"/>
  <c r="CC44" i="1"/>
  <c r="CR42" i="1"/>
  <c r="CG42" i="1"/>
  <c r="CF42" i="1"/>
  <c r="CE42" i="1"/>
  <c r="CC42" i="1"/>
  <c r="CR50" i="1"/>
  <c r="CG50" i="1"/>
  <c r="CF50" i="1"/>
  <c r="CE50" i="1"/>
  <c r="CC50" i="1"/>
  <c r="CR49" i="1"/>
  <c r="CG49" i="1"/>
  <c r="CF49" i="1"/>
  <c r="CE49" i="1"/>
  <c r="CC49" i="1"/>
  <c r="CR48" i="1"/>
  <c r="CG48" i="1"/>
  <c r="CF48" i="1"/>
  <c r="CE48" i="1"/>
  <c r="CC48" i="1"/>
  <c r="Y43" i="1"/>
  <c r="Y47" i="1"/>
  <c r="Y46" i="1"/>
  <c r="Y45" i="1"/>
  <c r="Y44" i="1"/>
  <c r="Y42" i="1"/>
  <c r="Y50" i="1"/>
  <c r="Y49" i="1"/>
  <c r="Y48" i="1"/>
  <c r="W43" i="1"/>
  <c r="W47" i="1"/>
  <c r="W46" i="1"/>
  <c r="W45" i="1"/>
  <c r="W44" i="1"/>
  <c r="W42" i="1"/>
  <c r="W50" i="1"/>
  <c r="W49" i="1"/>
  <c r="W48" i="1"/>
  <c r="CH42" i="1" l="1"/>
  <c r="CM42" i="1" s="1"/>
  <c r="CS42" i="1" s="1"/>
  <c r="CH49" i="1"/>
  <c r="CM49" i="1" s="1"/>
  <c r="CS49" i="1" s="1"/>
  <c r="CH44" i="1"/>
  <c r="CM44" i="1" s="1"/>
  <c r="CS44" i="1" s="1"/>
  <c r="CH45" i="1"/>
  <c r="CM45" i="1" s="1"/>
  <c r="CS45" i="1" s="1"/>
  <c r="CH47" i="1"/>
  <c r="CM47" i="1" s="1"/>
  <c r="CS47" i="1" s="1"/>
  <c r="CH50" i="1"/>
  <c r="CM50" i="1" s="1"/>
  <c r="CS50" i="1" s="1"/>
  <c r="CH46" i="1"/>
  <c r="CM46" i="1" s="1"/>
  <c r="CS46" i="1" s="1"/>
  <c r="CH43" i="1"/>
  <c r="CM43" i="1" s="1"/>
  <c r="CS43" i="1" s="1"/>
  <c r="CH48" i="1"/>
  <c r="CM48" i="1" s="1"/>
  <c r="CS48" i="1" s="1"/>
  <c r="CG58" i="1" l="1"/>
  <c r="CF58" i="1"/>
  <c r="CG57" i="1"/>
  <c r="CF57" i="1"/>
  <c r="CE57" i="1"/>
  <c r="CG56" i="1"/>
  <c r="CF56" i="1"/>
  <c r="CE56" i="1"/>
  <c r="CG55" i="1"/>
  <c r="CF55" i="1"/>
  <c r="CE55" i="1"/>
  <c r="CG54" i="1"/>
  <c r="CF54" i="1"/>
  <c r="CE54" i="1"/>
  <c r="CG53" i="1"/>
  <c r="CF53" i="1"/>
  <c r="CE53" i="1"/>
  <c r="CG41" i="1"/>
  <c r="CF41" i="1"/>
  <c r="CE41" i="1"/>
  <c r="CG40" i="1"/>
  <c r="CF40" i="1"/>
  <c r="CE40" i="1"/>
  <c r="CG39" i="1"/>
  <c r="CF39" i="1"/>
  <c r="CE39" i="1"/>
  <c r="CG33" i="1"/>
  <c r="CF33" i="1"/>
  <c r="CE33" i="1"/>
  <c r="CG38" i="1"/>
  <c r="CF38" i="1"/>
  <c r="CE38" i="1"/>
  <c r="CG37" i="1"/>
  <c r="CF37" i="1"/>
  <c r="CE37" i="1"/>
  <c r="CG36" i="1"/>
  <c r="CF36" i="1"/>
  <c r="CE36" i="1"/>
  <c r="CG35" i="1"/>
  <c r="CF35" i="1"/>
  <c r="CE35" i="1"/>
  <c r="CG34" i="1"/>
  <c r="CF34" i="1"/>
  <c r="CE34" i="1"/>
  <c r="CG32" i="1"/>
  <c r="CF32" i="1"/>
  <c r="CE32" i="1"/>
  <c r="CG31" i="1"/>
  <c r="CF31" i="1"/>
  <c r="CE31" i="1"/>
  <c r="CG30" i="1"/>
  <c r="CF30" i="1"/>
  <c r="CE30" i="1"/>
  <c r="CG29" i="1"/>
  <c r="CF29" i="1"/>
  <c r="CE29" i="1"/>
  <c r="CG28" i="1"/>
  <c r="CF28" i="1"/>
  <c r="CE28" i="1"/>
  <c r="CG27" i="1"/>
  <c r="CF27" i="1"/>
  <c r="CE27" i="1"/>
  <c r="CG26" i="1"/>
  <c r="CF26" i="1"/>
  <c r="CE26" i="1"/>
  <c r="CG25" i="1"/>
  <c r="CF25" i="1"/>
  <c r="CE25" i="1"/>
  <c r="CG24" i="1"/>
  <c r="CF24" i="1"/>
  <c r="CE24" i="1"/>
  <c r="CG23" i="1"/>
  <c r="CF23" i="1"/>
  <c r="CE23" i="1"/>
  <c r="CG22" i="1"/>
  <c r="CF22" i="1"/>
  <c r="CE22" i="1"/>
  <c r="CG21" i="1"/>
  <c r="CF21" i="1"/>
  <c r="CE21" i="1"/>
  <c r="CG20" i="1"/>
  <c r="CF20" i="1"/>
  <c r="CE20" i="1"/>
  <c r="CG19" i="1"/>
  <c r="CF19" i="1"/>
  <c r="CE19" i="1"/>
  <c r="CG18" i="1"/>
  <c r="CF18" i="1"/>
  <c r="CE18" i="1"/>
  <c r="CG17" i="1"/>
  <c r="CF17" i="1"/>
  <c r="CE17" i="1"/>
  <c r="CG16" i="1"/>
  <c r="CF16" i="1"/>
  <c r="CE16" i="1"/>
  <c r="CG15" i="1"/>
  <c r="CF15" i="1"/>
  <c r="CE15" i="1"/>
  <c r="CG14" i="1"/>
  <c r="CF14" i="1"/>
  <c r="CE14" i="1"/>
  <c r="CG13" i="1"/>
  <c r="CF13" i="1"/>
  <c r="CE13" i="1"/>
  <c r="CG12" i="1"/>
  <c r="CF12" i="1"/>
  <c r="CE12" i="1"/>
  <c r="CG11" i="1"/>
  <c r="CF11" i="1"/>
  <c r="CE11" i="1"/>
  <c r="CG10" i="1"/>
  <c r="CF10" i="1"/>
  <c r="CE10" i="1"/>
  <c r="CG9" i="1"/>
  <c r="CF9" i="1"/>
  <c r="CE9" i="1"/>
  <c r="CG8" i="1"/>
  <c r="CF8" i="1"/>
  <c r="CE8" i="1"/>
  <c r="CG7" i="1"/>
  <c r="CF7" i="1"/>
  <c r="CE7" i="1"/>
  <c r="CG6" i="1"/>
  <c r="CF6" i="1"/>
  <c r="CE6" i="1"/>
  <c r="CG5" i="1"/>
  <c r="CF5" i="1"/>
  <c r="CE5" i="1"/>
  <c r="CG4" i="1"/>
  <c r="CF4" i="1"/>
  <c r="CE4" i="1"/>
  <c r="CG3" i="1"/>
  <c r="CF3" i="1"/>
  <c r="CE3" i="1"/>
  <c r="CD53" i="1" l="1"/>
  <c r="CD55" i="1"/>
  <c r="CD57" i="1"/>
  <c r="CD32" i="1"/>
  <c r="CD33" i="1"/>
  <c r="CD5" i="1"/>
  <c r="CD9" i="1"/>
  <c r="CD11" i="1"/>
  <c r="CD13" i="1"/>
  <c r="CD15" i="1"/>
  <c r="CD17" i="1"/>
  <c r="CD19" i="1"/>
  <c r="CD21" i="1"/>
  <c r="CD23" i="1"/>
  <c r="CD25" i="1"/>
  <c r="CD27" i="1"/>
  <c r="CD30" i="1"/>
  <c r="CD8" i="1"/>
  <c r="CD10" i="1"/>
  <c r="CD12" i="1"/>
  <c r="CD14" i="1"/>
  <c r="CD16" i="1"/>
  <c r="CD18" i="1"/>
  <c r="CD20" i="1"/>
  <c r="CD22" i="1"/>
  <c r="CD24" i="1"/>
  <c r="CD26" i="1"/>
  <c r="CD28" i="1"/>
  <c r="CD29" i="1"/>
  <c r="CD31" i="1"/>
  <c r="CD54" i="1"/>
  <c r="CD56" i="1"/>
  <c r="CD7" i="1"/>
  <c r="CD4" i="1"/>
  <c r="CD3" i="1"/>
  <c r="CD6" i="1"/>
  <c r="CR41" i="1" l="1"/>
  <c r="CC41" i="1"/>
  <c r="CR40" i="1"/>
  <c r="CC40" i="1"/>
  <c r="CR39" i="1"/>
  <c r="CC39" i="1"/>
  <c r="CR33" i="1"/>
  <c r="CC33" i="1"/>
  <c r="CR38" i="1"/>
  <c r="CC38" i="1"/>
  <c r="CR37" i="1"/>
  <c r="CC37" i="1"/>
  <c r="CR36" i="1"/>
  <c r="CC36" i="1"/>
  <c r="CR35" i="1"/>
  <c r="CC35" i="1"/>
  <c r="CR34" i="1"/>
  <c r="CC34" i="1"/>
  <c r="CR32" i="1"/>
  <c r="CC32" i="1"/>
  <c r="CH32" i="1" s="1"/>
  <c r="CM32" i="1" s="1"/>
  <c r="CS32" i="1" s="1"/>
  <c r="Y41" i="1"/>
  <c r="Y40" i="1"/>
  <c r="Y39" i="1"/>
  <c r="Y33" i="1"/>
  <c r="Y38" i="1"/>
  <c r="Y37" i="1"/>
  <c r="Y36" i="1"/>
  <c r="Y35" i="1"/>
  <c r="Y34" i="1"/>
  <c r="Y32" i="1"/>
  <c r="W41" i="1"/>
  <c r="W40" i="1"/>
  <c r="W39" i="1"/>
  <c r="W33" i="1"/>
  <c r="W38" i="1"/>
  <c r="W37" i="1"/>
  <c r="W36" i="1"/>
  <c r="W35" i="1"/>
  <c r="W34" i="1"/>
  <c r="W32" i="1"/>
  <c r="CH33" i="1" l="1"/>
  <c r="CM33" i="1" s="1"/>
  <c r="CS33" i="1" s="1"/>
  <c r="CH34" i="1"/>
  <c r="CM34" i="1" s="1"/>
  <c r="CS34" i="1" s="1"/>
  <c r="CH35" i="1"/>
  <c r="CM35" i="1" s="1"/>
  <c r="CS35" i="1" s="1"/>
  <c r="CH37" i="1"/>
  <c r="CM37" i="1" s="1"/>
  <c r="CS37" i="1" s="1"/>
  <c r="CH38" i="1"/>
  <c r="CM38" i="1" s="1"/>
  <c r="CS38" i="1" s="1"/>
  <c r="CH40" i="1"/>
  <c r="CM40" i="1" s="1"/>
  <c r="CS40" i="1" s="1"/>
  <c r="CH41" i="1"/>
  <c r="CM41" i="1" s="1"/>
  <c r="CS41" i="1" s="1"/>
  <c r="CH36" i="1"/>
  <c r="CM36" i="1" s="1"/>
  <c r="CS36" i="1" s="1"/>
  <c r="CH39" i="1"/>
  <c r="CM39" i="1" s="1"/>
  <c r="CS39" i="1" s="1"/>
  <c r="Y3" i="1" l="1"/>
  <c r="CR57" i="1" l="1"/>
  <c r="CO57" i="1"/>
  <c r="CQ57" i="1" s="1"/>
  <c r="CC57" i="1"/>
  <c r="Y57" i="1"/>
  <c r="W57" i="1"/>
  <c r="CH57" i="1" l="1"/>
  <c r="CM57" i="1" s="1"/>
  <c r="CS57" i="1" s="1"/>
  <c r="W3" i="1" l="1"/>
  <c r="CC3" i="1"/>
  <c r="CO3" i="1"/>
  <c r="CQ3" i="1" s="1"/>
  <c r="CR3" i="1"/>
  <c r="W4" i="1"/>
  <c r="Y4" i="1"/>
  <c r="CC4" i="1"/>
  <c r="CO4" i="1"/>
  <c r="CQ4" i="1" s="1"/>
  <c r="CR4" i="1"/>
  <c r="W5" i="1"/>
  <c r="Y5" i="1"/>
  <c r="CC5" i="1"/>
  <c r="CO5" i="1"/>
  <c r="CQ5" i="1" s="1"/>
  <c r="CR5" i="1"/>
  <c r="W6" i="1"/>
  <c r="Y6" i="1"/>
  <c r="CC6" i="1"/>
  <c r="CO6" i="1"/>
  <c r="CQ6" i="1" s="1"/>
  <c r="CR6" i="1"/>
  <c r="W7" i="1"/>
  <c r="Y7" i="1"/>
  <c r="CC7" i="1"/>
  <c r="CO7" i="1"/>
  <c r="CQ7" i="1" s="1"/>
  <c r="CR7" i="1"/>
  <c r="W8" i="1"/>
  <c r="Y8" i="1"/>
  <c r="CC8" i="1"/>
  <c r="CO8" i="1"/>
  <c r="CQ8" i="1" s="1"/>
  <c r="CR8" i="1"/>
  <c r="W9" i="1"/>
  <c r="Y9" i="1"/>
  <c r="CC9" i="1"/>
  <c r="CH9" i="1" s="1"/>
  <c r="CM9" i="1" s="1"/>
  <c r="CO9" i="1"/>
  <c r="CQ9" i="1" s="1"/>
  <c r="CR9" i="1"/>
  <c r="W10" i="1"/>
  <c r="Y10" i="1"/>
  <c r="CC10" i="1"/>
  <c r="CO10" i="1"/>
  <c r="CQ10" i="1" s="1"/>
  <c r="CR10" i="1"/>
  <c r="W11" i="1"/>
  <c r="Y11" i="1"/>
  <c r="CC11" i="1"/>
  <c r="CO11" i="1"/>
  <c r="CQ11" i="1" s="1"/>
  <c r="CR11" i="1"/>
  <c r="W12" i="1"/>
  <c r="Y12" i="1"/>
  <c r="CC12" i="1"/>
  <c r="CO12" i="1"/>
  <c r="CQ12" i="1" s="1"/>
  <c r="CR12" i="1"/>
  <c r="W13" i="1"/>
  <c r="Y13" i="1"/>
  <c r="CC13" i="1"/>
  <c r="CO13" i="1"/>
  <c r="CQ13" i="1" s="1"/>
  <c r="CR13" i="1"/>
  <c r="W14" i="1"/>
  <c r="Y14" i="1"/>
  <c r="CC14" i="1"/>
  <c r="CO14" i="1"/>
  <c r="CQ14" i="1" s="1"/>
  <c r="CR14" i="1"/>
  <c r="W15" i="1"/>
  <c r="Y15" i="1"/>
  <c r="CC15" i="1"/>
  <c r="CO15" i="1"/>
  <c r="CQ15" i="1" s="1"/>
  <c r="CR15" i="1"/>
  <c r="W16" i="1"/>
  <c r="Y16" i="1"/>
  <c r="CC16" i="1"/>
  <c r="CO16" i="1"/>
  <c r="CQ16" i="1" s="1"/>
  <c r="CR16" i="1"/>
  <c r="W17" i="1"/>
  <c r="Y17" i="1"/>
  <c r="CC17" i="1"/>
  <c r="CO17" i="1"/>
  <c r="CQ17" i="1" s="1"/>
  <c r="CR17" i="1"/>
  <c r="W18" i="1"/>
  <c r="Y18" i="1"/>
  <c r="CC18" i="1"/>
  <c r="CO18" i="1"/>
  <c r="CQ18" i="1" s="1"/>
  <c r="CR18" i="1"/>
  <c r="W19" i="1"/>
  <c r="Y19" i="1"/>
  <c r="CC19" i="1"/>
  <c r="CO19" i="1"/>
  <c r="CQ19" i="1" s="1"/>
  <c r="CR19" i="1"/>
  <c r="W20" i="1"/>
  <c r="Y20" i="1"/>
  <c r="CC20" i="1"/>
  <c r="CO20" i="1"/>
  <c r="CQ20" i="1" s="1"/>
  <c r="CR20" i="1"/>
  <c r="W21" i="1"/>
  <c r="Y21" i="1"/>
  <c r="CC21" i="1"/>
  <c r="CO21" i="1"/>
  <c r="CQ21" i="1" s="1"/>
  <c r="CR21" i="1"/>
  <c r="W22" i="1"/>
  <c r="Y22" i="1"/>
  <c r="CC22" i="1"/>
  <c r="CO22" i="1"/>
  <c r="CQ22" i="1" s="1"/>
  <c r="CR22" i="1"/>
  <c r="W23" i="1"/>
  <c r="Y23" i="1"/>
  <c r="CC23" i="1"/>
  <c r="CO23" i="1"/>
  <c r="CQ23" i="1" s="1"/>
  <c r="CR23" i="1"/>
  <c r="W24" i="1"/>
  <c r="Y24" i="1"/>
  <c r="CC24" i="1"/>
  <c r="CO24" i="1"/>
  <c r="CQ24" i="1" s="1"/>
  <c r="CR24" i="1"/>
  <c r="W25" i="1"/>
  <c r="Y25" i="1"/>
  <c r="CC25" i="1"/>
  <c r="CO25" i="1"/>
  <c r="CQ25" i="1" s="1"/>
  <c r="CR25" i="1"/>
  <c r="W26" i="1"/>
  <c r="Y26" i="1"/>
  <c r="CC26" i="1"/>
  <c r="CO26" i="1"/>
  <c r="CQ26" i="1" s="1"/>
  <c r="CR26" i="1"/>
  <c r="W27" i="1"/>
  <c r="Y27" i="1"/>
  <c r="CC27" i="1"/>
  <c r="CO27" i="1"/>
  <c r="CQ27" i="1" s="1"/>
  <c r="CR27" i="1"/>
  <c r="W28" i="1"/>
  <c r="Y28" i="1"/>
  <c r="CC28" i="1"/>
  <c r="CO28" i="1"/>
  <c r="CQ28" i="1" s="1"/>
  <c r="CR28" i="1"/>
  <c r="W29" i="1"/>
  <c r="Y29" i="1"/>
  <c r="CC29" i="1"/>
  <c r="CO29" i="1"/>
  <c r="CQ29" i="1" s="1"/>
  <c r="CR29" i="1"/>
  <c r="W30" i="1"/>
  <c r="Y30" i="1"/>
  <c r="CC30" i="1"/>
  <c r="CO30" i="1"/>
  <c r="CQ30" i="1" s="1"/>
  <c r="CR30" i="1"/>
  <c r="W31" i="1"/>
  <c r="Y31" i="1"/>
  <c r="CC31" i="1"/>
  <c r="CO31" i="1"/>
  <c r="CQ31" i="1" s="1"/>
  <c r="CR31" i="1"/>
  <c r="CH21" i="1" l="1"/>
  <c r="CM21" i="1" s="1"/>
  <c r="CS21" i="1" s="1"/>
  <c r="CH20" i="1"/>
  <c r="CM20" i="1" s="1"/>
  <c r="CS20" i="1" s="1"/>
  <c r="CH13" i="1"/>
  <c r="CM13" i="1" s="1"/>
  <c r="CS13" i="1" s="1"/>
  <c r="CH25" i="1"/>
  <c r="CM25" i="1" s="1"/>
  <c r="CS25" i="1" s="1"/>
  <c r="CH24" i="1"/>
  <c r="CM24" i="1" s="1"/>
  <c r="CS24" i="1" s="1"/>
  <c r="CH17" i="1"/>
  <c r="CM17" i="1" s="1"/>
  <c r="CS17" i="1" s="1"/>
  <c r="CH6" i="1"/>
  <c r="CM6" i="1" s="1"/>
  <c r="CS6" i="1" s="1"/>
  <c r="CH27" i="1"/>
  <c r="CM27" i="1" s="1"/>
  <c r="CS27" i="1" s="1"/>
  <c r="CH26" i="1"/>
  <c r="CM26" i="1" s="1"/>
  <c r="CS26" i="1" s="1"/>
  <c r="CH23" i="1"/>
  <c r="CM23" i="1" s="1"/>
  <c r="CS23" i="1" s="1"/>
  <c r="CH22" i="1"/>
  <c r="CM22" i="1" s="1"/>
  <c r="CS22" i="1" s="1"/>
  <c r="CH19" i="1"/>
  <c r="CM19" i="1" s="1"/>
  <c r="CS19" i="1" s="1"/>
  <c r="CH15" i="1"/>
  <c r="CM15" i="1" s="1"/>
  <c r="CS15" i="1" s="1"/>
  <c r="CH14" i="1"/>
  <c r="CM14" i="1" s="1"/>
  <c r="CS14" i="1" s="1"/>
  <c r="CH11" i="1"/>
  <c r="CM11" i="1" s="1"/>
  <c r="CS11" i="1" s="1"/>
  <c r="CH10" i="1"/>
  <c r="CM10" i="1" s="1"/>
  <c r="CS10" i="1" s="1"/>
  <c r="CH8" i="1"/>
  <c r="CM8" i="1" s="1"/>
  <c r="CS8" i="1" s="1"/>
  <c r="CH7" i="1"/>
  <c r="CM7" i="1" s="1"/>
  <c r="CS7" i="1" s="1"/>
  <c r="CH5" i="1"/>
  <c r="CM5" i="1" s="1"/>
  <c r="CS5" i="1" s="1"/>
  <c r="CH4" i="1"/>
  <c r="CM4" i="1" s="1"/>
  <c r="CS4" i="1" s="1"/>
  <c r="CH3" i="1"/>
  <c r="CM3" i="1" s="1"/>
  <c r="CS3" i="1" s="1"/>
  <c r="CH18" i="1"/>
  <c r="CM18" i="1" s="1"/>
  <c r="CS18" i="1" s="1"/>
  <c r="CH28" i="1"/>
  <c r="CM28" i="1" s="1"/>
  <c r="CS28" i="1" s="1"/>
  <c r="CH16" i="1"/>
  <c r="CM16" i="1" s="1"/>
  <c r="CS16" i="1" s="1"/>
  <c r="CH12" i="1"/>
  <c r="CM12" i="1" s="1"/>
  <c r="CS12" i="1" s="1"/>
  <c r="CS9" i="1"/>
  <c r="CH30" i="1" l="1"/>
  <c r="CM30" i="1" s="1"/>
  <c r="CS30" i="1" s="1"/>
  <c r="CH29" i="1"/>
  <c r="CM29" i="1" s="1"/>
  <c r="CS29" i="1" s="1"/>
  <c r="CH31" i="1"/>
  <c r="CM31" i="1" s="1"/>
  <c r="CS31" i="1" s="1"/>
  <c r="CR53" i="1" l="1"/>
  <c r="CC53" i="1"/>
  <c r="CH53" i="1" s="1"/>
  <c r="CM53" i="1" s="1"/>
  <c r="CS53" i="1" s="1"/>
  <c r="CR55" i="1" l="1"/>
  <c r="CO55" i="1"/>
  <c r="CQ55" i="1" s="1"/>
  <c r="CC55" i="1"/>
  <c r="CR54" i="1"/>
  <c r="CO54" i="1"/>
  <c r="CQ54" i="1" s="1"/>
  <c r="CC54" i="1"/>
  <c r="Y55" i="1"/>
  <c r="Y54" i="1"/>
  <c r="W55" i="1"/>
  <c r="W54" i="1"/>
  <c r="CH54" i="1" l="1"/>
  <c r="CM54" i="1" s="1"/>
  <c r="CS54" i="1" s="1"/>
  <c r="CH55" i="1"/>
  <c r="CM55" i="1" s="1"/>
  <c r="CS55" i="1" s="1"/>
  <c r="CR56" i="1" l="1"/>
  <c r="CR58" i="1"/>
  <c r="CO56" i="1"/>
  <c r="CQ56" i="1" s="1"/>
  <c r="CO58" i="1"/>
  <c r="CQ58" i="1" s="1"/>
  <c r="CC56" i="1"/>
  <c r="CC58" i="1"/>
  <c r="CH56" i="1" l="1"/>
  <c r="CM56" i="1" s="1"/>
  <c r="CS56" i="1" s="1"/>
  <c r="Y56" i="1" l="1"/>
  <c r="W56" i="1"/>
  <c r="CH58" i="1" l="1"/>
  <c r="CM58" i="1" s="1"/>
  <c r="CS58" i="1" s="1"/>
  <c r="Y58" i="1" l="1"/>
  <c r="W58" i="1"/>
  <c r="I34" i="4" l="1"/>
</calcChain>
</file>

<file path=xl/comments1.xml><?xml version="1.0" encoding="utf-8"?>
<comments xmlns="http://schemas.openxmlformats.org/spreadsheetml/2006/main">
  <authors>
    <author>jaque</author>
  </authors>
  <commentList>
    <comment ref="CB5" authorId="0">
      <text>
        <r>
          <rPr>
            <b/>
            <sz val="9"/>
            <color indexed="81"/>
            <rFont val="Tahoma"/>
            <family val="2"/>
          </rPr>
          <t>jaque:</t>
        </r>
        <r>
          <rPr>
            <sz val="9"/>
            <color indexed="81"/>
            <rFont val="Tahoma"/>
            <family val="2"/>
          </rPr>
          <t xml:space="preserve">
AJUSTE ABRIL 2015</t>
        </r>
      </text>
    </comment>
    <comment ref="AD6" authorId="0">
      <text>
        <r>
          <rPr>
            <b/>
            <sz val="9"/>
            <color indexed="81"/>
            <rFont val="Tahoma"/>
            <family val="2"/>
          </rPr>
          <t>YA DESCONTADAS EN LA 2Q JUL</t>
        </r>
      </text>
    </comment>
    <comment ref="AE6" authorId="0">
      <text>
        <r>
          <rPr>
            <b/>
            <sz val="9"/>
            <color indexed="81"/>
            <rFont val="Tahoma"/>
            <family val="2"/>
          </rPr>
          <t>YA DESCONTADAS EN LA 2Q JUL</t>
        </r>
      </text>
    </comment>
    <comment ref="AF6" authorId="0">
      <text>
        <r>
          <rPr>
            <b/>
            <sz val="9"/>
            <color indexed="81"/>
            <rFont val="Tahoma"/>
            <family val="2"/>
          </rPr>
          <t>YA DESCONTADAS EN LA 2Q JUL</t>
        </r>
      </text>
    </comment>
    <comment ref="AG6" authorId="0">
      <text>
        <r>
          <rPr>
            <b/>
            <sz val="9"/>
            <color indexed="81"/>
            <rFont val="Tahoma"/>
            <family val="2"/>
          </rPr>
          <t>YA DESCONTADAS EN LA 2Q JUL</t>
        </r>
      </text>
    </comment>
    <comment ref="AH6" authorId="0">
      <text>
        <r>
          <rPr>
            <b/>
            <sz val="9"/>
            <color indexed="81"/>
            <rFont val="Tahoma"/>
            <family val="2"/>
          </rPr>
          <t>YA DESCONTADAS EN LA 2Q JUL</t>
        </r>
      </text>
    </comment>
    <comment ref="AI6" authorId="0">
      <text>
        <r>
          <rPr>
            <b/>
            <sz val="9"/>
            <color indexed="81"/>
            <rFont val="Tahoma"/>
            <family val="2"/>
          </rPr>
          <t>YA DESCONTADAS EN LA 2Q JUL</t>
        </r>
      </text>
    </comment>
    <comment ref="CB6" authorId="0">
      <text>
        <r>
          <rPr>
            <b/>
            <sz val="9"/>
            <color indexed="81"/>
            <rFont val="Tahoma"/>
            <family val="2"/>
          </rPr>
          <t>jaque:</t>
        </r>
        <r>
          <rPr>
            <sz val="9"/>
            <color indexed="81"/>
            <rFont val="Tahoma"/>
            <family val="2"/>
          </rPr>
          <t xml:space="preserve">
AJUSTE ABRIL 2015</t>
        </r>
      </text>
    </comment>
    <comment ref="U19" authorId="0">
      <text>
        <r>
          <rPr>
            <b/>
            <sz val="9"/>
            <color indexed="81"/>
            <rFont val="Tahoma"/>
            <family val="2"/>
          </rPr>
          <t xml:space="preserve">cuenta banorte
</t>
        </r>
      </text>
    </comment>
    <comment ref="CB31" authorId="0">
      <text>
        <r>
          <rPr>
            <sz val="9"/>
            <color indexed="81"/>
            <rFont val="Tahoma"/>
            <family val="2"/>
          </rPr>
          <t>POR INSTRUCCIÓN DE LIC SORTILLON
Sortillon: a martha a aprtir de esta quiecnea
Sortillon: le lelga de sueldo 3000</t>
        </r>
      </text>
    </comment>
    <comment ref="BC32" authorId="0">
      <text>
        <r>
          <rPr>
            <b/>
            <sz val="9"/>
            <color indexed="81"/>
            <rFont val="Tahoma"/>
            <family val="2"/>
          </rPr>
          <t>FECHA DE INGRESO 16/08/16</t>
        </r>
      </text>
    </comment>
    <comment ref="BC33" authorId="0">
      <text>
        <r>
          <rPr>
            <b/>
            <sz val="9"/>
            <color indexed="81"/>
            <rFont val="Tahoma"/>
            <family val="2"/>
          </rPr>
          <t>FECHA DE INGRESO 16/08/16</t>
        </r>
      </text>
    </comment>
    <comment ref="BD34" authorId="0">
      <text>
        <r>
          <rPr>
            <b/>
            <sz val="9"/>
            <color indexed="81"/>
            <rFont val="Tahoma"/>
            <family val="2"/>
          </rPr>
          <t>FECHA DE INGRESO 17/08/16</t>
        </r>
      </text>
    </comment>
    <comment ref="BD35" authorId="0">
      <text>
        <r>
          <rPr>
            <b/>
            <sz val="9"/>
            <color indexed="81"/>
            <rFont val="Tahoma"/>
            <family val="2"/>
          </rPr>
          <t>FECHA DE INGRESO 17/08/16</t>
        </r>
      </text>
    </comment>
    <comment ref="BD36" authorId="0">
      <text>
        <r>
          <rPr>
            <b/>
            <sz val="9"/>
            <color indexed="81"/>
            <rFont val="Tahoma"/>
            <family val="2"/>
          </rPr>
          <t>FECHA DE INGRESO 17/08/16</t>
        </r>
      </text>
    </comment>
    <comment ref="BD37" authorId="0">
      <text>
        <r>
          <rPr>
            <b/>
            <sz val="9"/>
            <color indexed="81"/>
            <rFont val="Tahoma"/>
            <family val="2"/>
          </rPr>
          <t>FECHA DE INGRESO 17/08/16</t>
        </r>
      </text>
    </comment>
    <comment ref="BE38" authorId="0">
      <text>
        <r>
          <rPr>
            <b/>
            <sz val="9"/>
            <color indexed="81"/>
            <rFont val="Tahoma"/>
            <family val="2"/>
          </rPr>
          <t>FECHA DE INGRESO 18/08/16</t>
        </r>
      </text>
    </comment>
    <comment ref="BE39" authorId="0">
      <text>
        <r>
          <rPr>
            <b/>
            <sz val="9"/>
            <color indexed="81"/>
            <rFont val="Tahoma"/>
            <family val="2"/>
          </rPr>
          <t>FECHA DE INGRESO 18/08/16</t>
        </r>
      </text>
    </comment>
    <comment ref="BE40" authorId="0">
      <text>
        <r>
          <rPr>
            <b/>
            <sz val="9"/>
            <color indexed="81"/>
            <rFont val="Tahoma"/>
            <family val="2"/>
          </rPr>
          <t>FECHA DE INGRESO 18/08/16</t>
        </r>
      </text>
    </comment>
    <comment ref="BE41" authorId="0">
      <text>
        <r>
          <rPr>
            <b/>
            <sz val="9"/>
            <color indexed="81"/>
            <rFont val="Tahoma"/>
            <family val="2"/>
          </rPr>
          <t>FECHA DE INGRESO 18/08/16</t>
        </r>
      </text>
    </comment>
    <comment ref="BE42" authorId="0">
      <text>
        <r>
          <rPr>
            <b/>
            <sz val="9"/>
            <color indexed="81"/>
            <rFont val="Tahoma"/>
            <family val="2"/>
          </rPr>
          <t>FECHA DE INGRESO 18/08/16</t>
        </r>
      </text>
    </comment>
    <comment ref="BE43" authorId="0">
      <text>
        <r>
          <rPr>
            <b/>
            <sz val="9"/>
            <color indexed="81"/>
            <rFont val="Tahoma"/>
            <family val="2"/>
          </rPr>
          <t>FECHA DE INGRESO 18/08/16</t>
        </r>
      </text>
    </comment>
    <comment ref="BF44" authorId="0">
      <text>
        <r>
          <rPr>
            <b/>
            <sz val="9"/>
            <color indexed="81"/>
            <rFont val="Tahoma"/>
            <family val="2"/>
          </rPr>
          <t>FECHA DE INGRESO 19/08/16</t>
        </r>
      </text>
    </comment>
    <comment ref="BF45" authorId="0">
      <text>
        <r>
          <rPr>
            <b/>
            <sz val="9"/>
            <color indexed="81"/>
            <rFont val="Tahoma"/>
            <family val="2"/>
          </rPr>
          <t>FECHA DE INGRESO 19/08/16</t>
        </r>
      </text>
    </comment>
    <comment ref="BF46" authorId="0">
      <text>
        <r>
          <rPr>
            <b/>
            <sz val="9"/>
            <color indexed="81"/>
            <rFont val="Tahoma"/>
            <family val="2"/>
          </rPr>
          <t>FECHA DE INGRESO 19/08/16</t>
        </r>
      </text>
    </comment>
    <comment ref="BF47" authorId="0">
      <text>
        <r>
          <rPr>
            <b/>
            <sz val="9"/>
            <color indexed="81"/>
            <rFont val="Tahoma"/>
            <family val="2"/>
          </rPr>
          <t>FECHA DE INGRESO 19/08/16</t>
        </r>
      </text>
    </comment>
    <comment ref="BJ48" authorId="0">
      <text>
        <r>
          <rPr>
            <b/>
            <sz val="9"/>
            <color indexed="81"/>
            <rFont val="Tahoma"/>
            <family val="2"/>
          </rPr>
          <t>FECHA DE INGRESO 23/08/16</t>
        </r>
      </text>
    </comment>
    <comment ref="BJ49" authorId="0">
      <text>
        <r>
          <rPr>
            <b/>
            <sz val="9"/>
            <color indexed="81"/>
            <rFont val="Tahoma"/>
            <family val="2"/>
          </rPr>
          <t>FECHA DE INGRESO 23/08/16</t>
        </r>
      </text>
    </comment>
    <comment ref="BJ50" authorId="0">
      <text>
        <r>
          <rPr>
            <b/>
            <sz val="9"/>
            <color indexed="81"/>
            <rFont val="Tahoma"/>
            <family val="2"/>
          </rPr>
          <t>FECHA DE INGRESO 23/08/16</t>
        </r>
      </text>
    </comment>
    <comment ref="BF51" authorId="0">
      <text>
        <r>
          <rPr>
            <b/>
            <sz val="9"/>
            <color indexed="81"/>
            <rFont val="Tahoma"/>
            <family val="2"/>
          </rPr>
          <t>FECHA DE INGRESO 19/08/16</t>
        </r>
      </text>
    </comment>
    <comment ref="BI52" authorId="0">
      <text>
        <r>
          <rPr>
            <b/>
            <sz val="9"/>
            <color indexed="81"/>
            <rFont val="Tahoma"/>
            <family val="2"/>
          </rPr>
          <t>FECHA DE INGRESO 22/08/16</t>
        </r>
      </text>
    </comment>
    <comment ref="AP57" authorId="0">
      <text>
        <r>
          <rPr>
            <b/>
            <sz val="9"/>
            <color indexed="81"/>
            <rFont val="Tahoma"/>
            <family val="2"/>
          </rPr>
          <t>FECHA DE INGRESO A LA EMPRESA 03/08/16</t>
        </r>
      </text>
    </comment>
  </commentList>
</comments>
</file>

<file path=xl/sharedStrings.xml><?xml version="1.0" encoding="utf-8"?>
<sst xmlns="http://schemas.openxmlformats.org/spreadsheetml/2006/main" count="2357" uniqueCount="625">
  <si>
    <t>PAGO EXTERNO</t>
  </si>
  <si>
    <t>ESTATUS</t>
  </si>
  <si>
    <t>NUM TRAB</t>
  </si>
  <si>
    <t>NOMBRE DEL TRABAJADOR</t>
  </si>
  <si>
    <t>ACTIVO</t>
  </si>
  <si>
    <t>BECERRA BECERRA JESUS OMAR</t>
  </si>
  <si>
    <t>FLORES SOLANO ROSA GABRIELA</t>
  </si>
  <si>
    <t>GOMEZ ROJAS JULIAN</t>
  </si>
  <si>
    <t>RAYOS PARRA JOSE GUADALUPE</t>
  </si>
  <si>
    <t>RIVERA RODRIGUEZ JAIME</t>
  </si>
  <si>
    <t>SANCHEZ ESPINOZA MARINA</t>
  </si>
  <si>
    <t>BONILLA DEL RIO SUHAILA ALEXIS</t>
  </si>
  <si>
    <t>COTA VERDUZCO EMILIO</t>
  </si>
  <si>
    <t>LOERA ACOSTA ABRAHAM</t>
  </si>
  <si>
    <t>MONTAÑO MONTERO KAREN RUTH ADRIANA</t>
  </si>
  <si>
    <t>VALENZUELA SANDOVAL ANDRES FERNANDO</t>
  </si>
  <si>
    <t>MONTAÑO GONZALEZ MARIA CECILIA</t>
  </si>
  <si>
    <t>SINERGIA</t>
  </si>
  <si>
    <t>RIOS GONZALEZ JULIO CESAR</t>
  </si>
  <si>
    <t>CASILLAS MUNGUIA YERANIA MARIA</t>
  </si>
  <si>
    <t>CASTILLO DURAN JOAQUIN</t>
  </si>
  <si>
    <t>DIAZ JIMENEZ JORGE LUIS</t>
  </si>
  <si>
    <t>GUERRERO MORENO FRANCISCO</t>
  </si>
  <si>
    <t>LEON DIAZ MARTIN ROBERTO</t>
  </si>
  <si>
    <t>LIMON QUINTERO SERGIO ALFONSO</t>
  </si>
  <si>
    <t>LOPEZ ARRIQUIVEZ MIRIAM</t>
  </si>
  <si>
    <t>MEDINA JAIME OLGA</t>
  </si>
  <si>
    <t>MORALES TORRES JESUS IVAN</t>
  </si>
  <si>
    <t>MORENO BERNAL ERNESTO ADOLFO</t>
  </si>
  <si>
    <t>RASCON JIMENEZ JOSE DE LA CRUZ</t>
  </si>
  <si>
    <t>RUBIO LOPEZ LETICIA</t>
  </si>
  <si>
    <t>SORTILLON ALVAREZ YARATSETH MIZRAIM</t>
  </si>
  <si>
    <t>VELEZ BADILLA HANSEL</t>
  </si>
  <si>
    <t>LOPEZ BUZANE BLANCA PATRICIA</t>
  </si>
  <si>
    <t>LEMEN MEYER GONZALEZ ROBERTO</t>
  </si>
  <si>
    <t>SORTILLON HERRERA FRANCISCO ROGELIO</t>
  </si>
  <si>
    <t>FISICO</t>
  </si>
  <si>
    <t>NOMINA</t>
  </si>
  <si>
    <t>CLAVE</t>
  </si>
  <si>
    <t>Mar</t>
  </si>
  <si>
    <t>Jue</t>
  </si>
  <si>
    <t>Lun</t>
  </si>
  <si>
    <t>RAZON SOCIAL</t>
  </si>
  <si>
    <t>OFICINA</t>
  </si>
  <si>
    <t>PLAZA</t>
  </si>
  <si>
    <t>FECHA DE INGRESO</t>
  </si>
  <si>
    <t>FECHA DE ALTA</t>
  </si>
  <si>
    <t>REPORTA A</t>
  </si>
  <si>
    <t>PUESTO REPORTA</t>
  </si>
  <si>
    <t>CURP</t>
  </si>
  <si>
    <t>RFC</t>
  </si>
  <si>
    <t>LOGIN</t>
  </si>
  <si>
    <t>AGENTE</t>
  </si>
  <si>
    <t>CUENTA DE CORREO ELECTRONICO</t>
  </si>
  <si>
    <t>CUENTA NOMINA</t>
  </si>
  <si>
    <t>CUENTA INTERBANCARIA</t>
  </si>
  <si>
    <t>PUESTO</t>
  </si>
  <si>
    <t># PUESTO</t>
  </si>
  <si>
    <t>DESCRIPCION DEPARTAMENTO</t>
  </si>
  <si>
    <t># DEPARTAMENTO</t>
  </si>
  <si>
    <t>TURNO</t>
  </si>
  <si>
    <t>HORA ENTRADA</t>
  </si>
  <si>
    <t>HORA SALIDA</t>
  </si>
  <si>
    <t>DESCANSO</t>
  </si>
  <si>
    <t>DIAS  MES</t>
  </si>
  <si>
    <t>SUELDO MENSUAL NOI</t>
  </si>
  <si>
    <t>CUOTA DIARIA NOI</t>
  </si>
  <si>
    <t>DIAS TRAB NOI</t>
  </si>
  <si>
    <t>FALTAS</t>
  </si>
  <si>
    <t>INC</t>
  </si>
  <si>
    <t>VAC</t>
  </si>
  <si>
    <t xml:space="preserve"> PAGO DIAS TRAB NOI</t>
  </si>
  <si>
    <t>COMISION</t>
  </si>
  <si>
    <t>CAJA DE AHORRO</t>
  </si>
  <si>
    <t>INFONAVIT / FONACOT</t>
  </si>
  <si>
    <t>OTROS DESCUENTOS</t>
  </si>
  <si>
    <t>TOTAL PAGADO QUINCENA NOI</t>
  </si>
  <si>
    <t>SUELDO SINERGIA</t>
  </si>
  <si>
    <t>CUOTA DIARIA SINERGIA</t>
  </si>
  <si>
    <t>DIAS TRAB SINERGIA</t>
  </si>
  <si>
    <t>PAGO DIAS TRAB SINERGIA</t>
  </si>
  <si>
    <t>SUELDO        NOI + SINERGIA</t>
  </si>
  <si>
    <t>PAGO QUIN                     NOI + SINERGIA</t>
  </si>
  <si>
    <t>OBSERVACIONES</t>
  </si>
  <si>
    <t>FECHA DE BAJA</t>
  </si>
  <si>
    <t>VAC PENDIENTES POR TOMAR</t>
  </si>
  <si>
    <t>FINIQUITO PAGADO</t>
  </si>
  <si>
    <t>MEXICO</t>
  </si>
  <si>
    <t>GERENTE ADMINISTRATIVO</t>
  </si>
  <si>
    <t>ANALISTA</t>
  </si>
  <si>
    <t>CALIDAD</t>
  </si>
  <si>
    <t>MATUTINO</t>
  </si>
  <si>
    <t>15:00</t>
  </si>
  <si>
    <t>DOMINGO</t>
  </si>
  <si>
    <t>A</t>
  </si>
  <si>
    <t>D</t>
  </si>
  <si>
    <t>SUPERVISOR</t>
  </si>
  <si>
    <t>GESTOR DE COBRANZA</t>
  </si>
  <si>
    <t>ABC CAPITAL ATENCION CLIENTES</t>
  </si>
  <si>
    <t>V</t>
  </si>
  <si>
    <t>F</t>
  </si>
  <si>
    <t>ABC CAPITAL CAT</t>
  </si>
  <si>
    <t>VESPERTINO</t>
  </si>
  <si>
    <t>22:00</t>
  </si>
  <si>
    <t>CREDI-NISSAN</t>
  </si>
  <si>
    <t>MIXTO</t>
  </si>
  <si>
    <t>09:00</t>
  </si>
  <si>
    <t>18:00</t>
  </si>
  <si>
    <t>GERENTE DE NEGOCIO</t>
  </si>
  <si>
    <t>VISITADOR</t>
  </si>
  <si>
    <t>COFI</t>
  </si>
  <si>
    <t>BANORTE</t>
  </si>
  <si>
    <t>BANCOMER FINANZIA AUTOS</t>
  </si>
  <si>
    <t>BANCOMER TDC</t>
  </si>
  <si>
    <t>17:00</t>
  </si>
  <si>
    <t>GERENTE DE FIRMA</t>
  </si>
  <si>
    <t>SAB O DOM</t>
  </si>
  <si>
    <t>IUSACELL COBRANZA</t>
  </si>
  <si>
    <t>BANCOMER PYMES</t>
  </si>
  <si>
    <t>HSBC TDC</t>
  </si>
  <si>
    <t>BANCOMER CONSUMO</t>
  </si>
  <si>
    <t>NEXTEL</t>
  </si>
  <si>
    <t>TELEFONIA</t>
  </si>
  <si>
    <t>I</t>
  </si>
  <si>
    <t>LEON</t>
  </si>
  <si>
    <t>CD OBREGON</t>
  </si>
  <si>
    <t>BEBJ680325HSRCCS05</t>
  </si>
  <si>
    <t>BEBJ680325SP8</t>
  </si>
  <si>
    <t>BEBJ680325</t>
  </si>
  <si>
    <t>omarbb2000@hotmail.com</t>
  </si>
  <si>
    <t>0231452108</t>
  </si>
  <si>
    <t>072760002314521088</t>
  </si>
  <si>
    <t>ADMINISTRACION</t>
  </si>
  <si>
    <t>FOSR730628MSRLLS03</t>
  </si>
  <si>
    <t>FOSR730628952</t>
  </si>
  <si>
    <t>FOSR730628</t>
  </si>
  <si>
    <t>gabyfs74@gmail.com</t>
  </si>
  <si>
    <t>0230665938</t>
  </si>
  <si>
    <t>072760002306659382</t>
  </si>
  <si>
    <t>GORJ851202HSRMJL09</t>
  </si>
  <si>
    <t>GORJ851202TVA</t>
  </si>
  <si>
    <t>GORJ851202</t>
  </si>
  <si>
    <t>jgr_metal@yahoo.com.mx</t>
  </si>
  <si>
    <t>0239715014</t>
  </si>
  <si>
    <t>072760002397150146</t>
  </si>
  <si>
    <t>08:30</t>
  </si>
  <si>
    <t>RAPG691214HSRYRD06</t>
  </si>
  <si>
    <t>RAPG691214AX5</t>
  </si>
  <si>
    <t>RAPG691214</t>
  </si>
  <si>
    <t>jr.parrae@hotmail.com</t>
  </si>
  <si>
    <t>ICEES</t>
  </si>
  <si>
    <t>RIRJ640205HSRVDM09</t>
  </si>
  <si>
    <t>RIRJ640205M62</t>
  </si>
  <si>
    <t>RIRJ640205</t>
  </si>
  <si>
    <t>jaime.rivera.rguez@gmail.com</t>
  </si>
  <si>
    <t>0231461874</t>
  </si>
  <si>
    <t>072760002314618742</t>
  </si>
  <si>
    <t>SAEM690711MSRNSR05</t>
  </si>
  <si>
    <t>SAEM690711830</t>
  </si>
  <si>
    <t>SAEM690711</t>
  </si>
  <si>
    <t>marina.gap@hotmail.com</t>
  </si>
  <si>
    <t>0230669404</t>
  </si>
  <si>
    <t>072760002306694046</t>
  </si>
  <si>
    <t>HERMOSILLO</t>
  </si>
  <si>
    <t>DIRECTOR DE OPERACIONES</t>
  </si>
  <si>
    <t>COORDINADOR</t>
  </si>
  <si>
    <t>CAPTURISTA</t>
  </si>
  <si>
    <t>BANCOMER</t>
  </si>
  <si>
    <t>INFONAVIT COBRANZA</t>
  </si>
  <si>
    <t>BANCOMER FINANZIA</t>
  </si>
  <si>
    <t>OPERADOR</t>
  </si>
  <si>
    <t>MENSAJERIA Y MANTENIMIENTO</t>
  </si>
  <si>
    <t>21:00</t>
  </si>
  <si>
    <t>ADMINISTRATIVO</t>
  </si>
  <si>
    <t>SISTEMAS</t>
  </si>
  <si>
    <t>SANTANDER</t>
  </si>
  <si>
    <t>RECEPCIONISTA</t>
  </si>
  <si>
    <t>AGUA DE HERMOSILLO</t>
  </si>
  <si>
    <t>LOAA860903HSRRCB03</t>
  </si>
  <si>
    <t>LOAA860903EL3</t>
  </si>
  <si>
    <t>LOAA860903</t>
  </si>
  <si>
    <t>abraham_loera_a@yahoo.com</t>
  </si>
  <si>
    <t>2728885451</t>
  </si>
  <si>
    <t>IMPUESTO PREDIAL GUAYMAS</t>
  </si>
  <si>
    <t>SANTANDER TDC</t>
  </si>
  <si>
    <t>VASA571130HSRLNN03</t>
  </si>
  <si>
    <t>VASA571130G87</t>
  </si>
  <si>
    <t>VASA571130</t>
  </si>
  <si>
    <t>a_fernando_valenzuela@outlook.com</t>
  </si>
  <si>
    <t>MOGC800717MSRNNC01</t>
  </si>
  <si>
    <t>MOGC800717S81</t>
  </si>
  <si>
    <t>MOGC800717</t>
  </si>
  <si>
    <t>cecymg@gmail.com</t>
  </si>
  <si>
    <t>2728884706</t>
  </si>
  <si>
    <t>RECURSOS HUMANOS</t>
  </si>
  <si>
    <t>HSBC CONSUMO</t>
  </si>
  <si>
    <t>SOPORTE ADMINISTRATIVO</t>
  </si>
  <si>
    <t>CONTROL FINANCIERO</t>
  </si>
  <si>
    <t>SPIRA</t>
  </si>
  <si>
    <t>ABC CAPITAL</t>
  </si>
  <si>
    <t>AFASA</t>
  </si>
  <si>
    <t>BANCO NACIONAL DE PARIS</t>
  </si>
  <si>
    <t>HSBC</t>
  </si>
  <si>
    <t>HSBC HIPOTECARIO</t>
  </si>
  <si>
    <t>SATUIZA</t>
  </si>
  <si>
    <t>CAPACITADOR</t>
  </si>
  <si>
    <t>BANCOMER CAT</t>
  </si>
  <si>
    <t>BANCOMER AUTO</t>
  </si>
  <si>
    <t xml:space="preserve">NEXTEL OUTSOURCING </t>
  </si>
  <si>
    <t>ABOGADO</t>
  </si>
  <si>
    <t>GNP</t>
  </si>
  <si>
    <t>INTENDENCIA</t>
  </si>
  <si>
    <t>ADEUDOS VENCIDOS</t>
  </si>
  <si>
    <t>HSBC AUTO</t>
  </si>
  <si>
    <t>AUXILIAR ADMINISTRATIVO</t>
  </si>
  <si>
    <t>19:00</t>
  </si>
  <si>
    <t>BANCOMER CONSUMO CASTIGO</t>
  </si>
  <si>
    <t>BANCOMER CONSUMO QUINCENAL</t>
  </si>
  <si>
    <t>CORPORATIVO</t>
  </si>
  <si>
    <t>CAMY921119MSRSNR03</t>
  </si>
  <si>
    <t>CAMY921119GM0</t>
  </si>
  <si>
    <t>CAMY921119</t>
  </si>
  <si>
    <t>yeraniacasillas@hotmail.com</t>
  </si>
  <si>
    <t>SOCIO</t>
  </si>
  <si>
    <t>CADJ720128HSRSRQ09</t>
  </si>
  <si>
    <t>CADJ720128G16</t>
  </si>
  <si>
    <t>CADJ720128</t>
  </si>
  <si>
    <t>jcastillo1972@hotmail.com</t>
  </si>
  <si>
    <t>CONTRALOR</t>
  </si>
  <si>
    <t>AUXILIAR CONTABLE</t>
  </si>
  <si>
    <t>DIJJ711112HSRZMR00</t>
  </si>
  <si>
    <t>DIJJ711112255</t>
  </si>
  <si>
    <t>DIJJ711112</t>
  </si>
  <si>
    <t>production@lmmmedia.us</t>
  </si>
  <si>
    <t>GUMF770712HSRRRR01</t>
  </si>
  <si>
    <t>GUMF7707129U8</t>
  </si>
  <si>
    <t>GUMF770712</t>
  </si>
  <si>
    <t>panchonto1@hotmail.com</t>
  </si>
  <si>
    <t>LEDM660809HSRNZR05</t>
  </si>
  <si>
    <t>LEDM660809GFA</t>
  </si>
  <si>
    <t>LEDM660809</t>
  </si>
  <si>
    <t>hmo_roberto_leon@yahoo.com</t>
  </si>
  <si>
    <t>1434419472</t>
  </si>
  <si>
    <t>LIQS870803HSRMNR08</t>
  </si>
  <si>
    <t>LIQS870803NA0</t>
  </si>
  <si>
    <t>LIQS870803</t>
  </si>
  <si>
    <t>salq87@gmail.com</t>
  </si>
  <si>
    <t>EXTERNO</t>
  </si>
  <si>
    <t>IMPUESTO PREDIAL HERMOSILLO</t>
  </si>
  <si>
    <t>CONTADOR</t>
  </si>
  <si>
    <t>MEJO810916MJCDML02</t>
  </si>
  <si>
    <t>MEJO8109164F4</t>
  </si>
  <si>
    <t>MEJO810916</t>
  </si>
  <si>
    <t>olgguita_fas@lhotmail.com</t>
  </si>
  <si>
    <t>2728885176</t>
  </si>
  <si>
    <t>MOTJ890626HSRRRS09</t>
  </si>
  <si>
    <t>MOTJ890626BRA</t>
  </si>
  <si>
    <t>MOTJ890626</t>
  </si>
  <si>
    <t>morales.jesusi@hotmail.com</t>
  </si>
  <si>
    <t>MOBE720210HSRRRR04</t>
  </si>
  <si>
    <t>MOBE720210MN1</t>
  </si>
  <si>
    <t>MOBE720210</t>
  </si>
  <si>
    <t>dacamila12@hotmail.com</t>
  </si>
  <si>
    <t>MENSAJERO</t>
  </si>
  <si>
    <t>RAJC751002HGRSMR06</t>
  </si>
  <si>
    <t>RAJC751002HR7</t>
  </si>
  <si>
    <t>RAJC751002</t>
  </si>
  <si>
    <t>josecruz75_10@hotmail.com</t>
  </si>
  <si>
    <t>AUDITOR</t>
  </si>
  <si>
    <t>RULL810718MSRBPT08</t>
  </si>
  <si>
    <t>RULL810718J12</t>
  </si>
  <si>
    <t>RULL810718</t>
  </si>
  <si>
    <t>letixiar@hotmail.com</t>
  </si>
  <si>
    <t>2728886490</t>
  </si>
  <si>
    <t>SOAY860131MSRRLR03</t>
  </si>
  <si>
    <t>SOAY860131315</t>
  </si>
  <si>
    <t>SOAY860131</t>
  </si>
  <si>
    <t>1490404381</t>
  </si>
  <si>
    <t>VEBH910129HBCLDN03</t>
  </si>
  <si>
    <t>VEBH910129MT2</t>
  </si>
  <si>
    <t>VEBH910129</t>
  </si>
  <si>
    <t>h_velez3@hotmail.com</t>
  </si>
  <si>
    <t>LOBB671125MSRPZL09</t>
  </si>
  <si>
    <t>LOBB671125876</t>
  </si>
  <si>
    <t>LOBB671125</t>
  </si>
  <si>
    <t>patricia.lopez.b@hotmail.com</t>
  </si>
  <si>
    <t>2728884994</t>
  </si>
  <si>
    <t>CARTEO</t>
  </si>
  <si>
    <t>BANORTE BANCA 55 CONSUMO</t>
  </si>
  <si>
    <t>MONTALVO TOVAR MARTA CATALINA</t>
  </si>
  <si>
    <t>LOPEZ ESPINOZA LUIS PAVEL</t>
  </si>
  <si>
    <t>MOTM600114MGTNVR03</t>
  </si>
  <si>
    <t>MOTM600114B12</t>
  </si>
  <si>
    <t>LOEL910616HSRPSS09</t>
  </si>
  <si>
    <t>LOEL910616SF2</t>
  </si>
  <si>
    <t>MOTM600114</t>
  </si>
  <si>
    <t>LOEL910616</t>
  </si>
  <si>
    <t>PUESTOS</t>
  </si>
  <si>
    <t>DEPARTAMENTOS</t>
  </si>
  <si>
    <t>SUELDO MENSUAL</t>
  </si>
  <si>
    <t>SUELDO POR DIA</t>
  </si>
  <si>
    <t>SUELDO POR CONTATO</t>
  </si>
  <si>
    <t>no_mes</t>
  </si>
  <si>
    <t>text_mes</t>
  </si>
  <si>
    <t>TITULAR</t>
  </si>
  <si>
    <t>Aguascaliente</t>
  </si>
  <si>
    <t>Enero</t>
  </si>
  <si>
    <t>Baja California</t>
  </si>
  <si>
    <t>Febrero</t>
  </si>
  <si>
    <t>SOLO QUE SEAN VISITAS</t>
  </si>
  <si>
    <t>Baja California Sur</t>
  </si>
  <si>
    <t>Marzo</t>
  </si>
  <si>
    <t>Campeche</t>
  </si>
  <si>
    <t>Abril</t>
  </si>
  <si>
    <t>Coahuila</t>
  </si>
  <si>
    <t>Mayo</t>
  </si>
  <si>
    <t>ABC CAPITAL INFONAVIT</t>
  </si>
  <si>
    <t>Colima</t>
  </si>
  <si>
    <t>Junio</t>
  </si>
  <si>
    <t>ABC CAPITAL PROSPECTACION</t>
  </si>
  <si>
    <t>Chiapas</t>
  </si>
  <si>
    <t>Julio</t>
  </si>
  <si>
    <t>Chihuahua</t>
  </si>
  <si>
    <t>Agosto</t>
  </si>
  <si>
    <t>ALTAR</t>
  </si>
  <si>
    <t>DF</t>
  </si>
  <si>
    <t>Septiembre</t>
  </si>
  <si>
    <t>AMERICAN EXPRESS 3a</t>
  </si>
  <si>
    <t>Durango</t>
  </si>
  <si>
    <t>Octubre</t>
  </si>
  <si>
    <t>INTERNOS</t>
  </si>
  <si>
    <t>AMERICAN EXPRESS 4a</t>
  </si>
  <si>
    <t>Guanajuato</t>
  </si>
  <si>
    <t>Noviembre</t>
  </si>
  <si>
    <t>APOYO ECONOMICO</t>
  </si>
  <si>
    <t>Guerrero</t>
  </si>
  <si>
    <t>Diciembre</t>
  </si>
  <si>
    <t>BANCO AFIRME</t>
  </si>
  <si>
    <t>Hidalgo</t>
  </si>
  <si>
    <t>MONITOREO</t>
  </si>
  <si>
    <t>Jalisco</t>
  </si>
  <si>
    <t>BANCOMER CONSUMO MENSUAL</t>
  </si>
  <si>
    <t>Estado de Mexico</t>
  </si>
  <si>
    <t>Michoacan</t>
  </si>
  <si>
    <t>BANCOMER FALLIDO</t>
  </si>
  <si>
    <t>Morelos</t>
  </si>
  <si>
    <t>Nayarit</t>
  </si>
  <si>
    <t>BANCOMER MULTIPRODUCTO</t>
  </si>
  <si>
    <t>Nuevo Leon</t>
  </si>
  <si>
    <t>CHOFER</t>
  </si>
  <si>
    <t>BANCOMER PROYECTO CASTIGO</t>
  </si>
  <si>
    <t>Oaxaca</t>
  </si>
  <si>
    <t>SOPORTE A SUPERVISOR</t>
  </si>
  <si>
    <t>Puebla</t>
  </si>
  <si>
    <t>BANORTE BANCA 54 AUTO</t>
  </si>
  <si>
    <t>Queretaro</t>
  </si>
  <si>
    <t>BANORTE BANCA 54 CONSUMO</t>
  </si>
  <si>
    <t>Quintana Roo</t>
  </si>
  <si>
    <t>BANORTE BANCA 54 HIPOTECARIO</t>
  </si>
  <si>
    <t>San Luis Potosi</t>
  </si>
  <si>
    <t>BANORTE BANCA 54 TDC</t>
  </si>
  <si>
    <t>Sinaloa</t>
  </si>
  <si>
    <t>BANORTE BANCA 55 AUTO</t>
  </si>
  <si>
    <t>Sonora</t>
  </si>
  <si>
    <t>Tabasco</t>
  </si>
  <si>
    <t>BANORTE BANCA 55 HIPOTECARIO</t>
  </si>
  <si>
    <t>Tamaulipas</t>
  </si>
  <si>
    <t>NOMINAS</t>
  </si>
  <si>
    <t>BANORTE BANCA 55 TDC</t>
  </si>
  <si>
    <t>Tlaxcala</t>
  </si>
  <si>
    <t>CALIFORNIA COMMERCE BANK</t>
  </si>
  <si>
    <t>Veracruz</t>
  </si>
  <si>
    <t>CALL CENTER SECORSE</t>
  </si>
  <si>
    <t>Yucatan</t>
  </si>
  <si>
    <t>Zacatecas</t>
  </si>
  <si>
    <t>ANALISTA LEGAL</t>
  </si>
  <si>
    <t>CARTEO AMEX</t>
  </si>
  <si>
    <t>COMPRANOMINA</t>
  </si>
  <si>
    <t>PROMOTOR VENTAS</t>
  </si>
  <si>
    <t>CONAUTO</t>
  </si>
  <si>
    <t>GERENTE SISTEMAS</t>
  </si>
  <si>
    <t>CREDIFIEL</t>
  </si>
  <si>
    <t>DIRECTOR</t>
  </si>
  <si>
    <t>SUBDIRECTOR</t>
  </si>
  <si>
    <t>CUAUHTEMOC MOCTEZUMA</t>
  </si>
  <si>
    <t>DINAMOTOS</t>
  </si>
  <si>
    <t>FORD CREDIT</t>
  </si>
  <si>
    <t>GE AUTO JURIDICO</t>
  </si>
  <si>
    <t>INFONAVIT VENTAS</t>
  </si>
  <si>
    <t>IUSACELL INVESTIGACIONES</t>
  </si>
  <si>
    <t>MOVISTAR INVESTIGACIONES</t>
  </si>
  <si>
    <t>PROPIA</t>
  </si>
  <si>
    <t>SANTO ADELANTO</t>
  </si>
  <si>
    <t>SCOTIABANK</t>
  </si>
  <si>
    <t>SCOTIABANK VISITAS</t>
  </si>
  <si>
    <t>SEARS</t>
  </si>
  <si>
    <t>SECORSE</t>
  </si>
  <si>
    <t>VOLKSWAGEN</t>
  </si>
  <si>
    <t>ALLY</t>
  </si>
  <si>
    <t>ABC CAPITAL FOVISSSTE</t>
  </si>
  <si>
    <t>ABC CAPITAL INFONAVIT CAT</t>
  </si>
  <si>
    <t>ABC INFONAVIT ATP</t>
  </si>
  <si>
    <t>ABC INFONAVIT RTH</t>
  </si>
  <si>
    <t>ENROQUE EMPRESARIAL</t>
  </si>
  <si>
    <t>MONETIZACION</t>
  </si>
  <si>
    <t>GOBIERNO DEL ESTADO</t>
  </si>
  <si>
    <t>ABC SAC BANCO AMIGO</t>
  </si>
  <si>
    <t>FOMEPADE</t>
  </si>
  <si>
    <t>ABC CAPITAL INMOBILIARIA</t>
  </si>
  <si>
    <t>(AREA: CONTABILIDAD, FACTURACION, JURIDICO)</t>
  </si>
  <si>
    <t>MIS</t>
  </si>
  <si>
    <t>SYCO</t>
  </si>
  <si>
    <t>HSBC CAT</t>
  </si>
  <si>
    <t>FINSOL</t>
  </si>
  <si>
    <t>BANCOMER TDC CASTIGO</t>
  </si>
  <si>
    <t>BANCOMER TDC FALLIDO</t>
  </si>
  <si>
    <t>BANCOMER FINANZIA CASTIGO</t>
  </si>
  <si>
    <t>BANCOMER FINANZIA FALLIDA</t>
  </si>
  <si>
    <t>BANORTE BANCA 55 CREDINOMINA</t>
  </si>
  <si>
    <t>BANORTE BANCA 55 PERSONALES</t>
  </si>
  <si>
    <t>SANTANDER CONSUMO</t>
  </si>
  <si>
    <t>ABC CAPITAL RECEPCION</t>
  </si>
  <si>
    <t>BANORTE IXE</t>
  </si>
  <si>
    <t>MULTAS DE TRANSITO HERMOSILLO</t>
  </si>
  <si>
    <t>CHAPUR</t>
  </si>
  <si>
    <t>PROPIA ALLY</t>
  </si>
  <si>
    <t>MULTAS FEDERALES</t>
  </si>
  <si>
    <t>PREDIALES AMISTOSOS</t>
  </si>
  <si>
    <t>FINANCIERA INDEPENDENCIA</t>
  </si>
  <si>
    <t>LIVERPOOL</t>
  </si>
  <si>
    <t>FINAYUDA</t>
  </si>
  <si>
    <t>CAME</t>
  </si>
  <si>
    <t>SELCOR AFIRME</t>
  </si>
  <si>
    <t>BANCOMER TDC VIGENTE</t>
  </si>
  <si>
    <t>BANCOMER TDC VENCIDA</t>
  </si>
  <si>
    <t>CAT</t>
  </si>
  <si>
    <t>DPORTENIS</t>
  </si>
  <si>
    <t>HSBC AUTOS</t>
  </si>
  <si>
    <t>MULTAS DE HERMOSILLO</t>
  </si>
  <si>
    <t>NEXTEL OUTSOURCING COBRANZA</t>
  </si>
  <si>
    <t>TECNOPARQUE</t>
  </si>
  <si>
    <t>OFICINA TLALPAN</t>
  </si>
  <si>
    <t>MES DE INGRESO</t>
  </si>
  <si>
    <t>PEREZ PADILLA GABRIEL</t>
  </si>
  <si>
    <t>MES DE BAJA</t>
  </si>
  <si>
    <t>FINCA</t>
  </si>
  <si>
    <t>URQUIETA ORTEGA GUSTAVO ALFONSO</t>
  </si>
  <si>
    <t>UUOG851029HGTRRS08</t>
  </si>
  <si>
    <t>UUOG851029NW8</t>
  </si>
  <si>
    <t>UUOG851029</t>
  </si>
  <si>
    <t>PALACIO DE HIERRO</t>
  </si>
  <si>
    <t>TLALNEPANTLA</t>
  </si>
  <si>
    <t>FINIQUITO DE ADEUDOS</t>
  </si>
  <si>
    <t>METROINVEST</t>
  </si>
  <si>
    <t>ZARZA PEREZ LESLY STEFANY</t>
  </si>
  <si>
    <t>9:00</t>
  </si>
  <si>
    <t>BURBOA SAN MARTIN JOEL</t>
  </si>
  <si>
    <t>BUSJ710210HSRRNL01</t>
  </si>
  <si>
    <t>BUSJ7102102N2</t>
  </si>
  <si>
    <t>BUSJ710210</t>
  </si>
  <si>
    <t>NOMBRE DE GERENTE DE NEGOCIO</t>
  </si>
  <si>
    <t>PAGO</t>
  </si>
  <si>
    <t>JULIO MORALES ANDREU</t>
  </si>
  <si>
    <t>GERENTE DE SISTEMAS</t>
  </si>
  <si>
    <t>LUCERO VASQUEZ EDUARDO</t>
  </si>
  <si>
    <t>CORP MAX ESTADO</t>
  </si>
  <si>
    <t>MONTOYA GARCIA MARIANA YUNUEN</t>
  </si>
  <si>
    <t>MOGM880126MMNNRR03</t>
  </si>
  <si>
    <t>MOGM8801264W7</t>
  </si>
  <si>
    <t>MOGM880126</t>
  </si>
  <si>
    <t>yunuena 12300hotmail.com</t>
  </si>
  <si>
    <t>CFESMA</t>
  </si>
  <si>
    <t>PEREZ RAMIREZ JOSE LUIS</t>
  </si>
  <si>
    <t>PERL600114HGTRMS07</t>
  </si>
  <si>
    <t>PERL600114J63</t>
  </si>
  <si>
    <t>PERL600114</t>
  </si>
  <si>
    <t>Mier</t>
  </si>
  <si>
    <t>Vier</t>
  </si>
  <si>
    <t xml:space="preserve">Dom </t>
  </si>
  <si>
    <t>Sab</t>
  </si>
  <si>
    <t>MARTINEZ MIGUEL ARTURO</t>
  </si>
  <si>
    <t>MAMA890627HDFRGR09</t>
  </si>
  <si>
    <t>MAMA890627MA4</t>
  </si>
  <si>
    <t>MOVISTAR (VENTAS)</t>
  </si>
  <si>
    <t>MAMA890627</t>
  </si>
  <si>
    <t>c.aye_hope@hotmail.com</t>
  </si>
  <si>
    <t>CREDI-EMPLEADO (SICREA)</t>
  </si>
  <si>
    <t>MARTINEZ HERNANDEZ CLAUDIA ANDREA</t>
  </si>
  <si>
    <t>MARTINEZ HERNANDEZ MONSERRAT</t>
  </si>
  <si>
    <t>MAHC971024MMCRRL00</t>
  </si>
  <si>
    <t>MAHC971024GE9</t>
  </si>
  <si>
    <t>MAHM960427MMCRRN08</t>
  </si>
  <si>
    <t>MAHM960427QP7</t>
  </si>
  <si>
    <t>MAHC971024</t>
  </si>
  <si>
    <t>MAHM960427</t>
  </si>
  <si>
    <t>andreamartinez219@yahoo.co,</t>
  </si>
  <si>
    <t>martinezmario645@yahoo.com</t>
  </si>
  <si>
    <t>TORRES GARCIA ZAIRA YANETH</t>
  </si>
  <si>
    <t xml:space="preserve"> 072 760 00446072841 6</t>
  </si>
  <si>
    <t>ASESOR ATENCION CLIENTES</t>
  </si>
  <si>
    <t>BAJA</t>
  </si>
  <si>
    <t>ALMERIA DEL PACIFICO</t>
  </si>
  <si>
    <t>COBRAMENT PEBROTS</t>
  </si>
  <si>
    <t>LIRA PEREZ EDGAR MANUEL</t>
  </si>
  <si>
    <t>LIPE980729HMCRRD09</t>
  </si>
  <si>
    <t>LIPE980729PG7</t>
  </si>
  <si>
    <t>LIPE980729</t>
  </si>
  <si>
    <t>kanon_geminis13@hotmail.com</t>
  </si>
  <si>
    <t>MEX-DAM</t>
  </si>
  <si>
    <t>ABARCA MOTA JULIO CESAR</t>
  </si>
  <si>
    <t>MARTINEZ TENORIO ITZEL MAYTE</t>
  </si>
  <si>
    <t>MATI980226MMCRNT04</t>
  </si>
  <si>
    <t>MATI980226TN0</t>
  </si>
  <si>
    <t>MATI980226</t>
  </si>
  <si>
    <t>loveme_1226@hotmaill.com</t>
  </si>
  <si>
    <t>ALTA</t>
  </si>
  <si>
    <t>* SE VERIFICO ASISTENCIA CON SUPERVISOR</t>
  </si>
  <si>
    <t>GAS NATURAL</t>
  </si>
  <si>
    <t>AJUTE</t>
  </si>
  <si>
    <t>CHAVEZ MAYA CARLOS</t>
  </si>
  <si>
    <t>HERNANDEZ CONTRERAS JOSE LUIS</t>
  </si>
  <si>
    <t>CRUZ ARELLANO ZAZIL MONSERRAT</t>
  </si>
  <si>
    <t>ROSAS GUTIERREZ ALEJANDRO URIEL</t>
  </si>
  <si>
    <t>GOMEZ GARCIA ARLETTE MONSERRAT</t>
  </si>
  <si>
    <t>DUEÑAS DE LA ROSA MARTIN SERGIO</t>
  </si>
  <si>
    <t>AGUIRRE SANCHEZ ROSA MARIA</t>
  </si>
  <si>
    <t>GONZALEZ REYES URIEL</t>
  </si>
  <si>
    <t>LOPEZ ROBERT MAURICIO</t>
  </si>
  <si>
    <t>MARTINEZ PEREZ RICARDO ALEJANDRO</t>
  </si>
  <si>
    <t>REINGRESO</t>
  </si>
  <si>
    <t>CAMC891023HDFHYR08</t>
  </si>
  <si>
    <t>CAMC891023QMA</t>
  </si>
  <si>
    <t>HECL980127HMCRNS04</t>
  </si>
  <si>
    <t>HECL9801275U4</t>
  </si>
  <si>
    <t>CUAZ960128MMCRRZ08</t>
  </si>
  <si>
    <t>CUAZ960128PP4</t>
  </si>
  <si>
    <t>ROGA941102HMCSTL06</t>
  </si>
  <si>
    <t>ROGA941102TN0</t>
  </si>
  <si>
    <t>GOGA961109MMCMRR05</t>
  </si>
  <si>
    <t>GOGA961109BP9</t>
  </si>
  <si>
    <t>DURM960221HMCXSR04</t>
  </si>
  <si>
    <t>DURM960221DR1</t>
  </si>
  <si>
    <t>AUSR960926MMCGNS01</t>
  </si>
  <si>
    <t>AUSR960926IC1</t>
  </si>
  <si>
    <t>GORU910409HDFNYR04</t>
  </si>
  <si>
    <t>GORU910409BF4</t>
  </si>
  <si>
    <t>LORM960317HMCPBR09</t>
  </si>
  <si>
    <t>LORM960317CP6</t>
  </si>
  <si>
    <t>MAPR980426HMCRRC00</t>
  </si>
  <si>
    <t>MAPR9804261D6</t>
  </si>
  <si>
    <t>CAMC891023</t>
  </si>
  <si>
    <t>HECL980127</t>
  </si>
  <si>
    <t>CUAZ960128</t>
  </si>
  <si>
    <t>ROGA941102</t>
  </si>
  <si>
    <t>GOGA961109</t>
  </si>
  <si>
    <t>DURM960221</t>
  </si>
  <si>
    <t>AUSR960926</t>
  </si>
  <si>
    <t>GORU910409</t>
  </si>
  <si>
    <t>LORM960317</t>
  </si>
  <si>
    <t>MAPR980426</t>
  </si>
  <si>
    <t>killer231089@gmail.com</t>
  </si>
  <si>
    <t>luis.hdz-1996@outlook.es</t>
  </si>
  <si>
    <t>zacilmca_280196@hotmail.com</t>
  </si>
  <si>
    <t>pollo75@outlook.es</t>
  </si>
  <si>
    <t>arlettemgomez@hotmail.com</t>
  </si>
  <si>
    <t>martbass16@gmail.com</t>
  </si>
  <si>
    <t>rosseaguirre@gmail.com</t>
  </si>
  <si>
    <t>urielgonzalezimemsa@outlook.com</t>
  </si>
  <si>
    <t>bambanmarmol@gmail.com</t>
  </si>
  <si>
    <t>B</t>
  </si>
  <si>
    <t>CRESCENCIO ANTONIO DANIEL</t>
  </si>
  <si>
    <t>RODRIGUEZ MONTAÑO ELIZABETH</t>
  </si>
  <si>
    <t>CORTES MALDONADO RODRIGO ERNESTO</t>
  </si>
  <si>
    <t>CALDERON SALAZAR EDUARDO ANTONIO</t>
  </si>
  <si>
    <t>ALVAREZ SALAS DAVID</t>
  </si>
  <si>
    <t>ROMERO GARCIA LORELLI SAMANTHA</t>
  </si>
  <si>
    <t>BRETON CANTERO MIGUEL ANGEL</t>
  </si>
  <si>
    <t>GUTIERREZ HEREDIA ANA KAREN</t>
  </si>
  <si>
    <t>RAMIREZ FLORES JUAN CARLOS</t>
  </si>
  <si>
    <t>CEAD930128HMCRNN00</t>
  </si>
  <si>
    <t>CEAD9301282H2</t>
  </si>
  <si>
    <t>ROME880103MMCDNL03</t>
  </si>
  <si>
    <t>ROME880103BY6</t>
  </si>
  <si>
    <t>COMR970513HMCRLD03</t>
  </si>
  <si>
    <t>COMR970513RJ3</t>
  </si>
  <si>
    <t>CASE970409HDFLLD03</t>
  </si>
  <si>
    <t>CASE970409UK2</t>
  </si>
  <si>
    <t>AASD960201HMCLLV09</t>
  </si>
  <si>
    <t>AASD960201DVA</t>
  </si>
  <si>
    <t>ROGL950502MMCMRR08</t>
  </si>
  <si>
    <t>ROGL950502IP5</t>
  </si>
  <si>
    <t>BECM900116HDFNG04</t>
  </si>
  <si>
    <t>BECM900116</t>
  </si>
  <si>
    <t>GUHA950507MDFTRN06</t>
  </si>
  <si>
    <t>GUHA950507PC7</t>
  </si>
  <si>
    <t>RAFJ970328HMCMLN04</t>
  </si>
  <si>
    <t>RAFJ970328IL1</t>
  </si>
  <si>
    <t>CEAD930128</t>
  </si>
  <si>
    <t>ROME880103</t>
  </si>
  <si>
    <t>COMR970513</t>
  </si>
  <si>
    <t>CASE970409</t>
  </si>
  <si>
    <t>AASD960201</t>
  </si>
  <si>
    <t>ROGL950502</t>
  </si>
  <si>
    <t>GUHA950507</t>
  </si>
  <si>
    <t>RAFJ970328</t>
  </si>
  <si>
    <t>danielctro9328@hotmail.com</t>
  </si>
  <si>
    <t>comealtiva-165@hotmail.com</t>
  </si>
  <si>
    <t>genesen01@gmail.com</t>
  </si>
  <si>
    <t>eduardo.calderon_zalazar@hotmail.com</t>
  </si>
  <si>
    <t>david_as96@outlook.com</t>
  </si>
  <si>
    <t>samgarcia716@gmail.com</t>
  </si>
  <si>
    <t>mikiangel0411@hotmail.com</t>
  </si>
  <si>
    <t>smileslove55@hotmail.com</t>
  </si>
  <si>
    <t>chacly97_aleti@hotmail.com</t>
  </si>
  <si>
    <t>HERNANDEZ RANGEL SANDRA MAYREN</t>
  </si>
  <si>
    <t>GUZMAN SANCHEZ DIANA</t>
  </si>
  <si>
    <t>HERS890813MDFRNN01</t>
  </si>
  <si>
    <t>HERS8908132E2</t>
  </si>
  <si>
    <t>GUSD900621MMCZNN02</t>
  </si>
  <si>
    <t>GUSD9006216Z4</t>
  </si>
  <si>
    <t>HERS890813</t>
  </si>
  <si>
    <t>GUSD900621</t>
  </si>
  <si>
    <t>sandi1308mayrem@gmail.com</t>
  </si>
  <si>
    <t>fresky_21_06_90@hotmail.com</t>
  </si>
  <si>
    <t>* BAJA DESDE FEBRERO ( YA NO SE LE ESTABA PAGANDO DESDE ESA FECHA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</si>
</sst>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 $&quot;#,##0.00\ ;&quot;-$&quot;#,##0.00\ ;&quot; $-&quot;#\ ;@\ "/>
    <numFmt numFmtId="166" formatCode="[$-C0A]General"/>
    <numFmt numFmtId="167" formatCode="0;[Red]0"/>
    <numFmt numFmtId="168" formatCode="\$#,##0.00;&quot;-$&quot;#,##0.00"/>
    <numFmt numFmtId="169" formatCode="_-[$€-2]* #,##0.00_-;\-[$€-2]* #,##0.00_-;_-[$€-2]* &quot;-&quot;??_-"/>
    <numFmt numFmtId="170" formatCode="_-\$* #,##0.00_-;&quot;-$&quot;* #,##0.00_-;_-\$* \-??_-;_-@_-"/>
    <numFmt numFmtId="171" formatCode="_-[$€-2]* #,##0.00_-;\-[$€-2]* #,##0.00_-;_-[$€-2]* \-??_-"/>
    <numFmt numFmtId="172" formatCode="_-* #,##0.00_-;\-* #,##0.00_-;_-* \-??_-;_-@_-"/>
    <numFmt numFmtId="173" formatCode="&quot; $&quot;#,##0.00&quot; &quot;;&quot;-$&quot;#,##0.00&quot; &quot;;&quot; $-&quot;#&quot; &quot;;@&quot; &quot;"/>
    <numFmt numFmtId="174" formatCode="[$€]#,##0.00\ ;\-[$€]#,##0.00\ ;[$€]\-#\ "/>
    <numFmt numFmtId="175" formatCode="#,##0.00\ ;\-#,##0.00\ ;&quot; -&quot;#\ ;@\ "/>
    <numFmt numFmtId="176" formatCode="dd/mm/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Mangal"/>
      <family val="2"/>
    </font>
    <font>
      <sz val="11"/>
      <color theme="1"/>
      <name val="Cambria"/>
      <family val="2"/>
      <scheme val="major"/>
    </font>
    <font>
      <sz val="11"/>
      <color rgb="FF000000"/>
      <name val="Liberation Sans11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Liberation Sans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8"/>
      <name val="Calibri"/>
      <family val="2"/>
    </font>
    <font>
      <sz val="10"/>
      <color rgb="FF333333"/>
      <name val="Arial"/>
      <family val="2"/>
    </font>
    <font>
      <b/>
      <sz val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0"/>
      <name val="Lohit Devanagari"/>
      <family val="2"/>
    </font>
    <font>
      <u/>
      <sz val="10"/>
      <color indexed="12"/>
      <name val="Arial"/>
      <family val="2"/>
    </font>
    <font>
      <u/>
      <sz val="11"/>
      <color indexed="12"/>
      <name val="Cambria"/>
      <family val="2"/>
    </font>
    <font>
      <sz val="11"/>
      <color indexed="8"/>
      <name val="Cambria"/>
      <family val="2"/>
    </font>
    <font>
      <sz val="10"/>
      <color rgb="FF000000"/>
      <name val="Mangal"/>
      <family val="1"/>
    </font>
    <font>
      <u/>
      <sz val="11"/>
      <color theme="10"/>
      <name val="Cambria"/>
      <family val="2"/>
    </font>
    <font>
      <b/>
      <i/>
      <sz val="16"/>
      <color theme="1"/>
      <name val="Liberation Sans"/>
    </font>
    <font>
      <sz val="11"/>
      <color rgb="FF000000"/>
      <name val="Cambria"/>
      <family val="1"/>
    </font>
    <font>
      <b/>
      <i/>
      <u/>
      <sz val="11"/>
      <color theme="1"/>
      <name val="Liberation Sans"/>
    </font>
    <font>
      <b/>
      <sz val="1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0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165" fontId="4" fillId="0" borderId="0" applyFill="0" applyBorder="0" applyAlignment="0" applyProtection="0"/>
    <xf numFmtId="166" fontId="6" fillId="0" borderId="0" applyBorder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7" fillId="0" borderId="0"/>
    <xf numFmtId="0" fontId="18" fillId="0" borderId="0" applyBorder="0" applyProtection="0"/>
    <xf numFmtId="0" fontId="18" fillId="0" borderId="0" applyBorder="0" applyProtection="0"/>
    <xf numFmtId="0" fontId="19" fillId="0" borderId="0"/>
    <xf numFmtId="0" fontId="20" fillId="0" borderId="0" applyNumberFormat="0" applyBorder="0" applyProtection="0"/>
    <xf numFmtId="0" fontId="2" fillId="0" borderId="0"/>
    <xf numFmtId="0" fontId="18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0" fillId="0" borderId="0"/>
    <xf numFmtId="0" fontId="30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32" fillId="0" borderId="0" applyFill="0" applyBorder="0" applyAlignment="0" applyProtection="0"/>
    <xf numFmtId="0" fontId="30" fillId="0" borderId="0"/>
    <xf numFmtId="0" fontId="30" fillId="0" borderId="0"/>
    <xf numFmtId="0" fontId="2" fillId="0" borderId="0"/>
    <xf numFmtId="171" fontId="2" fillId="0" borderId="0" applyFill="0" applyBorder="0" applyAlignment="0" applyProtection="0"/>
    <xf numFmtId="174" fontId="2" fillId="0" borderId="0" applyFill="0" applyBorder="0" applyAlignment="0" applyProtection="0"/>
    <xf numFmtId="166" fontId="20" fillId="0" borderId="0" applyBorder="0" applyProtection="0"/>
    <xf numFmtId="166" fontId="20" fillId="0" borderId="0"/>
    <xf numFmtId="173" fontId="36" fillId="0" borderId="0" applyBorder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2" fontId="2" fillId="0" borderId="0" applyFill="0" applyBorder="0" applyAlignment="0" applyProtection="0"/>
    <xf numFmtId="175" fontId="2" fillId="0" borderId="0" applyFill="0" applyBorder="0" applyAlignment="0" applyProtection="0"/>
    <xf numFmtId="0" fontId="4" fillId="0" borderId="0" applyFill="0" applyBorder="0" applyAlignment="0" applyProtection="0"/>
    <xf numFmtId="170" fontId="2" fillId="0" borderId="0" applyFill="0" applyBorder="0" applyAlignment="0" applyProtection="0"/>
    <xf numFmtId="165" fontId="2" fillId="0" borderId="0" applyFill="0" applyBorder="0" applyAlignment="0" applyProtection="0"/>
    <xf numFmtId="165" fontId="4" fillId="0" borderId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ill="0" applyBorder="0" applyAlignment="0" applyProtection="0"/>
    <xf numFmtId="44" fontId="1" fillId="0" borderId="0" applyFont="0" applyFill="0" applyBorder="0" applyAlignment="0" applyProtection="0"/>
    <xf numFmtId="165" fontId="4" fillId="0" borderId="0" applyFill="0" applyBorder="0" applyAlignment="0" applyProtection="0"/>
    <xf numFmtId="165" fontId="2" fillId="0" borderId="0" applyFill="0" applyBorder="0" applyAlignment="0" applyProtection="0"/>
    <xf numFmtId="44" fontId="1" fillId="0" borderId="0" applyFont="0" applyFill="0" applyBorder="0" applyAlignment="0" applyProtection="0"/>
    <xf numFmtId="165" fontId="2" fillId="0" borderId="0" applyFill="0" applyBorder="0" applyAlignment="0" applyProtection="0"/>
    <xf numFmtId="165" fontId="4" fillId="0" borderId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9" fillId="0" borderId="0"/>
    <xf numFmtId="0" fontId="17" fillId="0" borderId="0"/>
    <xf numFmtId="0" fontId="19" fillId="0" borderId="0"/>
    <xf numFmtId="0" fontId="17" fillId="0" borderId="0"/>
    <xf numFmtId="0" fontId="18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ill="0" applyBorder="0" applyAlignment="0" applyProtection="0"/>
    <xf numFmtId="9" fontId="5" fillId="0" borderId="0" applyFont="0" applyFill="0" applyBorder="0" applyAlignment="0" applyProtection="0"/>
    <xf numFmtId="9" fontId="2" fillId="0" borderId="0" applyFill="0" applyBorder="0" applyAlignment="0" applyProtection="0"/>
    <xf numFmtId="170" fontId="2" fillId="0" borderId="0" applyFill="0" applyBorder="0" applyAlignment="0" applyProtection="0"/>
    <xf numFmtId="0" fontId="20" fillId="0" borderId="0" applyNumberFormat="0" applyBorder="0" applyProtection="0"/>
    <xf numFmtId="0" fontId="18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0" fontId="40" fillId="0" borderId="0"/>
    <xf numFmtId="0" fontId="40" fillId="0" borderId="0"/>
    <xf numFmtId="0" fontId="39" fillId="0" borderId="0"/>
    <xf numFmtId="0" fontId="20" fillId="0" borderId="0"/>
    <xf numFmtId="0" fontId="38" fillId="0" borderId="0">
      <alignment horizontal="center" textRotation="90"/>
    </xf>
    <xf numFmtId="0" fontId="38" fillId="0" borderId="0">
      <alignment horizontal="center"/>
    </xf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6" fontId="6" fillId="0" borderId="0" applyBorder="0" applyProtection="0"/>
    <xf numFmtId="165" fontId="4" fillId="0" borderId="0" applyFill="0" applyBorder="0" applyAlignment="0" applyProtection="0"/>
    <xf numFmtId="0" fontId="2" fillId="0" borderId="0"/>
  </cellStyleXfs>
  <cellXfs count="97">
    <xf numFmtId="0" fontId="0" fillId="0" borderId="0" xfId="0"/>
    <xf numFmtId="0" fontId="9" fillId="0" borderId="0" xfId="0" applyFont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/>
    <xf numFmtId="164" fontId="0" fillId="0" borderId="0" xfId="0" applyNumberForma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20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8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9" applyNumberFormat="1" applyFont="1" applyFill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0" fontId="0" fillId="0" borderId="0" xfId="0" applyAlignment="1"/>
    <xf numFmtId="49" fontId="25" fillId="0" borderId="0" xfId="3" applyNumberFormat="1" applyFont="1" applyFill="1" applyAlignment="1">
      <alignment horizontal="center" vertical="center" wrapText="1"/>
    </xf>
    <xf numFmtId="0" fontId="5" fillId="0" borderId="0" xfId="5" applyFill="1"/>
    <xf numFmtId="49" fontId="5" fillId="0" borderId="0" xfId="5" applyNumberFormat="1" applyFill="1"/>
    <xf numFmtId="0" fontId="5" fillId="0" borderId="0" xfId="5"/>
    <xf numFmtId="49" fontId="26" fillId="0" borderId="0" xfId="3" applyNumberFormat="1" applyFont="1" applyFill="1" applyAlignment="1">
      <alignment horizontal="left"/>
    </xf>
    <xf numFmtId="164" fontId="23" fillId="0" borderId="0" xfId="1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0" fontId="27" fillId="0" borderId="0" xfId="0" applyFont="1"/>
    <xf numFmtId="167" fontId="26" fillId="0" borderId="0" xfId="3" applyNumberFormat="1" applyFont="1" applyFill="1" applyAlignment="1">
      <alignment horizontal="left"/>
    </xf>
    <xf numFmtId="164" fontId="0" fillId="0" borderId="0" xfId="0" applyNumberFormat="1"/>
    <xf numFmtId="0" fontId="26" fillId="0" borderId="0" xfId="3" applyNumberFormat="1" applyFont="1" applyFill="1" applyAlignment="1">
      <alignment horizontal="left"/>
    </xf>
    <xf numFmtId="168" fontId="24" fillId="0" borderId="0" xfId="6" applyNumberFormat="1" applyFont="1" applyFill="1" applyBorder="1" applyAlignment="1" applyProtection="1">
      <alignment horizontal="left"/>
    </xf>
    <xf numFmtId="167" fontId="26" fillId="0" borderId="0" xfId="11" applyNumberFormat="1" applyFont="1" applyFill="1" applyAlignment="1">
      <alignment horizontal="left"/>
    </xf>
    <xf numFmtId="49" fontId="26" fillId="0" borderId="0" xfId="11" applyNumberFormat="1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0" fillId="3" borderId="0" xfId="0" applyFill="1"/>
    <xf numFmtId="0" fontId="0" fillId="3" borderId="0" xfId="0" applyFont="1" applyFill="1"/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8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Border="1" applyAlignment="1"/>
    <xf numFmtId="0" fontId="10" fillId="0" borderId="0" xfId="0" applyNumberFormat="1" applyFont="1" applyFill="1" applyBorder="1" applyAlignment="1">
      <alignment horizontal="left"/>
    </xf>
    <xf numFmtId="17" fontId="10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49" fontId="10" fillId="0" borderId="0" xfId="0" applyNumberFormat="1" applyFont="1" applyFill="1" applyBorder="1" applyAlignment="1">
      <alignment horizontal="center"/>
    </xf>
    <xf numFmtId="20" fontId="3" fillId="0" borderId="0" xfId="0" applyNumberFormat="1" applyFont="1" applyAlignment="1">
      <alignment horizontal="left"/>
    </xf>
    <xf numFmtId="20" fontId="0" fillId="0" borderId="0" xfId="0" applyNumberFormat="1"/>
    <xf numFmtId="49" fontId="11" fillId="0" borderId="0" xfId="0" applyNumberFormat="1" applyFont="1" applyFill="1" applyBorder="1" applyAlignment="1">
      <alignment horizontal="left"/>
    </xf>
    <xf numFmtId="0" fontId="0" fillId="2" borderId="0" xfId="0" applyFill="1"/>
    <xf numFmtId="0" fontId="0" fillId="0" borderId="0" xfId="0"/>
    <xf numFmtId="4" fontId="0" fillId="0" borderId="0" xfId="0" applyNumberFormat="1" applyAlignment="1">
      <alignment horizontal="left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" fontId="8" fillId="0" borderId="0" xfId="0" applyNumberFormat="1" applyFont="1" applyFill="1" applyBorder="1" applyAlignment="1">
      <alignment horizontal="left"/>
    </xf>
    <xf numFmtId="0" fontId="3" fillId="0" borderId="0" xfId="0" applyFont="1"/>
    <xf numFmtId="176" fontId="0" fillId="0" borderId="0" xfId="0" applyNumberFormat="1" applyAlignment="1">
      <alignment horizontal="center"/>
    </xf>
    <xf numFmtId="176" fontId="8" fillId="0" borderId="0" xfId="0" applyNumberFormat="1" applyFont="1" applyBorder="1" applyAlignment="1">
      <alignment horizontal="center"/>
    </xf>
    <xf numFmtId="176" fontId="13" fillId="0" borderId="0" xfId="0" applyNumberFormat="1" applyFont="1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176" fontId="0" fillId="0" borderId="0" xfId="0" applyNumberFormat="1"/>
    <xf numFmtId="0" fontId="16" fillId="0" borderId="0" xfId="0" applyFont="1" applyBorder="1" applyAlignment="1">
      <alignment horizontal="left"/>
    </xf>
    <xf numFmtId="17" fontId="3" fillId="0" borderId="0" xfId="0" applyNumberFormat="1" applyFont="1" applyAlignment="1">
      <alignment horizontal="left"/>
    </xf>
    <xf numFmtId="17" fontId="0" fillId="0" borderId="0" xfId="0" applyNumberFormat="1"/>
    <xf numFmtId="0" fontId="13" fillId="0" borderId="0" xfId="0" applyFont="1" applyBorder="1" applyAlignment="1">
      <alignment horizontal="left"/>
    </xf>
    <xf numFmtId="0" fontId="0" fillId="0" borderId="0" xfId="0" quotePrefix="1"/>
    <xf numFmtId="16" fontId="15" fillId="0" borderId="1" xfId="0" applyNumberFormat="1" applyFont="1" applyFill="1" applyBorder="1" applyAlignment="1">
      <alignment horizontal="center" vertical="center" textRotation="90" wrapText="1"/>
    </xf>
    <xf numFmtId="164" fontId="28" fillId="0" borderId="1" xfId="1" applyNumberFormat="1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28" fillId="0" borderId="1" xfId="0" applyNumberFormat="1" applyFont="1" applyFill="1" applyBorder="1" applyAlignment="1">
      <alignment horizontal="center" vertical="center" wrapText="1"/>
    </xf>
    <xf numFmtId="166" fontId="41" fillId="0" borderId="2" xfId="7" applyFont="1" applyFill="1" applyBorder="1" applyAlignment="1">
      <alignment horizontal="center" vertical="center" wrapText="1"/>
    </xf>
    <xf numFmtId="166" fontId="41" fillId="0" borderId="0" xfId="7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20" fontId="28" fillId="0" borderId="1" xfId="0" applyNumberFormat="1" applyFont="1" applyFill="1" applyBorder="1" applyAlignment="1">
      <alignment horizontal="center" vertical="center" wrapText="1"/>
    </xf>
    <xf numFmtId="15" fontId="28" fillId="0" borderId="1" xfId="4" applyNumberFormat="1" applyFont="1" applyFill="1" applyBorder="1" applyAlignment="1" applyProtection="1">
      <alignment horizontal="center" vertical="center" textRotation="90" wrapText="1"/>
    </xf>
    <xf numFmtId="164" fontId="28" fillId="0" borderId="1" xfId="4" applyNumberFormat="1" applyFont="1" applyFill="1" applyBorder="1" applyAlignment="1" applyProtection="1">
      <alignment horizontal="center" vertical="center" wrapText="1"/>
    </xf>
    <xf numFmtId="164" fontId="28" fillId="0" borderId="1" xfId="4" applyNumberFormat="1" applyFont="1" applyFill="1" applyBorder="1" applyAlignment="1" applyProtection="1">
      <alignment horizontal="center" vertical="center" textRotation="90" wrapText="1"/>
    </xf>
    <xf numFmtId="44" fontId="28" fillId="0" borderId="1" xfId="1" applyFont="1" applyFill="1" applyBorder="1" applyAlignment="1" applyProtection="1">
      <alignment horizontal="center" vertical="center" wrapText="1"/>
    </xf>
    <xf numFmtId="0" fontId="42" fillId="0" borderId="0" xfId="0" applyFont="1" applyFill="1"/>
    <xf numFmtId="15" fontId="28" fillId="5" borderId="1" xfId="4" applyNumberFormat="1" applyFont="1" applyFill="1" applyBorder="1" applyAlignment="1" applyProtection="1">
      <alignment horizontal="center" vertical="center" wrapText="1"/>
    </xf>
    <xf numFmtId="15" fontId="28" fillId="6" borderId="1" xfId="4" applyNumberFormat="1" applyFont="1" applyFill="1" applyBorder="1" applyAlignment="1" applyProtection="1">
      <alignment horizontal="center" vertical="center" textRotation="90" wrapText="1"/>
    </xf>
    <xf numFmtId="164" fontId="28" fillId="6" borderId="1" xfId="1" applyNumberFormat="1" applyFont="1" applyFill="1" applyBorder="1" applyAlignment="1" applyProtection="1">
      <alignment horizontal="center" vertical="center" wrapText="1"/>
    </xf>
    <xf numFmtId="176" fontId="28" fillId="0" borderId="1" xfId="4" applyNumberFormat="1" applyFont="1" applyFill="1" applyBorder="1" applyAlignment="1" applyProtection="1">
      <alignment horizontal="center" vertical="center" wrapText="1"/>
    </xf>
    <xf numFmtId="17" fontId="28" fillId="0" borderId="1" xfId="4" applyNumberFormat="1" applyFont="1" applyFill="1" applyBorder="1" applyAlignment="1" applyProtection="1">
      <alignment horizontal="center" vertical="center" wrapText="1"/>
    </xf>
  </cellXfs>
  <cellStyles count="205">
    <cellStyle name="_Formato Validaciones" xfId="27"/>
    <cellStyle name="=C:\WINNT\SYSTEM32\COMMAND.COM" xfId="28"/>
    <cellStyle name="A3 297 x 420 mm" xfId="34"/>
    <cellStyle name="Estilo 1" xfId="17"/>
    <cellStyle name="Estilo 1 2" xfId="29"/>
    <cellStyle name="Estilo 1 2 2" xfId="154"/>
    <cellStyle name="Estilo 1 2 3" xfId="36"/>
    <cellStyle name="Estilo 1 3" xfId="35"/>
    <cellStyle name="Estilo 2" xfId="30"/>
    <cellStyle name="Euro" xfId="31"/>
    <cellStyle name="Euro 2" xfId="38"/>
    <cellStyle name="Euro 3" xfId="155"/>
    <cellStyle name="Euro 4" xfId="37"/>
    <cellStyle name="Excel Built-in Normal" xfId="7"/>
    <cellStyle name="Excel Built-in Normal 2" xfId="16"/>
    <cellStyle name="Excel Built-in Normal 2 2" xfId="149"/>
    <cellStyle name="Excel Built-in Normal 2 3" xfId="40"/>
    <cellStyle name="Excel Built-in Normal 3" xfId="13"/>
    <cellStyle name="Excel Built-in Normal 3 2" xfId="14"/>
    <cellStyle name="Excel Built-in Normal 4" xfId="202"/>
    <cellStyle name="Excel Built-in Normal 5" xfId="39"/>
    <cellStyle name="Excel_BuiltIn_Currency" xfId="41"/>
    <cellStyle name="Heading" xfId="197"/>
    <cellStyle name="Heading1" xfId="196"/>
    <cellStyle name="Hipervínculo 2" xfId="42"/>
    <cellStyle name="Hipervínculo 2 2" xfId="23"/>
    <cellStyle name="Hipervínculo 2 2 2" xfId="43"/>
    <cellStyle name="Hipervínculo 2 3" xfId="44"/>
    <cellStyle name="Hipervínculo 3" xfId="45"/>
    <cellStyle name="Hipervínculo 4" xfId="199"/>
    <cellStyle name="Millares 2" xfId="8"/>
    <cellStyle name="Millares 2 2" xfId="47"/>
    <cellStyle name="Millares 2 3" xfId="201"/>
    <cellStyle name="Millares 2 4" xfId="46"/>
    <cellStyle name="Moneda" xfId="1" builtinId="4"/>
    <cellStyle name="Moneda 2" xfId="6"/>
    <cellStyle name="Moneda 2 2" xfId="26"/>
    <cellStyle name="Moneda 2 2 2" xfId="153"/>
    <cellStyle name="Moneda 2 2 3" xfId="48"/>
    <cellStyle name="Moneda 2 3" xfId="49"/>
    <cellStyle name="Moneda 2 3 2" xfId="50"/>
    <cellStyle name="Moneda 3" xfId="24"/>
    <cellStyle name="Moneda 3 2" xfId="151"/>
    <cellStyle name="Moneda 3 3" xfId="51"/>
    <cellStyle name="Moneda 4" xfId="52"/>
    <cellStyle name="Moneda 4 10" xfId="53"/>
    <cellStyle name="Moneda 4 10 2" xfId="54"/>
    <cellStyle name="Moneda 4 10 3" xfId="190"/>
    <cellStyle name="Moneda 4 11" xfId="55"/>
    <cellStyle name="Moneda 4 11 2" xfId="56"/>
    <cellStyle name="Moneda 4 11 3" xfId="189"/>
    <cellStyle name="Moneda 4 12" xfId="57"/>
    <cellStyle name="Moneda 4 12 2" xfId="58"/>
    <cellStyle name="Moneda 4 12 3" xfId="188"/>
    <cellStyle name="Moneda 4 13" xfId="59"/>
    <cellStyle name="Moneda 4 13 2" xfId="60"/>
    <cellStyle name="Moneda 4 13 3" xfId="148"/>
    <cellStyle name="Moneda 4 14" xfId="61"/>
    <cellStyle name="Moneda 4 14 2" xfId="62"/>
    <cellStyle name="Moneda 4 14 3" xfId="187"/>
    <cellStyle name="Moneda 4 15" xfId="63"/>
    <cellStyle name="Moneda 4 15 2" xfId="64"/>
    <cellStyle name="Moneda 4 15 3" xfId="186"/>
    <cellStyle name="Moneda 4 16" xfId="65"/>
    <cellStyle name="Moneda 4 16 2" xfId="66"/>
    <cellStyle name="Moneda 4 16 3" xfId="185"/>
    <cellStyle name="Moneda 4 17" xfId="67"/>
    <cellStyle name="Moneda 4 17 2" xfId="68"/>
    <cellStyle name="Moneda 4 17 3" xfId="184"/>
    <cellStyle name="Moneda 4 18" xfId="69"/>
    <cellStyle name="Moneda 4 18 2" xfId="70"/>
    <cellStyle name="Moneda 4 18 3" xfId="183"/>
    <cellStyle name="Moneda 4 19" xfId="71"/>
    <cellStyle name="Moneda 4 2" xfId="72"/>
    <cellStyle name="Moneda 4 2 10" xfId="73"/>
    <cellStyle name="Moneda 4 2 10 2" xfId="74"/>
    <cellStyle name="Moneda 4 2 10 3" xfId="181"/>
    <cellStyle name="Moneda 4 2 11" xfId="75"/>
    <cellStyle name="Moneda 4 2 11 2" xfId="76"/>
    <cellStyle name="Moneda 4 2 11 3" xfId="180"/>
    <cellStyle name="Moneda 4 2 12" xfId="77"/>
    <cellStyle name="Moneda 4 2 12 2" xfId="78"/>
    <cellStyle name="Moneda 4 2 12 3" xfId="179"/>
    <cellStyle name="Moneda 4 2 13" xfId="79"/>
    <cellStyle name="Moneda 4 2 13 2" xfId="80"/>
    <cellStyle name="Moneda 4 2 13 3" xfId="178"/>
    <cellStyle name="Moneda 4 2 14" xfId="81"/>
    <cellStyle name="Moneda 4 2 14 2" xfId="82"/>
    <cellStyle name="Moneda 4 2 14 3" xfId="177"/>
    <cellStyle name="Moneda 4 2 15" xfId="83"/>
    <cellStyle name="Moneda 4 2 15 2" xfId="84"/>
    <cellStyle name="Moneda 4 2 15 3" xfId="176"/>
    <cellStyle name="Moneda 4 2 16" xfId="85"/>
    <cellStyle name="Moneda 4 2 16 2" xfId="86"/>
    <cellStyle name="Moneda 4 2 16 3" xfId="175"/>
    <cellStyle name="Moneda 4 2 17" xfId="87"/>
    <cellStyle name="Moneda 4 2 17 2" xfId="88"/>
    <cellStyle name="Moneda 4 2 17 3" xfId="174"/>
    <cellStyle name="Moneda 4 2 18" xfId="89"/>
    <cellStyle name="Moneda 4 2 19" xfId="182"/>
    <cellStyle name="Moneda 4 2 2" xfId="90"/>
    <cellStyle name="Moneda 4 2 2 2" xfId="91"/>
    <cellStyle name="Moneda 4 2 2 3" xfId="173"/>
    <cellStyle name="Moneda 4 2 3" xfId="92"/>
    <cellStyle name="Moneda 4 2 3 2" xfId="93"/>
    <cellStyle name="Moneda 4 2 3 3" xfId="172"/>
    <cellStyle name="Moneda 4 2 4" xfId="94"/>
    <cellStyle name="Moneda 4 2 4 2" xfId="95"/>
    <cellStyle name="Moneda 4 2 4 3" xfId="171"/>
    <cellStyle name="Moneda 4 2 5" xfId="96"/>
    <cellStyle name="Moneda 4 2 5 2" xfId="97"/>
    <cellStyle name="Moneda 4 2 5 3" xfId="170"/>
    <cellStyle name="Moneda 4 2 6" xfId="98"/>
    <cellStyle name="Moneda 4 2 6 2" xfId="99"/>
    <cellStyle name="Moneda 4 2 6 3" xfId="169"/>
    <cellStyle name="Moneda 4 2 7" xfId="100"/>
    <cellStyle name="Moneda 4 2 7 2" xfId="101"/>
    <cellStyle name="Moneda 4 2 7 3" xfId="168"/>
    <cellStyle name="Moneda 4 2 8" xfId="102"/>
    <cellStyle name="Moneda 4 2 8 2" xfId="103"/>
    <cellStyle name="Moneda 4 2 8 3" xfId="167"/>
    <cellStyle name="Moneda 4 2 9" xfId="104"/>
    <cellStyle name="Moneda 4 2 9 2" xfId="105"/>
    <cellStyle name="Moneda 4 2 9 3" xfId="166"/>
    <cellStyle name="Moneda 4 20" xfId="191"/>
    <cellStyle name="Moneda 4 3" xfId="106"/>
    <cellStyle name="Moneda 4 3 2" xfId="107"/>
    <cellStyle name="Moneda 4 3 3" xfId="165"/>
    <cellStyle name="Moneda 4 4" xfId="108"/>
    <cellStyle name="Moneda 4 4 2" xfId="109"/>
    <cellStyle name="Moneda 4 4 3" xfId="164"/>
    <cellStyle name="Moneda 4 5" xfId="110"/>
    <cellStyle name="Moneda 4 5 2" xfId="111"/>
    <cellStyle name="Moneda 4 5 3" xfId="163"/>
    <cellStyle name="Moneda 4 6" xfId="112"/>
    <cellStyle name="Moneda 4 6 2" xfId="113"/>
    <cellStyle name="Moneda 4 6 3" xfId="162"/>
    <cellStyle name="Moneda 4 7" xfId="114"/>
    <cellStyle name="Moneda 4 7 2" xfId="115"/>
    <cellStyle name="Moneda 4 7 3" xfId="161"/>
    <cellStyle name="Moneda 4 8" xfId="116"/>
    <cellStyle name="Moneda 4 8 2" xfId="117"/>
    <cellStyle name="Moneda 4 8 3" xfId="160"/>
    <cellStyle name="Moneda 4 9" xfId="118"/>
    <cellStyle name="Moneda 4 9 2" xfId="119"/>
    <cellStyle name="Moneda 4 9 3" xfId="159"/>
    <cellStyle name="Moneda 5" xfId="120"/>
    <cellStyle name="Moneda 5 2" xfId="121"/>
    <cellStyle name="Moneda 5 3" xfId="122"/>
    <cellStyle name="Moneda 5 4" xfId="158"/>
    <cellStyle name="Moneda 6" xfId="123"/>
    <cellStyle name="Moneda 6 2" xfId="124"/>
    <cellStyle name="Moneda 6 3" xfId="157"/>
    <cellStyle name="Moneda 7" xfId="125"/>
    <cellStyle name="Moneda 8" xfId="203"/>
    <cellStyle name="Moneda 9" xfId="33"/>
    <cellStyle name="Norma" xfId="22"/>
    <cellStyle name="Norma 2" xfId="126"/>
    <cellStyle name="Normal" xfId="0" builtinId="0"/>
    <cellStyle name="Normal 11" xfId="20"/>
    <cellStyle name="Normal 12" xfId="127"/>
    <cellStyle name="Normal 13" xfId="128"/>
    <cellStyle name="Normal 15" xfId="12"/>
    <cellStyle name="Normal 17" xfId="21"/>
    <cellStyle name="Normal 2" xfId="2"/>
    <cellStyle name="Normal 2 2" xfId="19"/>
    <cellStyle name="Normal 2 2 2" xfId="198"/>
    <cellStyle name="Normal 2 2 3" xfId="129"/>
    <cellStyle name="Normal 3" xfId="3"/>
    <cellStyle name="Normal 3 2" xfId="9"/>
    <cellStyle name="Normal 3 2 2" xfId="200"/>
    <cellStyle name="Normal 3 2 3" xfId="131"/>
    <cellStyle name="Normal 3 3" xfId="11"/>
    <cellStyle name="Normal 3 3 2" xfId="204"/>
    <cellStyle name="Normal 3 4" xfId="132"/>
    <cellStyle name="Normal 3 4 2" xfId="133"/>
    <cellStyle name="Normal 3 5" xfId="195"/>
    <cellStyle name="Normal 3 6" xfId="130"/>
    <cellStyle name="Normal 4" xfId="15"/>
    <cellStyle name="Normal 4 2" xfId="135"/>
    <cellStyle name="Normal 4 2 2" xfId="136"/>
    <cellStyle name="Normal 4 3" xfId="137"/>
    <cellStyle name="Normal 4 3 2" xfId="138"/>
    <cellStyle name="Normal 4 4" xfId="134"/>
    <cellStyle name="Normal 5" xfId="10"/>
    <cellStyle name="Normal 5 2" xfId="139"/>
    <cellStyle name="Normal 6" xfId="5"/>
    <cellStyle name="Normal 6 2" xfId="140"/>
    <cellStyle name="Normal 6 3" xfId="194"/>
    <cellStyle name="Normal 7" xfId="18"/>
    <cellStyle name="Normal 7 2" xfId="142"/>
    <cellStyle name="Normal 7 3" xfId="150"/>
    <cellStyle name="Normal 7 4" xfId="141"/>
    <cellStyle name="Normal 8" xfId="143"/>
    <cellStyle name="Normal 8 2" xfId="144"/>
    <cellStyle name="Normal_Nomina2Da quinc Dic 08" xfId="4"/>
    <cellStyle name="Porcentaje 2" xfId="25"/>
    <cellStyle name="Porcentaje 2 2" xfId="152"/>
    <cellStyle name="Porcentaje 2 3" xfId="145"/>
    <cellStyle name="Porcentual 2" xfId="32"/>
    <cellStyle name="Porcentual 2 2" xfId="147"/>
    <cellStyle name="Porcentual 2 3" xfId="156"/>
    <cellStyle name="Porcentual 2 4" xfId="146"/>
    <cellStyle name="Result" xfId="193"/>
    <cellStyle name="Result2" xfId="192"/>
  </cellStyles>
  <dxfs count="260"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99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TU58"/>
  <sheetViews>
    <sheetView tabSelected="1" zoomScaleNormal="100" workbookViewId="0">
      <pane xSplit="5" ySplit="2" topLeftCell="CT3" activePane="bottomRight" state="frozen"/>
      <selection activeCell="E137" sqref="E137"/>
      <selection pane="topRight" activeCell="E137" sqref="E137"/>
      <selection pane="bottomLeft" activeCell="E137" sqref="E137"/>
      <selection pane="bottomRight" activeCell="CW2" sqref="CW2"/>
    </sheetView>
  </sheetViews>
  <sheetFormatPr baseColWidth="10" defaultRowHeight="15"/>
  <cols>
    <col min="1" max="1" width="12.28515625" customWidth="1"/>
    <col min="2" max="2" width="8.140625" style="2" customWidth="1"/>
    <col min="3" max="3" width="10.7109375" customWidth="1"/>
    <col min="4" max="4" width="5.42578125" customWidth="1"/>
    <col min="5" max="5" width="33.5703125" style="39" customWidth="1"/>
    <col min="6" max="6" width="29.140625" customWidth="1"/>
    <col min="7" max="7" width="14.7109375" style="39" customWidth="1"/>
    <col min="8" max="8" width="11.7109375" customWidth="1"/>
    <col min="9" max="10" width="10.5703125" customWidth="1"/>
    <col min="11" max="11" width="10.5703125" style="2" customWidth="1"/>
    <col min="12" max="12" width="30.7109375" customWidth="1"/>
    <col min="13" max="13" width="22.7109375" customWidth="1"/>
    <col min="14" max="14" width="22.7109375" style="46" customWidth="1"/>
    <col min="15" max="15" width="31.140625" customWidth="1"/>
    <col min="16" max="16" width="16.7109375" customWidth="1"/>
    <col min="17" max="17" width="15.140625" customWidth="1"/>
    <col min="18" max="18" width="12.85546875" customWidth="1"/>
    <col min="19" max="19" width="38.7109375" customWidth="1"/>
    <col min="20" max="20" width="18.42578125" customWidth="1"/>
    <col min="21" max="21" width="21" customWidth="1"/>
    <col min="22" max="22" width="22.42578125" customWidth="1"/>
    <col min="23" max="23" width="8.28515625" customWidth="1"/>
    <col min="24" max="24" width="25.85546875" customWidth="1"/>
    <col min="25" max="25" width="12.7109375" customWidth="1"/>
    <col min="26" max="26" width="15.7109375" customWidth="1"/>
    <col min="27" max="27" width="12.42578125" style="59" customWidth="1"/>
    <col min="28" max="28" width="10.5703125" style="59" customWidth="1"/>
    <col min="29" max="29" width="11.28515625" customWidth="1"/>
    <col min="30" max="37" width="2.5703125" style="62" hidden="1" customWidth="1"/>
    <col min="38" max="41" width="2.5703125" style="46" hidden="1" customWidth="1"/>
    <col min="42" max="45" width="2.5703125" style="62" hidden="1" customWidth="1"/>
    <col min="46" max="48" width="2.5703125" style="62" customWidth="1"/>
    <col min="49" max="61" width="2.5703125" style="46" customWidth="1"/>
    <col min="62" max="77" width="2.5703125" style="62" customWidth="1"/>
    <col min="78" max="78" width="2.5703125" style="46" customWidth="1"/>
    <col min="79" max="79" width="3.28515625" customWidth="1"/>
    <col min="80" max="80" width="9.85546875" customWidth="1"/>
    <col min="81" max="81" width="8.85546875" customWidth="1"/>
    <col min="82" max="82" width="3.5703125" style="2" customWidth="1"/>
    <col min="83" max="85" width="3.5703125" customWidth="1"/>
    <col min="86" max="86" width="11.140625" customWidth="1"/>
    <col min="87" max="91" width="11.7109375" customWidth="1"/>
    <col min="92" max="94" width="11.140625" customWidth="1"/>
    <col min="95" max="95" width="9.85546875" customWidth="1"/>
    <col min="96" max="96" width="12" customWidth="1"/>
    <col min="97" max="97" width="13.85546875" customWidth="1"/>
    <col min="98" max="98" width="24.140625" style="62" customWidth="1"/>
    <col min="99" max="99" width="18.140625" style="72" customWidth="1"/>
    <col min="100" max="100" width="10.5703125" style="75" customWidth="1"/>
    <col min="101" max="101" width="18.140625" customWidth="1"/>
    <col min="102" max="102" width="22.7109375" customWidth="1"/>
    <col min="103" max="104" width="11.42578125" customWidth="1"/>
  </cols>
  <sheetData>
    <row r="1" spans="1:1208">
      <c r="A1" s="61"/>
      <c r="C1" s="40"/>
      <c r="D1" s="40"/>
      <c r="E1" s="41"/>
      <c r="F1" s="40"/>
      <c r="G1" s="4" t="s">
        <v>36</v>
      </c>
      <c r="H1" s="42" t="s">
        <v>37</v>
      </c>
      <c r="I1" s="43"/>
      <c r="J1" s="3"/>
      <c r="K1" s="3"/>
      <c r="L1" s="3"/>
      <c r="M1" s="3"/>
      <c r="N1" s="3"/>
      <c r="O1" s="2"/>
      <c r="P1" s="40"/>
      <c r="Q1" s="2"/>
      <c r="R1" s="2"/>
      <c r="S1" s="40"/>
      <c r="T1" s="40"/>
      <c r="U1" s="40"/>
      <c r="V1" s="3"/>
      <c r="W1" s="42" t="s">
        <v>38</v>
      </c>
      <c r="X1" s="2"/>
      <c r="Y1" s="42" t="s">
        <v>38</v>
      </c>
      <c r="Z1" s="40"/>
      <c r="AA1" s="58"/>
      <c r="AB1" s="58"/>
      <c r="AC1" s="40"/>
      <c r="AD1" s="65" t="s">
        <v>477</v>
      </c>
      <c r="AE1" s="65" t="s">
        <v>479</v>
      </c>
      <c r="AF1" s="64" t="s">
        <v>478</v>
      </c>
      <c r="AG1" s="65" t="s">
        <v>41</v>
      </c>
      <c r="AH1" s="65" t="s">
        <v>39</v>
      </c>
      <c r="AI1" s="65" t="s">
        <v>476</v>
      </c>
      <c r="AJ1" s="65" t="s">
        <v>40</v>
      </c>
      <c r="AK1" s="65" t="s">
        <v>477</v>
      </c>
      <c r="AL1" s="65" t="s">
        <v>479</v>
      </c>
      <c r="AM1" s="64" t="s">
        <v>478</v>
      </c>
      <c r="AN1" s="65" t="s">
        <v>41</v>
      </c>
      <c r="AO1" s="65" t="s">
        <v>39</v>
      </c>
      <c r="AP1" s="65" t="s">
        <v>476</v>
      </c>
      <c r="AQ1" s="65" t="s">
        <v>40</v>
      </c>
      <c r="AR1" s="65" t="s">
        <v>477</v>
      </c>
      <c r="AS1" s="65" t="s">
        <v>479</v>
      </c>
      <c r="AT1" s="64" t="s">
        <v>478</v>
      </c>
      <c r="AU1" s="65" t="s">
        <v>41</v>
      </c>
      <c r="AV1" s="65" t="s">
        <v>39</v>
      </c>
      <c r="AW1" s="65" t="s">
        <v>476</v>
      </c>
      <c r="AX1" s="65" t="s">
        <v>40</v>
      </c>
      <c r="AY1" s="65" t="s">
        <v>477</v>
      </c>
      <c r="AZ1" s="65" t="s">
        <v>479</v>
      </c>
      <c r="BA1" s="64" t="s">
        <v>478</v>
      </c>
      <c r="BB1" s="65" t="s">
        <v>41</v>
      </c>
      <c r="BC1" s="65" t="s">
        <v>39</v>
      </c>
      <c r="BD1" s="65" t="s">
        <v>476</v>
      </c>
      <c r="BE1" s="65" t="s">
        <v>40</v>
      </c>
      <c r="BF1" s="65" t="s">
        <v>477</v>
      </c>
      <c r="BG1" s="65" t="s">
        <v>479</v>
      </c>
      <c r="BH1" s="64" t="s">
        <v>478</v>
      </c>
      <c r="BI1" s="65" t="s">
        <v>41</v>
      </c>
      <c r="BJ1" s="65" t="s">
        <v>39</v>
      </c>
      <c r="BK1" s="65" t="s">
        <v>476</v>
      </c>
      <c r="BL1" s="65" t="s">
        <v>40</v>
      </c>
      <c r="BM1" s="65" t="s">
        <v>477</v>
      </c>
      <c r="BN1" s="65" t="s">
        <v>479</v>
      </c>
      <c r="BO1" s="64" t="s">
        <v>478</v>
      </c>
      <c r="BP1" s="65" t="s">
        <v>41</v>
      </c>
      <c r="BQ1" s="65" t="s">
        <v>39</v>
      </c>
      <c r="BR1" s="65" t="s">
        <v>476</v>
      </c>
      <c r="BS1" s="65" t="s">
        <v>40</v>
      </c>
      <c r="BT1" s="65" t="s">
        <v>477</v>
      </c>
      <c r="BU1" s="65" t="s">
        <v>479</v>
      </c>
      <c r="BV1" s="64" t="s">
        <v>478</v>
      </c>
      <c r="BW1" s="65" t="s">
        <v>41</v>
      </c>
      <c r="BX1" s="65" t="s">
        <v>39</v>
      </c>
      <c r="BY1" s="65" t="s">
        <v>476</v>
      </c>
      <c r="BZ1" s="65" t="s">
        <v>40</v>
      </c>
      <c r="CA1" s="40"/>
      <c r="CB1" s="44"/>
      <c r="CC1" s="40"/>
      <c r="CD1" s="40"/>
      <c r="CE1" s="40"/>
      <c r="CF1" s="40"/>
      <c r="CG1" s="40"/>
      <c r="CH1" s="44"/>
      <c r="CI1" s="11"/>
      <c r="CJ1" s="11"/>
      <c r="CK1" s="11"/>
      <c r="CL1" s="11"/>
      <c r="CM1" s="2"/>
      <c r="CN1" s="2"/>
      <c r="CO1" s="2"/>
      <c r="CP1" s="2"/>
      <c r="CQ1" s="11"/>
      <c r="CR1" s="2"/>
      <c r="CS1" s="2"/>
      <c r="CT1" s="45"/>
      <c r="CU1" s="68"/>
      <c r="CV1" s="74"/>
      <c r="CW1" s="5"/>
      <c r="CX1" s="2"/>
      <c r="CY1" s="2"/>
      <c r="CZ1" s="2"/>
    </row>
    <row r="2" spans="1:1208" s="91" customFormat="1" ht="84" customHeight="1">
      <c r="A2" s="80" t="s">
        <v>218</v>
      </c>
      <c r="B2" s="80" t="s">
        <v>0</v>
      </c>
      <c r="C2" s="80" t="s">
        <v>1</v>
      </c>
      <c r="D2" s="80" t="s">
        <v>2</v>
      </c>
      <c r="E2" s="81" t="s">
        <v>3</v>
      </c>
      <c r="F2" s="80" t="s">
        <v>42</v>
      </c>
      <c r="G2" s="81" t="s">
        <v>43</v>
      </c>
      <c r="H2" s="80" t="s">
        <v>44</v>
      </c>
      <c r="I2" s="82" t="s">
        <v>45</v>
      </c>
      <c r="J2" s="82" t="s">
        <v>46</v>
      </c>
      <c r="K2" s="82" t="s">
        <v>442</v>
      </c>
      <c r="L2" s="83" t="s">
        <v>47</v>
      </c>
      <c r="M2" s="83" t="s">
        <v>48</v>
      </c>
      <c r="N2" s="84" t="s">
        <v>460</v>
      </c>
      <c r="O2" s="80" t="s">
        <v>49</v>
      </c>
      <c r="P2" s="80" t="s">
        <v>50</v>
      </c>
      <c r="Q2" s="80" t="s">
        <v>51</v>
      </c>
      <c r="R2" s="80" t="s">
        <v>52</v>
      </c>
      <c r="S2" s="80" t="s">
        <v>53</v>
      </c>
      <c r="T2" s="80" t="s">
        <v>54</v>
      </c>
      <c r="U2" s="80" t="s">
        <v>55</v>
      </c>
      <c r="V2" s="85" t="s">
        <v>56</v>
      </c>
      <c r="W2" s="80" t="s">
        <v>57</v>
      </c>
      <c r="X2" s="80" t="s">
        <v>58</v>
      </c>
      <c r="Y2" s="80" t="s">
        <v>59</v>
      </c>
      <c r="Z2" s="80" t="s">
        <v>60</v>
      </c>
      <c r="AA2" s="86" t="s">
        <v>61</v>
      </c>
      <c r="AB2" s="86" t="s">
        <v>62</v>
      </c>
      <c r="AC2" s="80" t="s">
        <v>63</v>
      </c>
      <c r="AD2" s="78">
        <v>42573</v>
      </c>
      <c r="AE2" s="78">
        <v>42574</v>
      </c>
      <c r="AF2" s="78">
        <v>42575</v>
      </c>
      <c r="AG2" s="78">
        <v>42576</v>
      </c>
      <c r="AH2" s="78">
        <v>42577</v>
      </c>
      <c r="AI2" s="78">
        <v>42578</v>
      </c>
      <c r="AJ2" s="78">
        <v>42579</v>
      </c>
      <c r="AK2" s="78">
        <v>42580</v>
      </c>
      <c r="AL2" s="78">
        <v>42581</v>
      </c>
      <c r="AM2" s="78">
        <v>42582</v>
      </c>
      <c r="AN2" s="78">
        <v>42583</v>
      </c>
      <c r="AO2" s="78">
        <v>42584</v>
      </c>
      <c r="AP2" s="78">
        <v>42585</v>
      </c>
      <c r="AQ2" s="78">
        <v>42586</v>
      </c>
      <c r="AR2" s="78">
        <v>42587</v>
      </c>
      <c r="AS2" s="78">
        <v>42588</v>
      </c>
      <c r="AT2" s="78">
        <v>42589</v>
      </c>
      <c r="AU2" s="78">
        <v>42590</v>
      </c>
      <c r="AV2" s="78">
        <v>42591</v>
      </c>
      <c r="AW2" s="78">
        <v>42592</v>
      </c>
      <c r="AX2" s="78">
        <v>42593</v>
      </c>
      <c r="AY2" s="78">
        <v>42594</v>
      </c>
      <c r="AZ2" s="78">
        <v>42595</v>
      </c>
      <c r="BA2" s="78">
        <v>42596</v>
      </c>
      <c r="BB2" s="78">
        <v>42597</v>
      </c>
      <c r="BC2" s="78">
        <v>42598</v>
      </c>
      <c r="BD2" s="78">
        <v>42599</v>
      </c>
      <c r="BE2" s="78">
        <v>42600</v>
      </c>
      <c r="BF2" s="78">
        <v>42601</v>
      </c>
      <c r="BG2" s="78">
        <v>42602</v>
      </c>
      <c r="BH2" s="78">
        <v>42603</v>
      </c>
      <c r="BI2" s="78">
        <v>42604</v>
      </c>
      <c r="BJ2" s="78">
        <v>42605</v>
      </c>
      <c r="BK2" s="78">
        <v>42606</v>
      </c>
      <c r="BL2" s="78">
        <v>42607</v>
      </c>
      <c r="BM2" s="78">
        <v>42608</v>
      </c>
      <c r="BN2" s="78">
        <v>42609</v>
      </c>
      <c r="BO2" s="78">
        <v>42610</v>
      </c>
      <c r="BP2" s="78">
        <v>42611</v>
      </c>
      <c r="BQ2" s="78">
        <v>42612</v>
      </c>
      <c r="BR2" s="78">
        <v>42613</v>
      </c>
      <c r="BS2" s="78">
        <v>42614</v>
      </c>
      <c r="BT2" s="78">
        <v>42615</v>
      </c>
      <c r="BU2" s="78">
        <v>42616</v>
      </c>
      <c r="BV2" s="78">
        <v>42617</v>
      </c>
      <c r="BW2" s="78">
        <v>42618</v>
      </c>
      <c r="BX2" s="78">
        <v>42619</v>
      </c>
      <c r="BY2" s="78">
        <v>42620</v>
      </c>
      <c r="BZ2" s="78">
        <v>42621</v>
      </c>
      <c r="CA2" s="87" t="s">
        <v>64</v>
      </c>
      <c r="CB2" s="88" t="s">
        <v>65</v>
      </c>
      <c r="CC2" s="88" t="s">
        <v>66</v>
      </c>
      <c r="CD2" s="87" t="s">
        <v>67</v>
      </c>
      <c r="CE2" s="93" t="s">
        <v>68</v>
      </c>
      <c r="CF2" s="87" t="s">
        <v>69</v>
      </c>
      <c r="CG2" s="87" t="s">
        <v>70</v>
      </c>
      <c r="CH2" s="79" t="s">
        <v>71</v>
      </c>
      <c r="CI2" s="79" t="s">
        <v>72</v>
      </c>
      <c r="CJ2" s="79" t="s">
        <v>73</v>
      </c>
      <c r="CK2" s="79" t="s">
        <v>74</v>
      </c>
      <c r="CL2" s="79" t="s">
        <v>75</v>
      </c>
      <c r="CM2" s="79" t="s">
        <v>76</v>
      </c>
      <c r="CN2" s="88" t="s">
        <v>77</v>
      </c>
      <c r="CO2" s="88" t="s">
        <v>78</v>
      </c>
      <c r="CP2" s="89" t="s">
        <v>79</v>
      </c>
      <c r="CQ2" s="88" t="s">
        <v>80</v>
      </c>
      <c r="CR2" s="88" t="s">
        <v>81</v>
      </c>
      <c r="CS2" s="80" t="s">
        <v>82</v>
      </c>
      <c r="CT2" s="90" t="s">
        <v>83</v>
      </c>
      <c r="CU2" s="95" t="s">
        <v>84</v>
      </c>
      <c r="CV2" s="96" t="s">
        <v>444</v>
      </c>
      <c r="CW2" s="92" t="s">
        <v>85</v>
      </c>
      <c r="CX2" s="88" t="s">
        <v>86</v>
      </c>
      <c r="CY2" s="94" t="s">
        <v>461</v>
      </c>
      <c r="CZ2" s="94" t="s">
        <v>518</v>
      </c>
    </row>
    <row r="3" spans="1:1208" s="46" customFormat="1">
      <c r="A3" s="47"/>
      <c r="B3" s="47"/>
      <c r="C3" s="1" t="s">
        <v>4</v>
      </c>
      <c r="D3" s="47">
        <v>120</v>
      </c>
      <c r="E3" s="49" t="s">
        <v>5</v>
      </c>
      <c r="F3" s="48" t="s">
        <v>501</v>
      </c>
      <c r="G3" s="48" t="s">
        <v>125</v>
      </c>
      <c r="H3" s="48" t="s">
        <v>125</v>
      </c>
      <c r="I3" s="8">
        <v>40974</v>
      </c>
      <c r="J3" s="8">
        <v>41502</v>
      </c>
      <c r="K3" s="53">
        <v>40969</v>
      </c>
      <c r="L3" s="22" t="s">
        <v>12</v>
      </c>
      <c r="M3" s="22" t="s">
        <v>108</v>
      </c>
      <c r="N3" s="22"/>
      <c r="O3" s="48" t="s">
        <v>126</v>
      </c>
      <c r="P3" s="48" t="s">
        <v>127</v>
      </c>
      <c r="Q3" s="49" t="s">
        <v>128</v>
      </c>
      <c r="R3" s="48" t="s">
        <v>128</v>
      </c>
      <c r="S3" s="48" t="s">
        <v>129</v>
      </c>
      <c r="T3" s="49" t="s">
        <v>130</v>
      </c>
      <c r="U3" s="49" t="s">
        <v>131</v>
      </c>
      <c r="V3" s="21" t="s">
        <v>96</v>
      </c>
      <c r="W3" s="20">
        <f>VLOOKUP(V3,'CATALOGO NOI'!$A$2:$B$47,2,0)</f>
        <v>6</v>
      </c>
      <c r="X3" s="49" t="s">
        <v>132</v>
      </c>
      <c r="Y3" s="54">
        <f>VLOOKUP(X3,'CATALOGO NOI'!$E$2:$F$164,2,0)</f>
        <v>2</v>
      </c>
      <c r="Z3" s="49" t="s">
        <v>105</v>
      </c>
      <c r="AA3" s="57" t="s">
        <v>145</v>
      </c>
      <c r="AB3" s="57" t="s">
        <v>107</v>
      </c>
      <c r="AC3" s="49" t="s">
        <v>93</v>
      </c>
      <c r="AD3" s="9" t="s">
        <v>94</v>
      </c>
      <c r="AE3" s="9" t="s">
        <v>94</v>
      </c>
      <c r="AF3" s="9" t="s">
        <v>95</v>
      </c>
      <c r="AG3" s="9" t="s">
        <v>94</v>
      </c>
      <c r="AH3" s="9" t="s">
        <v>94</v>
      </c>
      <c r="AI3" s="9" t="s">
        <v>94</v>
      </c>
      <c r="AJ3" s="9" t="s">
        <v>94</v>
      </c>
      <c r="AK3" s="9" t="s">
        <v>94</v>
      </c>
      <c r="AL3" s="9" t="s">
        <v>94</v>
      </c>
      <c r="AM3" s="9" t="s">
        <v>95</v>
      </c>
      <c r="AN3" s="9" t="s">
        <v>94</v>
      </c>
      <c r="AO3" s="9" t="s">
        <v>94</v>
      </c>
      <c r="AP3" s="9" t="s">
        <v>94</v>
      </c>
      <c r="AQ3" s="9" t="s">
        <v>94</v>
      </c>
      <c r="AR3" s="9" t="s">
        <v>94</v>
      </c>
      <c r="AS3" s="9" t="s">
        <v>94</v>
      </c>
      <c r="AT3" s="9" t="s">
        <v>95</v>
      </c>
      <c r="AU3" s="9" t="s">
        <v>94</v>
      </c>
      <c r="AV3" s="9" t="s">
        <v>94</v>
      </c>
      <c r="AW3" s="9" t="s">
        <v>94</v>
      </c>
      <c r="AX3" s="9" t="s">
        <v>94</v>
      </c>
      <c r="AY3" s="9" t="s">
        <v>94</v>
      </c>
      <c r="AZ3" s="9" t="s">
        <v>94</v>
      </c>
      <c r="BA3" s="9" t="s">
        <v>95</v>
      </c>
      <c r="BB3" s="9" t="s">
        <v>94</v>
      </c>
      <c r="BC3" s="9" t="s">
        <v>94</v>
      </c>
      <c r="BD3" s="9" t="s">
        <v>94</v>
      </c>
      <c r="BE3" s="9" t="s">
        <v>94</v>
      </c>
      <c r="BF3" s="9" t="s">
        <v>94</v>
      </c>
      <c r="BG3" s="9" t="s">
        <v>94</v>
      </c>
      <c r="BH3" s="9" t="s">
        <v>95</v>
      </c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14">
        <v>30</v>
      </c>
      <c r="CB3" s="19">
        <v>5000</v>
      </c>
      <c r="CC3" s="13">
        <f t="shared" ref="CC3:CC9" si="0">CB3/CA3</f>
        <v>166.66666666666666</v>
      </c>
      <c r="CD3" s="6">
        <f>16-CE3-CF3</f>
        <v>16</v>
      </c>
      <c r="CE3" s="6">
        <f>COUNTIF(AT3:BH3,"F")</f>
        <v>0</v>
      </c>
      <c r="CF3" s="6">
        <f>COUNTIF(AT3:BH3,"I")</f>
        <v>0</v>
      </c>
      <c r="CG3" s="6">
        <f>COUNTIF(AT3:BH3,"V")</f>
        <v>0</v>
      </c>
      <c r="CH3" s="13">
        <f t="shared" ref="CH3:CH9" si="1">CC3*CD3</f>
        <v>2666.6666666666665</v>
      </c>
      <c r="CI3" s="13">
        <v>0</v>
      </c>
      <c r="CJ3" s="13">
        <v>0</v>
      </c>
      <c r="CK3" s="13">
        <v>0</v>
      </c>
      <c r="CL3" s="13">
        <v>0</v>
      </c>
      <c r="CM3" s="12">
        <f t="shared" ref="CM3:CM9" si="2">CH3+CI3-CK3-CJ3-CL3</f>
        <v>2666.6666666666665</v>
      </c>
      <c r="CN3" s="13">
        <v>0</v>
      </c>
      <c r="CO3" s="13">
        <f t="shared" ref="CO3:CO9" si="3">CN3/CA3</f>
        <v>0</v>
      </c>
      <c r="CP3" s="6">
        <v>0</v>
      </c>
      <c r="CQ3" s="13">
        <f t="shared" ref="CQ3:CQ9" si="4">CO3*CP3</f>
        <v>0</v>
      </c>
      <c r="CR3" s="13">
        <f t="shared" ref="CR3:CR9" si="5">CB3+CN3</f>
        <v>5000</v>
      </c>
      <c r="CS3" s="13">
        <f t="shared" ref="CS3:CS9" si="6">CM3+CQ3</f>
        <v>2666.6666666666665</v>
      </c>
      <c r="CT3" s="9"/>
      <c r="CU3" s="69"/>
      <c r="CV3" s="66">
        <v>0</v>
      </c>
      <c r="CW3" s="7"/>
      <c r="CX3" s="17"/>
      <c r="CY3" s="18"/>
      <c r="CZ3" s="18"/>
      <c r="DC3" s="62"/>
      <c r="DD3" s="62"/>
      <c r="DE3" s="62"/>
      <c r="DK3" s="62"/>
      <c r="DL3" s="62"/>
      <c r="DM3" s="62"/>
      <c r="DN3" s="62"/>
      <c r="EQ3" s="62"/>
      <c r="ER3" s="62"/>
      <c r="ES3" s="62"/>
      <c r="ET3" s="62"/>
      <c r="EU3" s="62"/>
      <c r="EV3" s="62"/>
      <c r="EW3" s="62"/>
      <c r="GB3" s="62"/>
      <c r="NN3" s="62"/>
      <c r="PU3" s="62"/>
      <c r="PW3" s="62"/>
      <c r="PX3" s="62"/>
      <c r="QV3" s="62"/>
      <c r="QW3" s="62"/>
      <c r="SH3" s="62"/>
      <c r="SI3" s="62"/>
      <c r="SJ3" s="62"/>
      <c r="SK3" s="62"/>
      <c r="VE3" s="62"/>
      <c r="XA3" s="62"/>
      <c r="XB3" s="62"/>
      <c r="YO3" s="62"/>
      <c r="ZW3" s="62"/>
      <c r="ZZ3" s="62"/>
      <c r="AAA3" s="62"/>
      <c r="ABR3" s="62"/>
      <c r="ACC3" s="62"/>
      <c r="ACD3" s="62"/>
      <c r="ACN3" s="62"/>
      <c r="ACO3" s="62"/>
      <c r="ACP3" s="62"/>
      <c r="ADK3" s="62"/>
      <c r="ADL3" s="62"/>
      <c r="ADM3" s="62"/>
      <c r="ADN3" s="62"/>
      <c r="AEZ3" s="62"/>
      <c r="AFI3" s="62"/>
      <c r="AFJ3" s="62"/>
      <c r="AFK3" s="62"/>
      <c r="AHD3" s="62"/>
      <c r="AHE3" s="62"/>
      <c r="AHF3" s="62"/>
      <c r="AHG3" s="62"/>
      <c r="AHH3" s="62"/>
      <c r="AHI3" s="62"/>
      <c r="AHJ3" s="62"/>
      <c r="AHK3" s="62"/>
      <c r="AHL3" s="62"/>
      <c r="AHM3" s="62"/>
      <c r="AHN3" s="62"/>
      <c r="AIB3" s="62"/>
      <c r="AIC3" s="62"/>
      <c r="AID3" s="62"/>
      <c r="AIE3" s="62"/>
      <c r="AJS3" s="62"/>
      <c r="AJT3" s="62"/>
      <c r="AJU3" s="62"/>
      <c r="AJV3" s="62"/>
      <c r="AJW3" s="62"/>
      <c r="AJX3" s="62"/>
      <c r="AJY3" s="62"/>
      <c r="AJZ3" s="62"/>
      <c r="AKA3" s="62"/>
      <c r="AKB3" s="62"/>
      <c r="AKC3" s="62"/>
      <c r="AKV3" s="62"/>
      <c r="AKZ3" s="62"/>
      <c r="ALD3" s="62"/>
      <c r="ALM3" s="62"/>
      <c r="ALN3" s="62"/>
      <c r="ALO3" s="62"/>
      <c r="ALP3" s="62"/>
      <c r="ALQ3" s="62"/>
      <c r="ALR3" s="62"/>
      <c r="ALS3" s="62"/>
      <c r="AMG3" s="62"/>
      <c r="ANJ3" s="62"/>
      <c r="ANK3" s="62"/>
      <c r="ANL3" s="62"/>
      <c r="ANW3" s="62"/>
      <c r="ANX3" s="62"/>
      <c r="ANY3" s="62"/>
    </row>
    <row r="4" spans="1:1208" s="46" customFormat="1">
      <c r="A4" s="47"/>
      <c r="B4" s="47"/>
      <c r="C4" s="1" t="s">
        <v>4</v>
      </c>
      <c r="D4" s="47">
        <v>220</v>
      </c>
      <c r="E4" s="49" t="s">
        <v>290</v>
      </c>
      <c r="F4" s="48" t="s">
        <v>501</v>
      </c>
      <c r="G4" s="48" t="s">
        <v>125</v>
      </c>
      <c r="H4" s="48" t="s">
        <v>125</v>
      </c>
      <c r="I4" s="8">
        <v>42107</v>
      </c>
      <c r="J4" s="8">
        <v>42107</v>
      </c>
      <c r="K4" s="53">
        <v>42095</v>
      </c>
      <c r="L4" s="22" t="s">
        <v>5</v>
      </c>
      <c r="M4" s="22" t="s">
        <v>96</v>
      </c>
      <c r="N4" s="22"/>
      <c r="O4" s="48" t="s">
        <v>293</v>
      </c>
      <c r="P4" s="48" t="s">
        <v>294</v>
      </c>
      <c r="Q4" s="48" t="s">
        <v>296</v>
      </c>
      <c r="R4" s="48" t="s">
        <v>296</v>
      </c>
      <c r="S4" s="48"/>
      <c r="T4" s="52"/>
      <c r="U4" s="49"/>
      <c r="V4" s="21" t="s">
        <v>109</v>
      </c>
      <c r="W4" s="20">
        <f>VLOOKUP(V4,'CATALOGO NOI'!$A$2:$B$47,2,0)</f>
        <v>15</v>
      </c>
      <c r="X4" s="49" t="s">
        <v>167</v>
      </c>
      <c r="Y4" s="54">
        <f>VLOOKUP(X4,'CATALOGO NOI'!$E$2:$F$164,2,0)</f>
        <v>84</v>
      </c>
      <c r="Z4" s="49" t="s">
        <v>105</v>
      </c>
      <c r="AA4" s="57" t="s">
        <v>145</v>
      </c>
      <c r="AB4" s="57" t="s">
        <v>215</v>
      </c>
      <c r="AC4" s="49" t="s">
        <v>93</v>
      </c>
      <c r="AD4" s="9" t="s">
        <v>94</v>
      </c>
      <c r="AE4" s="9" t="s">
        <v>94</v>
      </c>
      <c r="AF4" s="9" t="s">
        <v>95</v>
      </c>
      <c r="AG4" s="9" t="s">
        <v>94</v>
      </c>
      <c r="AH4" s="9" t="s">
        <v>94</v>
      </c>
      <c r="AI4" s="9" t="s">
        <v>94</v>
      </c>
      <c r="AJ4" s="9" t="s">
        <v>94</v>
      </c>
      <c r="AK4" s="9" t="s">
        <v>94</v>
      </c>
      <c r="AL4" s="9" t="s">
        <v>94</v>
      </c>
      <c r="AM4" s="9" t="s">
        <v>95</v>
      </c>
      <c r="AN4" s="9" t="s">
        <v>94</v>
      </c>
      <c r="AO4" s="9" t="s">
        <v>94</v>
      </c>
      <c r="AP4" s="9" t="s">
        <v>94</v>
      </c>
      <c r="AQ4" s="9" t="s">
        <v>94</v>
      </c>
      <c r="AR4" s="9" t="s">
        <v>94</v>
      </c>
      <c r="AS4" s="9" t="s">
        <v>94</v>
      </c>
      <c r="AT4" s="9" t="s">
        <v>95</v>
      </c>
      <c r="AU4" s="9" t="s">
        <v>94</v>
      </c>
      <c r="AV4" s="9" t="s">
        <v>94</v>
      </c>
      <c r="AW4" s="9" t="s">
        <v>94</v>
      </c>
      <c r="AX4" s="9" t="s">
        <v>94</v>
      </c>
      <c r="AY4" s="9" t="s">
        <v>94</v>
      </c>
      <c r="AZ4" s="9" t="s">
        <v>94</v>
      </c>
      <c r="BA4" s="9" t="s">
        <v>95</v>
      </c>
      <c r="BB4" s="9" t="s">
        <v>94</v>
      </c>
      <c r="BC4" s="9" t="s">
        <v>94</v>
      </c>
      <c r="BD4" s="9" t="s">
        <v>94</v>
      </c>
      <c r="BE4" s="9" t="s">
        <v>94</v>
      </c>
      <c r="BF4" s="9" t="s">
        <v>94</v>
      </c>
      <c r="BG4" s="9" t="s">
        <v>94</v>
      </c>
      <c r="BH4" s="9" t="s">
        <v>95</v>
      </c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14">
        <v>30</v>
      </c>
      <c r="CB4" s="19">
        <v>4000</v>
      </c>
      <c r="CC4" s="13">
        <f t="shared" si="0"/>
        <v>133.33333333333334</v>
      </c>
      <c r="CD4" s="6">
        <f t="shared" ref="CD4:CD9" si="7">16-CE4-CF4</f>
        <v>16</v>
      </c>
      <c r="CE4" s="6">
        <f t="shared" ref="CE4:CE9" si="8">COUNTIF(AT4:BH4,"F")</f>
        <v>0</v>
      </c>
      <c r="CF4" s="6">
        <f t="shared" ref="CF4:CF9" si="9">COUNTIF(AT4:BH4,"I")</f>
        <v>0</v>
      </c>
      <c r="CG4" s="6">
        <f t="shared" ref="CG4:CG9" si="10">COUNTIF(AT4:BH4,"V")</f>
        <v>0</v>
      </c>
      <c r="CH4" s="13">
        <f t="shared" si="1"/>
        <v>2133.3333333333335</v>
      </c>
      <c r="CI4" s="13">
        <v>0</v>
      </c>
      <c r="CJ4" s="13">
        <v>0</v>
      </c>
      <c r="CK4" s="13">
        <v>0</v>
      </c>
      <c r="CL4" s="13">
        <v>0</v>
      </c>
      <c r="CM4" s="12">
        <f t="shared" si="2"/>
        <v>2133.3333333333335</v>
      </c>
      <c r="CN4" s="13">
        <v>0</v>
      </c>
      <c r="CO4" s="13">
        <f t="shared" si="3"/>
        <v>0</v>
      </c>
      <c r="CP4" s="6">
        <v>0</v>
      </c>
      <c r="CQ4" s="13">
        <f t="shared" si="4"/>
        <v>0</v>
      </c>
      <c r="CR4" s="13">
        <f t="shared" si="5"/>
        <v>4000</v>
      </c>
      <c r="CS4" s="13">
        <f t="shared" si="6"/>
        <v>2133.3333333333335</v>
      </c>
      <c r="CT4" s="9"/>
      <c r="CU4" s="69"/>
      <c r="CV4" s="66">
        <v>0</v>
      </c>
      <c r="CW4" s="7"/>
      <c r="CX4" s="17"/>
      <c r="CY4" s="18"/>
      <c r="CZ4" s="18"/>
      <c r="DM4" s="62"/>
      <c r="DN4" s="62"/>
      <c r="FB4" s="62"/>
      <c r="FC4" s="62"/>
      <c r="FD4" s="62"/>
      <c r="FE4" s="62"/>
      <c r="FF4" s="62"/>
      <c r="FG4" s="62"/>
      <c r="FX4" s="62"/>
      <c r="FY4" s="62"/>
      <c r="FZ4" s="62"/>
      <c r="GA4" s="62"/>
      <c r="GR4" s="62"/>
      <c r="GS4" s="62"/>
      <c r="HM4" s="62"/>
      <c r="HN4" s="62"/>
      <c r="HO4" s="62"/>
      <c r="HT4" s="62"/>
      <c r="HU4" s="62"/>
      <c r="JP4" s="23"/>
      <c r="JQ4" s="23"/>
      <c r="JR4" s="23"/>
      <c r="JS4" s="23"/>
      <c r="JT4" s="23"/>
      <c r="JU4" s="23"/>
      <c r="JV4" s="23"/>
      <c r="JW4" s="23"/>
      <c r="JX4" s="23"/>
      <c r="JY4" s="23"/>
      <c r="KB4" s="62"/>
      <c r="KC4" s="62"/>
      <c r="KD4" s="62"/>
      <c r="KE4" s="62"/>
      <c r="KX4" s="62"/>
      <c r="KY4" s="62"/>
      <c r="KZ4" s="62"/>
      <c r="LQ4" s="62"/>
      <c r="NE4" s="62"/>
      <c r="NF4" s="62"/>
      <c r="OV4" s="62"/>
      <c r="PO4" s="62"/>
      <c r="PP4" s="62"/>
      <c r="PW4" s="62"/>
      <c r="PX4" s="62"/>
      <c r="QL4" s="62"/>
      <c r="QM4" s="62"/>
      <c r="QN4" s="62"/>
      <c r="QO4" s="62"/>
      <c r="QP4" s="62"/>
      <c r="QQ4" s="62"/>
      <c r="QR4" s="62"/>
      <c r="QS4" s="62"/>
      <c r="SA4" s="62"/>
      <c r="SB4" s="62"/>
      <c r="SM4" s="62"/>
      <c r="SN4" s="62"/>
      <c r="SO4" s="62"/>
      <c r="SP4" s="62"/>
      <c r="SY4" s="62"/>
      <c r="TD4" s="62"/>
      <c r="TE4" s="62"/>
      <c r="TF4" s="62"/>
      <c r="TG4" s="62"/>
      <c r="TH4" s="62"/>
      <c r="TI4" s="62"/>
      <c r="TJ4" s="62"/>
      <c r="TK4" s="62"/>
      <c r="TL4" s="62"/>
      <c r="TM4" s="62"/>
      <c r="UB4" s="62"/>
      <c r="UC4" s="62"/>
      <c r="VM4" s="62"/>
      <c r="WJ4" s="62"/>
      <c r="WK4" s="62"/>
      <c r="ZF4" s="62"/>
      <c r="ZG4" s="62"/>
      <c r="ZL4" s="62"/>
      <c r="ZW4" s="62"/>
      <c r="ZZ4" s="62"/>
      <c r="AAA4" s="62"/>
      <c r="AAK4" s="62"/>
      <c r="AAL4" s="62"/>
      <c r="ACC4" s="62"/>
      <c r="ACD4" s="62"/>
      <c r="ACN4" s="62"/>
      <c r="ACO4" s="62"/>
      <c r="ACP4" s="62"/>
      <c r="ADE4" s="62"/>
      <c r="ADF4" s="62"/>
      <c r="ADT4" s="62"/>
      <c r="ADU4" s="62"/>
      <c r="AFL4" s="62"/>
      <c r="AFM4" s="62"/>
      <c r="AFR4" s="62"/>
      <c r="AGL4" s="62"/>
      <c r="AGO4" s="62"/>
      <c r="AGP4" s="62"/>
      <c r="AHH4" s="62"/>
      <c r="AHI4" s="62"/>
      <c r="AHJ4" s="62"/>
      <c r="AHK4" s="62"/>
      <c r="AHL4" s="62"/>
      <c r="AHM4" s="62"/>
      <c r="AHN4" s="62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62"/>
      <c r="AJF4" s="62"/>
      <c r="AJG4" s="62"/>
      <c r="AJH4" s="62"/>
      <c r="AJI4" s="62"/>
      <c r="AJJ4" s="62"/>
      <c r="AJK4" s="62"/>
      <c r="AJL4" s="62"/>
      <c r="AJM4" s="62"/>
      <c r="AJN4" s="62"/>
      <c r="AJO4" s="62"/>
      <c r="AJP4" s="62"/>
      <c r="AJQ4" s="62"/>
      <c r="AJR4" s="62"/>
      <c r="AJS4" s="62"/>
      <c r="AJT4" s="62"/>
      <c r="AJU4" s="62"/>
      <c r="AJV4" s="62"/>
      <c r="AJZ4" s="62"/>
      <c r="AKA4" s="62"/>
      <c r="AKB4" s="62"/>
      <c r="AKC4" s="62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Z4" s="62"/>
      <c r="ALM4" s="62"/>
      <c r="ALN4" s="62"/>
      <c r="ALZ4" s="23"/>
      <c r="AMA4" s="62"/>
      <c r="AMB4" s="62"/>
      <c r="AMC4" s="62"/>
      <c r="AMD4" s="62"/>
      <c r="AME4" s="62"/>
      <c r="AMF4" s="62"/>
      <c r="AMG4" s="62"/>
      <c r="AMH4" s="62"/>
      <c r="AMI4" s="62"/>
      <c r="AMJ4" s="62"/>
      <c r="AMK4" s="62"/>
      <c r="AML4" s="62"/>
      <c r="ANA4" s="62"/>
      <c r="ANB4" s="62"/>
      <c r="ANC4" s="62"/>
      <c r="AOB4" s="62"/>
      <c r="AOC4" s="62"/>
      <c r="AOD4" s="62"/>
      <c r="AOE4" s="62"/>
      <c r="AOF4" s="62"/>
      <c r="AOG4" s="62"/>
      <c r="AOW4" s="62"/>
      <c r="AOX4" s="62"/>
      <c r="AOY4" s="62"/>
      <c r="AOZ4" s="62"/>
      <c r="AQJ4" s="62"/>
      <c r="AQK4" s="62"/>
      <c r="AQL4" s="62"/>
      <c r="AQW4" s="62"/>
      <c r="AQX4" s="62"/>
    </row>
    <row r="5" spans="1:1208" s="46" customFormat="1">
      <c r="A5" s="47"/>
      <c r="B5" s="47"/>
      <c r="C5" s="1" t="s">
        <v>4</v>
      </c>
      <c r="D5" s="47">
        <v>209</v>
      </c>
      <c r="E5" s="49" t="s">
        <v>8</v>
      </c>
      <c r="F5" s="48" t="s">
        <v>501</v>
      </c>
      <c r="G5" s="48" t="s">
        <v>125</v>
      </c>
      <c r="H5" s="48" t="s">
        <v>125</v>
      </c>
      <c r="I5" s="8">
        <v>41996</v>
      </c>
      <c r="J5" s="8">
        <v>41996</v>
      </c>
      <c r="K5" s="53">
        <v>41974</v>
      </c>
      <c r="L5" s="22" t="s">
        <v>5</v>
      </c>
      <c r="M5" s="22" t="s">
        <v>96</v>
      </c>
      <c r="N5" s="22"/>
      <c r="O5" s="48" t="s">
        <v>146</v>
      </c>
      <c r="P5" s="48" t="s">
        <v>147</v>
      </c>
      <c r="Q5" s="48" t="s">
        <v>148</v>
      </c>
      <c r="R5" s="48" t="s">
        <v>148</v>
      </c>
      <c r="S5" s="48" t="s">
        <v>149</v>
      </c>
      <c r="T5" s="49"/>
      <c r="U5" s="49"/>
      <c r="V5" s="21" t="s">
        <v>109</v>
      </c>
      <c r="W5" s="20">
        <f>VLOOKUP(V5,'CATALOGO NOI'!$A$2:$B$47,2,0)</f>
        <v>15</v>
      </c>
      <c r="X5" s="49" t="s">
        <v>167</v>
      </c>
      <c r="Y5" s="54">
        <f>VLOOKUP(X5,'CATALOGO NOI'!$E$2:$F$164,2,0)</f>
        <v>84</v>
      </c>
      <c r="Z5" s="49" t="s">
        <v>105</v>
      </c>
      <c r="AA5" s="57" t="s">
        <v>145</v>
      </c>
      <c r="AB5" s="57" t="s">
        <v>215</v>
      </c>
      <c r="AC5" s="49" t="s">
        <v>93</v>
      </c>
      <c r="AD5" s="9" t="s">
        <v>94</v>
      </c>
      <c r="AE5" s="9" t="s">
        <v>94</v>
      </c>
      <c r="AF5" s="9" t="s">
        <v>95</v>
      </c>
      <c r="AG5" s="9" t="s">
        <v>94</v>
      </c>
      <c r="AH5" s="9" t="s">
        <v>94</v>
      </c>
      <c r="AI5" s="9" t="s">
        <v>94</v>
      </c>
      <c r="AJ5" s="9" t="s">
        <v>94</v>
      </c>
      <c r="AK5" s="9" t="s">
        <v>94</v>
      </c>
      <c r="AL5" s="9" t="s">
        <v>94</v>
      </c>
      <c r="AM5" s="9" t="s">
        <v>95</v>
      </c>
      <c r="AN5" s="9" t="s">
        <v>94</v>
      </c>
      <c r="AO5" s="9" t="s">
        <v>94</v>
      </c>
      <c r="AP5" s="9" t="s">
        <v>94</v>
      </c>
      <c r="AQ5" s="9" t="s">
        <v>94</v>
      </c>
      <c r="AR5" s="9" t="s">
        <v>94</v>
      </c>
      <c r="AS5" s="9" t="s">
        <v>94</v>
      </c>
      <c r="AT5" s="9" t="s">
        <v>95</v>
      </c>
      <c r="AU5" s="9" t="s">
        <v>94</v>
      </c>
      <c r="AV5" s="9" t="s">
        <v>94</v>
      </c>
      <c r="AW5" s="9" t="s">
        <v>94</v>
      </c>
      <c r="AX5" s="9" t="s">
        <v>94</v>
      </c>
      <c r="AY5" s="9" t="s">
        <v>94</v>
      </c>
      <c r="AZ5" s="9" t="s">
        <v>94</v>
      </c>
      <c r="BA5" s="9" t="s">
        <v>95</v>
      </c>
      <c r="BB5" s="9" t="s">
        <v>94</v>
      </c>
      <c r="BC5" s="9" t="s">
        <v>94</v>
      </c>
      <c r="BD5" s="9" t="s">
        <v>94</v>
      </c>
      <c r="BE5" s="9" t="s">
        <v>94</v>
      </c>
      <c r="BF5" s="9" t="s">
        <v>94</v>
      </c>
      <c r="BG5" s="9" t="s">
        <v>94</v>
      </c>
      <c r="BH5" s="9" t="s">
        <v>95</v>
      </c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14">
        <v>30</v>
      </c>
      <c r="CB5" s="19">
        <v>4000</v>
      </c>
      <c r="CC5" s="13">
        <f t="shared" si="0"/>
        <v>133.33333333333334</v>
      </c>
      <c r="CD5" s="6">
        <f t="shared" si="7"/>
        <v>16</v>
      </c>
      <c r="CE5" s="6">
        <f t="shared" si="8"/>
        <v>0</v>
      </c>
      <c r="CF5" s="6">
        <f t="shared" si="9"/>
        <v>0</v>
      </c>
      <c r="CG5" s="6">
        <f t="shared" si="10"/>
        <v>0</v>
      </c>
      <c r="CH5" s="13">
        <f t="shared" si="1"/>
        <v>2133.3333333333335</v>
      </c>
      <c r="CI5" s="13">
        <v>0</v>
      </c>
      <c r="CJ5" s="13">
        <v>0</v>
      </c>
      <c r="CK5" s="13">
        <v>0</v>
      </c>
      <c r="CL5" s="13">
        <v>0</v>
      </c>
      <c r="CM5" s="12">
        <f t="shared" si="2"/>
        <v>2133.3333333333335</v>
      </c>
      <c r="CN5" s="13">
        <v>0</v>
      </c>
      <c r="CO5" s="13">
        <f t="shared" si="3"/>
        <v>0</v>
      </c>
      <c r="CP5" s="6">
        <v>0</v>
      </c>
      <c r="CQ5" s="13">
        <f t="shared" si="4"/>
        <v>0</v>
      </c>
      <c r="CR5" s="13">
        <f t="shared" si="5"/>
        <v>4000</v>
      </c>
      <c r="CS5" s="13">
        <f t="shared" si="6"/>
        <v>2133.3333333333335</v>
      </c>
      <c r="CT5" s="9"/>
      <c r="CU5" s="69"/>
      <c r="CV5" s="66">
        <v>0</v>
      </c>
      <c r="CW5" s="7"/>
      <c r="CX5" s="17"/>
      <c r="CY5" s="18"/>
      <c r="CZ5" s="18"/>
      <c r="DK5" s="62"/>
      <c r="DL5" s="62"/>
      <c r="ED5" s="62"/>
      <c r="GD5" s="62"/>
      <c r="GE5" s="62"/>
      <c r="GF5" s="62"/>
      <c r="GG5" s="62"/>
      <c r="GH5" s="62"/>
      <c r="HM5" s="62"/>
      <c r="HN5" s="62"/>
      <c r="HO5" s="62"/>
      <c r="IW5" s="62"/>
      <c r="JM5" s="62"/>
      <c r="JP5" s="62"/>
      <c r="JQ5" s="62"/>
      <c r="JR5" s="62"/>
      <c r="JS5" s="62"/>
      <c r="JT5" s="62"/>
      <c r="JU5" s="62"/>
      <c r="JV5" s="62"/>
      <c r="JW5" s="62"/>
      <c r="JX5" s="62"/>
      <c r="JY5" s="62"/>
      <c r="JZ5" s="62"/>
      <c r="KA5" s="62"/>
      <c r="KG5" s="62"/>
      <c r="KH5" s="62"/>
      <c r="KT5" s="62"/>
      <c r="KU5" s="62"/>
      <c r="KV5" s="62"/>
      <c r="KW5" s="62"/>
      <c r="KX5" s="62"/>
      <c r="KY5" s="62"/>
      <c r="KZ5" s="62"/>
      <c r="LA5" s="62"/>
      <c r="LB5" s="62"/>
      <c r="LC5" s="62"/>
      <c r="LD5" s="62"/>
      <c r="LE5" s="62"/>
      <c r="MJ5" s="62"/>
      <c r="MK5" s="62"/>
      <c r="ML5" s="62"/>
      <c r="MM5" s="62"/>
      <c r="MN5" s="62"/>
      <c r="MO5" s="62"/>
      <c r="MP5" s="62"/>
      <c r="MQ5" s="62"/>
      <c r="NE5" s="62"/>
      <c r="NF5" s="62"/>
      <c r="NS5" s="62"/>
      <c r="NT5" s="62"/>
      <c r="OM5" s="62"/>
      <c r="ON5" s="62"/>
      <c r="PW5" s="62"/>
      <c r="PX5" s="62"/>
      <c r="QB5" s="62"/>
      <c r="QC5" s="62"/>
      <c r="QD5" s="62"/>
      <c r="QE5" s="62"/>
      <c r="QF5" s="62"/>
      <c r="QG5" s="62"/>
      <c r="QH5" s="62"/>
      <c r="QI5" s="62"/>
      <c r="QJ5" s="62"/>
      <c r="QK5" s="62"/>
      <c r="QL5" s="62"/>
      <c r="QM5" s="62"/>
      <c r="QT5" s="62"/>
      <c r="QU5" s="62"/>
      <c r="RT5" s="62"/>
      <c r="RU5" s="62"/>
      <c r="SL5" s="62"/>
      <c r="SM5" s="62"/>
      <c r="SN5" s="62"/>
      <c r="SO5" s="62"/>
      <c r="SP5" s="62"/>
      <c r="UI5" s="62"/>
      <c r="VE5" s="62"/>
      <c r="VO5" s="62"/>
      <c r="VP5" s="62"/>
      <c r="VR5" s="62"/>
      <c r="VS5" s="62"/>
      <c r="XY5" s="62"/>
      <c r="XZ5" s="62"/>
      <c r="YF5" s="62"/>
      <c r="YG5" s="62"/>
      <c r="YH5" s="62"/>
      <c r="ZN5" s="62"/>
      <c r="ZO5" s="62"/>
      <c r="AAK5" s="62"/>
      <c r="AAL5" s="62"/>
      <c r="ACC5" s="62"/>
      <c r="ACD5" s="62"/>
      <c r="AGN5" s="62"/>
      <c r="AGO5" s="62"/>
      <c r="AGP5" s="62"/>
      <c r="AIK5" s="62"/>
      <c r="AIQ5" s="62"/>
      <c r="AIR5" s="62"/>
      <c r="AIS5" s="62"/>
      <c r="AIT5" s="62"/>
      <c r="AIU5" s="62"/>
      <c r="AIV5" s="62"/>
      <c r="AIW5" s="62"/>
      <c r="AIX5" s="62"/>
      <c r="AIY5" s="62"/>
      <c r="AIZ5" s="62"/>
      <c r="AJA5" s="62"/>
      <c r="AJB5" s="62"/>
      <c r="AJC5" s="62"/>
      <c r="AJD5" s="62"/>
      <c r="AJE5" s="62"/>
      <c r="AJF5" s="62"/>
      <c r="AJG5" s="62"/>
      <c r="AJH5" s="62"/>
      <c r="AJI5" s="62"/>
      <c r="AJJ5" s="62"/>
      <c r="AJK5" s="62"/>
      <c r="AJL5" s="62"/>
      <c r="AJM5" s="62"/>
      <c r="AJN5" s="62"/>
      <c r="AJO5" s="62"/>
      <c r="AJP5" s="62"/>
      <c r="AJQ5" s="62"/>
      <c r="AJR5" s="62"/>
      <c r="AJS5" s="62"/>
      <c r="AJT5" s="62"/>
      <c r="AJU5" s="62"/>
      <c r="AJV5" s="62"/>
      <c r="AJW5" s="62"/>
      <c r="AJX5" s="62"/>
      <c r="AJY5" s="62"/>
      <c r="AKD5" s="62"/>
      <c r="AKE5" s="62"/>
      <c r="AKF5" s="62"/>
      <c r="AKG5" s="62"/>
      <c r="AKH5" s="62"/>
      <c r="AKI5" s="62"/>
      <c r="AKJ5" s="62"/>
      <c r="AKK5" s="62"/>
      <c r="AKL5" s="62"/>
      <c r="AKM5" s="62"/>
      <c r="AKN5" s="62"/>
      <c r="AKO5" s="62"/>
      <c r="AKP5" s="62"/>
      <c r="AKQ5" s="62"/>
      <c r="AKR5" s="62"/>
      <c r="AKS5" s="62"/>
      <c r="AKT5" s="62"/>
      <c r="AKU5" s="62"/>
      <c r="AKZ5" s="62"/>
      <c r="ALC5" s="62"/>
      <c r="ALD5" s="62"/>
      <c r="ALM5" s="62"/>
      <c r="ALN5" s="62"/>
      <c r="ALZ5" s="62"/>
      <c r="AMI5" s="62"/>
      <c r="AMJ5" s="62"/>
      <c r="APB5" s="62"/>
      <c r="APC5" s="62"/>
      <c r="APD5" s="62"/>
      <c r="ARE5" s="62"/>
      <c r="ARF5" s="62"/>
      <c r="ARG5" s="62"/>
      <c r="ARH5" s="62"/>
      <c r="ARI5" s="62"/>
      <c r="ARO5" s="62"/>
      <c r="ARP5" s="62"/>
    </row>
    <row r="6" spans="1:1208" s="46" customFormat="1">
      <c r="A6" s="47"/>
      <c r="B6" s="47"/>
      <c r="C6" s="1" t="s">
        <v>4</v>
      </c>
      <c r="D6" s="47">
        <v>119</v>
      </c>
      <c r="E6" s="49" t="s">
        <v>9</v>
      </c>
      <c r="F6" s="48" t="s">
        <v>501</v>
      </c>
      <c r="G6" s="48" t="s">
        <v>125</v>
      </c>
      <c r="H6" s="48" t="s">
        <v>125</v>
      </c>
      <c r="I6" s="8">
        <v>41114</v>
      </c>
      <c r="J6" s="8">
        <v>41502</v>
      </c>
      <c r="K6" s="53">
        <v>41091</v>
      </c>
      <c r="L6" s="22" t="s">
        <v>5</v>
      </c>
      <c r="M6" s="22" t="s">
        <v>96</v>
      </c>
      <c r="N6" s="22"/>
      <c r="O6" s="48" t="s">
        <v>151</v>
      </c>
      <c r="P6" s="48" t="s">
        <v>152</v>
      </c>
      <c r="Q6" s="49" t="s">
        <v>153</v>
      </c>
      <c r="R6" s="48" t="s">
        <v>153</v>
      </c>
      <c r="S6" s="48" t="s">
        <v>154</v>
      </c>
      <c r="T6" s="49" t="s">
        <v>155</v>
      </c>
      <c r="U6" s="49" t="s">
        <v>156</v>
      </c>
      <c r="V6" s="21" t="s">
        <v>109</v>
      </c>
      <c r="W6" s="20">
        <f>VLOOKUP(V6,'CATALOGO NOI'!$A$2:$B$47,2,0)</f>
        <v>15</v>
      </c>
      <c r="X6" s="49" t="s">
        <v>167</v>
      </c>
      <c r="Y6" s="54">
        <f>VLOOKUP(X6,'CATALOGO NOI'!$E$2:$F$164,2,0)</f>
        <v>84</v>
      </c>
      <c r="Z6" s="49" t="s">
        <v>105</v>
      </c>
      <c r="AA6" s="57" t="s">
        <v>145</v>
      </c>
      <c r="AB6" s="57" t="s">
        <v>107</v>
      </c>
      <c r="AC6" s="49" t="s">
        <v>93</v>
      </c>
      <c r="AD6" s="9" t="s">
        <v>123</v>
      </c>
      <c r="AE6" s="9" t="s">
        <v>123</v>
      </c>
      <c r="AF6" s="9" t="s">
        <v>123</v>
      </c>
      <c r="AG6" s="9" t="s">
        <v>123</v>
      </c>
      <c r="AH6" s="9" t="s">
        <v>123</v>
      </c>
      <c r="AI6" s="9" t="s">
        <v>123</v>
      </c>
      <c r="AJ6" s="9" t="s">
        <v>123</v>
      </c>
      <c r="AK6" s="9" t="s">
        <v>99</v>
      </c>
      <c r="AL6" s="9" t="s">
        <v>99</v>
      </c>
      <c r="AM6" s="9" t="s">
        <v>95</v>
      </c>
      <c r="AN6" s="9" t="s">
        <v>99</v>
      </c>
      <c r="AO6" s="9" t="s">
        <v>99</v>
      </c>
      <c r="AP6" s="9" t="s">
        <v>99</v>
      </c>
      <c r="AQ6" s="9" t="s">
        <v>99</v>
      </c>
      <c r="AR6" s="9" t="s">
        <v>99</v>
      </c>
      <c r="AS6" s="9" t="s">
        <v>99</v>
      </c>
      <c r="AT6" s="9" t="s">
        <v>95</v>
      </c>
      <c r="AU6" s="9" t="s">
        <v>99</v>
      </c>
      <c r="AV6" s="9" t="s">
        <v>99</v>
      </c>
      <c r="AW6" s="9" t="s">
        <v>94</v>
      </c>
      <c r="AX6" s="9" t="s">
        <v>94</v>
      </c>
      <c r="AY6" s="9" t="s">
        <v>94</v>
      </c>
      <c r="AZ6" s="9" t="s">
        <v>94</v>
      </c>
      <c r="BA6" s="9" t="s">
        <v>95</v>
      </c>
      <c r="BB6" s="9" t="s">
        <v>94</v>
      </c>
      <c r="BC6" s="9" t="s">
        <v>94</v>
      </c>
      <c r="BD6" s="9" t="s">
        <v>94</v>
      </c>
      <c r="BE6" s="9" t="s">
        <v>94</v>
      </c>
      <c r="BF6" s="9" t="s">
        <v>94</v>
      </c>
      <c r="BG6" s="9" t="s">
        <v>94</v>
      </c>
      <c r="BH6" s="9" t="s">
        <v>95</v>
      </c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14">
        <v>30</v>
      </c>
      <c r="CB6" s="19">
        <v>4000</v>
      </c>
      <c r="CC6" s="13">
        <f t="shared" si="0"/>
        <v>133.33333333333334</v>
      </c>
      <c r="CD6" s="6">
        <f t="shared" si="7"/>
        <v>16</v>
      </c>
      <c r="CE6" s="6">
        <f t="shared" si="8"/>
        <v>0</v>
      </c>
      <c r="CF6" s="6">
        <f t="shared" si="9"/>
        <v>0</v>
      </c>
      <c r="CG6" s="6">
        <f t="shared" si="10"/>
        <v>2</v>
      </c>
      <c r="CH6" s="13">
        <f t="shared" si="1"/>
        <v>2133.3333333333335</v>
      </c>
      <c r="CI6" s="13">
        <v>0</v>
      </c>
      <c r="CJ6" s="13">
        <v>0</v>
      </c>
      <c r="CK6" s="13">
        <v>0</v>
      </c>
      <c r="CL6" s="13">
        <v>0</v>
      </c>
      <c r="CM6" s="12">
        <f t="shared" si="2"/>
        <v>2133.3333333333335</v>
      </c>
      <c r="CN6" s="13">
        <v>0</v>
      </c>
      <c r="CO6" s="13">
        <f t="shared" si="3"/>
        <v>0</v>
      </c>
      <c r="CP6" s="6">
        <v>0</v>
      </c>
      <c r="CQ6" s="13">
        <f t="shared" si="4"/>
        <v>0</v>
      </c>
      <c r="CR6" s="13">
        <f t="shared" si="5"/>
        <v>4000</v>
      </c>
      <c r="CS6" s="13">
        <f t="shared" si="6"/>
        <v>2133.3333333333335</v>
      </c>
      <c r="CT6" s="67"/>
      <c r="CU6" s="69"/>
      <c r="CV6" s="66">
        <v>0</v>
      </c>
      <c r="CW6" s="7"/>
      <c r="CX6" s="17"/>
      <c r="CY6" s="18"/>
      <c r="CZ6" s="18"/>
      <c r="DK6" s="23"/>
      <c r="DL6" s="23"/>
      <c r="DM6" s="62"/>
      <c r="DN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JI6" s="62"/>
      <c r="JJ6" s="62"/>
      <c r="JK6" s="62"/>
      <c r="JL6" s="62"/>
      <c r="JP6" s="62"/>
      <c r="JQ6" s="62"/>
      <c r="JR6" s="62"/>
      <c r="JS6" s="62"/>
      <c r="JT6" s="62"/>
      <c r="JU6" s="62"/>
      <c r="JV6" s="62"/>
      <c r="JW6" s="62"/>
      <c r="JX6" s="62"/>
      <c r="JY6" s="62"/>
      <c r="KB6" s="62"/>
      <c r="KC6" s="62"/>
      <c r="KD6" s="62"/>
      <c r="KE6" s="62"/>
      <c r="KT6" s="62"/>
      <c r="KU6" s="62"/>
      <c r="KV6" s="62"/>
      <c r="KW6" s="62"/>
      <c r="KX6" s="62"/>
      <c r="KY6" s="62"/>
      <c r="KZ6" s="62"/>
      <c r="NE6" s="62"/>
      <c r="NF6" s="62"/>
      <c r="NS6" s="62"/>
      <c r="NT6" s="62"/>
      <c r="PW6" s="62"/>
      <c r="PX6" s="62"/>
      <c r="QF6" s="62"/>
      <c r="RV6" s="62"/>
      <c r="RW6" s="62"/>
      <c r="SH6" s="62"/>
      <c r="SI6" s="62"/>
      <c r="SJ6" s="62"/>
      <c r="SK6" s="62"/>
      <c r="SL6" s="62"/>
      <c r="SM6" s="62"/>
      <c r="SN6" s="62"/>
      <c r="SO6" s="62"/>
      <c r="SP6" s="62"/>
      <c r="TN6" s="62"/>
      <c r="TO6" s="62"/>
      <c r="TP6" s="62"/>
      <c r="TQ6" s="62"/>
      <c r="TR6" s="62"/>
      <c r="TS6" s="62"/>
      <c r="TT6" s="62"/>
      <c r="TU6" s="62"/>
      <c r="TV6" s="62"/>
      <c r="TW6" s="62"/>
      <c r="TX6" s="62"/>
      <c r="TY6" s="62"/>
      <c r="TZ6" s="62"/>
      <c r="UA6" s="62"/>
      <c r="UB6" s="62"/>
      <c r="UC6" s="62"/>
      <c r="UD6" s="62"/>
      <c r="UE6" s="62"/>
      <c r="UF6" s="62"/>
      <c r="UG6" s="62"/>
      <c r="UH6" s="62"/>
      <c r="UI6" s="62"/>
      <c r="UJ6" s="62"/>
      <c r="VE6" s="23"/>
      <c r="ZT6" s="62"/>
      <c r="ABS6" s="62"/>
      <c r="ABT6" s="62"/>
      <c r="ACC6" s="62"/>
      <c r="ACD6" s="62"/>
      <c r="ADG6" s="62"/>
      <c r="ADH6" s="62"/>
      <c r="ADO6" s="62"/>
      <c r="ADR6" s="62"/>
      <c r="ADS6" s="62"/>
      <c r="ADT6" s="62"/>
      <c r="ADU6" s="62"/>
      <c r="ADV6" s="62"/>
      <c r="AEC6" s="62"/>
      <c r="AED6" s="62"/>
      <c r="AEE6" s="62"/>
      <c r="AEJ6" s="62"/>
      <c r="AFK6" s="62"/>
      <c r="AGL6" s="62"/>
      <c r="AGO6" s="62"/>
      <c r="AGP6" s="62"/>
      <c r="AHY6" s="62"/>
      <c r="AHZ6" s="62"/>
      <c r="AIA6" s="62"/>
      <c r="AIS6" s="62"/>
      <c r="AIT6" s="62"/>
      <c r="AIU6" s="62"/>
      <c r="AIV6" s="62"/>
      <c r="AIW6" s="62"/>
      <c r="AIX6" s="62"/>
      <c r="AIY6" s="62"/>
      <c r="AIZ6" s="62"/>
      <c r="AJA6" s="62"/>
      <c r="AJB6" s="62"/>
      <c r="AJC6" s="62"/>
      <c r="AJD6" s="62"/>
      <c r="AJE6" s="62"/>
      <c r="AJF6" s="62"/>
      <c r="AJG6" s="62"/>
      <c r="AJH6" s="62"/>
      <c r="AJI6" s="62"/>
      <c r="AJJ6" s="62"/>
      <c r="AJK6" s="62"/>
      <c r="AJL6" s="62"/>
      <c r="AJM6" s="62"/>
      <c r="AJN6" s="62"/>
      <c r="AJO6" s="62"/>
      <c r="AJP6" s="62"/>
      <c r="AJQ6" s="62"/>
      <c r="AJR6" s="62"/>
      <c r="AJS6" s="62"/>
      <c r="AJT6" s="62"/>
      <c r="AJU6" s="62"/>
      <c r="AJV6" s="62"/>
      <c r="AJW6" s="62"/>
      <c r="AJX6" s="62"/>
      <c r="AJY6" s="62"/>
      <c r="AJZ6" s="62"/>
      <c r="AKA6" s="62"/>
      <c r="AKB6" s="62"/>
      <c r="AKC6" s="62"/>
      <c r="AKD6" s="62"/>
      <c r="AKE6" s="62"/>
      <c r="AKF6" s="62"/>
      <c r="AKG6" s="62"/>
      <c r="AKH6" s="62"/>
      <c r="AKI6" s="62"/>
      <c r="AKJ6" s="62"/>
      <c r="AKK6" s="62"/>
      <c r="AKL6" s="62"/>
      <c r="AKM6" s="62"/>
      <c r="AKN6" s="62"/>
      <c r="AKO6" s="62"/>
      <c r="AKP6" s="62"/>
      <c r="AKQ6" s="62"/>
      <c r="AKR6" s="62"/>
      <c r="AKS6" s="62"/>
      <c r="AKT6" s="62"/>
      <c r="AKU6" s="62"/>
      <c r="AKV6" s="62"/>
      <c r="AKX6" s="62"/>
      <c r="AKY6" s="62"/>
      <c r="AKZ6" s="62"/>
      <c r="ALD6" s="23"/>
      <c r="ALM6" s="62"/>
      <c r="ALN6" s="62"/>
      <c r="ALO6" s="62"/>
      <c r="ALP6" s="62"/>
      <c r="ALQ6" s="62"/>
      <c r="ALR6" s="62"/>
      <c r="ALS6" s="62"/>
      <c r="ALZ6" s="62"/>
      <c r="AML6" s="62"/>
      <c r="AMM6" s="62"/>
      <c r="AMN6" s="62"/>
      <c r="AMO6" s="62"/>
      <c r="AMP6" s="62"/>
      <c r="AMQ6" s="62"/>
      <c r="AMR6" s="62"/>
      <c r="AMS6" s="62"/>
      <c r="ANF6" s="62"/>
      <c r="ANG6" s="62"/>
      <c r="ANH6" s="62"/>
      <c r="ANI6" s="62"/>
      <c r="APQ6" s="62"/>
      <c r="ARC6" s="62"/>
      <c r="ARD6" s="62"/>
      <c r="ASH6" s="62"/>
      <c r="ASI6" s="62"/>
      <c r="ASJ6" s="62"/>
      <c r="ASK6" s="62"/>
      <c r="ASL6" s="62"/>
      <c r="ASM6" s="62"/>
      <c r="ASN6" s="62"/>
      <c r="ASO6" s="62"/>
      <c r="ASP6" s="62"/>
      <c r="ASQ6" s="62"/>
      <c r="ASR6" s="62"/>
      <c r="ASS6" s="62"/>
      <c r="AST6" s="62"/>
      <c r="ASU6" s="62"/>
    </row>
    <row r="7" spans="1:1208" s="46" customFormat="1">
      <c r="A7" s="47"/>
      <c r="B7" s="47"/>
      <c r="C7" s="1" t="s">
        <v>4</v>
      </c>
      <c r="D7" s="47">
        <v>173</v>
      </c>
      <c r="E7" s="49" t="s">
        <v>6</v>
      </c>
      <c r="F7" s="48" t="s">
        <v>501</v>
      </c>
      <c r="G7" s="48" t="s">
        <v>125</v>
      </c>
      <c r="H7" s="48" t="s">
        <v>125</v>
      </c>
      <c r="I7" s="8">
        <v>41745</v>
      </c>
      <c r="J7" s="8">
        <v>41745</v>
      </c>
      <c r="K7" s="53">
        <v>41730</v>
      </c>
      <c r="L7" s="22" t="s">
        <v>5</v>
      </c>
      <c r="M7" s="22" t="s">
        <v>96</v>
      </c>
      <c r="N7" s="22"/>
      <c r="O7" s="48" t="s">
        <v>133</v>
      </c>
      <c r="P7" s="48" t="s">
        <v>134</v>
      </c>
      <c r="Q7" s="49" t="s">
        <v>135</v>
      </c>
      <c r="R7" s="48" t="s">
        <v>135</v>
      </c>
      <c r="S7" s="48" t="s">
        <v>136</v>
      </c>
      <c r="T7" s="49" t="s">
        <v>137</v>
      </c>
      <c r="U7" s="49" t="s">
        <v>138</v>
      </c>
      <c r="V7" s="21" t="s">
        <v>109</v>
      </c>
      <c r="W7" s="20">
        <f>VLOOKUP(V7,'CATALOGO NOI'!$A$2:$B$47,2,0)</f>
        <v>15</v>
      </c>
      <c r="X7" s="49" t="s">
        <v>168</v>
      </c>
      <c r="Y7" s="54">
        <f>VLOOKUP(X7,'CATALOGO NOI'!$E$2:$F$164,2,0)</f>
        <v>81</v>
      </c>
      <c r="Z7" s="49" t="s">
        <v>105</v>
      </c>
      <c r="AA7" s="57" t="s">
        <v>145</v>
      </c>
      <c r="AB7" s="57" t="s">
        <v>107</v>
      </c>
      <c r="AC7" s="49" t="s">
        <v>93</v>
      </c>
      <c r="AD7" s="9" t="s">
        <v>94</v>
      </c>
      <c r="AE7" s="9" t="s">
        <v>94</v>
      </c>
      <c r="AF7" s="9" t="s">
        <v>95</v>
      </c>
      <c r="AG7" s="9" t="s">
        <v>94</v>
      </c>
      <c r="AH7" s="9" t="s">
        <v>94</v>
      </c>
      <c r="AI7" s="9" t="s">
        <v>94</v>
      </c>
      <c r="AJ7" s="9" t="s">
        <v>94</v>
      </c>
      <c r="AK7" s="9" t="s">
        <v>94</v>
      </c>
      <c r="AL7" s="9" t="s">
        <v>94</v>
      </c>
      <c r="AM7" s="9" t="s">
        <v>95</v>
      </c>
      <c r="AN7" s="9" t="s">
        <v>94</v>
      </c>
      <c r="AO7" s="9" t="s">
        <v>94</v>
      </c>
      <c r="AP7" s="9" t="s">
        <v>94</v>
      </c>
      <c r="AQ7" s="9" t="s">
        <v>94</v>
      </c>
      <c r="AR7" s="9" t="s">
        <v>94</v>
      </c>
      <c r="AS7" s="9" t="s">
        <v>94</v>
      </c>
      <c r="AT7" s="9" t="s">
        <v>95</v>
      </c>
      <c r="AU7" s="9" t="s">
        <v>94</v>
      </c>
      <c r="AV7" s="9" t="s">
        <v>94</v>
      </c>
      <c r="AW7" s="9" t="s">
        <v>94</v>
      </c>
      <c r="AX7" s="9" t="s">
        <v>94</v>
      </c>
      <c r="AY7" s="9" t="s">
        <v>94</v>
      </c>
      <c r="AZ7" s="9" t="s">
        <v>94</v>
      </c>
      <c r="BA7" s="9" t="s">
        <v>95</v>
      </c>
      <c r="BB7" s="9" t="s">
        <v>94</v>
      </c>
      <c r="BC7" s="9" t="s">
        <v>94</v>
      </c>
      <c r="BD7" s="9" t="s">
        <v>94</v>
      </c>
      <c r="BE7" s="9" t="s">
        <v>94</v>
      </c>
      <c r="BF7" s="9" t="s">
        <v>94</v>
      </c>
      <c r="BG7" s="9" t="s">
        <v>94</v>
      </c>
      <c r="BH7" s="9" t="s">
        <v>95</v>
      </c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14">
        <v>30</v>
      </c>
      <c r="CB7" s="19">
        <v>4000</v>
      </c>
      <c r="CC7" s="13">
        <f t="shared" si="0"/>
        <v>133.33333333333334</v>
      </c>
      <c r="CD7" s="6">
        <f t="shared" si="7"/>
        <v>16</v>
      </c>
      <c r="CE7" s="6">
        <f t="shared" si="8"/>
        <v>0</v>
      </c>
      <c r="CF7" s="6">
        <f t="shared" si="9"/>
        <v>0</v>
      </c>
      <c r="CG7" s="6">
        <f t="shared" si="10"/>
        <v>0</v>
      </c>
      <c r="CH7" s="13">
        <f t="shared" si="1"/>
        <v>2133.3333333333335</v>
      </c>
      <c r="CI7" s="13">
        <v>0</v>
      </c>
      <c r="CJ7" s="13">
        <v>0</v>
      </c>
      <c r="CK7" s="13">
        <v>0</v>
      </c>
      <c r="CL7" s="13">
        <v>0</v>
      </c>
      <c r="CM7" s="12">
        <f t="shared" si="2"/>
        <v>2133.3333333333335</v>
      </c>
      <c r="CN7" s="13">
        <v>0</v>
      </c>
      <c r="CO7" s="13">
        <f t="shared" si="3"/>
        <v>0</v>
      </c>
      <c r="CP7" s="6">
        <v>0</v>
      </c>
      <c r="CQ7" s="13">
        <f t="shared" si="4"/>
        <v>0</v>
      </c>
      <c r="CR7" s="13">
        <f t="shared" si="5"/>
        <v>4000</v>
      </c>
      <c r="CS7" s="13">
        <f t="shared" si="6"/>
        <v>2133.3333333333335</v>
      </c>
      <c r="CT7" s="9"/>
      <c r="CU7" s="69"/>
      <c r="CV7" s="66">
        <v>0</v>
      </c>
      <c r="CW7" s="7"/>
      <c r="CX7" s="17"/>
      <c r="CY7" s="18"/>
      <c r="CZ7" s="18"/>
      <c r="DK7" s="62"/>
      <c r="DL7" s="62"/>
      <c r="DM7" s="62"/>
      <c r="DN7" s="62"/>
      <c r="FU7" s="62"/>
      <c r="GI7" s="62"/>
      <c r="GJ7" s="62"/>
      <c r="GK7" s="62"/>
      <c r="GL7" s="62"/>
      <c r="GN7" s="62"/>
      <c r="GO7" s="62"/>
      <c r="IX7" s="62"/>
      <c r="IY7" s="62"/>
      <c r="IZ7" s="62"/>
      <c r="JA7" s="62"/>
      <c r="JB7" s="62"/>
      <c r="JC7" s="62"/>
      <c r="JD7" s="62"/>
      <c r="JE7" s="62"/>
      <c r="JF7" s="62"/>
      <c r="JG7" s="62"/>
      <c r="JH7" s="62"/>
      <c r="JO7" s="62"/>
      <c r="KT7" s="62"/>
      <c r="KU7" s="62"/>
      <c r="KV7" s="62"/>
      <c r="KW7" s="62"/>
      <c r="MF7" s="62"/>
      <c r="MG7" s="62"/>
      <c r="MH7" s="62"/>
      <c r="NE7" s="62"/>
      <c r="NF7" s="62"/>
      <c r="NS7" s="62"/>
      <c r="NT7" s="62"/>
      <c r="PS7" s="62"/>
      <c r="PT7" s="62"/>
      <c r="PW7" s="62"/>
      <c r="PX7" s="62"/>
      <c r="PY7" s="62"/>
      <c r="PZ7" s="62"/>
      <c r="QJ7" s="62"/>
      <c r="QK7" s="62"/>
      <c r="QL7" s="62"/>
      <c r="QM7" s="62"/>
      <c r="RZ7" s="62"/>
      <c r="SA7" s="62"/>
      <c r="SB7" s="62"/>
      <c r="SJ7" s="62"/>
      <c r="SL7" s="62"/>
      <c r="SM7" s="62"/>
      <c r="SN7" s="62"/>
      <c r="SQ7" s="62"/>
      <c r="SR7" s="62"/>
      <c r="SS7" s="62"/>
      <c r="ST7" s="62"/>
      <c r="SU7" s="62"/>
      <c r="SV7" s="62"/>
      <c r="SW7" s="62"/>
      <c r="SX7" s="62"/>
      <c r="SY7" s="62"/>
      <c r="TD7" s="62"/>
      <c r="TE7" s="62"/>
      <c r="TF7" s="62"/>
      <c r="TG7" s="62"/>
      <c r="TH7" s="62"/>
      <c r="TI7" s="62"/>
      <c r="TJ7" s="62"/>
      <c r="TK7" s="62"/>
      <c r="TL7" s="62"/>
      <c r="TM7" s="62"/>
      <c r="UK7" s="62"/>
      <c r="UL7" s="62"/>
      <c r="UM7" s="62"/>
      <c r="UN7" s="62"/>
      <c r="UO7" s="62"/>
      <c r="UP7" s="62"/>
      <c r="UQ7" s="62"/>
      <c r="UR7" s="62"/>
      <c r="US7" s="62"/>
      <c r="UT7" s="62"/>
      <c r="UU7" s="62"/>
      <c r="UV7" s="62"/>
      <c r="UW7" s="62"/>
      <c r="UX7" s="62"/>
      <c r="UY7" s="62"/>
      <c r="UZ7" s="62"/>
      <c r="VA7" s="62"/>
      <c r="VB7" s="62"/>
      <c r="VC7" s="62"/>
      <c r="VD7" s="62"/>
      <c r="VE7" s="62"/>
      <c r="VR7" s="62"/>
      <c r="VS7" s="62"/>
      <c r="XA7" s="62"/>
      <c r="XB7" s="62"/>
      <c r="XG7" s="62"/>
      <c r="XH7" s="62"/>
      <c r="YA7" s="62"/>
      <c r="YB7" s="62"/>
      <c r="YH7" s="62"/>
      <c r="YU7" s="62"/>
      <c r="YV7" s="62"/>
      <c r="YW7" s="62"/>
      <c r="YX7" s="62"/>
      <c r="YY7" s="62"/>
      <c r="YZ7" s="62"/>
      <c r="ZP7" s="62"/>
      <c r="AAM7" s="62"/>
      <c r="ABR7" s="62"/>
      <c r="ACA7" s="62"/>
      <c r="ACB7" s="62"/>
      <c r="ACC7" s="62"/>
      <c r="ACD7" s="62"/>
      <c r="AEF7" s="62"/>
      <c r="AEG7" s="62"/>
      <c r="AEH7" s="62"/>
      <c r="AEI7" s="62"/>
      <c r="AFO7" s="62"/>
      <c r="AFP7" s="62"/>
      <c r="AGN7" s="62"/>
      <c r="AJZ7" s="62"/>
      <c r="AKA7" s="62"/>
      <c r="AKB7" s="62"/>
      <c r="AKC7" s="62"/>
      <c r="AKV7" s="62"/>
      <c r="AKZ7" s="62"/>
      <c r="ALD7" s="62"/>
      <c r="ALM7" s="62"/>
      <c r="ALN7" s="62"/>
      <c r="ALO7" s="62"/>
      <c r="ALP7" s="62"/>
      <c r="ALQ7" s="62"/>
      <c r="ALR7" s="62"/>
      <c r="ALS7" s="62"/>
      <c r="AMV7" s="62"/>
      <c r="ANJ7" s="62"/>
      <c r="ANK7" s="62"/>
      <c r="AOW7" s="62"/>
      <c r="AOX7" s="62"/>
      <c r="AOY7" s="62"/>
      <c r="AOZ7" s="62"/>
    </row>
    <row r="8" spans="1:1208" s="46" customFormat="1">
      <c r="A8" s="47"/>
      <c r="B8" s="47"/>
      <c r="C8" s="1" t="s">
        <v>4</v>
      </c>
      <c r="D8" s="47">
        <v>184</v>
      </c>
      <c r="E8" s="49" t="s">
        <v>7</v>
      </c>
      <c r="F8" s="48" t="s">
        <v>501</v>
      </c>
      <c r="G8" s="48" t="s">
        <v>125</v>
      </c>
      <c r="H8" s="48" t="s">
        <v>125</v>
      </c>
      <c r="I8" s="8">
        <v>41807</v>
      </c>
      <c r="J8" s="8">
        <v>41807</v>
      </c>
      <c r="K8" s="53">
        <v>41791</v>
      </c>
      <c r="L8" s="22" t="s">
        <v>5</v>
      </c>
      <c r="M8" s="22" t="s">
        <v>96</v>
      </c>
      <c r="N8" s="22"/>
      <c r="O8" s="48" t="s">
        <v>139</v>
      </c>
      <c r="P8" s="48" t="s">
        <v>140</v>
      </c>
      <c r="Q8" s="49" t="s">
        <v>141</v>
      </c>
      <c r="R8" s="48" t="s">
        <v>141</v>
      </c>
      <c r="S8" s="48" t="s">
        <v>142</v>
      </c>
      <c r="T8" s="49" t="s">
        <v>143</v>
      </c>
      <c r="U8" s="49" t="s">
        <v>144</v>
      </c>
      <c r="V8" s="21" t="s">
        <v>109</v>
      </c>
      <c r="W8" s="20">
        <f>VLOOKUP(V8,'CATALOGO NOI'!$A$2:$B$47,2,0)</f>
        <v>15</v>
      </c>
      <c r="X8" s="49" t="s">
        <v>168</v>
      </c>
      <c r="Y8" s="54">
        <f>VLOOKUP(X8,'CATALOGO NOI'!$E$2:$F$164,2,0)</f>
        <v>81</v>
      </c>
      <c r="Z8" s="49" t="s">
        <v>105</v>
      </c>
      <c r="AA8" s="57" t="s">
        <v>145</v>
      </c>
      <c r="AB8" s="57" t="s">
        <v>107</v>
      </c>
      <c r="AC8" s="49" t="s">
        <v>93</v>
      </c>
      <c r="AD8" s="9" t="s">
        <v>94</v>
      </c>
      <c r="AE8" s="9" t="s">
        <v>94</v>
      </c>
      <c r="AF8" s="9" t="s">
        <v>95</v>
      </c>
      <c r="AG8" s="9" t="s">
        <v>94</v>
      </c>
      <c r="AH8" s="9" t="s">
        <v>94</v>
      </c>
      <c r="AI8" s="9" t="s">
        <v>94</v>
      </c>
      <c r="AJ8" s="9" t="s">
        <v>94</v>
      </c>
      <c r="AK8" s="9" t="s">
        <v>94</v>
      </c>
      <c r="AL8" s="9" t="s">
        <v>94</v>
      </c>
      <c r="AM8" s="9" t="s">
        <v>95</v>
      </c>
      <c r="AN8" s="9" t="s">
        <v>94</v>
      </c>
      <c r="AO8" s="9" t="s">
        <v>94</v>
      </c>
      <c r="AP8" s="9" t="s">
        <v>94</v>
      </c>
      <c r="AQ8" s="9" t="s">
        <v>94</v>
      </c>
      <c r="AR8" s="9" t="s">
        <v>94</v>
      </c>
      <c r="AS8" s="9" t="s">
        <v>94</v>
      </c>
      <c r="AT8" s="9" t="s">
        <v>95</v>
      </c>
      <c r="AU8" s="9" t="s">
        <v>94</v>
      </c>
      <c r="AV8" s="9" t="s">
        <v>94</v>
      </c>
      <c r="AW8" s="9" t="s">
        <v>94</v>
      </c>
      <c r="AX8" s="9" t="s">
        <v>94</v>
      </c>
      <c r="AY8" s="9" t="s">
        <v>94</v>
      </c>
      <c r="AZ8" s="9" t="s">
        <v>94</v>
      </c>
      <c r="BA8" s="9" t="s">
        <v>95</v>
      </c>
      <c r="BB8" s="9" t="s">
        <v>94</v>
      </c>
      <c r="BC8" s="9" t="s">
        <v>94</v>
      </c>
      <c r="BD8" s="9" t="s">
        <v>94</v>
      </c>
      <c r="BE8" s="9" t="s">
        <v>94</v>
      </c>
      <c r="BF8" s="9" t="s">
        <v>94</v>
      </c>
      <c r="BG8" s="9" t="s">
        <v>94</v>
      </c>
      <c r="BH8" s="9" t="s">
        <v>95</v>
      </c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14">
        <v>30</v>
      </c>
      <c r="CB8" s="19">
        <v>4000</v>
      </c>
      <c r="CC8" s="13">
        <f t="shared" si="0"/>
        <v>133.33333333333334</v>
      </c>
      <c r="CD8" s="6">
        <f t="shared" si="7"/>
        <v>16</v>
      </c>
      <c r="CE8" s="6">
        <f t="shared" si="8"/>
        <v>0</v>
      </c>
      <c r="CF8" s="6">
        <f t="shared" si="9"/>
        <v>0</v>
      </c>
      <c r="CG8" s="6">
        <f t="shared" si="10"/>
        <v>0</v>
      </c>
      <c r="CH8" s="13">
        <f t="shared" si="1"/>
        <v>2133.3333333333335</v>
      </c>
      <c r="CI8" s="13">
        <v>0</v>
      </c>
      <c r="CJ8" s="13">
        <v>0</v>
      </c>
      <c r="CK8" s="13">
        <v>0</v>
      </c>
      <c r="CL8" s="13">
        <v>0</v>
      </c>
      <c r="CM8" s="12">
        <f t="shared" si="2"/>
        <v>2133.3333333333335</v>
      </c>
      <c r="CN8" s="13">
        <v>0</v>
      </c>
      <c r="CO8" s="13">
        <f t="shared" si="3"/>
        <v>0</v>
      </c>
      <c r="CP8" s="6">
        <v>0</v>
      </c>
      <c r="CQ8" s="13">
        <f t="shared" si="4"/>
        <v>0</v>
      </c>
      <c r="CR8" s="13">
        <f t="shared" si="5"/>
        <v>4000</v>
      </c>
      <c r="CS8" s="13">
        <f t="shared" si="6"/>
        <v>2133.3333333333335</v>
      </c>
      <c r="CT8" s="9"/>
      <c r="CU8" s="69"/>
      <c r="CV8" s="66">
        <v>0</v>
      </c>
      <c r="CW8" s="7"/>
      <c r="CX8" s="17"/>
      <c r="CY8" s="18"/>
      <c r="CZ8" s="18"/>
      <c r="DK8" s="62"/>
      <c r="DL8" s="62"/>
      <c r="DM8" s="62"/>
      <c r="DN8" s="62"/>
      <c r="FB8" s="62"/>
      <c r="FC8" s="62"/>
      <c r="FD8" s="62"/>
      <c r="FE8" s="62"/>
      <c r="FF8" s="62"/>
      <c r="FH8" s="62"/>
      <c r="FI8" s="62"/>
      <c r="FJ8" s="62"/>
      <c r="FO8" s="62"/>
      <c r="FP8" s="62"/>
      <c r="GI8" s="62"/>
      <c r="GJ8" s="62"/>
      <c r="GK8" s="62"/>
      <c r="GL8" s="62"/>
      <c r="GM8" s="62"/>
      <c r="GN8" s="62"/>
      <c r="GO8" s="62"/>
      <c r="GY8" s="62"/>
      <c r="GZ8" s="62"/>
      <c r="HA8" s="62"/>
      <c r="HB8" s="62"/>
      <c r="HC8" s="62"/>
      <c r="HD8" s="62"/>
      <c r="HE8" s="62"/>
      <c r="JP8" s="62"/>
      <c r="JQ8" s="62"/>
      <c r="JR8" s="62"/>
      <c r="JS8" s="62"/>
      <c r="JT8" s="62"/>
      <c r="JU8" s="62"/>
      <c r="JV8" s="62"/>
      <c r="JW8" s="62"/>
      <c r="JX8" s="62"/>
      <c r="JY8" s="62"/>
      <c r="KB8" s="62"/>
      <c r="KC8" s="62"/>
      <c r="KD8" s="62"/>
      <c r="KE8" s="62"/>
      <c r="KG8" s="62"/>
      <c r="KH8" s="62"/>
      <c r="KT8" s="62"/>
      <c r="KU8" s="62"/>
      <c r="KV8" s="62"/>
      <c r="KW8" s="62"/>
      <c r="KX8" s="62"/>
      <c r="KY8" s="62"/>
      <c r="KZ8" s="62"/>
      <c r="MD8" s="62"/>
      <c r="ME8" s="62"/>
      <c r="MF8" s="62"/>
      <c r="MG8" s="62"/>
      <c r="MH8" s="62"/>
      <c r="MR8" s="62"/>
      <c r="NE8" s="62"/>
      <c r="NF8" s="62"/>
      <c r="NG8" s="62"/>
      <c r="NH8" s="62"/>
      <c r="NS8" s="62"/>
      <c r="NT8" s="62"/>
      <c r="OW8" s="62"/>
      <c r="OX8" s="62"/>
      <c r="PC8" s="62"/>
      <c r="PW8" s="62"/>
      <c r="PX8" s="62"/>
      <c r="SA8" s="62"/>
      <c r="SB8" s="62"/>
      <c r="SL8" s="62"/>
      <c r="SM8" s="62"/>
      <c r="SN8" s="62"/>
      <c r="SY8" s="62"/>
      <c r="TD8" s="62"/>
      <c r="VE8" s="62"/>
      <c r="VO8" s="62"/>
      <c r="VP8" s="62"/>
      <c r="YH8" s="62"/>
      <c r="ZV8" s="62"/>
      <c r="ZW8" s="62"/>
      <c r="ACC8" s="62"/>
      <c r="ACD8" s="62"/>
      <c r="ADI8" s="62"/>
      <c r="ADJ8" s="62"/>
      <c r="ADP8" s="62"/>
      <c r="ADQ8" s="62"/>
      <c r="ADW8" s="62"/>
      <c r="ADX8" s="62"/>
      <c r="ADY8" s="62"/>
      <c r="ADZ8" s="62"/>
      <c r="AEA8" s="62"/>
      <c r="AEB8" s="62"/>
      <c r="AEC8" s="62"/>
      <c r="AED8" s="62"/>
      <c r="AEE8" s="62"/>
      <c r="AEU8" s="62"/>
      <c r="AEV8" s="62"/>
      <c r="AFC8" s="62"/>
      <c r="AFD8" s="62"/>
      <c r="AFE8" s="62"/>
      <c r="AFF8" s="62"/>
      <c r="AFG8" s="62"/>
      <c r="AFH8" s="62"/>
      <c r="AGL8" s="62"/>
      <c r="AGO8" s="62"/>
      <c r="AGP8" s="62"/>
      <c r="AGT8" s="62"/>
      <c r="AGU8" s="62"/>
      <c r="AGX8" s="62"/>
      <c r="AGY8" s="62"/>
      <c r="AGZ8" s="62"/>
      <c r="AHA8" s="62"/>
      <c r="AHB8" s="62"/>
      <c r="AIS8" s="62"/>
      <c r="AIT8" s="62"/>
      <c r="AIU8" s="62"/>
      <c r="AIV8" s="62"/>
      <c r="AIW8" s="62"/>
      <c r="AIX8" s="62"/>
      <c r="AIY8" s="62"/>
      <c r="AIZ8" s="62"/>
      <c r="AJA8" s="62"/>
      <c r="AJB8" s="62"/>
      <c r="AJC8" s="62"/>
      <c r="AJD8" s="62"/>
      <c r="AJH8" s="62"/>
      <c r="AJI8" s="62"/>
      <c r="AJJ8" s="62"/>
      <c r="AJK8" s="62"/>
      <c r="AJL8" s="62"/>
      <c r="AJM8" s="62"/>
      <c r="AJN8" s="62"/>
      <c r="AJW8" s="62"/>
      <c r="AJX8" s="62"/>
      <c r="AJY8" s="62"/>
      <c r="AJZ8" s="62"/>
      <c r="AKA8" s="62"/>
      <c r="AKB8" s="62"/>
      <c r="AKC8" s="62"/>
      <c r="AKD8" s="62"/>
      <c r="AKE8" s="62"/>
      <c r="AKF8" s="62"/>
      <c r="AKG8" s="62"/>
      <c r="AKH8" s="62"/>
      <c r="AKI8" s="62"/>
      <c r="AKJ8" s="62"/>
      <c r="AKK8" s="62"/>
      <c r="AKL8" s="62"/>
      <c r="AKM8" s="62"/>
      <c r="AKN8" s="62"/>
      <c r="AKO8" s="62"/>
      <c r="AKP8" s="62"/>
      <c r="AKQ8" s="62"/>
      <c r="AKR8" s="62"/>
      <c r="AKS8" s="62"/>
      <c r="AKT8" s="62"/>
      <c r="AKU8" s="62"/>
      <c r="AKV8" s="62"/>
      <c r="AKZ8" s="23"/>
      <c r="ALD8" s="62"/>
      <c r="ALM8" s="62"/>
      <c r="ALN8" s="62"/>
      <c r="ALO8" s="62"/>
      <c r="ALP8" s="62"/>
      <c r="ALQ8" s="62"/>
      <c r="ALR8" s="62"/>
      <c r="ALS8" s="62"/>
      <c r="ALZ8" s="62"/>
      <c r="AMA8" s="62"/>
      <c r="AMB8" s="62"/>
      <c r="AMC8" s="62"/>
      <c r="AMD8" s="62"/>
      <c r="AME8" s="62"/>
      <c r="AMF8" s="62"/>
      <c r="AMG8" s="62"/>
      <c r="AMH8" s="62"/>
      <c r="AMI8" s="62"/>
      <c r="AMJ8" s="62"/>
      <c r="AMK8" s="62"/>
      <c r="AML8" s="62"/>
      <c r="AMM8" s="62"/>
      <c r="AMN8" s="62"/>
      <c r="AMO8" s="62"/>
      <c r="AMP8" s="62"/>
      <c r="AMQ8" s="62"/>
      <c r="AMR8" s="62"/>
      <c r="AMS8" s="62"/>
      <c r="ANA8" s="62"/>
      <c r="ANJ8" s="62"/>
      <c r="ANK8" s="62"/>
      <c r="APP8" s="62"/>
    </row>
    <row r="9" spans="1:1208" s="46" customFormat="1">
      <c r="A9" s="47"/>
      <c r="B9" s="47"/>
      <c r="C9" s="1" t="s">
        <v>4</v>
      </c>
      <c r="D9" s="47">
        <v>174</v>
      </c>
      <c r="E9" s="49" t="s">
        <v>10</v>
      </c>
      <c r="F9" s="48" t="s">
        <v>501</v>
      </c>
      <c r="G9" s="48" t="s">
        <v>125</v>
      </c>
      <c r="H9" s="48" t="s">
        <v>125</v>
      </c>
      <c r="I9" s="8">
        <v>41745</v>
      </c>
      <c r="J9" s="8">
        <v>41745</v>
      </c>
      <c r="K9" s="53">
        <v>41730</v>
      </c>
      <c r="L9" s="22" t="s">
        <v>5</v>
      </c>
      <c r="M9" s="22" t="s">
        <v>96</v>
      </c>
      <c r="N9" s="22"/>
      <c r="O9" s="48" t="s">
        <v>157</v>
      </c>
      <c r="P9" s="48" t="s">
        <v>158</v>
      </c>
      <c r="Q9" s="48" t="s">
        <v>159</v>
      </c>
      <c r="R9" s="49" t="s">
        <v>159</v>
      </c>
      <c r="S9" s="48" t="s">
        <v>160</v>
      </c>
      <c r="T9" s="49" t="s">
        <v>161</v>
      </c>
      <c r="U9" s="49" t="s">
        <v>162</v>
      </c>
      <c r="V9" s="21" t="s">
        <v>109</v>
      </c>
      <c r="W9" s="20">
        <f>VLOOKUP(V9,'CATALOGO NOI'!$A$2:$B$47,2,0)</f>
        <v>15</v>
      </c>
      <c r="X9" s="49" t="s">
        <v>168</v>
      </c>
      <c r="Y9" s="54">
        <f>VLOOKUP(X9,'CATALOGO NOI'!$E$2:$F$164,2,0)</f>
        <v>81</v>
      </c>
      <c r="Z9" s="49" t="s">
        <v>105</v>
      </c>
      <c r="AA9" s="57" t="s">
        <v>145</v>
      </c>
      <c r="AB9" s="57" t="s">
        <v>107</v>
      </c>
      <c r="AC9" s="49" t="s">
        <v>93</v>
      </c>
      <c r="AD9" s="9" t="s">
        <v>94</v>
      </c>
      <c r="AE9" s="9" t="s">
        <v>94</v>
      </c>
      <c r="AF9" s="9" t="s">
        <v>95</v>
      </c>
      <c r="AG9" s="9" t="s">
        <v>94</v>
      </c>
      <c r="AH9" s="9" t="s">
        <v>94</v>
      </c>
      <c r="AI9" s="9" t="s">
        <v>94</v>
      </c>
      <c r="AJ9" s="9" t="s">
        <v>94</v>
      </c>
      <c r="AK9" s="9" t="s">
        <v>94</v>
      </c>
      <c r="AL9" s="9" t="s">
        <v>94</v>
      </c>
      <c r="AM9" s="9" t="s">
        <v>95</v>
      </c>
      <c r="AN9" s="9" t="s">
        <v>94</v>
      </c>
      <c r="AO9" s="9" t="s">
        <v>94</v>
      </c>
      <c r="AP9" s="9" t="s">
        <v>94</v>
      </c>
      <c r="AQ9" s="9" t="s">
        <v>94</v>
      </c>
      <c r="AR9" s="9" t="s">
        <v>94</v>
      </c>
      <c r="AS9" s="9" t="s">
        <v>94</v>
      </c>
      <c r="AT9" s="9" t="s">
        <v>95</v>
      </c>
      <c r="AU9" s="9" t="s">
        <v>94</v>
      </c>
      <c r="AV9" s="9" t="s">
        <v>94</v>
      </c>
      <c r="AW9" s="9" t="s">
        <v>94</v>
      </c>
      <c r="AX9" s="9" t="s">
        <v>94</v>
      </c>
      <c r="AY9" s="9" t="s">
        <v>94</v>
      </c>
      <c r="AZ9" s="9" t="s">
        <v>94</v>
      </c>
      <c r="BA9" s="9" t="s">
        <v>95</v>
      </c>
      <c r="BB9" s="9" t="s">
        <v>94</v>
      </c>
      <c r="BC9" s="9" t="s">
        <v>94</v>
      </c>
      <c r="BD9" s="9" t="s">
        <v>94</v>
      </c>
      <c r="BE9" s="9" t="s">
        <v>94</v>
      </c>
      <c r="BF9" s="9" t="s">
        <v>94</v>
      </c>
      <c r="BG9" s="9" t="s">
        <v>94</v>
      </c>
      <c r="BH9" s="9" t="s">
        <v>95</v>
      </c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14">
        <v>30</v>
      </c>
      <c r="CB9" s="19">
        <v>4000</v>
      </c>
      <c r="CC9" s="13">
        <f t="shared" si="0"/>
        <v>133.33333333333334</v>
      </c>
      <c r="CD9" s="6">
        <f t="shared" si="7"/>
        <v>16</v>
      </c>
      <c r="CE9" s="6">
        <f t="shared" si="8"/>
        <v>0</v>
      </c>
      <c r="CF9" s="6">
        <f t="shared" si="9"/>
        <v>0</v>
      </c>
      <c r="CG9" s="6">
        <f t="shared" si="10"/>
        <v>0</v>
      </c>
      <c r="CH9" s="13">
        <f t="shared" si="1"/>
        <v>2133.3333333333335</v>
      </c>
      <c r="CI9" s="13">
        <v>0</v>
      </c>
      <c r="CJ9" s="13">
        <v>0</v>
      </c>
      <c r="CK9" s="13">
        <v>0</v>
      </c>
      <c r="CL9" s="13">
        <v>0</v>
      </c>
      <c r="CM9" s="12">
        <f t="shared" si="2"/>
        <v>2133.3333333333335</v>
      </c>
      <c r="CN9" s="13">
        <v>0</v>
      </c>
      <c r="CO9" s="13">
        <f t="shared" si="3"/>
        <v>0</v>
      </c>
      <c r="CP9" s="6">
        <v>0</v>
      </c>
      <c r="CQ9" s="13">
        <f t="shared" si="4"/>
        <v>0</v>
      </c>
      <c r="CR9" s="13">
        <f t="shared" si="5"/>
        <v>4000</v>
      </c>
      <c r="CS9" s="13">
        <f t="shared" si="6"/>
        <v>2133.3333333333335</v>
      </c>
      <c r="CT9" s="9"/>
      <c r="CU9" s="69"/>
      <c r="CV9" s="66">
        <v>0</v>
      </c>
      <c r="CW9" s="7"/>
      <c r="CX9" s="17"/>
      <c r="CY9" s="18"/>
      <c r="CZ9" s="18"/>
      <c r="DM9" s="62"/>
      <c r="DN9" s="62"/>
      <c r="ED9" s="62"/>
      <c r="FG9" s="62"/>
      <c r="FX9" s="62"/>
      <c r="FY9" s="62"/>
      <c r="FZ9" s="62"/>
      <c r="GA9" s="62"/>
      <c r="GR9" s="62"/>
      <c r="GS9" s="62"/>
      <c r="HM9" s="62"/>
      <c r="HN9" s="62"/>
      <c r="H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KG9" s="62"/>
      <c r="KH9" s="62"/>
      <c r="KT9" s="62"/>
      <c r="KU9" s="62"/>
      <c r="KV9" s="62"/>
      <c r="KW9" s="62"/>
      <c r="MD9" s="62"/>
      <c r="ME9" s="62"/>
      <c r="MF9" s="62"/>
      <c r="MG9" s="62"/>
      <c r="MH9" s="62"/>
      <c r="NE9" s="62"/>
      <c r="NF9" s="62"/>
      <c r="NS9" s="62"/>
      <c r="NT9" s="62"/>
      <c r="OW9" s="62"/>
      <c r="OX9" s="62"/>
      <c r="PB9" s="62"/>
      <c r="PW9" s="62"/>
      <c r="PX9" s="62"/>
      <c r="PY9" s="62"/>
      <c r="PZ9" s="62"/>
      <c r="RV9" s="62"/>
      <c r="RW9" s="62"/>
      <c r="SJ9" s="62"/>
      <c r="SL9" s="62"/>
      <c r="SM9" s="62"/>
      <c r="SN9" s="62"/>
      <c r="SO9" s="23"/>
      <c r="SP9" s="23"/>
      <c r="SZ9" s="62"/>
      <c r="TB9" s="62"/>
      <c r="TC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VQ9" s="62"/>
      <c r="VR9" s="62"/>
      <c r="VS9" s="62"/>
      <c r="WP9" s="62"/>
      <c r="XG9" s="62"/>
      <c r="XH9" s="62"/>
      <c r="XY9" s="62"/>
      <c r="XZ9" s="62"/>
      <c r="YF9" s="62"/>
      <c r="YG9" s="62"/>
      <c r="YH9" s="62"/>
      <c r="ZN9" s="62"/>
      <c r="ZO9" s="62"/>
      <c r="ACA9" s="62"/>
      <c r="ACB9" s="62"/>
      <c r="ACC9" s="62"/>
      <c r="ACD9" s="62"/>
      <c r="AEC9" s="62"/>
      <c r="AED9" s="62"/>
      <c r="AEE9" s="62"/>
      <c r="AGJ9" s="62"/>
      <c r="AGK9" s="62"/>
      <c r="AGV9" s="62"/>
      <c r="AGW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Z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NA9" s="62"/>
      <c r="ANF9" s="62"/>
      <c r="ANG9" s="62"/>
      <c r="ANH9" s="62"/>
      <c r="ANI9" s="62"/>
      <c r="ARA9" s="62"/>
      <c r="ARC9" s="62"/>
      <c r="ARD9" s="62"/>
      <c r="ATD9" s="62"/>
      <c r="ATE9" s="62"/>
      <c r="ATF9" s="62"/>
      <c r="ATG9" s="62"/>
      <c r="ATH9" s="62"/>
      <c r="ATI9" s="62"/>
      <c r="ATJ9" s="62"/>
      <c r="ATK9" s="62"/>
      <c r="ATL9" s="62"/>
    </row>
    <row r="10" spans="1:1208" s="62" customFormat="1">
      <c r="A10" s="47"/>
      <c r="B10" s="47" t="s">
        <v>17</v>
      </c>
      <c r="C10" s="1" t="s">
        <v>4</v>
      </c>
      <c r="D10" s="47">
        <v>110</v>
      </c>
      <c r="E10" s="49" t="s">
        <v>15</v>
      </c>
      <c r="F10" s="48" t="s">
        <v>501</v>
      </c>
      <c r="G10" s="48" t="s">
        <v>163</v>
      </c>
      <c r="H10" s="48" t="s">
        <v>163</v>
      </c>
      <c r="I10" s="8">
        <v>41502</v>
      </c>
      <c r="J10" s="8">
        <v>41502</v>
      </c>
      <c r="K10" s="53">
        <v>41487</v>
      </c>
      <c r="L10" s="22" t="s">
        <v>11</v>
      </c>
      <c r="M10" s="22" t="s">
        <v>96</v>
      </c>
      <c r="N10" s="22" t="s">
        <v>464</v>
      </c>
      <c r="O10" s="48" t="s">
        <v>185</v>
      </c>
      <c r="P10" s="48" t="s">
        <v>186</v>
      </c>
      <c r="Q10" s="48" t="s">
        <v>187</v>
      </c>
      <c r="R10" s="48" t="s">
        <v>187</v>
      </c>
      <c r="S10" s="48" t="s">
        <v>188</v>
      </c>
      <c r="T10" s="49"/>
      <c r="U10" s="49"/>
      <c r="V10" s="21" t="s">
        <v>109</v>
      </c>
      <c r="W10" s="20">
        <f>VLOOKUP(V10,'CATALOGO NOI'!$A$2:$B$47,2,0)</f>
        <v>15</v>
      </c>
      <c r="X10" s="49" t="s">
        <v>110</v>
      </c>
      <c r="Y10" s="54">
        <f>VLOOKUP(X10,'CATALOGO NOI'!$E$2:$F$164,2,0)</f>
        <v>34</v>
      </c>
      <c r="Z10" s="49" t="s">
        <v>91</v>
      </c>
      <c r="AA10" s="15"/>
      <c r="AB10" s="15"/>
      <c r="AC10" s="49" t="s">
        <v>116</v>
      </c>
      <c r="AD10" s="9" t="s">
        <v>94</v>
      </c>
      <c r="AE10" s="9" t="s">
        <v>94</v>
      </c>
      <c r="AF10" s="9" t="s">
        <v>94</v>
      </c>
      <c r="AG10" s="9" t="s">
        <v>94</v>
      </c>
      <c r="AH10" s="9" t="s">
        <v>94</v>
      </c>
      <c r="AI10" s="9" t="s">
        <v>94</v>
      </c>
      <c r="AJ10" s="9" t="s">
        <v>94</v>
      </c>
      <c r="AK10" s="9" t="s">
        <v>94</v>
      </c>
      <c r="AL10" s="9" t="s">
        <v>94</v>
      </c>
      <c r="AM10" s="9" t="s">
        <v>95</v>
      </c>
      <c r="AN10" s="9" t="s">
        <v>94</v>
      </c>
      <c r="AO10" s="9" t="s">
        <v>94</v>
      </c>
      <c r="AP10" s="9" t="s">
        <v>94</v>
      </c>
      <c r="AQ10" s="9" t="s">
        <v>94</v>
      </c>
      <c r="AR10" s="9" t="s">
        <v>94</v>
      </c>
      <c r="AS10" s="9" t="s">
        <v>94</v>
      </c>
      <c r="AT10" s="9" t="s">
        <v>95</v>
      </c>
      <c r="AU10" s="9" t="s">
        <v>94</v>
      </c>
      <c r="AV10" s="9" t="s">
        <v>94</v>
      </c>
      <c r="AW10" s="9" t="s">
        <v>94</v>
      </c>
      <c r="AX10" s="9" t="s">
        <v>94</v>
      </c>
      <c r="AY10" s="9" t="s">
        <v>94</v>
      </c>
      <c r="AZ10" s="9" t="s">
        <v>94</v>
      </c>
      <c r="BA10" s="9" t="s">
        <v>94</v>
      </c>
      <c r="BB10" s="9" t="s">
        <v>94</v>
      </c>
      <c r="BC10" s="9" t="s">
        <v>94</v>
      </c>
      <c r="BD10" s="9" t="s">
        <v>94</v>
      </c>
      <c r="BE10" s="9" t="s">
        <v>94</v>
      </c>
      <c r="BF10" s="9" t="s">
        <v>94</v>
      </c>
      <c r="BG10" s="9" t="s">
        <v>94</v>
      </c>
      <c r="BH10" s="9" t="s">
        <v>95</v>
      </c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14">
        <v>30</v>
      </c>
      <c r="CB10" s="13">
        <v>5000</v>
      </c>
      <c r="CC10" s="13">
        <f t="shared" ref="CC10:CC28" si="11">CB10/CA10</f>
        <v>166.66666666666666</v>
      </c>
      <c r="CD10" s="6">
        <f t="shared" ref="CD10:CD28" si="12">16-CE10-CF10</f>
        <v>16</v>
      </c>
      <c r="CE10" s="6">
        <f t="shared" ref="CE10:CE28" si="13">COUNTIF(AT10:BH10,"F")</f>
        <v>0</v>
      </c>
      <c r="CF10" s="6">
        <f t="shared" ref="CF10:CF28" si="14">COUNTIF(AT10:BH10,"I")</f>
        <v>0</v>
      </c>
      <c r="CG10" s="6">
        <f t="shared" ref="CG10:CG28" si="15">COUNTIF(AT10:BH10,"V")</f>
        <v>0</v>
      </c>
      <c r="CH10" s="13">
        <f t="shared" ref="CH10:CH28" si="16">CC10*CD10</f>
        <v>2666.6666666666665</v>
      </c>
      <c r="CI10" s="13">
        <v>0</v>
      </c>
      <c r="CJ10" s="13">
        <v>0</v>
      </c>
      <c r="CK10" s="13">
        <v>0</v>
      </c>
      <c r="CL10" s="13">
        <v>0</v>
      </c>
      <c r="CM10" s="12">
        <f t="shared" ref="CM10:CM28" si="17">CH10+CI10-CK10-CJ10-CL10</f>
        <v>2666.6666666666665</v>
      </c>
      <c r="CN10" s="13">
        <v>0</v>
      </c>
      <c r="CO10" s="13">
        <f t="shared" ref="CO10:CO28" si="18">CN10/CA10</f>
        <v>0</v>
      </c>
      <c r="CP10" s="6">
        <v>0</v>
      </c>
      <c r="CQ10" s="13">
        <f t="shared" ref="CQ10:CQ28" si="19">CO10*CP10</f>
        <v>0</v>
      </c>
      <c r="CR10" s="13">
        <f t="shared" ref="CR10:CR28" si="20">CB10+CN10</f>
        <v>5000</v>
      </c>
      <c r="CS10" s="13">
        <f t="shared" ref="CS10:CS28" si="21">CM10+CQ10</f>
        <v>2666.6666666666665</v>
      </c>
      <c r="CT10" s="9" t="s">
        <v>516</v>
      </c>
      <c r="CU10" s="70"/>
      <c r="CV10" s="66">
        <v>0</v>
      </c>
      <c r="CW10" s="7"/>
      <c r="CX10" s="17"/>
      <c r="CY10" s="18"/>
      <c r="CZ10" s="18"/>
      <c r="FX10" s="23"/>
      <c r="FY10" s="23"/>
      <c r="FZ10" s="23"/>
      <c r="GA10" s="23"/>
      <c r="HM10" s="23"/>
      <c r="HN10" s="23"/>
      <c r="HO10" s="23"/>
    </row>
    <row r="11" spans="1:1208" s="62" customFormat="1">
      <c r="A11" s="47"/>
      <c r="B11" s="47" t="s">
        <v>17</v>
      </c>
      <c r="C11" s="1" t="s">
        <v>4</v>
      </c>
      <c r="D11" s="47">
        <v>142</v>
      </c>
      <c r="E11" s="49" t="s">
        <v>16</v>
      </c>
      <c r="F11" s="48" t="s">
        <v>501</v>
      </c>
      <c r="G11" s="48" t="s">
        <v>163</v>
      </c>
      <c r="H11" s="48" t="s">
        <v>163</v>
      </c>
      <c r="I11" s="8">
        <v>39671</v>
      </c>
      <c r="J11" s="8">
        <v>41624</v>
      </c>
      <c r="K11" s="53">
        <v>39661</v>
      </c>
      <c r="L11" s="22" t="s">
        <v>33</v>
      </c>
      <c r="M11" s="22" t="s">
        <v>173</v>
      </c>
      <c r="N11" s="22" t="s">
        <v>25</v>
      </c>
      <c r="O11" s="48" t="s">
        <v>189</v>
      </c>
      <c r="P11" s="48" t="s">
        <v>190</v>
      </c>
      <c r="Q11" s="49" t="s">
        <v>191</v>
      </c>
      <c r="R11" s="48" t="s">
        <v>191</v>
      </c>
      <c r="S11" s="48" t="s">
        <v>192</v>
      </c>
      <c r="T11" s="49" t="s">
        <v>193</v>
      </c>
      <c r="U11" s="49"/>
      <c r="V11" s="21" t="s">
        <v>173</v>
      </c>
      <c r="W11" s="20">
        <f>VLOOKUP(V11,'CATALOGO NOI'!$A$2:$B$47,2,0)</f>
        <v>32</v>
      </c>
      <c r="X11" s="49" t="s">
        <v>194</v>
      </c>
      <c r="Y11" s="54">
        <f>VLOOKUP(X11,'CATALOGO NOI'!$E$2:$F$164,2,0)</f>
        <v>71</v>
      </c>
      <c r="Z11" s="49" t="s">
        <v>105</v>
      </c>
      <c r="AA11" s="15"/>
      <c r="AB11" s="15"/>
      <c r="AC11" s="49" t="s">
        <v>93</v>
      </c>
      <c r="AD11" s="9" t="s">
        <v>94</v>
      </c>
      <c r="AE11" s="9" t="s">
        <v>94</v>
      </c>
      <c r="AF11" s="9" t="s">
        <v>95</v>
      </c>
      <c r="AG11" s="9" t="s">
        <v>94</v>
      </c>
      <c r="AH11" s="9" t="s">
        <v>94</v>
      </c>
      <c r="AI11" s="9" t="s">
        <v>94</v>
      </c>
      <c r="AJ11" s="9" t="s">
        <v>94</v>
      </c>
      <c r="AK11" s="9" t="s">
        <v>94</v>
      </c>
      <c r="AL11" s="9" t="s">
        <v>94</v>
      </c>
      <c r="AM11" s="9" t="s">
        <v>95</v>
      </c>
      <c r="AN11" s="9" t="s">
        <v>94</v>
      </c>
      <c r="AO11" s="9" t="s">
        <v>94</v>
      </c>
      <c r="AP11" s="9" t="s">
        <v>94</v>
      </c>
      <c r="AQ11" s="9" t="s">
        <v>94</v>
      </c>
      <c r="AR11" s="9" t="s">
        <v>94</v>
      </c>
      <c r="AS11" s="9" t="s">
        <v>94</v>
      </c>
      <c r="AT11" s="9" t="s">
        <v>95</v>
      </c>
      <c r="AU11" s="9" t="s">
        <v>94</v>
      </c>
      <c r="AV11" s="9" t="s">
        <v>94</v>
      </c>
      <c r="AW11" s="9" t="s">
        <v>94</v>
      </c>
      <c r="AX11" s="9" t="s">
        <v>94</v>
      </c>
      <c r="AY11" s="9" t="s">
        <v>94</v>
      </c>
      <c r="AZ11" s="9" t="s">
        <v>94</v>
      </c>
      <c r="BA11" s="9" t="s">
        <v>95</v>
      </c>
      <c r="BB11" s="9" t="s">
        <v>94</v>
      </c>
      <c r="BC11" s="9" t="s">
        <v>94</v>
      </c>
      <c r="BD11" s="9" t="s">
        <v>94</v>
      </c>
      <c r="BE11" s="9" t="s">
        <v>94</v>
      </c>
      <c r="BF11" s="9" t="s">
        <v>94</v>
      </c>
      <c r="BG11" s="9" t="s">
        <v>94</v>
      </c>
      <c r="BH11" s="9" t="s">
        <v>95</v>
      </c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14">
        <v>30</v>
      </c>
      <c r="CB11" s="13">
        <v>5000</v>
      </c>
      <c r="CC11" s="13">
        <f t="shared" si="11"/>
        <v>166.66666666666666</v>
      </c>
      <c r="CD11" s="6">
        <f t="shared" si="12"/>
        <v>16</v>
      </c>
      <c r="CE11" s="6">
        <f t="shared" si="13"/>
        <v>0</v>
      </c>
      <c r="CF11" s="6">
        <f t="shared" si="14"/>
        <v>0</v>
      </c>
      <c r="CG11" s="6">
        <f t="shared" si="15"/>
        <v>0</v>
      </c>
      <c r="CH11" s="13">
        <f t="shared" si="16"/>
        <v>2666.6666666666665</v>
      </c>
      <c r="CI11" s="13">
        <v>0</v>
      </c>
      <c r="CJ11" s="13">
        <v>0</v>
      </c>
      <c r="CK11" s="13">
        <v>0</v>
      </c>
      <c r="CL11" s="13">
        <v>0</v>
      </c>
      <c r="CM11" s="12">
        <f t="shared" si="17"/>
        <v>2666.6666666666665</v>
      </c>
      <c r="CN11" s="13">
        <v>0</v>
      </c>
      <c r="CO11" s="13">
        <f t="shared" si="18"/>
        <v>0</v>
      </c>
      <c r="CP11" s="13">
        <v>0</v>
      </c>
      <c r="CQ11" s="13">
        <f t="shared" si="19"/>
        <v>0</v>
      </c>
      <c r="CR11" s="13">
        <f t="shared" si="20"/>
        <v>5000</v>
      </c>
      <c r="CS11" s="13">
        <f t="shared" si="21"/>
        <v>2666.6666666666665</v>
      </c>
      <c r="CT11" s="9"/>
      <c r="CU11" s="69"/>
      <c r="CV11" s="66">
        <v>0</v>
      </c>
      <c r="CW11" s="7"/>
      <c r="CX11" s="17"/>
      <c r="CY11" s="18"/>
      <c r="CZ11" s="18"/>
      <c r="AFL11" s="23"/>
      <c r="AFM11" s="23"/>
      <c r="AFZ11" s="23"/>
      <c r="AGA11" s="23"/>
      <c r="AGB11" s="23"/>
      <c r="AGC11" s="23"/>
      <c r="AGD11" s="23"/>
      <c r="AGE11" s="23"/>
      <c r="AGF11" s="23"/>
      <c r="AGG11" s="23"/>
      <c r="AGH11" s="23"/>
      <c r="AGI11" s="23"/>
    </row>
    <row r="12" spans="1:1208" s="62" customFormat="1">
      <c r="A12" s="47" t="s">
        <v>218</v>
      </c>
      <c r="B12" s="47" t="s">
        <v>17</v>
      </c>
      <c r="C12" s="1" t="s">
        <v>4</v>
      </c>
      <c r="D12" s="47">
        <v>57</v>
      </c>
      <c r="E12" s="49" t="s">
        <v>24</v>
      </c>
      <c r="F12" s="48" t="s">
        <v>501</v>
      </c>
      <c r="G12" s="48" t="s">
        <v>163</v>
      </c>
      <c r="H12" s="48" t="s">
        <v>163</v>
      </c>
      <c r="I12" s="8">
        <v>41214</v>
      </c>
      <c r="J12" s="8">
        <v>41487</v>
      </c>
      <c r="K12" s="53">
        <v>41214</v>
      </c>
      <c r="L12" s="22" t="s">
        <v>25</v>
      </c>
      <c r="M12" s="22" t="s">
        <v>173</v>
      </c>
      <c r="N12" s="22" t="s">
        <v>25</v>
      </c>
      <c r="O12" s="48" t="s">
        <v>243</v>
      </c>
      <c r="P12" s="48" t="s">
        <v>244</v>
      </c>
      <c r="Q12" s="49" t="s">
        <v>245</v>
      </c>
      <c r="R12" s="48" t="s">
        <v>245</v>
      </c>
      <c r="S12" s="48" t="s">
        <v>246</v>
      </c>
      <c r="T12" s="49"/>
      <c r="U12" s="49"/>
      <c r="V12" s="21" t="s">
        <v>89</v>
      </c>
      <c r="W12" s="20">
        <f>VLOOKUP(V12,'CATALOGO NOI'!$A$2:$B$47,2,0)</f>
        <v>23</v>
      </c>
      <c r="X12" s="49" t="s">
        <v>174</v>
      </c>
      <c r="Y12" s="54">
        <f>VLOOKUP(X12,'CATALOGO NOI'!$E$2:$F$164,2,0)</f>
        <v>73</v>
      </c>
      <c r="Z12" s="49" t="s">
        <v>105</v>
      </c>
      <c r="AA12" s="15"/>
      <c r="AB12" s="15"/>
      <c r="AC12" s="49" t="s">
        <v>93</v>
      </c>
      <c r="AD12" s="9" t="s">
        <v>94</v>
      </c>
      <c r="AE12" s="9" t="s">
        <v>94</v>
      </c>
      <c r="AF12" s="9" t="s">
        <v>95</v>
      </c>
      <c r="AG12" s="9" t="s">
        <v>94</v>
      </c>
      <c r="AH12" s="9" t="s">
        <v>94</v>
      </c>
      <c r="AI12" s="9" t="s">
        <v>94</v>
      </c>
      <c r="AJ12" s="9" t="s">
        <v>94</v>
      </c>
      <c r="AK12" s="9" t="s">
        <v>94</v>
      </c>
      <c r="AL12" s="9" t="s">
        <v>94</v>
      </c>
      <c r="AM12" s="9" t="s">
        <v>95</v>
      </c>
      <c r="AN12" s="9" t="s">
        <v>94</v>
      </c>
      <c r="AO12" s="9" t="s">
        <v>94</v>
      </c>
      <c r="AP12" s="9" t="s">
        <v>94</v>
      </c>
      <c r="AQ12" s="9" t="s">
        <v>94</v>
      </c>
      <c r="AR12" s="9" t="s">
        <v>94</v>
      </c>
      <c r="AS12" s="9" t="s">
        <v>94</v>
      </c>
      <c r="AT12" s="9" t="s">
        <v>95</v>
      </c>
      <c r="AU12" s="9" t="s">
        <v>94</v>
      </c>
      <c r="AV12" s="9" t="s">
        <v>94</v>
      </c>
      <c r="AW12" s="9" t="s">
        <v>94</v>
      </c>
      <c r="AX12" s="9" t="s">
        <v>94</v>
      </c>
      <c r="AY12" s="9" t="s">
        <v>94</v>
      </c>
      <c r="AZ12" s="9" t="s">
        <v>94</v>
      </c>
      <c r="BA12" s="9" t="s">
        <v>95</v>
      </c>
      <c r="BB12" s="9" t="s">
        <v>94</v>
      </c>
      <c r="BC12" s="9" t="s">
        <v>94</v>
      </c>
      <c r="BD12" s="9" t="s">
        <v>94</v>
      </c>
      <c r="BE12" s="9" t="s">
        <v>94</v>
      </c>
      <c r="BF12" s="9" t="s">
        <v>94</v>
      </c>
      <c r="BG12" s="9" t="s">
        <v>94</v>
      </c>
      <c r="BH12" s="9" t="s">
        <v>95</v>
      </c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14">
        <v>30</v>
      </c>
      <c r="CB12" s="13">
        <v>5000</v>
      </c>
      <c r="CC12" s="13">
        <f t="shared" si="11"/>
        <v>166.66666666666666</v>
      </c>
      <c r="CD12" s="6">
        <f t="shared" si="12"/>
        <v>16</v>
      </c>
      <c r="CE12" s="6">
        <f t="shared" si="13"/>
        <v>0</v>
      </c>
      <c r="CF12" s="6">
        <f t="shared" si="14"/>
        <v>0</v>
      </c>
      <c r="CG12" s="6">
        <f t="shared" si="15"/>
        <v>0</v>
      </c>
      <c r="CH12" s="13">
        <f t="shared" si="16"/>
        <v>2666.6666666666665</v>
      </c>
      <c r="CI12" s="13">
        <v>0</v>
      </c>
      <c r="CJ12" s="13">
        <v>0</v>
      </c>
      <c r="CK12" s="13">
        <v>0</v>
      </c>
      <c r="CL12" s="13">
        <v>0</v>
      </c>
      <c r="CM12" s="12">
        <f t="shared" si="17"/>
        <v>2666.6666666666665</v>
      </c>
      <c r="CN12" s="13">
        <v>0</v>
      </c>
      <c r="CO12" s="13">
        <f t="shared" si="18"/>
        <v>0</v>
      </c>
      <c r="CP12" s="6">
        <v>0</v>
      </c>
      <c r="CQ12" s="13">
        <f t="shared" si="19"/>
        <v>0</v>
      </c>
      <c r="CR12" s="13">
        <f t="shared" si="20"/>
        <v>5000</v>
      </c>
      <c r="CS12" s="13">
        <f t="shared" si="21"/>
        <v>2666.6666666666665</v>
      </c>
      <c r="CT12" s="9"/>
      <c r="CU12" s="69"/>
      <c r="CV12" s="66">
        <v>0</v>
      </c>
      <c r="CW12" s="7"/>
      <c r="CX12" s="17"/>
      <c r="CY12" s="18"/>
      <c r="CZ12" s="18"/>
      <c r="GP12" s="23"/>
      <c r="GQ12" s="23"/>
    </row>
    <row r="13" spans="1:1208" s="62" customFormat="1">
      <c r="A13" s="47"/>
      <c r="B13" s="47" t="s">
        <v>17</v>
      </c>
      <c r="C13" s="1" t="s">
        <v>4</v>
      </c>
      <c r="D13" s="47">
        <v>58</v>
      </c>
      <c r="E13" s="49" t="s">
        <v>13</v>
      </c>
      <c r="F13" s="48" t="s">
        <v>501</v>
      </c>
      <c r="G13" s="48" t="s">
        <v>163</v>
      </c>
      <c r="H13" s="48" t="s">
        <v>163</v>
      </c>
      <c r="I13" s="8">
        <v>38968</v>
      </c>
      <c r="J13" s="8">
        <v>41487</v>
      </c>
      <c r="K13" s="53">
        <v>38961</v>
      </c>
      <c r="L13" s="22" t="s">
        <v>14</v>
      </c>
      <c r="M13" s="22" t="s">
        <v>463</v>
      </c>
      <c r="N13" s="22" t="s">
        <v>14</v>
      </c>
      <c r="O13" s="48" t="s">
        <v>178</v>
      </c>
      <c r="P13" s="48" t="s">
        <v>179</v>
      </c>
      <c r="Q13" s="49" t="s">
        <v>180</v>
      </c>
      <c r="R13" s="48" t="s">
        <v>180</v>
      </c>
      <c r="S13" s="48" t="s">
        <v>181</v>
      </c>
      <c r="T13" s="49" t="s">
        <v>182</v>
      </c>
      <c r="U13" s="49"/>
      <c r="V13" s="21" t="s">
        <v>89</v>
      </c>
      <c r="W13" s="20">
        <f>VLOOKUP(V13,'CATALOGO NOI'!$A$2:$B$47,2,0)</f>
        <v>23</v>
      </c>
      <c r="X13" s="49" t="s">
        <v>174</v>
      </c>
      <c r="Y13" s="54">
        <f>VLOOKUP(X13,'CATALOGO NOI'!$E$2:$F$164,2,0)</f>
        <v>73</v>
      </c>
      <c r="Z13" s="49" t="s">
        <v>91</v>
      </c>
      <c r="AA13" s="15"/>
      <c r="AB13" s="15"/>
      <c r="AC13" s="49" t="s">
        <v>93</v>
      </c>
      <c r="AD13" s="9" t="s">
        <v>94</v>
      </c>
      <c r="AE13" s="9" t="s">
        <v>94</v>
      </c>
      <c r="AF13" s="9" t="s">
        <v>95</v>
      </c>
      <c r="AG13" s="9" t="s">
        <v>94</v>
      </c>
      <c r="AH13" s="9" t="s">
        <v>94</v>
      </c>
      <c r="AI13" s="9" t="s">
        <v>94</v>
      </c>
      <c r="AJ13" s="9" t="s">
        <v>94</v>
      </c>
      <c r="AK13" s="9" t="s">
        <v>94</v>
      </c>
      <c r="AL13" s="9" t="s">
        <v>94</v>
      </c>
      <c r="AM13" s="9" t="s">
        <v>95</v>
      </c>
      <c r="AN13" s="9" t="s">
        <v>94</v>
      </c>
      <c r="AO13" s="9" t="s">
        <v>94</v>
      </c>
      <c r="AP13" s="9" t="s">
        <v>94</v>
      </c>
      <c r="AQ13" s="9" t="s">
        <v>94</v>
      </c>
      <c r="AR13" s="9" t="s">
        <v>94</v>
      </c>
      <c r="AS13" s="9" t="s">
        <v>94</v>
      </c>
      <c r="AT13" s="9" t="s">
        <v>95</v>
      </c>
      <c r="AU13" s="9" t="s">
        <v>94</v>
      </c>
      <c r="AV13" s="9" t="s">
        <v>94</v>
      </c>
      <c r="AW13" s="9" t="s">
        <v>94</v>
      </c>
      <c r="AX13" s="9" t="s">
        <v>94</v>
      </c>
      <c r="AY13" s="9" t="s">
        <v>94</v>
      </c>
      <c r="AZ13" s="9" t="s">
        <v>94</v>
      </c>
      <c r="BA13" s="9" t="s">
        <v>95</v>
      </c>
      <c r="BB13" s="9" t="s">
        <v>94</v>
      </c>
      <c r="BC13" s="9" t="s">
        <v>94</v>
      </c>
      <c r="BD13" s="9" t="s">
        <v>94</v>
      </c>
      <c r="BE13" s="9" t="s">
        <v>94</v>
      </c>
      <c r="BF13" s="9" t="s">
        <v>94</v>
      </c>
      <c r="BG13" s="9" t="s">
        <v>94</v>
      </c>
      <c r="BH13" s="9" t="s">
        <v>95</v>
      </c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14">
        <v>30</v>
      </c>
      <c r="CB13" s="13">
        <v>4000</v>
      </c>
      <c r="CC13" s="13">
        <f t="shared" si="11"/>
        <v>133.33333333333334</v>
      </c>
      <c r="CD13" s="6">
        <f t="shared" si="12"/>
        <v>16</v>
      </c>
      <c r="CE13" s="6">
        <f t="shared" si="13"/>
        <v>0</v>
      </c>
      <c r="CF13" s="6">
        <f t="shared" si="14"/>
        <v>0</v>
      </c>
      <c r="CG13" s="6">
        <f t="shared" si="15"/>
        <v>0</v>
      </c>
      <c r="CH13" s="13">
        <f t="shared" si="16"/>
        <v>2133.3333333333335</v>
      </c>
      <c r="CI13" s="13">
        <v>0</v>
      </c>
      <c r="CJ13" s="13">
        <v>0</v>
      </c>
      <c r="CK13" s="13">
        <v>0</v>
      </c>
      <c r="CL13" s="13">
        <v>0</v>
      </c>
      <c r="CM13" s="12">
        <f t="shared" si="17"/>
        <v>2133.3333333333335</v>
      </c>
      <c r="CN13" s="13">
        <v>0</v>
      </c>
      <c r="CO13" s="13">
        <f t="shared" si="18"/>
        <v>0</v>
      </c>
      <c r="CP13" s="13">
        <v>0</v>
      </c>
      <c r="CQ13" s="13">
        <f t="shared" si="19"/>
        <v>0</v>
      </c>
      <c r="CR13" s="13">
        <f t="shared" si="20"/>
        <v>4000</v>
      </c>
      <c r="CS13" s="13">
        <f t="shared" si="21"/>
        <v>2133.3333333333335</v>
      </c>
      <c r="CT13" s="9"/>
      <c r="CU13" s="69"/>
      <c r="CV13" s="66">
        <v>0</v>
      </c>
      <c r="CW13" s="7"/>
      <c r="CX13" s="17"/>
      <c r="CY13" s="18"/>
      <c r="CZ13" s="18"/>
    </row>
    <row r="14" spans="1:1208" s="62" customFormat="1">
      <c r="A14" s="47" t="s">
        <v>218</v>
      </c>
      <c r="B14" s="47"/>
      <c r="C14" s="1" t="s">
        <v>4</v>
      </c>
      <c r="D14" s="47">
        <v>0</v>
      </c>
      <c r="E14" s="49" t="s">
        <v>456</v>
      </c>
      <c r="F14" s="48" t="s">
        <v>17</v>
      </c>
      <c r="G14" s="48" t="s">
        <v>163</v>
      </c>
      <c r="H14" s="48" t="s">
        <v>163</v>
      </c>
      <c r="I14" s="8">
        <v>41154</v>
      </c>
      <c r="J14" s="8">
        <v>41154</v>
      </c>
      <c r="K14" s="53">
        <v>41153</v>
      </c>
      <c r="L14" s="22" t="s">
        <v>20</v>
      </c>
      <c r="M14" s="22" t="s">
        <v>228</v>
      </c>
      <c r="N14" s="22"/>
      <c r="O14" s="48" t="s">
        <v>457</v>
      </c>
      <c r="P14" s="48" t="s">
        <v>458</v>
      </c>
      <c r="Q14" s="48" t="s">
        <v>459</v>
      </c>
      <c r="R14" s="48" t="s">
        <v>459</v>
      </c>
      <c r="S14" s="48"/>
      <c r="T14" s="52"/>
      <c r="U14" s="49"/>
      <c r="V14" s="21" t="s">
        <v>249</v>
      </c>
      <c r="W14" s="20">
        <f>VLOOKUP(V14,'CATALOGO NOI'!$A$2:$B$47,2,0)</f>
        <v>4</v>
      </c>
      <c r="X14" s="49" t="s">
        <v>132</v>
      </c>
      <c r="Y14" s="54">
        <f>VLOOKUP(X14,'CATALOGO NOI'!$E$2:$F$164,2,0)</f>
        <v>2</v>
      </c>
      <c r="Z14" s="49" t="s">
        <v>105</v>
      </c>
      <c r="AA14" s="57" t="s">
        <v>455</v>
      </c>
      <c r="AB14" s="57" t="s">
        <v>107</v>
      </c>
      <c r="AC14" s="49" t="s">
        <v>93</v>
      </c>
      <c r="AD14" s="9" t="s">
        <v>94</v>
      </c>
      <c r="AE14" s="9" t="s">
        <v>94</v>
      </c>
      <c r="AF14" s="9" t="s">
        <v>95</v>
      </c>
      <c r="AG14" s="9" t="s">
        <v>94</v>
      </c>
      <c r="AH14" s="9" t="s">
        <v>94</v>
      </c>
      <c r="AI14" s="9" t="s">
        <v>94</v>
      </c>
      <c r="AJ14" s="9" t="s">
        <v>94</v>
      </c>
      <c r="AK14" s="9" t="s">
        <v>94</v>
      </c>
      <c r="AL14" s="9" t="s">
        <v>94</v>
      </c>
      <c r="AM14" s="9" t="s">
        <v>95</v>
      </c>
      <c r="AN14" s="9" t="s">
        <v>94</v>
      </c>
      <c r="AO14" s="9" t="s">
        <v>94</v>
      </c>
      <c r="AP14" s="9" t="s">
        <v>94</v>
      </c>
      <c r="AQ14" s="9" t="s">
        <v>94</v>
      </c>
      <c r="AR14" s="9" t="s">
        <v>94</v>
      </c>
      <c r="AS14" s="9" t="s">
        <v>94</v>
      </c>
      <c r="AT14" s="9" t="s">
        <v>95</v>
      </c>
      <c r="AU14" s="9" t="s">
        <v>94</v>
      </c>
      <c r="AV14" s="9" t="s">
        <v>94</v>
      </c>
      <c r="AW14" s="9" t="s">
        <v>94</v>
      </c>
      <c r="AX14" s="9" t="s">
        <v>94</v>
      </c>
      <c r="AY14" s="9" t="s">
        <v>94</v>
      </c>
      <c r="AZ14" s="9" t="s">
        <v>94</v>
      </c>
      <c r="BA14" s="9" t="s">
        <v>95</v>
      </c>
      <c r="BB14" s="9" t="s">
        <v>94</v>
      </c>
      <c r="BC14" s="9" t="s">
        <v>94</v>
      </c>
      <c r="BD14" s="9" t="s">
        <v>94</v>
      </c>
      <c r="BE14" s="9" t="s">
        <v>94</v>
      </c>
      <c r="BF14" s="9" t="s">
        <v>94</v>
      </c>
      <c r="BG14" s="9" t="s">
        <v>94</v>
      </c>
      <c r="BH14" s="9" t="s">
        <v>95</v>
      </c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14">
        <v>30</v>
      </c>
      <c r="CB14" s="13">
        <v>0</v>
      </c>
      <c r="CC14" s="13">
        <f t="shared" si="11"/>
        <v>0</v>
      </c>
      <c r="CD14" s="6">
        <f t="shared" si="12"/>
        <v>16</v>
      </c>
      <c r="CE14" s="6">
        <f t="shared" si="13"/>
        <v>0</v>
      </c>
      <c r="CF14" s="6">
        <f t="shared" si="14"/>
        <v>0</v>
      </c>
      <c r="CG14" s="6">
        <f t="shared" si="15"/>
        <v>0</v>
      </c>
      <c r="CH14" s="13">
        <f t="shared" si="16"/>
        <v>0</v>
      </c>
      <c r="CI14" s="13">
        <v>0</v>
      </c>
      <c r="CJ14" s="13">
        <v>0</v>
      </c>
      <c r="CK14" s="13">
        <v>0</v>
      </c>
      <c r="CL14" s="13">
        <v>0</v>
      </c>
      <c r="CM14" s="12">
        <f t="shared" si="17"/>
        <v>0</v>
      </c>
      <c r="CN14" s="13">
        <v>0</v>
      </c>
      <c r="CO14" s="13">
        <f t="shared" si="18"/>
        <v>0</v>
      </c>
      <c r="CP14" s="6">
        <v>0</v>
      </c>
      <c r="CQ14" s="13">
        <f t="shared" si="19"/>
        <v>0</v>
      </c>
      <c r="CR14" s="13">
        <f t="shared" si="20"/>
        <v>0</v>
      </c>
      <c r="CS14" s="13">
        <f t="shared" si="21"/>
        <v>0</v>
      </c>
      <c r="CT14" s="9"/>
      <c r="CU14" s="69"/>
      <c r="CV14" s="66">
        <v>0</v>
      </c>
      <c r="CW14" s="7"/>
      <c r="CX14" s="17"/>
      <c r="CY14" s="18"/>
      <c r="CZ14" s="18"/>
      <c r="AFO14" s="23"/>
      <c r="AFP14" s="23"/>
    </row>
    <row r="15" spans="1:1208" s="62" customFormat="1">
      <c r="A15" s="47" t="s">
        <v>218</v>
      </c>
      <c r="B15" s="47"/>
      <c r="C15" s="1" t="s">
        <v>4</v>
      </c>
      <c r="D15" s="47">
        <v>18</v>
      </c>
      <c r="E15" s="49" t="s">
        <v>19</v>
      </c>
      <c r="F15" s="48" t="s">
        <v>501</v>
      </c>
      <c r="G15" s="48" t="s">
        <v>163</v>
      </c>
      <c r="H15" s="48" t="s">
        <v>163</v>
      </c>
      <c r="I15" s="8">
        <v>40848</v>
      </c>
      <c r="J15" s="8">
        <v>41487</v>
      </c>
      <c r="K15" s="53">
        <v>40848</v>
      </c>
      <c r="L15" s="22" t="s">
        <v>25</v>
      </c>
      <c r="M15" s="22" t="s">
        <v>173</v>
      </c>
      <c r="N15" s="22" t="s">
        <v>25</v>
      </c>
      <c r="O15" s="48" t="s">
        <v>219</v>
      </c>
      <c r="P15" s="48" t="s">
        <v>220</v>
      </c>
      <c r="Q15" s="55" t="s">
        <v>221</v>
      </c>
      <c r="R15" s="48" t="s">
        <v>221</v>
      </c>
      <c r="S15" s="48" t="s">
        <v>222</v>
      </c>
      <c r="T15" s="49"/>
      <c r="U15" s="49"/>
      <c r="V15" s="21" t="s">
        <v>176</v>
      </c>
      <c r="W15" s="20">
        <f>VLOOKUP(V15,'CATALOGO NOI'!$A$2:$B$47,2,0)</f>
        <v>16</v>
      </c>
      <c r="X15" s="49" t="s">
        <v>132</v>
      </c>
      <c r="Y15" s="54">
        <f>VLOOKUP(X15,'CATALOGO NOI'!$E$2:$F$164,2,0)</f>
        <v>2</v>
      </c>
      <c r="Z15" s="49" t="s">
        <v>102</v>
      </c>
      <c r="AA15" s="15"/>
      <c r="AB15" s="15"/>
      <c r="AC15" s="49" t="s">
        <v>93</v>
      </c>
      <c r="AD15" s="9" t="s">
        <v>94</v>
      </c>
      <c r="AE15" s="9" t="s">
        <v>94</v>
      </c>
      <c r="AF15" s="9" t="s">
        <v>95</v>
      </c>
      <c r="AG15" s="9" t="s">
        <v>94</v>
      </c>
      <c r="AH15" s="9" t="s">
        <v>94</v>
      </c>
      <c r="AI15" s="9" t="s">
        <v>94</v>
      </c>
      <c r="AJ15" s="9" t="s">
        <v>94</v>
      </c>
      <c r="AK15" s="9" t="s">
        <v>94</v>
      </c>
      <c r="AL15" s="9" t="s">
        <v>94</v>
      </c>
      <c r="AM15" s="9" t="s">
        <v>95</v>
      </c>
      <c r="AN15" s="9" t="s">
        <v>94</v>
      </c>
      <c r="AO15" s="9" t="s">
        <v>94</v>
      </c>
      <c r="AP15" s="9" t="s">
        <v>94</v>
      </c>
      <c r="AQ15" s="9" t="s">
        <v>94</v>
      </c>
      <c r="AR15" s="9" t="s">
        <v>94</v>
      </c>
      <c r="AS15" s="9" t="s">
        <v>94</v>
      </c>
      <c r="AT15" s="9" t="s">
        <v>95</v>
      </c>
      <c r="AU15" s="9" t="s">
        <v>94</v>
      </c>
      <c r="AV15" s="9" t="s">
        <v>94</v>
      </c>
      <c r="AW15" s="9" t="s">
        <v>94</v>
      </c>
      <c r="AX15" s="9" t="s">
        <v>94</v>
      </c>
      <c r="AY15" s="9" t="s">
        <v>94</v>
      </c>
      <c r="AZ15" s="9" t="s">
        <v>94</v>
      </c>
      <c r="BA15" s="9" t="s">
        <v>95</v>
      </c>
      <c r="BB15" s="9" t="s">
        <v>94</v>
      </c>
      <c r="BC15" s="9" t="s">
        <v>94</v>
      </c>
      <c r="BD15" s="9" t="s">
        <v>94</v>
      </c>
      <c r="BE15" s="9" t="s">
        <v>94</v>
      </c>
      <c r="BF15" s="9" t="s">
        <v>94</v>
      </c>
      <c r="BG15" s="9" t="s">
        <v>94</v>
      </c>
      <c r="BH15" s="9" t="s">
        <v>95</v>
      </c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14">
        <v>30</v>
      </c>
      <c r="CB15" s="13">
        <v>3500.0000009999999</v>
      </c>
      <c r="CC15" s="13">
        <f t="shared" si="11"/>
        <v>116.66666669999999</v>
      </c>
      <c r="CD15" s="6">
        <f t="shared" si="12"/>
        <v>16</v>
      </c>
      <c r="CE15" s="6">
        <f t="shared" si="13"/>
        <v>0</v>
      </c>
      <c r="CF15" s="6">
        <f t="shared" si="14"/>
        <v>0</v>
      </c>
      <c r="CG15" s="6">
        <f t="shared" si="15"/>
        <v>0</v>
      </c>
      <c r="CH15" s="13">
        <f t="shared" si="16"/>
        <v>1866.6666671999999</v>
      </c>
      <c r="CI15" s="13">
        <v>0</v>
      </c>
      <c r="CJ15" s="13">
        <v>0</v>
      </c>
      <c r="CK15" s="13">
        <v>0</v>
      </c>
      <c r="CL15" s="13">
        <v>0</v>
      </c>
      <c r="CM15" s="12">
        <f t="shared" si="17"/>
        <v>1866.6666671999999</v>
      </c>
      <c r="CN15" s="13">
        <v>0</v>
      </c>
      <c r="CO15" s="13">
        <f t="shared" si="18"/>
        <v>0</v>
      </c>
      <c r="CP15" s="6">
        <v>0</v>
      </c>
      <c r="CQ15" s="13">
        <f t="shared" si="19"/>
        <v>0</v>
      </c>
      <c r="CR15" s="13">
        <f t="shared" si="20"/>
        <v>3500.0000009999999</v>
      </c>
      <c r="CS15" s="13">
        <f t="shared" si="21"/>
        <v>1866.6666671999999</v>
      </c>
      <c r="CT15" s="9"/>
      <c r="CU15" s="69"/>
      <c r="CV15" s="66">
        <v>0</v>
      </c>
      <c r="CW15" s="7"/>
      <c r="CX15" s="17"/>
      <c r="CY15" s="18"/>
      <c r="CZ15" s="18"/>
      <c r="AGL15" s="23"/>
    </row>
    <row r="16" spans="1:1208" s="62" customFormat="1">
      <c r="A16" s="47" t="s">
        <v>218</v>
      </c>
      <c r="B16" s="47"/>
      <c r="C16" s="1" t="s">
        <v>4</v>
      </c>
      <c r="D16" s="47">
        <v>19</v>
      </c>
      <c r="E16" s="49" t="s">
        <v>20</v>
      </c>
      <c r="F16" s="48" t="s">
        <v>501</v>
      </c>
      <c r="G16" s="48" t="s">
        <v>163</v>
      </c>
      <c r="H16" s="48" t="s">
        <v>163</v>
      </c>
      <c r="I16" s="8">
        <v>38495</v>
      </c>
      <c r="J16" s="8">
        <v>41487</v>
      </c>
      <c r="K16" s="53">
        <v>38473</v>
      </c>
      <c r="L16" s="22" t="s">
        <v>34</v>
      </c>
      <c r="M16" s="22" t="s">
        <v>223</v>
      </c>
      <c r="N16" s="22" t="s">
        <v>34</v>
      </c>
      <c r="O16" s="48" t="s">
        <v>224</v>
      </c>
      <c r="P16" s="48" t="s">
        <v>225</v>
      </c>
      <c r="Q16" s="49" t="s">
        <v>226</v>
      </c>
      <c r="R16" s="48" t="s">
        <v>226</v>
      </c>
      <c r="S16" s="48" t="s">
        <v>227</v>
      </c>
      <c r="T16" s="49">
        <v>190996800010</v>
      </c>
      <c r="U16" s="49"/>
      <c r="V16" s="21" t="s">
        <v>228</v>
      </c>
      <c r="W16" s="20">
        <f>VLOOKUP(V16,'CATALOGO NOI'!$A$2:$B$47,2,0)</f>
        <v>2</v>
      </c>
      <c r="X16" s="49" t="s">
        <v>132</v>
      </c>
      <c r="Y16" s="54">
        <f>VLOOKUP(X16,'CATALOGO NOI'!$E$2:$F$164,2,0)</f>
        <v>2</v>
      </c>
      <c r="Z16" s="49" t="s">
        <v>105</v>
      </c>
      <c r="AA16" s="15"/>
      <c r="AB16" s="15"/>
      <c r="AC16" s="49" t="s">
        <v>93</v>
      </c>
      <c r="AD16" s="9" t="s">
        <v>94</v>
      </c>
      <c r="AE16" s="9" t="s">
        <v>94</v>
      </c>
      <c r="AF16" s="9" t="s">
        <v>95</v>
      </c>
      <c r="AG16" s="9" t="s">
        <v>94</v>
      </c>
      <c r="AH16" s="9" t="s">
        <v>94</v>
      </c>
      <c r="AI16" s="9" t="s">
        <v>94</v>
      </c>
      <c r="AJ16" s="9" t="s">
        <v>94</v>
      </c>
      <c r="AK16" s="9" t="s">
        <v>94</v>
      </c>
      <c r="AL16" s="9" t="s">
        <v>94</v>
      </c>
      <c r="AM16" s="9" t="s">
        <v>95</v>
      </c>
      <c r="AN16" s="9" t="s">
        <v>94</v>
      </c>
      <c r="AO16" s="9" t="s">
        <v>94</v>
      </c>
      <c r="AP16" s="9" t="s">
        <v>94</v>
      </c>
      <c r="AQ16" s="9" t="s">
        <v>94</v>
      </c>
      <c r="AR16" s="9" t="s">
        <v>94</v>
      </c>
      <c r="AS16" s="9" t="s">
        <v>94</v>
      </c>
      <c r="AT16" s="9" t="s">
        <v>95</v>
      </c>
      <c r="AU16" s="9" t="s">
        <v>94</v>
      </c>
      <c r="AV16" s="9" t="s">
        <v>94</v>
      </c>
      <c r="AW16" s="9" t="s">
        <v>94</v>
      </c>
      <c r="AX16" s="9" t="s">
        <v>94</v>
      </c>
      <c r="AY16" s="9" t="s">
        <v>94</v>
      </c>
      <c r="AZ16" s="9" t="s">
        <v>94</v>
      </c>
      <c r="BA16" s="9" t="s">
        <v>95</v>
      </c>
      <c r="BB16" s="9" t="s">
        <v>94</v>
      </c>
      <c r="BC16" s="9" t="s">
        <v>94</v>
      </c>
      <c r="BD16" s="9" t="s">
        <v>94</v>
      </c>
      <c r="BE16" s="9" t="s">
        <v>94</v>
      </c>
      <c r="BF16" s="9" t="s">
        <v>94</v>
      </c>
      <c r="BG16" s="9" t="s">
        <v>94</v>
      </c>
      <c r="BH16" s="9" t="s">
        <v>95</v>
      </c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14">
        <v>30</v>
      </c>
      <c r="CB16" s="13">
        <v>13500</v>
      </c>
      <c r="CC16" s="13">
        <f t="shared" si="11"/>
        <v>450</v>
      </c>
      <c r="CD16" s="6">
        <f t="shared" si="12"/>
        <v>16</v>
      </c>
      <c r="CE16" s="6">
        <f t="shared" si="13"/>
        <v>0</v>
      </c>
      <c r="CF16" s="6">
        <f t="shared" si="14"/>
        <v>0</v>
      </c>
      <c r="CG16" s="6">
        <f t="shared" si="15"/>
        <v>0</v>
      </c>
      <c r="CH16" s="13">
        <f t="shared" si="16"/>
        <v>7200</v>
      </c>
      <c r="CI16" s="13">
        <v>0</v>
      </c>
      <c r="CJ16" s="13">
        <v>0</v>
      </c>
      <c r="CK16" s="13">
        <v>0</v>
      </c>
      <c r="CL16" s="13">
        <v>0</v>
      </c>
      <c r="CM16" s="12">
        <f t="shared" si="17"/>
        <v>7200</v>
      </c>
      <c r="CN16" s="13">
        <v>0</v>
      </c>
      <c r="CO16" s="13">
        <f t="shared" si="18"/>
        <v>0</v>
      </c>
      <c r="CP16" s="6">
        <v>0</v>
      </c>
      <c r="CQ16" s="13">
        <f t="shared" si="19"/>
        <v>0</v>
      </c>
      <c r="CR16" s="13">
        <f t="shared" si="20"/>
        <v>13500</v>
      </c>
      <c r="CS16" s="13">
        <f t="shared" si="21"/>
        <v>7200</v>
      </c>
      <c r="CT16" s="9"/>
      <c r="CU16" s="69"/>
      <c r="CV16" s="66">
        <v>0</v>
      </c>
      <c r="CW16" s="7"/>
      <c r="CX16" s="17"/>
      <c r="CY16" s="18"/>
      <c r="CZ16" s="18"/>
      <c r="VQ16" s="23"/>
      <c r="AGJ16" s="23"/>
      <c r="AGK16" s="23"/>
    </row>
    <row r="17" spans="1:1217" s="46" customFormat="1">
      <c r="A17" s="47" t="s">
        <v>218</v>
      </c>
      <c r="B17" s="47"/>
      <c r="C17" s="1" t="s">
        <v>4</v>
      </c>
      <c r="D17" s="47">
        <v>479</v>
      </c>
      <c r="E17" s="49" t="s">
        <v>21</v>
      </c>
      <c r="F17" s="48" t="s">
        <v>502</v>
      </c>
      <c r="G17" s="48" t="s">
        <v>163</v>
      </c>
      <c r="H17" s="48" t="s">
        <v>163</v>
      </c>
      <c r="I17" s="8">
        <v>41162</v>
      </c>
      <c r="J17" s="8">
        <v>41168</v>
      </c>
      <c r="K17" s="53">
        <v>41153</v>
      </c>
      <c r="L17" s="22" t="s">
        <v>25</v>
      </c>
      <c r="M17" s="22" t="s">
        <v>173</v>
      </c>
      <c r="N17" s="22"/>
      <c r="O17" s="48" t="s">
        <v>230</v>
      </c>
      <c r="P17" s="48" t="s">
        <v>231</v>
      </c>
      <c r="Q17" s="49" t="s">
        <v>232</v>
      </c>
      <c r="R17" s="48" t="s">
        <v>232</v>
      </c>
      <c r="S17" s="48" t="s">
        <v>233</v>
      </c>
      <c r="T17" s="49">
        <v>2877519451</v>
      </c>
      <c r="U17" s="49"/>
      <c r="V17" s="21" t="s">
        <v>173</v>
      </c>
      <c r="W17" s="20">
        <f>VLOOKUP(V17,'CATALOGO NOI'!$A$2:$B$47,2,0)</f>
        <v>32</v>
      </c>
      <c r="X17" s="49" t="s">
        <v>132</v>
      </c>
      <c r="Y17" s="54">
        <f>VLOOKUP(X17,'CATALOGO NOI'!$E$2:$F$164,2,0)</f>
        <v>2</v>
      </c>
      <c r="Z17" s="49" t="s">
        <v>105</v>
      </c>
      <c r="AA17" s="15"/>
      <c r="AB17" s="15"/>
      <c r="AC17" s="49" t="s">
        <v>93</v>
      </c>
      <c r="AD17" s="9" t="s">
        <v>94</v>
      </c>
      <c r="AE17" s="9" t="s">
        <v>94</v>
      </c>
      <c r="AF17" s="9" t="s">
        <v>95</v>
      </c>
      <c r="AG17" s="9" t="s">
        <v>94</v>
      </c>
      <c r="AH17" s="9" t="s">
        <v>94</v>
      </c>
      <c r="AI17" s="9" t="s">
        <v>94</v>
      </c>
      <c r="AJ17" s="9" t="s">
        <v>94</v>
      </c>
      <c r="AK17" s="9" t="s">
        <v>94</v>
      </c>
      <c r="AL17" s="9" t="s">
        <v>94</v>
      </c>
      <c r="AM17" s="9" t="s">
        <v>95</v>
      </c>
      <c r="AN17" s="9" t="s">
        <v>94</v>
      </c>
      <c r="AO17" s="9" t="s">
        <v>94</v>
      </c>
      <c r="AP17" s="9" t="s">
        <v>94</v>
      </c>
      <c r="AQ17" s="9" t="s">
        <v>94</v>
      </c>
      <c r="AR17" s="9" t="s">
        <v>94</v>
      </c>
      <c r="AS17" s="9" t="s">
        <v>94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14">
        <v>30</v>
      </c>
      <c r="CB17" s="13">
        <v>6000</v>
      </c>
      <c r="CC17" s="13">
        <f t="shared" si="11"/>
        <v>200</v>
      </c>
      <c r="CD17" s="6">
        <f t="shared" si="12"/>
        <v>16</v>
      </c>
      <c r="CE17" s="6">
        <f t="shared" si="13"/>
        <v>0</v>
      </c>
      <c r="CF17" s="6">
        <f t="shared" si="14"/>
        <v>0</v>
      </c>
      <c r="CG17" s="6">
        <f t="shared" si="15"/>
        <v>0</v>
      </c>
      <c r="CH17" s="13">
        <f t="shared" si="16"/>
        <v>3200</v>
      </c>
      <c r="CI17" s="13">
        <v>0</v>
      </c>
      <c r="CJ17" s="13">
        <v>0</v>
      </c>
      <c r="CK17" s="13">
        <v>0</v>
      </c>
      <c r="CL17" s="13">
        <v>0</v>
      </c>
      <c r="CM17" s="12">
        <f t="shared" si="17"/>
        <v>3200</v>
      </c>
      <c r="CN17" s="13">
        <v>0</v>
      </c>
      <c r="CO17" s="13">
        <f t="shared" si="18"/>
        <v>0</v>
      </c>
      <c r="CP17" s="6">
        <v>0</v>
      </c>
      <c r="CQ17" s="13">
        <f t="shared" si="19"/>
        <v>0</v>
      </c>
      <c r="CR17" s="13">
        <f t="shared" si="20"/>
        <v>6000</v>
      </c>
      <c r="CS17" s="13">
        <f t="shared" si="21"/>
        <v>3200</v>
      </c>
      <c r="CT17" s="9" t="s">
        <v>624</v>
      </c>
      <c r="CU17" s="69"/>
      <c r="CV17" s="66">
        <v>0</v>
      </c>
      <c r="CW17" s="7"/>
      <c r="CX17" s="17"/>
      <c r="CY17" s="18"/>
      <c r="CZ17" s="18"/>
      <c r="DF17" s="62"/>
      <c r="DG17" s="62"/>
      <c r="DH17" s="62"/>
      <c r="DI17" s="62"/>
      <c r="DJ17" s="62"/>
      <c r="EE17" s="62"/>
      <c r="EF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B17" s="62"/>
      <c r="FC17" s="62"/>
      <c r="FD17" s="62"/>
      <c r="FE17" s="62"/>
      <c r="FF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V17" s="62"/>
      <c r="FW17" s="62"/>
      <c r="FX17" s="62"/>
      <c r="FY17" s="62"/>
      <c r="FZ17" s="62"/>
      <c r="GA17" s="62"/>
      <c r="GD17" s="62"/>
      <c r="GE17" s="62"/>
      <c r="GF17" s="62"/>
      <c r="GG17" s="62"/>
      <c r="GH17" s="62"/>
      <c r="GM17" s="62"/>
      <c r="GR17" s="62"/>
      <c r="GS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K17" s="62"/>
      <c r="HM17" s="62"/>
      <c r="HN17" s="62"/>
      <c r="HO17" s="62"/>
      <c r="HP17" s="62"/>
      <c r="HQ17" s="62"/>
      <c r="HR17" s="62"/>
      <c r="HT17" s="62"/>
      <c r="HU17" s="62"/>
      <c r="HV17" s="62"/>
      <c r="IC17" s="62"/>
      <c r="ID17" s="62"/>
      <c r="JB17" s="62"/>
      <c r="JC17" s="62"/>
      <c r="JN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R17" s="62"/>
      <c r="LS17" s="62"/>
      <c r="LT17" s="62"/>
      <c r="LU17" s="62"/>
      <c r="LZ17" s="62"/>
      <c r="MA17" s="62"/>
      <c r="MB17" s="62"/>
      <c r="MC17" s="62"/>
      <c r="MD17" s="62"/>
      <c r="MF17" s="62"/>
      <c r="MG17" s="62"/>
      <c r="MH17" s="62"/>
      <c r="MQ17" s="62"/>
      <c r="NB17" s="62"/>
      <c r="NC17" s="62"/>
      <c r="ND17" s="62"/>
      <c r="NE17" s="62"/>
      <c r="NF17" s="62"/>
      <c r="NG17" s="62"/>
      <c r="NH17" s="62"/>
      <c r="NK17" s="62"/>
      <c r="NS17" s="62"/>
      <c r="NT17" s="62"/>
      <c r="OK17" s="62"/>
      <c r="OL17" s="62"/>
      <c r="OM17" s="62"/>
      <c r="ON17" s="62"/>
      <c r="OO17" s="62"/>
      <c r="OV17" s="62"/>
      <c r="PC17" s="62"/>
      <c r="PQ17" s="62"/>
      <c r="PR17" s="62"/>
      <c r="PW17" s="62"/>
      <c r="PX17" s="62"/>
      <c r="PY17" s="62"/>
      <c r="PZ17" s="62"/>
      <c r="QA17" s="62"/>
      <c r="QD17" s="62"/>
      <c r="QE17" s="62"/>
      <c r="QF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O17" s="62"/>
      <c r="RP17" s="62"/>
      <c r="RQ17" s="62"/>
      <c r="RR17" s="62"/>
      <c r="SJ17" s="62"/>
      <c r="SK17" s="62"/>
      <c r="SM17" s="62"/>
      <c r="SN17" s="62"/>
      <c r="TQ17" s="62"/>
      <c r="UG17" s="62"/>
      <c r="UI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F17" s="62"/>
      <c r="VG17" s="62"/>
      <c r="VH17" s="62"/>
      <c r="VI17" s="62"/>
      <c r="VJ17" s="62"/>
      <c r="VK17" s="62"/>
      <c r="VL17" s="62"/>
      <c r="VN17" s="62"/>
      <c r="VV17" s="62"/>
      <c r="VW17" s="62"/>
      <c r="VX17" s="62"/>
      <c r="VY17" s="62"/>
      <c r="VZ17" s="62"/>
      <c r="WA17" s="62"/>
      <c r="WB17" s="62"/>
      <c r="WE17" s="62"/>
      <c r="WF17" s="62"/>
      <c r="WJ17" s="62"/>
      <c r="WK17" s="62"/>
      <c r="WL17" s="62"/>
      <c r="WM17" s="62"/>
      <c r="WN17" s="62"/>
      <c r="WP17" s="62"/>
      <c r="XD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YC17" s="62"/>
      <c r="YD17" s="62"/>
      <c r="YK17" s="62"/>
      <c r="YL17" s="62"/>
      <c r="YM17" s="62"/>
      <c r="YN17" s="62"/>
      <c r="YS17" s="62"/>
      <c r="YT17" s="62"/>
      <c r="YU17" s="62"/>
      <c r="YV17" s="62"/>
      <c r="YW17" s="62"/>
      <c r="YX17" s="62"/>
      <c r="YY17" s="62"/>
      <c r="YZ17" s="62"/>
      <c r="ZB17" s="62"/>
      <c r="ZC17" s="62"/>
      <c r="ZF17" s="62"/>
      <c r="ZG17" s="62"/>
      <c r="ZH17" s="62"/>
      <c r="ZI17" s="62"/>
      <c r="ZJ17" s="62"/>
      <c r="ZK17" s="62"/>
      <c r="ZL17" s="62"/>
      <c r="ZQ17" s="62"/>
      <c r="ZR17" s="62"/>
      <c r="ZW17" s="62"/>
      <c r="ZX17" s="62"/>
      <c r="ZY17" s="62"/>
      <c r="ZZ17" s="62"/>
      <c r="AAA17" s="62"/>
      <c r="AAB17" s="62"/>
      <c r="AAC17" s="62"/>
      <c r="AAJ17" s="62"/>
      <c r="AAM17" s="62"/>
      <c r="AAT17" s="62"/>
      <c r="AAU17" s="62"/>
      <c r="AAW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W17" s="62"/>
      <c r="ABX17" s="62"/>
      <c r="ABY17" s="62"/>
      <c r="ABZ17" s="62"/>
      <c r="ACA17" s="62"/>
      <c r="ACB17" s="62"/>
      <c r="ACC17" s="62"/>
      <c r="ACD17" s="62"/>
      <c r="ACE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DI17" s="62"/>
      <c r="ADJ17" s="62"/>
      <c r="ADK17" s="62"/>
      <c r="ADL17" s="62"/>
      <c r="ADM17" s="62"/>
      <c r="ADN17" s="62"/>
      <c r="ADP17" s="62"/>
      <c r="ADQ17" s="62"/>
      <c r="ADX17" s="62"/>
      <c r="ADY17" s="62"/>
      <c r="ADZ17" s="62"/>
      <c r="AEA17" s="62"/>
      <c r="AEB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FA17" s="62"/>
      <c r="AFC17" s="62"/>
      <c r="AFK17" s="62"/>
      <c r="AFL17" s="62"/>
      <c r="AFM17" s="62"/>
      <c r="AFO17" s="62"/>
      <c r="AFP17" s="62"/>
      <c r="AFS17" s="62"/>
      <c r="AFT17" s="62"/>
      <c r="AFU17" s="62"/>
      <c r="AFV17" s="62"/>
      <c r="AGC17" s="62"/>
      <c r="AGI17" s="62"/>
      <c r="AGJ17" s="62"/>
      <c r="AGK17" s="62"/>
      <c r="AGL17" s="62"/>
      <c r="AGM17" s="62"/>
      <c r="AGN17" s="62"/>
      <c r="AGO17" s="62"/>
      <c r="AGP17" s="62"/>
      <c r="AGT17" s="62"/>
      <c r="AGU17" s="62"/>
      <c r="AGV17" s="62"/>
      <c r="AGW17" s="62"/>
      <c r="AHH17" s="62"/>
      <c r="AHI17" s="62"/>
      <c r="AHJ17" s="62"/>
      <c r="AHK17" s="62"/>
      <c r="AHL17" s="62"/>
      <c r="AHM17" s="62"/>
      <c r="AHN17" s="62"/>
      <c r="AHO17" s="62"/>
      <c r="AHP17" s="62"/>
      <c r="AHY17" s="62"/>
      <c r="AHZ17" s="62"/>
      <c r="AIA17" s="62"/>
      <c r="AIK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W17" s="62"/>
      <c r="AJX17" s="62"/>
      <c r="AJY17" s="62"/>
      <c r="AKD17" s="62"/>
      <c r="AKE17" s="62"/>
      <c r="AKZ17" s="62"/>
      <c r="ALC17" s="62"/>
      <c r="ALF17" s="62"/>
      <c r="ALG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U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M17" s="62"/>
      <c r="ANN17" s="62"/>
      <c r="ANS17" s="62"/>
      <c r="ANT17" s="62"/>
      <c r="ANU17" s="62"/>
      <c r="ANV17" s="62"/>
      <c r="ANW17" s="62"/>
      <c r="ANX17" s="62"/>
      <c r="ANY17" s="62"/>
      <c r="AOB17" s="62"/>
      <c r="AOC17" s="62"/>
      <c r="AOD17" s="62"/>
      <c r="AOE17" s="62"/>
      <c r="AOF17" s="62"/>
      <c r="AOG17" s="62"/>
      <c r="AOH17" s="62"/>
      <c r="AOI17" s="62"/>
      <c r="AOJ17" s="62"/>
      <c r="AOU17" s="62"/>
      <c r="AOV17" s="62"/>
      <c r="APA17" s="62"/>
      <c r="APB17" s="62"/>
      <c r="APC17" s="62"/>
      <c r="APD17" s="62"/>
      <c r="APE17" s="62"/>
      <c r="APH17" s="62"/>
      <c r="API17" s="62"/>
      <c r="APJ17" s="62"/>
      <c r="APK17" s="62"/>
      <c r="APL17" s="62"/>
      <c r="APM17" s="62"/>
      <c r="APR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J17" s="62"/>
      <c r="AQK17" s="62"/>
      <c r="AQL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M17" s="62"/>
      <c r="ARN17" s="62"/>
      <c r="ARQ17" s="62"/>
      <c r="ARR17" s="62"/>
      <c r="ARU17" s="62"/>
      <c r="ARV17" s="62"/>
      <c r="ASH17" s="62"/>
      <c r="ASO17" s="62"/>
      <c r="ASP17" s="62"/>
      <c r="ASQ17" s="62"/>
      <c r="ASR17" s="62"/>
      <c r="ASS17" s="62"/>
      <c r="AST17" s="62"/>
      <c r="ASU17" s="62"/>
      <c r="ATC17" s="62"/>
      <c r="ATP17" s="62"/>
    </row>
    <row r="18" spans="1:1217" s="46" customFormat="1">
      <c r="A18" s="47" t="s">
        <v>218</v>
      </c>
      <c r="B18" s="47"/>
      <c r="C18" s="1" t="s">
        <v>4</v>
      </c>
      <c r="D18" s="47">
        <v>50</v>
      </c>
      <c r="E18" s="49" t="s">
        <v>22</v>
      </c>
      <c r="F18" s="48" t="s">
        <v>501</v>
      </c>
      <c r="G18" s="48" t="s">
        <v>163</v>
      </c>
      <c r="H18" s="48" t="s">
        <v>163</v>
      </c>
      <c r="I18" s="8">
        <v>38799</v>
      </c>
      <c r="J18" s="8">
        <v>41487</v>
      </c>
      <c r="K18" s="53">
        <v>38777</v>
      </c>
      <c r="L18" s="22" t="s">
        <v>20</v>
      </c>
      <c r="M18" s="22" t="s">
        <v>228</v>
      </c>
      <c r="N18" s="22" t="s">
        <v>34</v>
      </c>
      <c r="O18" s="48" t="s">
        <v>234</v>
      </c>
      <c r="P18" s="48" t="s">
        <v>235</v>
      </c>
      <c r="Q18" s="49" t="s">
        <v>236</v>
      </c>
      <c r="R18" s="48" t="s">
        <v>236</v>
      </c>
      <c r="S18" s="48" t="s">
        <v>237</v>
      </c>
      <c r="T18" s="49">
        <v>190996820011</v>
      </c>
      <c r="U18" s="49"/>
      <c r="V18" s="21" t="s">
        <v>165</v>
      </c>
      <c r="W18" s="20">
        <f>VLOOKUP(V18,'CATALOGO NOI'!$A$2:$B$47,2,0)</f>
        <v>5</v>
      </c>
      <c r="X18" s="49" t="s">
        <v>132</v>
      </c>
      <c r="Y18" s="54">
        <f>VLOOKUP(X18,'CATALOGO NOI'!$E$2:$F$164,2,0)</f>
        <v>2</v>
      </c>
      <c r="Z18" s="49" t="s">
        <v>105</v>
      </c>
      <c r="AA18" s="15"/>
      <c r="AB18" s="15"/>
      <c r="AC18" s="49" t="s">
        <v>93</v>
      </c>
      <c r="AD18" s="9" t="s">
        <v>94</v>
      </c>
      <c r="AE18" s="9" t="s">
        <v>94</v>
      </c>
      <c r="AF18" s="9" t="s">
        <v>95</v>
      </c>
      <c r="AG18" s="9" t="s">
        <v>94</v>
      </c>
      <c r="AH18" s="9" t="s">
        <v>94</v>
      </c>
      <c r="AI18" s="9" t="s">
        <v>94</v>
      </c>
      <c r="AJ18" s="9" t="s">
        <v>94</v>
      </c>
      <c r="AK18" s="9" t="s">
        <v>94</v>
      </c>
      <c r="AL18" s="9" t="s">
        <v>94</v>
      </c>
      <c r="AM18" s="9" t="s">
        <v>95</v>
      </c>
      <c r="AN18" s="9" t="s">
        <v>94</v>
      </c>
      <c r="AO18" s="9" t="s">
        <v>94</v>
      </c>
      <c r="AP18" s="9" t="s">
        <v>94</v>
      </c>
      <c r="AQ18" s="9" t="s">
        <v>94</v>
      </c>
      <c r="AR18" s="9" t="s">
        <v>94</v>
      </c>
      <c r="AS18" s="9" t="s">
        <v>94</v>
      </c>
      <c r="AT18" s="9" t="s">
        <v>95</v>
      </c>
      <c r="AU18" s="9" t="s">
        <v>94</v>
      </c>
      <c r="AV18" s="9" t="s">
        <v>94</v>
      </c>
      <c r="AW18" s="9" t="s">
        <v>94</v>
      </c>
      <c r="AX18" s="9" t="s">
        <v>94</v>
      </c>
      <c r="AY18" s="9" t="s">
        <v>94</v>
      </c>
      <c r="AZ18" s="9" t="s">
        <v>94</v>
      </c>
      <c r="BA18" s="9" t="s">
        <v>95</v>
      </c>
      <c r="BB18" s="9" t="s">
        <v>94</v>
      </c>
      <c r="BC18" s="9" t="s">
        <v>94</v>
      </c>
      <c r="BD18" s="9" t="s">
        <v>94</v>
      </c>
      <c r="BE18" s="9" t="s">
        <v>94</v>
      </c>
      <c r="BF18" s="9" t="s">
        <v>100</v>
      </c>
      <c r="BG18" s="9" t="s">
        <v>100</v>
      </c>
      <c r="BH18" s="9" t="s">
        <v>95</v>
      </c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14">
        <v>30</v>
      </c>
      <c r="CB18" s="13">
        <v>14000</v>
      </c>
      <c r="CC18" s="13">
        <f t="shared" si="11"/>
        <v>466.66666666666669</v>
      </c>
      <c r="CD18" s="6">
        <f t="shared" si="12"/>
        <v>14</v>
      </c>
      <c r="CE18" s="6">
        <f t="shared" si="13"/>
        <v>2</v>
      </c>
      <c r="CF18" s="6">
        <f t="shared" si="14"/>
        <v>0</v>
      </c>
      <c r="CG18" s="6">
        <f t="shared" si="15"/>
        <v>0</v>
      </c>
      <c r="CH18" s="13">
        <f t="shared" si="16"/>
        <v>6533.3333333333339</v>
      </c>
      <c r="CI18" s="13">
        <v>0</v>
      </c>
      <c r="CJ18" s="13">
        <v>0</v>
      </c>
      <c r="CK18" s="13">
        <v>0</v>
      </c>
      <c r="CL18" s="13">
        <v>0</v>
      </c>
      <c r="CM18" s="12">
        <f t="shared" si="17"/>
        <v>6533.3333333333339</v>
      </c>
      <c r="CN18" s="13">
        <v>0</v>
      </c>
      <c r="CO18" s="13">
        <f t="shared" si="18"/>
        <v>0</v>
      </c>
      <c r="CP18" s="6">
        <v>0</v>
      </c>
      <c r="CQ18" s="13">
        <f t="shared" si="19"/>
        <v>0</v>
      </c>
      <c r="CR18" s="13">
        <f t="shared" si="20"/>
        <v>14000</v>
      </c>
      <c r="CS18" s="13">
        <f t="shared" si="21"/>
        <v>6533.3333333333339</v>
      </c>
      <c r="CT18" s="9"/>
      <c r="CU18" s="69"/>
      <c r="CV18" s="66">
        <v>0</v>
      </c>
      <c r="CW18" s="7"/>
      <c r="CX18" s="17"/>
      <c r="CY18" s="18"/>
      <c r="CZ18" s="18"/>
      <c r="DC18" s="62"/>
      <c r="DD18" s="62"/>
      <c r="DE18" s="62"/>
      <c r="DF18" s="62"/>
      <c r="DG18" s="62"/>
      <c r="DH18" s="62"/>
      <c r="DI18" s="62"/>
      <c r="DJ18" s="62"/>
      <c r="DM18" s="62"/>
      <c r="DN18" s="62"/>
      <c r="DQ18" s="62"/>
      <c r="DR18" s="62"/>
      <c r="DS18" s="62"/>
      <c r="EG18" s="62"/>
      <c r="EH18" s="62"/>
      <c r="EI18" s="62"/>
      <c r="EJ18" s="62"/>
      <c r="EK18" s="62"/>
      <c r="EL18" s="62"/>
      <c r="EM18" s="62"/>
      <c r="EN18" s="62"/>
      <c r="EO18" s="62"/>
      <c r="EQ18" s="62"/>
      <c r="ER18" s="62"/>
      <c r="ES18" s="62"/>
      <c r="ET18" s="62"/>
      <c r="EU18" s="62"/>
      <c r="EV18" s="62"/>
      <c r="EW18" s="62"/>
      <c r="EZ18" s="62"/>
      <c r="FB18" s="62"/>
      <c r="FC18" s="62"/>
      <c r="FD18" s="62"/>
      <c r="FE18" s="62"/>
      <c r="FF18" s="62"/>
      <c r="FG18" s="62"/>
      <c r="FI18" s="62"/>
      <c r="FJ18" s="62"/>
      <c r="FQ18" s="62"/>
      <c r="FR18" s="62"/>
      <c r="FS18" s="62"/>
      <c r="FT18" s="62"/>
      <c r="FU18" s="62"/>
      <c r="FX18" s="62"/>
      <c r="FY18" s="62"/>
      <c r="FZ18" s="62"/>
      <c r="GA18" s="62"/>
      <c r="GB18" s="62"/>
      <c r="GD18" s="62"/>
      <c r="GE18" s="62"/>
      <c r="GF18" s="62"/>
      <c r="GG18" s="62"/>
      <c r="GH18" s="62"/>
      <c r="GR18" s="62"/>
      <c r="GS18" s="62"/>
      <c r="GT18" s="62"/>
      <c r="GU18" s="62"/>
      <c r="HK18" s="62"/>
      <c r="HL18" s="62"/>
      <c r="HM18" s="62"/>
      <c r="HN18" s="62"/>
      <c r="HO18" s="62"/>
      <c r="HS18" s="62"/>
      <c r="HW18" s="62"/>
      <c r="HX18" s="62"/>
      <c r="HY18" s="62"/>
      <c r="HZ18" s="62"/>
      <c r="IA18" s="62"/>
      <c r="IC18" s="62"/>
      <c r="ID18" s="62"/>
      <c r="IW18" s="62"/>
      <c r="IX18" s="62"/>
      <c r="IY18" s="62"/>
      <c r="IZ18" s="62"/>
      <c r="JA18" s="62"/>
      <c r="JD18" s="62"/>
      <c r="JE18" s="62"/>
      <c r="JF18" s="62"/>
      <c r="JG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T18" s="62"/>
      <c r="KU18" s="62"/>
      <c r="KV18" s="62"/>
      <c r="KW18" s="62"/>
      <c r="LE18" s="62"/>
      <c r="LF18" s="62"/>
      <c r="LG18" s="62"/>
      <c r="LH18" s="62"/>
      <c r="LK18" s="62"/>
      <c r="LL18" s="62"/>
      <c r="LR18" s="62"/>
      <c r="LS18" s="62"/>
      <c r="LV18" s="62"/>
      <c r="LW18" s="62"/>
      <c r="MD18" s="62"/>
      <c r="ME18" s="62"/>
      <c r="MF18" s="62"/>
      <c r="MG18" s="62"/>
      <c r="MH18" s="62"/>
      <c r="MI18" s="62"/>
      <c r="MS18" s="62"/>
      <c r="MT18" s="62"/>
      <c r="MU18" s="62"/>
      <c r="MV18" s="62"/>
      <c r="NC18" s="62"/>
      <c r="ND18" s="62"/>
      <c r="NE18" s="62"/>
      <c r="NF18" s="62"/>
      <c r="NG18" s="62"/>
      <c r="NH18" s="62"/>
      <c r="NK18" s="62"/>
      <c r="NL18" s="62"/>
      <c r="NS18" s="62"/>
      <c r="NT18" s="62"/>
      <c r="OK18" s="62"/>
      <c r="OL18" s="62"/>
      <c r="OO18" s="62"/>
      <c r="OP18" s="62"/>
      <c r="OQ18" s="62"/>
      <c r="OR18" s="62"/>
      <c r="OS18" s="62"/>
      <c r="OT18" s="62"/>
      <c r="OU18" s="62"/>
      <c r="OV18" s="62"/>
      <c r="OW18" s="62"/>
      <c r="OX18" s="62"/>
      <c r="PB18" s="62"/>
      <c r="PD18" s="62"/>
      <c r="PE18" s="62"/>
      <c r="PF18" s="62"/>
      <c r="PG18" s="62"/>
      <c r="PH18" s="62"/>
      <c r="PI18" s="62"/>
      <c r="PJ18" s="62"/>
      <c r="PK18" s="62"/>
      <c r="PL18" s="62"/>
      <c r="PM18" s="62"/>
      <c r="PN18" s="62"/>
      <c r="PO18" s="62"/>
      <c r="PP18" s="62"/>
      <c r="PQ18" s="62"/>
      <c r="PR18" s="62"/>
      <c r="PS18" s="62"/>
      <c r="PT18" s="62"/>
      <c r="PU18" s="62"/>
      <c r="PV18" s="62"/>
      <c r="PW18" s="62"/>
      <c r="PX18" s="62"/>
      <c r="QB18" s="62"/>
      <c r="QC18" s="62"/>
      <c r="QD18" s="62"/>
      <c r="QE18" s="62"/>
      <c r="QF18" s="62"/>
      <c r="QG18" s="62"/>
      <c r="QH18" s="62"/>
      <c r="QI18" s="62"/>
      <c r="QJ18" s="62"/>
      <c r="QK18" s="62"/>
      <c r="RO18" s="62"/>
      <c r="RP18" s="62"/>
      <c r="RQ18" s="62"/>
      <c r="RR18" s="62"/>
      <c r="RV18" s="62"/>
      <c r="RW18" s="62"/>
      <c r="RX18" s="62"/>
      <c r="RY18" s="62"/>
      <c r="SC18" s="62"/>
      <c r="SD18" s="62"/>
      <c r="SE18" s="62"/>
      <c r="SF18" s="62"/>
      <c r="SG18" s="62"/>
      <c r="SK18" s="62"/>
      <c r="SM18" s="62"/>
      <c r="SN18" s="62"/>
      <c r="SQ18" s="62"/>
      <c r="SR18" s="62"/>
      <c r="SS18" s="62"/>
      <c r="ST18" s="62"/>
      <c r="SU18" s="62"/>
      <c r="SY18" s="62"/>
      <c r="TB18" s="62"/>
      <c r="TC18" s="62"/>
      <c r="TD18" s="62"/>
      <c r="TQ18" s="62"/>
      <c r="TR18" s="62"/>
      <c r="TS18" s="62"/>
      <c r="TT18" s="62"/>
      <c r="TU18" s="62"/>
      <c r="TV18" s="62"/>
      <c r="TW18" s="62"/>
      <c r="UB18" s="62"/>
      <c r="UC18" s="62"/>
      <c r="UD18" s="62"/>
      <c r="UE18" s="62"/>
      <c r="UF18" s="62"/>
      <c r="UG18" s="62"/>
      <c r="UI18" s="62"/>
      <c r="VF18" s="62"/>
      <c r="VG18" s="62"/>
      <c r="VH18" s="62"/>
      <c r="VI18" s="62"/>
      <c r="VJ18" s="62"/>
      <c r="VK18" s="62"/>
      <c r="VL18" s="62"/>
      <c r="VQ18" s="62"/>
      <c r="VT18" s="62"/>
      <c r="VU18" s="62"/>
      <c r="VY18" s="62"/>
      <c r="VZ18" s="62"/>
      <c r="WA18" s="62"/>
      <c r="WB18" s="62"/>
      <c r="WC18" s="62"/>
      <c r="WD18" s="62"/>
      <c r="WE18" s="62"/>
      <c r="WF18" s="62"/>
      <c r="WG18" s="62"/>
      <c r="WH18" s="62"/>
      <c r="WI18" s="62"/>
      <c r="WJ18" s="62"/>
      <c r="WK18" s="62"/>
      <c r="WP18" s="62"/>
      <c r="WW18" s="62"/>
      <c r="WX18" s="62"/>
      <c r="WY18" s="62"/>
      <c r="WZ18" s="62"/>
      <c r="XD18" s="62"/>
      <c r="XI18" s="62"/>
      <c r="XJ18" s="62"/>
      <c r="XK18" s="62"/>
      <c r="XL18" s="62"/>
      <c r="XM18" s="62"/>
      <c r="XN18" s="62"/>
      <c r="XO18" s="62"/>
      <c r="XP18" s="62"/>
      <c r="XQ18" s="62"/>
      <c r="XR18" s="62"/>
      <c r="XS18" s="62"/>
      <c r="XT18" s="62"/>
      <c r="XU18" s="62"/>
      <c r="XV18" s="62"/>
      <c r="XW18" s="62"/>
      <c r="XX18" s="62"/>
      <c r="YA18" s="62"/>
      <c r="YB18" s="62"/>
      <c r="YH18" s="62"/>
      <c r="YO18" s="62"/>
      <c r="YP18" s="62"/>
      <c r="YQ18" s="62"/>
      <c r="YR18" s="62"/>
      <c r="YS18" s="62"/>
      <c r="YT18" s="62"/>
      <c r="ZA18" s="62"/>
      <c r="ZC18" s="62"/>
      <c r="ZD18" s="62"/>
      <c r="ZE18" s="62"/>
      <c r="ZF18" s="62"/>
      <c r="ZG18" s="62"/>
      <c r="ZH18" s="62"/>
      <c r="ZI18" s="62"/>
      <c r="ZJ18" s="62"/>
      <c r="ZK18" s="62"/>
      <c r="ZL18" s="62"/>
      <c r="ZM18" s="62"/>
      <c r="ZS18" s="62"/>
      <c r="ZT18" s="62"/>
      <c r="ZU18" s="62"/>
      <c r="ZW18" s="62"/>
      <c r="ZX18" s="62"/>
      <c r="ZY18" s="62"/>
      <c r="ZZ18" s="62"/>
      <c r="AAA18" s="62"/>
      <c r="AAB18" s="62"/>
      <c r="AAC18" s="62"/>
      <c r="AAK18" s="62"/>
      <c r="AAL18" s="62"/>
      <c r="AAM18" s="62"/>
      <c r="AAN18" s="62"/>
      <c r="AAO18" s="62"/>
      <c r="AAP18" s="62"/>
      <c r="AAQ18" s="62"/>
      <c r="AAR18" s="62"/>
      <c r="AAS18" s="62"/>
      <c r="AAT18" s="62"/>
      <c r="AAU18" s="62"/>
      <c r="AAX18" s="62"/>
      <c r="AAY18" s="62"/>
      <c r="AAZ18" s="62"/>
      <c r="ABA18" s="62"/>
      <c r="ABB18" s="62"/>
      <c r="ABC18" s="62"/>
      <c r="ABD18" s="62"/>
      <c r="ABE18" s="62"/>
      <c r="ABF18" s="62"/>
      <c r="ABG18" s="62"/>
      <c r="ABH18" s="62"/>
      <c r="ABI18" s="62"/>
      <c r="ABJ18" s="62"/>
      <c r="ABK18" s="62"/>
      <c r="ABM18" s="62"/>
      <c r="ABN18" s="62"/>
      <c r="ABO18" s="62"/>
      <c r="ABQ18" s="62"/>
      <c r="ABS18" s="62"/>
      <c r="ABT18" s="62"/>
      <c r="ABV18" s="62"/>
      <c r="ABW18" s="62"/>
      <c r="ABX18" s="62"/>
      <c r="ABY18" s="62"/>
      <c r="ABZ18" s="62"/>
      <c r="ACC18" s="62"/>
      <c r="ACD18" s="62"/>
      <c r="ACE18" s="62"/>
      <c r="ACN18" s="62"/>
      <c r="ACO18" s="62"/>
      <c r="ACP18" s="62"/>
      <c r="ACX18" s="62"/>
      <c r="ACY18" s="62"/>
      <c r="ACZ18" s="62"/>
      <c r="ADA18" s="62"/>
      <c r="ADB18" s="62"/>
      <c r="ADC18" s="62"/>
      <c r="ADD18" s="62"/>
      <c r="ADI18" s="62"/>
      <c r="ADJ18" s="62"/>
      <c r="ADK18" s="62"/>
      <c r="ADL18" s="62"/>
      <c r="ADM18" s="62"/>
      <c r="ADN18" s="62"/>
      <c r="ADO18" s="62"/>
      <c r="AEC18" s="62"/>
      <c r="AED18" s="62"/>
      <c r="AEE18" s="62"/>
      <c r="AEF18" s="62"/>
      <c r="AEG18" s="62"/>
      <c r="AEH18" s="62"/>
      <c r="AEI18" s="62"/>
      <c r="AEJ18" s="62"/>
      <c r="AEL18" s="62"/>
      <c r="AEM18" s="62"/>
      <c r="AEN18" s="62"/>
      <c r="AEO18" s="62"/>
      <c r="AEP18" s="62"/>
      <c r="AES18" s="62"/>
      <c r="AET18" s="62"/>
      <c r="AEU18" s="62"/>
      <c r="AEV18" s="62"/>
      <c r="AEW18" s="62"/>
      <c r="AEX18" s="62"/>
      <c r="AFI18" s="62"/>
      <c r="AFJ18" s="62"/>
      <c r="AFL18" s="62"/>
      <c r="AFM18" s="62"/>
      <c r="AFN18" s="62"/>
      <c r="AFO18" s="62"/>
      <c r="AFP18" s="62"/>
      <c r="AFQ18" s="62"/>
      <c r="AFZ18" s="62"/>
      <c r="AGB18" s="62"/>
      <c r="AGC18" s="62"/>
      <c r="AGJ18" s="62"/>
      <c r="AGK18" s="62"/>
      <c r="AGQ18" s="62"/>
      <c r="AGR18" s="62"/>
      <c r="AGS18" s="62"/>
      <c r="AHH18" s="62"/>
      <c r="AHI18" s="62"/>
      <c r="AHJ18" s="62"/>
      <c r="AHK18" s="62"/>
      <c r="AHL18" s="62"/>
      <c r="AHM18" s="62"/>
      <c r="AHN18" s="62"/>
      <c r="AHY18" s="62"/>
      <c r="AHZ18" s="62"/>
      <c r="AIA18" s="62"/>
      <c r="AIF18" s="62"/>
      <c r="AII18" s="62"/>
      <c r="AIK18" s="62"/>
      <c r="AIL18" s="62"/>
      <c r="AIM18" s="62"/>
      <c r="AIN18" s="62"/>
      <c r="AIO18" s="62"/>
      <c r="AIQ18" s="62"/>
      <c r="AIR18" s="62"/>
      <c r="AJE18" s="62"/>
      <c r="AJP18" s="62"/>
      <c r="AJQ18" s="62"/>
      <c r="AJS18" s="62"/>
      <c r="AJT18" s="62"/>
      <c r="AJU18" s="62"/>
      <c r="AJV18" s="62"/>
      <c r="AJW18" s="62"/>
      <c r="AJX18" s="62"/>
      <c r="AJY18" s="62"/>
      <c r="AKV18" s="62"/>
      <c r="AKX18" s="62"/>
      <c r="AKY18" s="62"/>
      <c r="AKZ18" s="62"/>
      <c r="ALC18" s="62"/>
      <c r="ALE18" s="62"/>
      <c r="ALF18" s="62"/>
      <c r="ALG18" s="62"/>
      <c r="ALO18" s="62"/>
      <c r="ALP18" s="62"/>
      <c r="ALQ18" s="62"/>
      <c r="ALR18" s="62"/>
      <c r="ALS18" s="62"/>
      <c r="ALV18" s="62"/>
      <c r="ALW18" s="62"/>
      <c r="ALX18" s="62"/>
      <c r="ALY18" s="62"/>
      <c r="AMK18" s="62"/>
      <c r="AML18" s="62"/>
      <c r="AMM18" s="62"/>
      <c r="AMN18" s="62"/>
      <c r="AMO18" s="62"/>
      <c r="AMP18" s="62"/>
      <c r="AMQ18" s="62"/>
      <c r="AMR18" s="62"/>
      <c r="AMS18" s="62"/>
      <c r="AMT18" s="62"/>
      <c r="AMY18" s="62"/>
      <c r="AMZ18" s="62"/>
      <c r="ANA18" s="62"/>
      <c r="AND18" s="62"/>
      <c r="ANE18" s="62"/>
      <c r="ANJ18" s="62"/>
      <c r="ANK18" s="62"/>
      <c r="ANL18" s="62"/>
      <c r="ANY18" s="62"/>
      <c r="AOH18" s="62"/>
      <c r="AOI18" s="62"/>
      <c r="AOJ18" s="62"/>
      <c r="AOM18" s="62"/>
      <c r="AON18" s="62"/>
      <c r="AOO18" s="62"/>
      <c r="AOP18" s="62"/>
      <c r="AOW18" s="62"/>
      <c r="AOX18" s="62"/>
      <c r="AOY18" s="62"/>
      <c r="AOZ18" s="62"/>
      <c r="APB18" s="62"/>
      <c r="APC18" s="62"/>
      <c r="APD18" s="62"/>
      <c r="APE18" s="62"/>
      <c r="APH18" s="62"/>
      <c r="API18" s="62"/>
      <c r="APJ18" s="62"/>
      <c r="APK18" s="62"/>
      <c r="APL18" s="62"/>
      <c r="APM18" s="62"/>
      <c r="APN18" s="62"/>
      <c r="APO18" s="62"/>
      <c r="APP18" s="62"/>
      <c r="APQ18" s="62"/>
      <c r="AQG18" s="62"/>
      <c r="AQH18" s="62"/>
      <c r="AQI18" s="62"/>
      <c r="AQQ18" s="62"/>
      <c r="AQR18" s="62"/>
      <c r="AQT18" s="62"/>
      <c r="AQU18" s="62"/>
      <c r="AQV18" s="62"/>
      <c r="AQW18" s="62"/>
      <c r="AQX18" s="62"/>
      <c r="ARA18" s="62"/>
      <c r="ARC18" s="62"/>
      <c r="ARD18" s="62"/>
      <c r="ARE18" s="62"/>
      <c r="ARF18" s="62"/>
      <c r="ARG18" s="62"/>
      <c r="ARH18" s="62"/>
      <c r="ARI18" s="62"/>
      <c r="ARO18" s="62"/>
      <c r="ARP18" s="62"/>
      <c r="ARS18" s="62"/>
      <c r="ART18" s="62"/>
      <c r="ARW18" s="62"/>
      <c r="ARX18" s="62"/>
      <c r="ARY18" s="62"/>
      <c r="ASH18" s="62"/>
      <c r="ATP18" s="62"/>
    </row>
    <row r="19" spans="1:1217" s="46" customFormat="1">
      <c r="A19" s="47" t="s">
        <v>218</v>
      </c>
      <c r="B19" s="47"/>
      <c r="C19" s="1" t="s">
        <v>4</v>
      </c>
      <c r="D19" s="47">
        <v>56</v>
      </c>
      <c r="E19" s="49" t="s">
        <v>23</v>
      </c>
      <c r="F19" s="48" t="s">
        <v>501</v>
      </c>
      <c r="G19" s="48" t="s">
        <v>163</v>
      </c>
      <c r="H19" s="48" t="s">
        <v>163</v>
      </c>
      <c r="I19" s="8">
        <v>38749</v>
      </c>
      <c r="J19" s="8">
        <v>41487</v>
      </c>
      <c r="K19" s="53">
        <v>38749</v>
      </c>
      <c r="L19" s="22" t="s">
        <v>34</v>
      </c>
      <c r="M19" s="22" t="s">
        <v>223</v>
      </c>
      <c r="N19" s="22" t="s">
        <v>34</v>
      </c>
      <c r="O19" s="48" t="s">
        <v>238</v>
      </c>
      <c r="P19" s="48" t="s">
        <v>239</v>
      </c>
      <c r="Q19" s="49" t="s">
        <v>240</v>
      </c>
      <c r="R19" s="48" t="s">
        <v>240</v>
      </c>
      <c r="S19" s="48" t="s">
        <v>241</v>
      </c>
      <c r="T19" s="49" t="s">
        <v>242</v>
      </c>
      <c r="U19" s="49" t="s">
        <v>498</v>
      </c>
      <c r="V19" s="21" t="s">
        <v>173</v>
      </c>
      <c r="W19" s="20">
        <f>VLOOKUP(V19,'CATALOGO NOI'!$A$2:$B$47,2,0)</f>
        <v>32</v>
      </c>
      <c r="X19" s="49" t="s">
        <v>132</v>
      </c>
      <c r="Y19" s="54">
        <f>VLOOKUP(X19,'CATALOGO NOI'!$E$2:$F$164,2,0)</f>
        <v>2</v>
      </c>
      <c r="Z19" s="49" t="s">
        <v>105</v>
      </c>
      <c r="AA19" s="15"/>
      <c r="AB19" s="15"/>
      <c r="AC19" s="49" t="s">
        <v>93</v>
      </c>
      <c r="AD19" s="9" t="s">
        <v>94</v>
      </c>
      <c r="AE19" s="9" t="s">
        <v>94</v>
      </c>
      <c r="AF19" s="9" t="s">
        <v>95</v>
      </c>
      <c r="AG19" s="9" t="s">
        <v>94</v>
      </c>
      <c r="AH19" s="9" t="s">
        <v>94</v>
      </c>
      <c r="AI19" s="9" t="s">
        <v>94</v>
      </c>
      <c r="AJ19" s="9" t="s">
        <v>94</v>
      </c>
      <c r="AK19" s="9" t="s">
        <v>94</v>
      </c>
      <c r="AL19" s="9" t="s">
        <v>94</v>
      </c>
      <c r="AM19" s="9" t="s">
        <v>95</v>
      </c>
      <c r="AN19" s="9" t="s">
        <v>94</v>
      </c>
      <c r="AO19" s="9" t="s">
        <v>94</v>
      </c>
      <c r="AP19" s="9" t="s">
        <v>94</v>
      </c>
      <c r="AQ19" s="9" t="s">
        <v>94</v>
      </c>
      <c r="AR19" s="9" t="s">
        <v>94</v>
      </c>
      <c r="AS19" s="9" t="s">
        <v>94</v>
      </c>
      <c r="AT19" s="9" t="s">
        <v>95</v>
      </c>
      <c r="AU19" s="9" t="s">
        <v>94</v>
      </c>
      <c r="AV19" s="9" t="s">
        <v>94</v>
      </c>
      <c r="AW19" s="9" t="s">
        <v>94</v>
      </c>
      <c r="AX19" s="9" t="s">
        <v>94</v>
      </c>
      <c r="AY19" s="9" t="s">
        <v>94</v>
      </c>
      <c r="AZ19" s="9" t="s">
        <v>94</v>
      </c>
      <c r="BA19" s="9" t="s">
        <v>95</v>
      </c>
      <c r="BB19" s="9" t="s">
        <v>94</v>
      </c>
      <c r="BC19" s="9" t="s">
        <v>94</v>
      </c>
      <c r="BD19" s="9" t="s">
        <v>94</v>
      </c>
      <c r="BE19" s="9" t="s">
        <v>94</v>
      </c>
      <c r="BF19" s="9" t="s">
        <v>94</v>
      </c>
      <c r="BG19" s="9" t="s">
        <v>94</v>
      </c>
      <c r="BH19" s="9" t="s">
        <v>95</v>
      </c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14">
        <v>30</v>
      </c>
      <c r="CB19" s="13">
        <v>8000</v>
      </c>
      <c r="CC19" s="13">
        <f t="shared" si="11"/>
        <v>266.66666666666669</v>
      </c>
      <c r="CD19" s="6">
        <f t="shared" si="12"/>
        <v>16</v>
      </c>
      <c r="CE19" s="6">
        <f t="shared" si="13"/>
        <v>0</v>
      </c>
      <c r="CF19" s="6">
        <f t="shared" si="14"/>
        <v>0</v>
      </c>
      <c r="CG19" s="6">
        <f t="shared" si="15"/>
        <v>0</v>
      </c>
      <c r="CH19" s="13">
        <f t="shared" si="16"/>
        <v>4266.666666666667</v>
      </c>
      <c r="CI19" s="13">
        <v>0</v>
      </c>
      <c r="CJ19" s="13">
        <v>0</v>
      </c>
      <c r="CK19" s="13">
        <v>0</v>
      </c>
      <c r="CL19" s="13">
        <v>0</v>
      </c>
      <c r="CM19" s="12">
        <f t="shared" si="17"/>
        <v>4266.666666666667</v>
      </c>
      <c r="CN19" s="13">
        <v>0</v>
      </c>
      <c r="CO19" s="13">
        <f t="shared" si="18"/>
        <v>0</v>
      </c>
      <c r="CP19" s="6">
        <v>0</v>
      </c>
      <c r="CQ19" s="13">
        <f t="shared" si="19"/>
        <v>0</v>
      </c>
      <c r="CR19" s="13">
        <f t="shared" si="20"/>
        <v>8000</v>
      </c>
      <c r="CS19" s="13">
        <f t="shared" si="21"/>
        <v>4266.666666666667</v>
      </c>
      <c r="CT19" s="9"/>
      <c r="CU19" s="69"/>
      <c r="CV19" s="66">
        <v>0</v>
      </c>
      <c r="CW19" s="7"/>
      <c r="CX19" s="17"/>
      <c r="CY19" s="18"/>
      <c r="CZ19" s="18"/>
      <c r="DA19" s="62"/>
      <c r="DF19" s="62"/>
      <c r="DG19" s="62"/>
      <c r="DH19" s="62"/>
      <c r="DI19" s="62"/>
      <c r="DJ19" s="62"/>
      <c r="DK19" s="62"/>
      <c r="DL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P19" s="62"/>
      <c r="EX19" s="62"/>
      <c r="EY19" s="62"/>
      <c r="EZ19" s="62"/>
      <c r="FB19" s="62"/>
      <c r="FC19" s="62"/>
      <c r="FD19" s="62"/>
      <c r="FE19" s="62"/>
      <c r="FF19" s="62"/>
      <c r="FG19" s="62"/>
      <c r="FI19" s="62"/>
      <c r="FJ19" s="62"/>
      <c r="FK19" s="62"/>
      <c r="FL19" s="62"/>
      <c r="FM19" s="62"/>
      <c r="FN19" s="62"/>
      <c r="FQ19" s="62"/>
      <c r="FR19" s="62"/>
      <c r="FS19" s="62"/>
      <c r="FT19" s="62"/>
      <c r="FX19" s="62"/>
      <c r="FY19" s="62"/>
      <c r="FZ19" s="62"/>
      <c r="GA19" s="62"/>
      <c r="GC19" s="62"/>
      <c r="GP19" s="62"/>
      <c r="GQ19" s="62"/>
      <c r="GR19" s="62"/>
      <c r="GS19" s="62"/>
      <c r="HW19" s="62"/>
      <c r="HZ19" s="62"/>
      <c r="IA19" s="62"/>
      <c r="IW19" s="62"/>
      <c r="JB19" s="62"/>
      <c r="JC19" s="62"/>
      <c r="JD19" s="62"/>
      <c r="JE19" s="62"/>
      <c r="JF19" s="62"/>
      <c r="JG19" s="62"/>
      <c r="JH19" s="62"/>
      <c r="JM19" s="62"/>
      <c r="JN19" s="62"/>
      <c r="JZ19" s="62"/>
      <c r="KA19" s="62"/>
      <c r="KF19" s="62"/>
      <c r="KG19" s="62"/>
      <c r="KH19" s="62"/>
      <c r="KT19" s="62"/>
      <c r="KU19" s="62"/>
      <c r="KV19" s="62"/>
      <c r="KW19" s="62"/>
      <c r="KX19" s="62"/>
      <c r="KY19" s="62"/>
      <c r="KZ19" s="62"/>
      <c r="LE19" s="62"/>
      <c r="LF19" s="62"/>
      <c r="LG19" s="62"/>
      <c r="LH19" s="62"/>
      <c r="LR19" s="62"/>
      <c r="LS19" s="62"/>
      <c r="LV19" s="62"/>
      <c r="LW19" s="62"/>
      <c r="LX19" s="62"/>
      <c r="LY19" s="62"/>
      <c r="LZ19" s="62"/>
      <c r="MA19" s="62"/>
      <c r="MB19" s="62"/>
      <c r="MC19" s="62"/>
      <c r="MD19" s="62"/>
      <c r="ME19" s="62"/>
      <c r="MF19" s="62"/>
      <c r="MG19" s="62"/>
      <c r="MH19" s="62"/>
      <c r="MI19" s="62"/>
      <c r="MS19" s="62"/>
      <c r="MT19" s="62"/>
      <c r="MU19" s="62"/>
      <c r="MV19" s="62"/>
      <c r="MW19" s="62"/>
      <c r="MX19" s="62"/>
      <c r="NB19" s="62"/>
      <c r="NE19" s="62"/>
      <c r="NF19" s="62"/>
      <c r="NG19" s="62"/>
      <c r="NH19" s="62"/>
      <c r="NI19" s="62"/>
      <c r="NJ19" s="62"/>
      <c r="NK19" s="62"/>
      <c r="NL19" s="62"/>
      <c r="NO19" s="62"/>
      <c r="NP19" s="62"/>
      <c r="NQ19" s="62"/>
      <c r="NR19" s="62"/>
      <c r="NS19" s="62"/>
      <c r="NT19" s="62"/>
      <c r="OG19" s="62"/>
      <c r="OH19" s="62"/>
      <c r="OI19" s="62"/>
      <c r="OJ19" s="62"/>
      <c r="OO19" s="62"/>
      <c r="OW19" s="62"/>
      <c r="OX19" s="62"/>
      <c r="PC19" s="62"/>
      <c r="PD19" s="62"/>
      <c r="PE19" s="62"/>
      <c r="PF19" s="62"/>
      <c r="PG19" s="62"/>
      <c r="PH19" s="62"/>
      <c r="PI19" s="62"/>
      <c r="PJ19" s="62"/>
      <c r="PK19" s="62"/>
      <c r="PL19" s="62"/>
      <c r="PM19" s="62"/>
      <c r="PO19" s="62"/>
      <c r="PP19" s="62"/>
      <c r="PQ19" s="62"/>
      <c r="PR19" s="62"/>
      <c r="PW19" s="62"/>
      <c r="PX19" s="62"/>
      <c r="PY19" s="62"/>
      <c r="PZ19" s="62"/>
      <c r="QA19" s="62"/>
      <c r="QB19" s="62"/>
      <c r="QC19" s="62"/>
      <c r="QD19" s="62"/>
      <c r="QE19" s="62"/>
      <c r="QF19" s="62"/>
      <c r="QG19" s="62"/>
      <c r="QH19" s="62"/>
      <c r="QI19" s="62"/>
      <c r="QJ19" s="62"/>
      <c r="QK19" s="62"/>
      <c r="QL19" s="62"/>
      <c r="QM19" s="62"/>
      <c r="QT19" s="62"/>
      <c r="QU19" s="62"/>
      <c r="QV19" s="62"/>
      <c r="QW19" s="62"/>
      <c r="QX19" s="62"/>
      <c r="QY19" s="62"/>
      <c r="QZ19" s="62"/>
      <c r="RA19" s="62"/>
      <c r="RB19" s="62"/>
      <c r="RC19" s="62"/>
      <c r="RD19" s="62"/>
      <c r="RE19" s="62"/>
      <c r="RF19" s="62"/>
      <c r="RG19" s="62"/>
      <c r="RH19" s="62"/>
      <c r="RI19" s="62"/>
      <c r="RJ19" s="62"/>
      <c r="RK19" s="62"/>
      <c r="RL19" s="62"/>
      <c r="RM19" s="62"/>
      <c r="RN19" s="62"/>
      <c r="RO19" s="62"/>
      <c r="RP19" s="62"/>
      <c r="RQ19" s="62"/>
      <c r="RR19" s="62"/>
      <c r="RS19" s="62"/>
      <c r="RV19" s="62"/>
      <c r="RW19" s="62"/>
      <c r="RZ19" s="62"/>
      <c r="SA19" s="62"/>
      <c r="SB19" s="62"/>
      <c r="SC19" s="62"/>
      <c r="SD19" s="62"/>
      <c r="SE19" s="62"/>
      <c r="SF19" s="62"/>
      <c r="SG19" s="62"/>
      <c r="SH19" s="62"/>
      <c r="SI19" s="62"/>
      <c r="SJ19" s="62"/>
      <c r="SK19" s="62"/>
      <c r="SM19" s="62"/>
      <c r="SN19" s="62"/>
      <c r="SO19" s="62"/>
      <c r="SP19" s="62"/>
      <c r="SU19" s="62"/>
      <c r="SY19" s="62"/>
      <c r="TD19" s="62"/>
      <c r="TQ19" s="62"/>
      <c r="TR19" s="62"/>
      <c r="TS19" s="62"/>
      <c r="TT19" s="62"/>
      <c r="TU19" s="62"/>
      <c r="TV19" s="62"/>
      <c r="TW19" s="62"/>
      <c r="UD19" s="62"/>
      <c r="UE19" s="62"/>
      <c r="UF19" s="62"/>
      <c r="UG19" s="62"/>
      <c r="UH19" s="62"/>
      <c r="UI19" s="62"/>
      <c r="VF19" s="62"/>
      <c r="VG19" s="62"/>
      <c r="VH19" s="62"/>
      <c r="VI19" s="62"/>
      <c r="VJ19" s="62"/>
      <c r="VK19" s="62"/>
      <c r="VL19" s="62"/>
      <c r="VN19" s="62"/>
      <c r="VO19" s="62"/>
      <c r="VP19" s="62"/>
      <c r="VW19" s="62"/>
      <c r="VX19" s="62"/>
      <c r="VY19" s="62"/>
      <c r="VZ19" s="62"/>
      <c r="WG19" s="62"/>
      <c r="WH19" s="62"/>
      <c r="WI19" s="62"/>
      <c r="WJ19" s="62"/>
      <c r="WK19" s="62"/>
      <c r="WL19" s="62"/>
      <c r="WM19" s="62"/>
      <c r="WN19" s="62"/>
      <c r="WR19" s="62"/>
      <c r="XA19" s="62"/>
      <c r="XB19" s="62"/>
      <c r="XC19" s="62"/>
      <c r="XG19" s="62"/>
      <c r="XH19" s="62"/>
      <c r="XI19" s="62"/>
      <c r="XJ19" s="62"/>
      <c r="XK19" s="62"/>
      <c r="XL19" s="62"/>
      <c r="XM19" s="62"/>
      <c r="XN19" s="62"/>
      <c r="XO19" s="62"/>
      <c r="XP19" s="62"/>
      <c r="XQ19" s="62"/>
      <c r="XR19" s="62"/>
      <c r="XS19" s="62"/>
      <c r="XT19" s="62"/>
      <c r="XU19" s="62"/>
      <c r="XV19" s="62"/>
      <c r="XW19" s="62"/>
      <c r="XX19" s="62"/>
      <c r="YA19" s="62"/>
      <c r="YB19" s="62"/>
      <c r="YH19" s="62"/>
      <c r="YO19" s="62"/>
      <c r="YP19" s="62"/>
      <c r="YQ19" s="62"/>
      <c r="YR19" s="62"/>
      <c r="YU19" s="62"/>
      <c r="YV19" s="62"/>
      <c r="YW19" s="62"/>
      <c r="YX19" s="62"/>
      <c r="YY19" s="62"/>
      <c r="YZ19" s="62"/>
      <c r="ZA19" s="62"/>
      <c r="ZB19" s="62"/>
      <c r="ZC19" s="62"/>
      <c r="ZD19" s="62"/>
      <c r="ZE19" s="62"/>
      <c r="ZF19" s="62"/>
      <c r="ZG19" s="62"/>
      <c r="ZM19" s="62"/>
      <c r="ZP19" s="62"/>
      <c r="ZQ19" s="62"/>
      <c r="ZR19" s="62"/>
      <c r="ZS19" s="62"/>
      <c r="ZU19" s="62"/>
      <c r="ZW19" s="62"/>
      <c r="ZX19" s="62"/>
      <c r="ZY19" s="62"/>
      <c r="ZZ19" s="62"/>
      <c r="AAA19" s="62"/>
      <c r="AAB19" s="62"/>
      <c r="AAC19" s="62"/>
      <c r="AAD19" s="62"/>
      <c r="AAE19" s="62"/>
      <c r="AAF19" s="62"/>
      <c r="AAG19" s="62"/>
      <c r="AAH19" s="62"/>
      <c r="AAI19" s="62"/>
      <c r="AAK19" s="62"/>
      <c r="AAL19" s="62"/>
      <c r="AAW19" s="62"/>
      <c r="ABB19" s="62"/>
      <c r="ABC19" s="62"/>
      <c r="ABD19" s="62"/>
      <c r="ABE19" s="62"/>
      <c r="ABF19" s="62"/>
      <c r="ABG19" s="62"/>
      <c r="ABH19" s="62"/>
      <c r="ABI19" s="62"/>
      <c r="ABJ19" s="62"/>
      <c r="ABK19" s="62"/>
      <c r="ABL19" s="62"/>
      <c r="ABM19" s="62"/>
      <c r="ABN19" s="62"/>
      <c r="ABO19" s="62"/>
      <c r="ABP19" s="62"/>
      <c r="ABQ19" s="62"/>
      <c r="ABR19" s="62"/>
      <c r="ABS19" s="62"/>
      <c r="ABT19" s="62"/>
      <c r="ABU19" s="62"/>
      <c r="ABV19" s="62"/>
      <c r="ACA19" s="62"/>
      <c r="ACB19" s="62"/>
      <c r="ACC19" s="62"/>
      <c r="ACD19" s="62"/>
      <c r="ACE19" s="62"/>
      <c r="ACF19" s="62"/>
      <c r="ACG19" s="62"/>
      <c r="ACH19" s="62"/>
      <c r="ACI19" s="62"/>
      <c r="ADG19" s="62"/>
      <c r="ADH19" s="62"/>
      <c r="ADI19" s="62"/>
      <c r="ADJ19" s="62"/>
      <c r="ADP19" s="62"/>
      <c r="ADQ19" s="62"/>
      <c r="ADW19" s="62"/>
      <c r="AEC19" s="62"/>
      <c r="AED19" s="62"/>
      <c r="AEE19" s="62"/>
      <c r="AEF19" s="62"/>
      <c r="AEG19" s="62"/>
      <c r="AEH19" s="62"/>
      <c r="AEJ19" s="62"/>
      <c r="AEL19" s="62"/>
      <c r="AEM19" s="62"/>
      <c r="AEN19" s="62"/>
      <c r="AEO19" s="62"/>
      <c r="AEP19" s="62"/>
      <c r="AES19" s="62"/>
      <c r="AET19" s="62"/>
      <c r="AEU19" s="62"/>
      <c r="AEV19" s="62"/>
      <c r="AFI19" s="62"/>
      <c r="AFJ19" s="62"/>
      <c r="AFK19" s="62"/>
      <c r="AFO19" s="62"/>
      <c r="AFP19" s="62"/>
      <c r="AFR19" s="62"/>
      <c r="AFW19" s="62"/>
      <c r="AFX19" s="62"/>
      <c r="AFY19" s="62"/>
      <c r="AGI19" s="62"/>
      <c r="AGL19" s="62"/>
      <c r="AGM19" s="62"/>
      <c r="AGN19" s="62"/>
      <c r="AGO19" s="62"/>
      <c r="AGP19" s="62"/>
      <c r="AGV19" s="62"/>
      <c r="AGW19" s="62"/>
      <c r="AHD19" s="62"/>
      <c r="AHE19" s="62"/>
      <c r="AHF19" s="62"/>
      <c r="AHG19" s="62"/>
      <c r="AHH19" s="62"/>
      <c r="AHI19" s="62"/>
      <c r="AHJ19" s="62"/>
      <c r="AHK19" s="62"/>
      <c r="AHL19" s="62"/>
      <c r="AHM19" s="62"/>
      <c r="AHN19" s="62"/>
      <c r="AHO19" s="62"/>
      <c r="AHP19" s="62"/>
      <c r="AHR19" s="62"/>
      <c r="AHS19" s="62"/>
      <c r="AHT19" s="62"/>
      <c r="AHU19" s="62"/>
      <c r="AHV19" s="62"/>
      <c r="AIB19" s="62"/>
      <c r="AIC19" s="62"/>
      <c r="AIF19" s="62"/>
      <c r="AIG19" s="62"/>
      <c r="AIH19" s="62"/>
      <c r="AII19" s="62"/>
      <c r="AIL19" s="62"/>
      <c r="AIM19" s="62"/>
      <c r="AIN19" s="62"/>
      <c r="AIO19" s="62"/>
      <c r="AIP19" s="62"/>
      <c r="AIQ19" s="62"/>
      <c r="AIR19" s="62"/>
      <c r="AIS19" s="62"/>
      <c r="AIT19" s="62"/>
      <c r="AIU19" s="62"/>
      <c r="AIV19" s="62"/>
      <c r="AIW19" s="62"/>
      <c r="AIX19" s="62"/>
      <c r="AIY19" s="62"/>
      <c r="AIZ19" s="62"/>
      <c r="AJA19" s="62"/>
      <c r="AJB19" s="62"/>
      <c r="AJC19" s="62"/>
      <c r="AJD19" s="62"/>
      <c r="AJH19" s="62"/>
      <c r="AJI19" s="62"/>
      <c r="AJJ19" s="62"/>
      <c r="AJK19" s="62"/>
      <c r="AJL19" s="62"/>
      <c r="AJM19" s="62"/>
      <c r="AJN19" s="62"/>
      <c r="AJP19" s="62"/>
      <c r="AJQ19" s="62"/>
      <c r="AJR19" s="62"/>
      <c r="AJS19" s="62"/>
      <c r="AJT19" s="62"/>
      <c r="AJU19" s="62"/>
      <c r="AJV19" s="62"/>
      <c r="AKT19" s="62"/>
      <c r="AKU19" s="62"/>
      <c r="AKW19" s="62"/>
      <c r="ALE19" s="62"/>
      <c r="ALF19" s="62"/>
      <c r="ALG19" s="62"/>
      <c r="ALT19" s="62"/>
      <c r="ALU19" s="62"/>
      <c r="ALV19" s="62"/>
      <c r="ALW19" s="62"/>
      <c r="ALX19" s="62"/>
      <c r="ALY19" s="62"/>
      <c r="AMA19" s="62"/>
      <c r="AMB19" s="62"/>
      <c r="AMC19" s="62"/>
      <c r="AMD19" s="62"/>
      <c r="AME19" s="62"/>
      <c r="AMF19" s="62"/>
      <c r="AML19" s="62"/>
      <c r="AMM19" s="62"/>
      <c r="AMN19" s="62"/>
      <c r="AMO19" s="62"/>
      <c r="AMP19" s="62"/>
      <c r="AMQ19" s="62"/>
      <c r="AMR19" s="62"/>
      <c r="AMS19" s="62"/>
      <c r="AMT19" s="62"/>
      <c r="AMZ19" s="62"/>
      <c r="ANB19" s="62"/>
      <c r="ANC19" s="62"/>
      <c r="AND19" s="62"/>
      <c r="ANE19" s="62"/>
      <c r="ANF19" s="62"/>
      <c r="ANG19" s="62"/>
      <c r="ANH19" s="62"/>
      <c r="ANI19" s="62"/>
      <c r="ANJ19" s="62"/>
      <c r="ANK19" s="62"/>
      <c r="ANL19" s="62"/>
      <c r="ANM19" s="62"/>
      <c r="ANN19" s="62"/>
      <c r="ANO19" s="62"/>
      <c r="ANP19" s="62"/>
      <c r="ANQ19" s="62"/>
      <c r="ANR19" s="62"/>
      <c r="AOH19" s="62"/>
      <c r="AOI19" s="62"/>
      <c r="AOJ19" s="62"/>
      <c r="AOK19" s="62"/>
      <c r="AOL19" s="62"/>
      <c r="AOQ19" s="62"/>
      <c r="APE19" s="62"/>
      <c r="APF19" s="62"/>
      <c r="APH19" s="62"/>
      <c r="API19" s="62"/>
      <c r="APL19" s="62"/>
      <c r="APM19" s="62"/>
      <c r="APN19" s="62"/>
      <c r="APO19" s="62"/>
      <c r="APS19" s="62"/>
      <c r="APT19" s="62"/>
      <c r="AQQ19" s="62"/>
      <c r="AQR19" s="62"/>
      <c r="AQS19" s="62"/>
      <c r="AQW19" s="62"/>
      <c r="AQX19" s="62"/>
      <c r="AQY19" s="62"/>
      <c r="AQZ19" s="62"/>
      <c r="ARA19" s="62"/>
      <c r="ARB19" s="62"/>
      <c r="ARE19" s="62"/>
      <c r="ARF19" s="62"/>
      <c r="ARG19" s="62"/>
      <c r="ARH19" s="62"/>
      <c r="ARI19" s="62"/>
      <c r="ARM19" s="62"/>
      <c r="ARN19" s="62"/>
      <c r="ARS19" s="62"/>
      <c r="ART19" s="62"/>
      <c r="ARW19" s="62"/>
      <c r="ARX19" s="62"/>
      <c r="ASA19" s="62"/>
      <c r="ASV19" s="62"/>
      <c r="ASW19" s="62"/>
      <c r="ASX19" s="62"/>
      <c r="ASY19" s="62"/>
      <c r="ASZ19" s="62"/>
      <c r="ATC19" s="62"/>
      <c r="ATD19" s="62"/>
      <c r="ATE19" s="62"/>
      <c r="ATF19" s="62"/>
      <c r="ATG19" s="62"/>
      <c r="ATH19" s="62"/>
      <c r="ATI19" s="62"/>
      <c r="ATJ19" s="62"/>
      <c r="ATK19" s="62"/>
      <c r="ATL19" s="62"/>
      <c r="ATP19" s="62"/>
      <c r="ATQ19" s="62"/>
      <c r="ATR19" s="62"/>
    </row>
    <row r="20" spans="1:1217" s="46" customFormat="1">
      <c r="A20" s="47" t="s">
        <v>218</v>
      </c>
      <c r="B20" s="47"/>
      <c r="C20" s="1" t="s">
        <v>4</v>
      </c>
      <c r="D20" s="47">
        <v>0</v>
      </c>
      <c r="E20" s="49" t="s">
        <v>25</v>
      </c>
      <c r="F20" s="48" t="s">
        <v>247</v>
      </c>
      <c r="G20" s="48" t="s">
        <v>163</v>
      </c>
      <c r="H20" s="48" t="s">
        <v>163</v>
      </c>
      <c r="I20" s="8">
        <v>35367</v>
      </c>
      <c r="J20" s="8">
        <v>35367</v>
      </c>
      <c r="K20" s="53">
        <v>35339</v>
      </c>
      <c r="L20" s="22" t="s">
        <v>34</v>
      </c>
      <c r="M20" s="22" t="s">
        <v>223</v>
      </c>
      <c r="N20" s="22"/>
      <c r="O20" s="48"/>
      <c r="P20" s="48"/>
      <c r="Q20" s="48"/>
      <c r="R20" s="48"/>
      <c r="S20" s="48"/>
      <c r="T20" s="52"/>
      <c r="U20" s="49"/>
      <c r="V20" s="21" t="s">
        <v>173</v>
      </c>
      <c r="W20" s="20">
        <f>VLOOKUP(V20,'CATALOGO NOI'!$A$2:$B$47,2,0)</f>
        <v>32</v>
      </c>
      <c r="X20" s="49" t="s">
        <v>132</v>
      </c>
      <c r="Y20" s="54">
        <f>VLOOKUP(X20,'CATALOGO NOI'!$E$2:$F$164,2,0)</f>
        <v>2</v>
      </c>
      <c r="Z20" s="49" t="s">
        <v>105</v>
      </c>
      <c r="AA20" s="57" t="s">
        <v>106</v>
      </c>
      <c r="AB20" s="57" t="s">
        <v>107</v>
      </c>
      <c r="AC20" s="49" t="s">
        <v>93</v>
      </c>
      <c r="AD20" s="9" t="s">
        <v>94</v>
      </c>
      <c r="AE20" s="9" t="s">
        <v>94</v>
      </c>
      <c r="AF20" s="9" t="s">
        <v>95</v>
      </c>
      <c r="AG20" s="9" t="s">
        <v>94</v>
      </c>
      <c r="AH20" s="9" t="s">
        <v>94</v>
      </c>
      <c r="AI20" s="9" t="s">
        <v>94</v>
      </c>
      <c r="AJ20" s="9" t="s">
        <v>94</v>
      </c>
      <c r="AK20" s="9" t="s">
        <v>94</v>
      </c>
      <c r="AL20" s="9" t="s">
        <v>94</v>
      </c>
      <c r="AM20" s="9" t="s">
        <v>95</v>
      </c>
      <c r="AN20" s="9" t="s">
        <v>94</v>
      </c>
      <c r="AO20" s="9" t="s">
        <v>94</v>
      </c>
      <c r="AP20" s="9" t="s">
        <v>94</v>
      </c>
      <c r="AQ20" s="9" t="s">
        <v>94</v>
      </c>
      <c r="AR20" s="9" t="s">
        <v>94</v>
      </c>
      <c r="AS20" s="9" t="s">
        <v>94</v>
      </c>
      <c r="AT20" s="9" t="s">
        <v>95</v>
      </c>
      <c r="AU20" s="9" t="s">
        <v>94</v>
      </c>
      <c r="AV20" s="9" t="s">
        <v>94</v>
      </c>
      <c r="AW20" s="9" t="s">
        <v>94</v>
      </c>
      <c r="AX20" s="9" t="s">
        <v>94</v>
      </c>
      <c r="AY20" s="9" t="s">
        <v>94</v>
      </c>
      <c r="AZ20" s="9" t="s">
        <v>94</v>
      </c>
      <c r="BA20" s="9" t="s">
        <v>95</v>
      </c>
      <c r="BB20" s="9" t="s">
        <v>94</v>
      </c>
      <c r="BC20" s="9" t="s">
        <v>94</v>
      </c>
      <c r="BD20" s="9" t="s">
        <v>94</v>
      </c>
      <c r="BE20" s="9" t="s">
        <v>94</v>
      </c>
      <c r="BF20" s="9" t="s">
        <v>94</v>
      </c>
      <c r="BG20" s="9" t="s">
        <v>94</v>
      </c>
      <c r="BH20" s="9" t="s">
        <v>95</v>
      </c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14">
        <v>30</v>
      </c>
      <c r="CB20" s="13">
        <v>0</v>
      </c>
      <c r="CC20" s="13">
        <f t="shared" si="11"/>
        <v>0</v>
      </c>
      <c r="CD20" s="6">
        <f t="shared" si="12"/>
        <v>16</v>
      </c>
      <c r="CE20" s="6">
        <f t="shared" si="13"/>
        <v>0</v>
      </c>
      <c r="CF20" s="6">
        <f t="shared" si="14"/>
        <v>0</v>
      </c>
      <c r="CG20" s="6">
        <f t="shared" si="15"/>
        <v>0</v>
      </c>
      <c r="CH20" s="13">
        <f t="shared" si="16"/>
        <v>0</v>
      </c>
      <c r="CI20" s="13">
        <v>0</v>
      </c>
      <c r="CJ20" s="13">
        <v>0</v>
      </c>
      <c r="CK20" s="13">
        <v>0</v>
      </c>
      <c r="CL20" s="13">
        <v>0</v>
      </c>
      <c r="CM20" s="12">
        <f t="shared" si="17"/>
        <v>0</v>
      </c>
      <c r="CN20" s="13">
        <v>0</v>
      </c>
      <c r="CO20" s="13">
        <f t="shared" si="18"/>
        <v>0</v>
      </c>
      <c r="CP20" s="6">
        <v>0</v>
      </c>
      <c r="CQ20" s="13">
        <f t="shared" si="19"/>
        <v>0</v>
      </c>
      <c r="CR20" s="13">
        <f t="shared" si="20"/>
        <v>0</v>
      </c>
      <c r="CS20" s="13">
        <f t="shared" si="21"/>
        <v>0</v>
      </c>
      <c r="CT20" s="9"/>
      <c r="CU20" s="69"/>
      <c r="CV20" s="66">
        <v>0</v>
      </c>
      <c r="CW20" s="7"/>
      <c r="CX20" s="17"/>
      <c r="CY20" s="18"/>
      <c r="CZ20" s="18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FB20" s="62"/>
      <c r="FC20" s="62"/>
      <c r="FD20" s="62"/>
      <c r="FE20" s="62"/>
      <c r="FF20" s="62"/>
      <c r="FG20" s="62"/>
      <c r="FI20" s="62"/>
      <c r="FJ20" s="62"/>
      <c r="FK20" s="62"/>
      <c r="FL20" s="62"/>
      <c r="FM20" s="62"/>
      <c r="FN20" s="62"/>
      <c r="FQ20" s="62"/>
      <c r="FR20" s="62"/>
      <c r="FS20" s="62"/>
      <c r="FT20" s="62"/>
      <c r="GC20" s="62"/>
      <c r="GV20" s="62"/>
      <c r="GW20" s="62"/>
      <c r="GX20" s="62"/>
      <c r="HI20" s="62"/>
      <c r="HJ20" s="62"/>
      <c r="HL20" s="62"/>
      <c r="HP20" s="62"/>
      <c r="HQ20" s="62"/>
      <c r="HR20" s="62"/>
      <c r="HT20" s="62"/>
      <c r="HU20" s="62"/>
      <c r="HX20" s="62"/>
      <c r="HY20" s="62"/>
      <c r="HZ20" s="62"/>
      <c r="IA20" s="62"/>
      <c r="IC20" s="62"/>
      <c r="ID20" s="62"/>
      <c r="IX20" s="62"/>
      <c r="IY20" s="62"/>
      <c r="IZ20" s="62"/>
      <c r="JA20" s="62"/>
      <c r="JI20" s="62"/>
      <c r="JJ20" s="62"/>
      <c r="JM20" s="23"/>
      <c r="JO20" s="62"/>
      <c r="KF20" s="62"/>
      <c r="KM20" s="62"/>
      <c r="KQ20" s="62"/>
      <c r="KR20" s="62"/>
      <c r="KS20" s="62"/>
      <c r="KT20" s="62"/>
      <c r="KU20" s="62"/>
      <c r="KV20" s="62"/>
      <c r="KW20" s="62"/>
      <c r="KX20" s="62"/>
      <c r="KY20" s="62"/>
      <c r="KZ20" s="62"/>
      <c r="LK20" s="62"/>
      <c r="LL20" s="62"/>
      <c r="LM20" s="62"/>
      <c r="LN20" s="62"/>
      <c r="LO20" s="62"/>
      <c r="LP20" s="62"/>
      <c r="LQ20" s="62"/>
      <c r="LT20" s="62"/>
      <c r="LU20" s="62"/>
      <c r="MD20" s="62"/>
      <c r="ME20" s="62"/>
      <c r="MF20" s="62"/>
      <c r="MG20" s="62"/>
      <c r="MH20" s="62"/>
      <c r="MQ20" s="62"/>
      <c r="MW20" s="62"/>
      <c r="MX20" s="62"/>
      <c r="MY20" s="62"/>
      <c r="MZ20" s="62"/>
      <c r="NA20" s="62"/>
      <c r="NC20" s="62"/>
      <c r="ND20" s="62"/>
      <c r="NE20" s="62"/>
      <c r="NF20" s="62"/>
      <c r="NG20" s="62"/>
      <c r="NH20" s="62"/>
      <c r="NI20" s="62"/>
      <c r="NJ20" s="62"/>
      <c r="NS20" s="62"/>
      <c r="NT20" s="62"/>
      <c r="OG20" s="62"/>
      <c r="OH20" s="62"/>
      <c r="OI20" s="62"/>
      <c r="OJ20" s="62"/>
      <c r="OM20" s="62"/>
      <c r="ON20" s="62"/>
      <c r="OO20" s="62"/>
      <c r="OV20" s="62"/>
      <c r="OW20" s="62"/>
      <c r="OX20" s="62"/>
      <c r="PA20" s="62"/>
      <c r="PB20" s="62"/>
      <c r="PD20" s="62"/>
      <c r="PE20" s="62"/>
      <c r="PF20" s="62"/>
      <c r="PG20" s="62"/>
      <c r="PH20" s="62"/>
      <c r="PI20" s="62"/>
      <c r="PJ20" s="62"/>
      <c r="PK20" s="62"/>
      <c r="PL20" s="62"/>
      <c r="PM20" s="62"/>
      <c r="PO20" s="62"/>
      <c r="PP20" s="62"/>
      <c r="PW20" s="62"/>
      <c r="PX20" s="62"/>
      <c r="PY20" s="62"/>
      <c r="PZ20" s="62"/>
      <c r="QA20" s="62"/>
      <c r="QB20" s="62"/>
      <c r="QC20" s="62"/>
      <c r="QD20" s="62"/>
      <c r="QE20" s="62"/>
      <c r="QF20" s="62"/>
      <c r="QG20" s="62"/>
      <c r="QH20" s="62"/>
      <c r="QI20" s="62"/>
      <c r="QJ20" s="62"/>
      <c r="QK20" s="62"/>
      <c r="QL20" s="62"/>
      <c r="QM20" s="62"/>
      <c r="QN20" s="62"/>
      <c r="QO20" s="62"/>
      <c r="QP20" s="62"/>
      <c r="QQ20" s="62"/>
      <c r="QR20" s="62"/>
      <c r="QS20" s="62"/>
      <c r="QT20" s="62"/>
      <c r="QU20" s="62"/>
      <c r="QV20" s="62"/>
      <c r="QW20" s="62"/>
      <c r="RO20" s="62"/>
      <c r="RP20" s="62"/>
      <c r="RQ20" s="62"/>
      <c r="RR20" s="62"/>
      <c r="RX20" s="62"/>
      <c r="RY20" s="62"/>
      <c r="SC20" s="62"/>
      <c r="SD20" s="62"/>
      <c r="SE20" s="62"/>
      <c r="SF20" s="62"/>
      <c r="SG20" s="62"/>
      <c r="SH20" s="62"/>
      <c r="SI20" s="62"/>
      <c r="SJ20" s="62"/>
      <c r="SK20" s="62"/>
      <c r="SM20" s="62"/>
      <c r="SN20" s="62"/>
      <c r="SO20" s="62"/>
      <c r="SP20" s="62"/>
      <c r="SQ20" s="62"/>
      <c r="SR20" s="62"/>
      <c r="SS20" s="62"/>
      <c r="ST20" s="62"/>
      <c r="SU20" s="62"/>
      <c r="TQ20" s="62"/>
      <c r="UB20" s="62"/>
      <c r="UC20" s="62"/>
      <c r="UH20" s="62"/>
      <c r="UK20" s="62"/>
      <c r="UL20" s="62"/>
      <c r="UM20" s="62"/>
      <c r="UN20" s="62"/>
      <c r="UO20" s="62"/>
      <c r="UP20" s="62"/>
      <c r="UQ20" s="62"/>
      <c r="UR20" s="62"/>
      <c r="US20" s="62"/>
      <c r="UT20" s="62"/>
      <c r="UU20" s="62"/>
      <c r="UV20" s="62"/>
      <c r="UW20" s="62"/>
      <c r="UX20" s="62"/>
      <c r="UY20" s="62"/>
      <c r="UZ20" s="62"/>
      <c r="VA20" s="62"/>
      <c r="VB20" s="62"/>
      <c r="VC20" s="62"/>
      <c r="VD20" s="62"/>
      <c r="VM20" s="62"/>
      <c r="VQ20" s="62"/>
      <c r="VT20" s="62"/>
      <c r="VU20" s="62"/>
      <c r="WA20" s="62"/>
      <c r="WB20" s="62"/>
      <c r="WC20" s="62"/>
      <c r="WD20" s="62"/>
      <c r="WE20" s="62"/>
      <c r="WF20" s="62"/>
      <c r="WG20" s="62"/>
      <c r="WH20" s="62"/>
      <c r="WI20" s="62"/>
      <c r="WJ20" s="62"/>
      <c r="WK20" s="62"/>
      <c r="WL20" s="62"/>
      <c r="WM20" s="62"/>
      <c r="WN20" s="62"/>
      <c r="WO20" s="62"/>
      <c r="WQ20" s="62"/>
      <c r="WR20" s="62"/>
      <c r="WW20" s="62"/>
      <c r="WX20" s="62"/>
      <c r="WY20" s="62"/>
      <c r="WZ20" s="62"/>
      <c r="XC20" s="62"/>
      <c r="XD20" s="62"/>
      <c r="XE20" s="62"/>
      <c r="XF20" s="62"/>
      <c r="YE20" s="62"/>
      <c r="YF20" s="62"/>
      <c r="YG20" s="62"/>
      <c r="YK20" s="62"/>
      <c r="YL20" s="62"/>
      <c r="YM20" s="62"/>
      <c r="YN20" s="62"/>
      <c r="ZA20" s="62"/>
      <c r="ZB20" s="62"/>
      <c r="ZC20" s="62"/>
      <c r="ZF20" s="62"/>
      <c r="ZG20" s="62"/>
      <c r="ZL20" s="62"/>
      <c r="ZM20" s="62"/>
      <c r="ZQ20" s="62"/>
      <c r="ZR20" s="62"/>
      <c r="ZS20" s="62"/>
      <c r="ZT20" s="62"/>
      <c r="ZU20" s="62"/>
      <c r="ZW20" s="62"/>
      <c r="ZX20" s="62"/>
      <c r="ZY20" s="62"/>
      <c r="ZZ20" s="62"/>
      <c r="AAA20" s="62"/>
      <c r="AAB20" s="62"/>
      <c r="AAC20" s="62"/>
      <c r="AAD20" s="62"/>
      <c r="AAE20" s="62"/>
      <c r="AAF20" s="62"/>
      <c r="AAG20" s="62"/>
      <c r="AAH20" s="62"/>
      <c r="AAI20" s="62"/>
      <c r="AAK20" s="62"/>
      <c r="AAL20" s="62"/>
      <c r="AAN20" s="62"/>
      <c r="AAO20" s="62"/>
      <c r="AAP20" s="62"/>
      <c r="AAQ20" s="62"/>
      <c r="AAR20" s="62"/>
      <c r="AAS20" s="62"/>
      <c r="AAT20" s="62"/>
      <c r="AAU20" s="62"/>
      <c r="AAV20" s="62"/>
      <c r="AAW20" s="62"/>
      <c r="ABB20" s="62"/>
      <c r="ABC20" s="62"/>
      <c r="ABD20" s="62"/>
      <c r="ABE20" s="62"/>
      <c r="ABF20" s="62"/>
      <c r="ABG20" s="62"/>
      <c r="ABH20" s="62"/>
      <c r="ABI20" s="62"/>
      <c r="ABJ20" s="62"/>
      <c r="ABK20" s="62"/>
      <c r="ABL20" s="62"/>
      <c r="ABM20" s="62"/>
      <c r="ABN20" s="62"/>
      <c r="ABO20" s="62"/>
      <c r="ABP20" s="62"/>
      <c r="ABQ20" s="62"/>
      <c r="ABS20" s="62"/>
      <c r="ABT20" s="62"/>
      <c r="ABV20" s="62"/>
      <c r="ACC20" s="62"/>
      <c r="ACD20" s="62"/>
      <c r="ACF20" s="62"/>
      <c r="ACG20" s="62"/>
      <c r="ACH20" s="62"/>
      <c r="ACI20" s="62"/>
      <c r="ACJ20" s="62"/>
      <c r="ACK20" s="62"/>
      <c r="ACL20" s="62"/>
      <c r="ACM20" s="62"/>
      <c r="ACN20" s="62"/>
      <c r="ACO20" s="62"/>
      <c r="ACP20" s="62"/>
      <c r="ACX20" s="62"/>
      <c r="ACY20" s="62"/>
      <c r="ACZ20" s="62"/>
      <c r="ADA20" s="62"/>
      <c r="ADB20" s="62"/>
      <c r="ADC20" s="62"/>
      <c r="ADD20" s="62"/>
      <c r="ADG20" s="62"/>
      <c r="ADH20" s="62"/>
      <c r="ADI20" s="62"/>
      <c r="ADJ20" s="62"/>
      <c r="ADK20" s="62"/>
      <c r="ADL20" s="62"/>
      <c r="ADM20" s="62"/>
      <c r="ADN20" s="62"/>
      <c r="ADO20" s="62"/>
      <c r="ADP20" s="62"/>
      <c r="ADQ20" s="62"/>
      <c r="ADR20" s="62"/>
      <c r="ADS20" s="62"/>
      <c r="ADT20" s="62"/>
      <c r="ADU20" s="62"/>
      <c r="ADV20" s="62"/>
      <c r="ADX20" s="62"/>
      <c r="ADY20" s="62"/>
      <c r="ADZ20" s="62"/>
      <c r="AEA20" s="62"/>
      <c r="AEB20" s="62"/>
      <c r="AEC20" s="62"/>
      <c r="AED20" s="62"/>
      <c r="AEE20" s="62"/>
      <c r="AEF20" s="62"/>
      <c r="AEG20" s="62"/>
      <c r="AEH20" s="62"/>
      <c r="AEI20" s="62"/>
      <c r="AEK20" s="62"/>
      <c r="AEL20" s="62"/>
      <c r="AEM20" s="62"/>
      <c r="AEQ20" s="62"/>
      <c r="AER20" s="62"/>
      <c r="AEU20" s="62"/>
      <c r="AEV20" s="62"/>
      <c r="AEW20" s="62"/>
      <c r="AEX20" s="62"/>
      <c r="AFL20" s="62"/>
      <c r="AFM20" s="62"/>
      <c r="AFO20" s="62"/>
      <c r="AFP20" s="62"/>
      <c r="AGB20" s="62"/>
      <c r="AGC20" s="62"/>
      <c r="AGE20" s="62"/>
      <c r="AGF20" s="62"/>
      <c r="AGG20" s="62"/>
      <c r="AGH20" s="62"/>
      <c r="AGJ20" s="62"/>
      <c r="AGK20" s="62"/>
      <c r="AGM20" s="62"/>
      <c r="AGN20" s="62"/>
      <c r="AGO20" s="62"/>
      <c r="AGP20" s="62"/>
      <c r="AGV20" s="62"/>
      <c r="AGW20" s="62"/>
      <c r="AHC20" s="62"/>
      <c r="AHH20" s="62"/>
      <c r="AHI20" s="62"/>
      <c r="AHJ20" s="62"/>
      <c r="AHK20" s="62"/>
      <c r="AHL20" s="62"/>
      <c r="AHM20" s="62"/>
      <c r="AHN20" s="62"/>
      <c r="AHO20" s="62"/>
      <c r="AHP20" s="62"/>
      <c r="AIF20" s="62"/>
      <c r="AIG20" s="62"/>
      <c r="AIH20" s="62"/>
      <c r="AII20" s="62"/>
      <c r="AIJ20" s="62"/>
      <c r="AIK20" s="62"/>
      <c r="AIQ20" s="62"/>
      <c r="AIR20" s="62"/>
      <c r="AIS20" s="62"/>
      <c r="AIT20" s="62"/>
      <c r="AIU20" s="62"/>
      <c r="AIV20" s="62"/>
      <c r="AIW20" s="62"/>
      <c r="AIX20" s="62"/>
      <c r="AIY20" s="62"/>
      <c r="AIZ20" s="62"/>
      <c r="AJA20" s="62"/>
      <c r="AJB20" s="62"/>
      <c r="AJC20" s="62"/>
      <c r="AJD20" s="62"/>
      <c r="AJF20" s="62"/>
      <c r="AJG20" s="62"/>
      <c r="AJH20" s="62"/>
      <c r="AJI20" s="62"/>
      <c r="AJJ20" s="62"/>
      <c r="AJK20" s="62"/>
      <c r="AJL20" s="62"/>
      <c r="AJM20" s="62"/>
      <c r="AJN20" s="62"/>
      <c r="AJP20" s="62"/>
      <c r="AJQ20" s="62"/>
      <c r="AKW20" s="62"/>
      <c r="AKX20" s="62"/>
      <c r="AKY20" s="62"/>
      <c r="ALA20" s="62"/>
      <c r="ALB20" s="62"/>
      <c r="ALC20" s="62"/>
      <c r="ALF20" s="62"/>
      <c r="ALG20" s="62"/>
      <c r="ALO20" s="62"/>
      <c r="ALP20" s="62"/>
      <c r="ALQ20" s="62"/>
      <c r="ALR20" s="62"/>
      <c r="ALS20" s="62"/>
      <c r="ALT20" s="62"/>
      <c r="ALU20" s="62"/>
      <c r="ALV20" s="62"/>
      <c r="ALW20" s="62"/>
      <c r="ALX20" s="62"/>
      <c r="ALY20" s="62"/>
      <c r="ALZ20" s="62"/>
      <c r="AMA20" s="62"/>
      <c r="AMB20" s="62"/>
      <c r="AMC20" s="62"/>
      <c r="AMD20" s="62"/>
      <c r="AME20" s="62"/>
      <c r="AMF20" s="62"/>
      <c r="AMH20" s="62"/>
      <c r="AMI20" s="62"/>
      <c r="AMJ20" s="62"/>
      <c r="AMK20" s="62"/>
      <c r="AMT20" s="62"/>
      <c r="AMU20" s="62"/>
      <c r="AMW20" s="62"/>
      <c r="AMX20" s="62"/>
      <c r="ANB20" s="62"/>
      <c r="ANC20" s="62"/>
      <c r="ANF20" s="62"/>
      <c r="ANG20" s="62"/>
      <c r="ANH20" s="62"/>
      <c r="ANI20" s="62"/>
      <c r="ANJ20" s="62"/>
      <c r="ANK20" s="62"/>
      <c r="ANL20" s="62"/>
      <c r="ANO20" s="62"/>
      <c r="ANP20" s="62"/>
      <c r="ANQ20" s="62"/>
      <c r="ANR20" s="62"/>
      <c r="ANW20" s="62"/>
      <c r="ANX20" s="62"/>
      <c r="ANY20" s="62"/>
      <c r="AOB20" s="62"/>
      <c r="AOC20" s="62"/>
      <c r="AOD20" s="62"/>
      <c r="AOE20" s="62"/>
      <c r="AOF20" s="62"/>
      <c r="AOG20" s="62"/>
      <c r="AOH20" s="62"/>
      <c r="AOI20" s="62"/>
      <c r="AOJ20" s="62"/>
      <c r="AOK20" s="62"/>
      <c r="AOL20" s="62"/>
      <c r="AOQ20" s="62"/>
      <c r="AOW20" s="62"/>
      <c r="AOX20" s="62"/>
      <c r="AOY20" s="62"/>
      <c r="AOZ20" s="62"/>
      <c r="APF20" s="62"/>
      <c r="APG20" s="62"/>
      <c r="APH20" s="62"/>
      <c r="API20" s="62"/>
      <c r="APR20" s="62"/>
      <c r="APS20" s="62"/>
      <c r="APT20" s="62"/>
      <c r="APW20" s="62"/>
      <c r="APX20" s="62"/>
      <c r="APY20" s="62"/>
      <c r="APZ20" s="62"/>
      <c r="AQA20" s="62"/>
      <c r="AQB20" s="62"/>
      <c r="AQC20" s="62"/>
      <c r="AQD20" s="62"/>
      <c r="AQE20" s="62"/>
      <c r="AQF20" s="62"/>
      <c r="AQJ20" s="62"/>
      <c r="AQK20" s="62"/>
      <c r="AQL20" s="62"/>
      <c r="AQT20" s="62"/>
      <c r="AQU20" s="62"/>
      <c r="AQV20" s="62"/>
      <c r="AQW20" s="62"/>
      <c r="AQX20" s="62"/>
      <c r="AQY20" s="62"/>
      <c r="AQZ20" s="62"/>
      <c r="ARA20" s="62"/>
      <c r="ARB20" s="62"/>
      <c r="ARE20" s="62"/>
      <c r="ARF20" s="62"/>
      <c r="ARG20" s="62"/>
      <c r="ARH20" s="62"/>
      <c r="ARI20" s="62"/>
      <c r="ARJ20" s="62"/>
      <c r="ARK20" s="62"/>
      <c r="ARL20" s="62"/>
      <c r="ARO20" s="62"/>
      <c r="ARP20" s="62"/>
      <c r="ARQ20" s="62"/>
      <c r="ARR20" s="62"/>
      <c r="ARS20" s="62"/>
      <c r="ART20" s="62"/>
      <c r="ARW20" s="62"/>
      <c r="ARX20" s="62"/>
      <c r="ARY20" s="62"/>
      <c r="ASE20" s="62"/>
      <c r="ASF20" s="62"/>
      <c r="ASG20" s="62"/>
      <c r="ASV20" s="62"/>
      <c r="ASW20" s="62"/>
      <c r="ASX20" s="62"/>
      <c r="ASY20" s="62"/>
      <c r="ASZ20" s="62"/>
      <c r="ATC20" s="62"/>
    </row>
    <row r="21" spans="1:1217" s="46" customFormat="1">
      <c r="A21" s="47" t="s">
        <v>218</v>
      </c>
      <c r="B21" s="47"/>
      <c r="C21" s="1" t="s">
        <v>4</v>
      </c>
      <c r="D21" s="47">
        <v>59</v>
      </c>
      <c r="E21" s="49" t="s">
        <v>33</v>
      </c>
      <c r="F21" s="48" t="s">
        <v>501</v>
      </c>
      <c r="G21" s="48" t="s">
        <v>163</v>
      </c>
      <c r="H21" s="48" t="s">
        <v>163</v>
      </c>
      <c r="I21" s="8">
        <v>39209</v>
      </c>
      <c r="J21" s="8">
        <v>41487</v>
      </c>
      <c r="K21" s="53">
        <v>39203</v>
      </c>
      <c r="L21" s="22" t="s">
        <v>25</v>
      </c>
      <c r="M21" s="22" t="s">
        <v>173</v>
      </c>
      <c r="N21" s="22" t="s">
        <v>25</v>
      </c>
      <c r="O21" s="48" t="s">
        <v>282</v>
      </c>
      <c r="P21" s="48" t="s">
        <v>283</v>
      </c>
      <c r="Q21" s="49" t="s">
        <v>284</v>
      </c>
      <c r="R21" s="48" t="s">
        <v>284</v>
      </c>
      <c r="S21" s="48" t="s">
        <v>285</v>
      </c>
      <c r="T21" s="49" t="s">
        <v>286</v>
      </c>
      <c r="U21" s="49"/>
      <c r="V21" s="21" t="s">
        <v>173</v>
      </c>
      <c r="W21" s="20">
        <f>VLOOKUP(V21,'CATALOGO NOI'!$A$2:$B$47,2,0)</f>
        <v>32</v>
      </c>
      <c r="X21" s="49" t="s">
        <v>132</v>
      </c>
      <c r="Y21" s="54">
        <f>VLOOKUP(X21,'CATALOGO NOI'!$E$2:$F$164,2,0)</f>
        <v>2</v>
      </c>
      <c r="Z21" s="49" t="s">
        <v>105</v>
      </c>
      <c r="AA21" s="15"/>
      <c r="AB21" s="15"/>
      <c r="AC21" s="49" t="s">
        <v>93</v>
      </c>
      <c r="AD21" s="9" t="s">
        <v>94</v>
      </c>
      <c r="AE21" s="9" t="s">
        <v>94</v>
      </c>
      <c r="AF21" s="9" t="s">
        <v>95</v>
      </c>
      <c r="AG21" s="9" t="s">
        <v>94</v>
      </c>
      <c r="AH21" s="9" t="s">
        <v>94</v>
      </c>
      <c r="AI21" s="9" t="s">
        <v>94</v>
      </c>
      <c r="AJ21" s="9" t="s">
        <v>94</v>
      </c>
      <c r="AK21" s="9" t="s">
        <v>94</v>
      </c>
      <c r="AL21" s="9" t="s">
        <v>94</v>
      </c>
      <c r="AM21" s="9" t="s">
        <v>95</v>
      </c>
      <c r="AN21" s="9" t="s">
        <v>94</v>
      </c>
      <c r="AO21" s="9" t="s">
        <v>94</v>
      </c>
      <c r="AP21" s="9" t="s">
        <v>94</v>
      </c>
      <c r="AQ21" s="9" t="s">
        <v>94</v>
      </c>
      <c r="AR21" s="9" t="s">
        <v>94</v>
      </c>
      <c r="AS21" s="9" t="s">
        <v>94</v>
      </c>
      <c r="AT21" s="9" t="s">
        <v>95</v>
      </c>
      <c r="AU21" s="9" t="s">
        <v>94</v>
      </c>
      <c r="AV21" s="9" t="s">
        <v>94</v>
      </c>
      <c r="AW21" s="9" t="s">
        <v>94</v>
      </c>
      <c r="AX21" s="9" t="s">
        <v>94</v>
      </c>
      <c r="AY21" s="9" t="s">
        <v>94</v>
      </c>
      <c r="AZ21" s="9" t="s">
        <v>94</v>
      </c>
      <c r="BA21" s="9" t="s">
        <v>95</v>
      </c>
      <c r="BB21" s="9" t="s">
        <v>94</v>
      </c>
      <c r="BC21" s="9" t="s">
        <v>94</v>
      </c>
      <c r="BD21" s="9" t="s">
        <v>94</v>
      </c>
      <c r="BE21" s="9" t="s">
        <v>94</v>
      </c>
      <c r="BF21" s="9" t="s">
        <v>94</v>
      </c>
      <c r="BG21" s="9" t="s">
        <v>94</v>
      </c>
      <c r="BH21" s="9" t="s">
        <v>95</v>
      </c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14">
        <v>30</v>
      </c>
      <c r="CB21" s="13">
        <v>6000</v>
      </c>
      <c r="CC21" s="13">
        <f t="shared" si="11"/>
        <v>200</v>
      </c>
      <c r="CD21" s="6">
        <f t="shared" si="12"/>
        <v>16</v>
      </c>
      <c r="CE21" s="6">
        <f t="shared" si="13"/>
        <v>0</v>
      </c>
      <c r="CF21" s="6">
        <f t="shared" si="14"/>
        <v>0</v>
      </c>
      <c r="CG21" s="6">
        <f t="shared" si="15"/>
        <v>0</v>
      </c>
      <c r="CH21" s="13">
        <f t="shared" si="16"/>
        <v>3200</v>
      </c>
      <c r="CI21" s="13">
        <v>0</v>
      </c>
      <c r="CJ21" s="13">
        <v>0</v>
      </c>
      <c r="CK21" s="13">
        <v>0</v>
      </c>
      <c r="CL21" s="13">
        <v>0</v>
      </c>
      <c r="CM21" s="12">
        <f t="shared" si="17"/>
        <v>3200</v>
      </c>
      <c r="CN21" s="13">
        <v>0</v>
      </c>
      <c r="CO21" s="13">
        <f t="shared" si="18"/>
        <v>0</v>
      </c>
      <c r="CP21" s="6">
        <v>0</v>
      </c>
      <c r="CQ21" s="13">
        <f t="shared" si="19"/>
        <v>0</v>
      </c>
      <c r="CR21" s="13">
        <f t="shared" si="20"/>
        <v>6000</v>
      </c>
      <c r="CS21" s="13">
        <f t="shared" si="21"/>
        <v>3200</v>
      </c>
      <c r="CT21" s="9"/>
      <c r="CU21" s="69"/>
      <c r="CV21" s="66">
        <v>0</v>
      </c>
      <c r="CW21" s="7"/>
      <c r="CX21" s="17"/>
      <c r="CY21" s="18"/>
      <c r="CZ21" s="18"/>
      <c r="DA21" s="62"/>
      <c r="DM21" s="62"/>
      <c r="DN21" s="62"/>
      <c r="DQ21" s="62"/>
      <c r="DR21" s="62"/>
      <c r="DS21" s="62"/>
      <c r="EH21" s="62"/>
      <c r="EI21" s="62"/>
      <c r="EJ21" s="62"/>
      <c r="EK21" s="62"/>
      <c r="EL21" s="62"/>
      <c r="EM21" s="62"/>
      <c r="EQ21" s="62"/>
      <c r="ER21" s="62"/>
      <c r="ES21" s="62"/>
      <c r="ET21" s="62"/>
      <c r="EU21" s="62"/>
      <c r="EV21" s="62"/>
      <c r="EW21" s="62"/>
      <c r="FA21" s="62"/>
      <c r="FG21" s="62"/>
      <c r="FI21" s="62"/>
      <c r="FJ21" s="62"/>
      <c r="FV21" s="62"/>
      <c r="FW21" s="62"/>
      <c r="GC21" s="62"/>
      <c r="GD21" s="62"/>
      <c r="GE21" s="62"/>
      <c r="GF21" s="62"/>
      <c r="GG21" s="62"/>
      <c r="GH21" s="62"/>
      <c r="GT21" s="62"/>
      <c r="GU21" s="62"/>
      <c r="GV21" s="62"/>
      <c r="GW21" s="62"/>
      <c r="GX21" s="62"/>
      <c r="HF21" s="62"/>
      <c r="HG21" s="62"/>
      <c r="HH21" s="62"/>
      <c r="HK21" s="62"/>
      <c r="HP21" s="62"/>
      <c r="HQ21" s="62"/>
      <c r="HR21" s="62"/>
      <c r="HV21" s="62"/>
      <c r="HX21" s="62"/>
      <c r="HY21" s="62"/>
      <c r="HZ21" s="62"/>
      <c r="IA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X21" s="62"/>
      <c r="IY21" s="62"/>
      <c r="IZ21" s="62"/>
      <c r="JA21" s="62"/>
      <c r="JP21" s="62"/>
      <c r="JQ21" s="62"/>
      <c r="JR21" s="62"/>
      <c r="JS21" s="62"/>
      <c r="JT21" s="62"/>
      <c r="JU21" s="62"/>
      <c r="JV21" s="62"/>
      <c r="JW21" s="62"/>
      <c r="JX21" s="62"/>
      <c r="JY21" s="62"/>
      <c r="KG21" s="62"/>
      <c r="KH21" s="62"/>
      <c r="KM21" s="62"/>
      <c r="KN21" s="62"/>
      <c r="KO21" s="62"/>
      <c r="KP21" s="62"/>
      <c r="KQ21" s="62"/>
      <c r="KR21" s="62"/>
      <c r="KS21" s="62"/>
      <c r="KT21" s="62"/>
      <c r="KU21" s="62"/>
      <c r="KV21" s="62"/>
      <c r="KW21" s="62"/>
      <c r="KX21" s="62"/>
      <c r="KY21" s="62"/>
      <c r="KZ21" s="62"/>
      <c r="LF21" s="62"/>
      <c r="LG21" s="62"/>
      <c r="LH21" s="62"/>
      <c r="LR21" s="62"/>
      <c r="LS21" s="62"/>
      <c r="LZ21" s="62"/>
      <c r="MA21" s="62"/>
      <c r="MB21" s="62"/>
      <c r="MC21" s="62"/>
      <c r="MD21" s="62"/>
      <c r="ME21" s="62"/>
      <c r="MF21" s="62"/>
      <c r="MG21" s="62"/>
      <c r="MH21" s="62"/>
      <c r="MI21" s="62"/>
      <c r="MQ21" s="62"/>
      <c r="MW21" s="62"/>
      <c r="MX21" s="62"/>
      <c r="NC21" s="62"/>
      <c r="ND21" s="62"/>
      <c r="NE21" s="62"/>
      <c r="NF21" s="62"/>
      <c r="NI21" s="62"/>
      <c r="NJ21" s="62"/>
      <c r="NK21" s="62"/>
      <c r="NS21" s="62"/>
      <c r="NT21" s="62"/>
      <c r="OG21" s="62"/>
      <c r="OH21" s="62"/>
      <c r="OI21" s="62"/>
      <c r="OJ21" s="62"/>
      <c r="OK21" s="62"/>
      <c r="OL21" s="62"/>
      <c r="OM21" s="62"/>
      <c r="ON21" s="62"/>
      <c r="OW21" s="62"/>
      <c r="OX21" s="62"/>
      <c r="OY21" s="62"/>
      <c r="OZ21" s="62"/>
      <c r="PC21" s="62"/>
      <c r="PM21" s="62"/>
      <c r="PN21" s="62"/>
      <c r="PU21" s="62"/>
      <c r="PW21" s="62"/>
      <c r="PX21" s="62"/>
      <c r="QB21" s="62"/>
      <c r="QC21" s="62"/>
      <c r="QD21" s="62"/>
      <c r="QE21" s="62"/>
      <c r="QF21" s="62"/>
      <c r="QG21" s="62"/>
      <c r="QH21" s="62"/>
      <c r="QI21" s="62"/>
      <c r="QJ21" s="62"/>
      <c r="QK21" s="62"/>
      <c r="QT21" s="62"/>
      <c r="QU21" s="62"/>
      <c r="QV21" s="62"/>
      <c r="QW21" s="62"/>
      <c r="QZ21" s="62"/>
      <c r="RA21" s="62"/>
      <c r="RB21" s="62"/>
      <c r="RC21" s="62"/>
      <c r="RD21" s="62"/>
      <c r="RE21" s="62"/>
      <c r="RF21" s="62"/>
      <c r="RG21" s="62"/>
      <c r="RH21" s="62"/>
      <c r="RI21" s="62"/>
      <c r="RJ21" s="62"/>
      <c r="RK21" s="62"/>
      <c r="RL21" s="62"/>
      <c r="RM21" s="62"/>
      <c r="RN21" s="62"/>
      <c r="RO21" s="62"/>
      <c r="RP21" s="62"/>
      <c r="RQ21" s="62"/>
      <c r="RR21" s="62"/>
      <c r="RV21" s="62"/>
      <c r="RW21" s="62"/>
      <c r="RX21" s="62"/>
      <c r="RY21" s="62"/>
      <c r="SA21" s="62"/>
      <c r="SB21" s="62"/>
      <c r="SF21" s="62"/>
      <c r="SG21" s="62"/>
      <c r="SJ21" s="62"/>
      <c r="SK21" s="62"/>
      <c r="SU21" s="62"/>
      <c r="SY21" s="62"/>
      <c r="TA21" s="62"/>
      <c r="TB21" s="62"/>
      <c r="TC21" s="62"/>
      <c r="TQ21" s="62"/>
      <c r="TR21" s="62"/>
      <c r="TS21" s="62"/>
      <c r="TT21" s="62"/>
      <c r="TU21" s="62"/>
      <c r="TV21" s="62"/>
      <c r="TW21" s="62"/>
      <c r="UI21" s="62"/>
      <c r="UK21" s="62"/>
      <c r="UL21" s="62"/>
      <c r="UM21" s="62"/>
      <c r="UN21" s="62"/>
      <c r="UO21" s="62"/>
      <c r="UP21" s="62"/>
      <c r="UQ21" s="62"/>
      <c r="UR21" s="62"/>
      <c r="US21" s="62"/>
      <c r="UT21" s="62"/>
      <c r="UU21" s="62"/>
      <c r="UV21" s="62"/>
      <c r="UW21" s="62"/>
      <c r="UX21" s="62"/>
      <c r="UY21" s="62"/>
      <c r="UZ21" s="62"/>
      <c r="VA21" s="62"/>
      <c r="VB21" s="62"/>
      <c r="VC21" s="62"/>
      <c r="VD21" s="62"/>
      <c r="VF21" s="23"/>
      <c r="VG21" s="23"/>
      <c r="VH21" s="23"/>
      <c r="VI21" s="23"/>
      <c r="VJ21" s="23"/>
      <c r="VK21" s="23"/>
      <c r="VL21" s="23"/>
      <c r="VN21" s="62"/>
      <c r="VQ21" s="62"/>
      <c r="VR21" s="62"/>
      <c r="VS21" s="62"/>
      <c r="VT21" s="62"/>
      <c r="VU21" s="62"/>
      <c r="VV21" s="62"/>
      <c r="WA21" s="62"/>
      <c r="WB21" s="62"/>
      <c r="WC21" s="62"/>
      <c r="WD21" s="62"/>
      <c r="WE21" s="62"/>
      <c r="WF21" s="62"/>
      <c r="WG21" s="62"/>
      <c r="WH21" s="62"/>
      <c r="WI21" s="62"/>
      <c r="WQ21" s="62"/>
      <c r="WR21" s="62"/>
      <c r="WU21" s="62"/>
      <c r="WV21" s="62"/>
      <c r="WX21" s="62"/>
      <c r="WY21" s="62"/>
      <c r="WZ21" s="62"/>
      <c r="XG21" s="62"/>
      <c r="XH21" s="62"/>
      <c r="XI21" s="62"/>
      <c r="XJ21" s="62"/>
      <c r="XK21" s="62"/>
      <c r="XL21" s="62"/>
      <c r="XM21" s="62"/>
      <c r="XN21" s="62"/>
      <c r="XO21" s="62"/>
      <c r="XP21" s="62"/>
      <c r="XQ21" s="62"/>
      <c r="XR21" s="62"/>
      <c r="XS21" s="62"/>
      <c r="XT21" s="62"/>
      <c r="XU21" s="62"/>
      <c r="XV21" s="62"/>
      <c r="XW21" s="62"/>
      <c r="XX21" s="62"/>
      <c r="XY21" s="62"/>
      <c r="XZ21" s="62"/>
      <c r="YC21" s="62"/>
      <c r="YD21" s="62"/>
      <c r="YF21" s="62"/>
      <c r="YG21" s="62"/>
      <c r="YI21" s="62"/>
      <c r="YJ21" s="62"/>
      <c r="YK21" s="62"/>
      <c r="YL21" s="62"/>
      <c r="YM21" s="62"/>
      <c r="YN21" s="62"/>
      <c r="YO21" s="62"/>
      <c r="YP21" s="62"/>
      <c r="YQ21" s="62"/>
      <c r="YR21" s="62"/>
      <c r="YS21" s="62"/>
      <c r="YT21" s="62"/>
      <c r="YU21" s="62"/>
      <c r="YV21" s="62"/>
      <c r="YW21" s="62"/>
      <c r="YX21" s="62"/>
      <c r="YY21" s="62"/>
      <c r="YZ21" s="62"/>
      <c r="ZD21" s="62"/>
      <c r="ZE21" s="62"/>
      <c r="ZF21" s="62"/>
      <c r="ZG21" s="62"/>
      <c r="ZM21" s="62"/>
      <c r="ZQ21" s="62"/>
      <c r="ZR21" s="62"/>
      <c r="ZT21" s="62"/>
      <c r="ZW21" s="62"/>
      <c r="ZX21" s="62"/>
      <c r="AAB21" s="62"/>
      <c r="AAC21" s="62"/>
      <c r="AAD21" s="62"/>
      <c r="AAE21" s="62"/>
      <c r="AAF21" s="62"/>
      <c r="AAG21" s="62"/>
      <c r="AAH21" s="62"/>
      <c r="AAI21" s="62"/>
      <c r="AAJ21" s="62"/>
      <c r="AAK21" s="62"/>
      <c r="AAL21" s="62"/>
      <c r="AAM21" s="62"/>
      <c r="AAN21" s="62"/>
      <c r="AAO21" s="62"/>
      <c r="AAP21" s="62"/>
      <c r="AAQ21" s="62"/>
      <c r="AAR21" s="62"/>
      <c r="AAS21" s="62"/>
      <c r="AAT21" s="62"/>
      <c r="AAU21" s="62"/>
      <c r="AAV21" s="62"/>
      <c r="AAW21" s="62"/>
      <c r="AAX21" s="62"/>
      <c r="AAY21" s="62"/>
      <c r="AAZ21" s="62"/>
      <c r="ABA21" s="62"/>
      <c r="ABL21" s="62"/>
      <c r="ABP21" s="62"/>
      <c r="ABQ21" s="62"/>
      <c r="ABS21" s="62"/>
      <c r="ABT21" s="62"/>
      <c r="ABU21" s="62"/>
      <c r="ABV21" s="62"/>
      <c r="ABW21" s="62"/>
      <c r="ABX21" s="62"/>
      <c r="ABY21" s="62"/>
      <c r="ABZ21" s="62"/>
      <c r="ACA21" s="62"/>
      <c r="ACB21" s="62"/>
      <c r="ACC21" s="62"/>
      <c r="ACD21" s="62"/>
      <c r="ACX21" s="62"/>
      <c r="ACY21" s="62"/>
      <c r="ACZ21" s="62"/>
      <c r="ADA21" s="62"/>
      <c r="ADB21" s="62"/>
      <c r="ADC21" s="62"/>
      <c r="ADD21" s="62"/>
      <c r="ADK21" s="62"/>
      <c r="ADL21" s="62"/>
      <c r="ADM21" s="62"/>
      <c r="ADN21" s="62"/>
      <c r="ADX21" s="62"/>
      <c r="ADY21" s="62"/>
      <c r="ADZ21" s="62"/>
      <c r="AEA21" s="62"/>
      <c r="AEB21" s="62"/>
      <c r="AEC21" s="62"/>
      <c r="AED21" s="62"/>
      <c r="AEE21" s="62"/>
      <c r="AEF21" s="62"/>
      <c r="AEG21" s="62"/>
      <c r="AEH21" s="62"/>
      <c r="AEI21" s="62"/>
      <c r="AEJ21" s="62"/>
      <c r="AEK21" s="62"/>
      <c r="AES21" s="62"/>
      <c r="AET21" s="62"/>
      <c r="AEU21" s="62"/>
      <c r="AEV21" s="62"/>
      <c r="AEZ21" s="62"/>
      <c r="AFC21" s="62"/>
      <c r="AFD21" s="62"/>
      <c r="AFE21" s="62"/>
      <c r="AFO21" s="62"/>
      <c r="AFP21" s="62"/>
      <c r="AFQ21" s="62"/>
      <c r="AFR21" s="62"/>
      <c r="AGO21" s="62"/>
      <c r="AGP21" s="62"/>
      <c r="AHD21" s="62"/>
      <c r="AHE21" s="62"/>
      <c r="AHF21" s="62"/>
      <c r="AHG21" s="62"/>
      <c r="AHH21" s="62"/>
      <c r="AHI21" s="62"/>
      <c r="AHJ21" s="62"/>
      <c r="AHK21" s="62"/>
      <c r="AHL21" s="62"/>
      <c r="AHM21" s="62"/>
      <c r="AHN21" s="62"/>
      <c r="AHY21" s="62"/>
      <c r="AHZ21" s="62"/>
      <c r="AIA21" s="62"/>
      <c r="AIB21" s="62"/>
      <c r="AIC21" s="62"/>
      <c r="AID21" s="62"/>
      <c r="AIE21" s="62"/>
      <c r="AIF21" s="62"/>
      <c r="AII21" s="62"/>
      <c r="AIK21" s="62"/>
      <c r="AJE21" s="62"/>
      <c r="AJF21" s="62"/>
      <c r="AJG21" s="62"/>
      <c r="AJH21" s="62"/>
      <c r="AJI21" s="62"/>
      <c r="AJJ21" s="62"/>
      <c r="AJK21" s="62"/>
      <c r="AJL21" s="62"/>
      <c r="AJM21" s="62"/>
      <c r="AJN21" s="62"/>
      <c r="AJP21" s="62"/>
      <c r="AJQ21" s="62"/>
      <c r="AJW21" s="62"/>
      <c r="AJX21" s="62"/>
      <c r="AJY21" s="62"/>
      <c r="AKF21" s="62"/>
      <c r="AKG21" s="62"/>
      <c r="AKH21" s="62"/>
      <c r="AKI21" s="62"/>
      <c r="AKJ21" s="62"/>
      <c r="AKW21" s="62"/>
      <c r="ALC21" s="62"/>
      <c r="ALD21" s="62"/>
      <c r="ALF21" s="62"/>
      <c r="ALG21" s="62"/>
      <c r="ALH21" s="62"/>
      <c r="ALI21" s="62"/>
      <c r="ALJ21" s="62"/>
      <c r="ALK21" s="62"/>
      <c r="ALL21" s="62"/>
      <c r="ALM21" s="62"/>
      <c r="ALN21" s="62"/>
      <c r="ALV21" s="62"/>
      <c r="ALW21" s="62"/>
      <c r="ALX21" s="62"/>
      <c r="ALY21" s="62"/>
      <c r="ALZ21" s="62"/>
      <c r="AMA21" s="62"/>
      <c r="AMB21" s="62"/>
      <c r="AMC21" s="62"/>
      <c r="AMD21" s="62"/>
      <c r="AMI21" s="62"/>
      <c r="AMJ21" s="62"/>
      <c r="AMK21" s="62"/>
      <c r="AMU21" s="62"/>
      <c r="ANM21" s="62"/>
      <c r="ANN21" s="62"/>
      <c r="ANO21" s="62"/>
      <c r="ANP21" s="62"/>
      <c r="ANQ21" s="62"/>
      <c r="ANR21" s="62"/>
      <c r="ANV21" s="62"/>
      <c r="ANY21" s="62"/>
      <c r="AOH21" s="62"/>
      <c r="AOI21" s="62"/>
      <c r="AOJ21" s="62"/>
      <c r="AOK21" s="62"/>
      <c r="AOL21" s="62"/>
      <c r="AOM21" s="62"/>
      <c r="AON21" s="62"/>
      <c r="AOO21" s="62"/>
      <c r="AOP21" s="62"/>
      <c r="AOQ21" s="62"/>
      <c r="AOR21" s="62"/>
      <c r="AOS21" s="62"/>
      <c r="AOT21" s="62"/>
      <c r="APA21" s="62"/>
      <c r="APB21" s="62"/>
      <c r="APC21" s="62"/>
      <c r="APD21" s="62"/>
      <c r="APE21" s="62"/>
      <c r="APG21" s="62"/>
      <c r="APJ21" s="62"/>
      <c r="APK21" s="62"/>
      <c r="APS21" s="62"/>
      <c r="APT21" s="62"/>
      <c r="APU21" s="62"/>
      <c r="APV21" s="62"/>
      <c r="AQG21" s="62"/>
      <c r="AQH21" s="62"/>
      <c r="AQI21" s="62"/>
      <c r="AQM21" s="62"/>
      <c r="AQN21" s="62"/>
      <c r="AQO21" s="62"/>
      <c r="AQP21" s="62"/>
      <c r="AQW21" s="62"/>
      <c r="AQX21" s="62"/>
      <c r="ARB21" s="62"/>
      <c r="ARE21" s="62"/>
      <c r="ARF21" s="62"/>
      <c r="ARG21" s="62"/>
      <c r="ARH21" s="62"/>
      <c r="ARI21" s="62"/>
      <c r="ARQ21" s="62"/>
      <c r="ARR21" s="62"/>
      <c r="ARU21" s="62"/>
      <c r="ARV21" s="62"/>
      <c r="ASA21" s="62"/>
      <c r="ASE21" s="62"/>
      <c r="ASF21" s="62"/>
      <c r="ASG21" s="62"/>
      <c r="ASH21" s="62"/>
      <c r="ASI21" s="62"/>
      <c r="ASJ21" s="62"/>
      <c r="ASK21" s="62"/>
      <c r="ASL21" s="62"/>
      <c r="ASM21" s="62"/>
      <c r="ASN21" s="62"/>
      <c r="ASO21" s="62"/>
      <c r="ASP21" s="62"/>
      <c r="ASQ21" s="62"/>
      <c r="ASR21" s="62"/>
      <c r="ASS21" s="62"/>
      <c r="AST21" s="62"/>
      <c r="ASU21" s="62"/>
      <c r="ATC21" s="62"/>
      <c r="ATD21" s="62"/>
      <c r="ATE21" s="62"/>
      <c r="ATF21" s="62"/>
      <c r="ATG21" s="62"/>
      <c r="ATH21" s="62"/>
      <c r="ATI21" s="62"/>
      <c r="ATJ21" s="62"/>
      <c r="ATK21" s="62"/>
      <c r="ATL21" s="62"/>
      <c r="ATP21" s="62"/>
    </row>
    <row r="22" spans="1:1217" s="46" customFormat="1">
      <c r="A22" s="47" t="s">
        <v>218</v>
      </c>
      <c r="B22" s="47"/>
      <c r="C22" s="1" t="s">
        <v>4</v>
      </c>
      <c r="D22" s="47">
        <v>67</v>
      </c>
      <c r="E22" s="49" t="s">
        <v>26</v>
      </c>
      <c r="F22" s="48" t="s">
        <v>501</v>
      </c>
      <c r="G22" s="48" t="s">
        <v>163</v>
      </c>
      <c r="H22" s="48" t="s">
        <v>163</v>
      </c>
      <c r="I22" s="8">
        <v>40259</v>
      </c>
      <c r="J22" s="8">
        <v>41487</v>
      </c>
      <c r="K22" s="53">
        <v>40238</v>
      </c>
      <c r="L22" s="22" t="s">
        <v>28</v>
      </c>
      <c r="M22" s="22" t="s">
        <v>249</v>
      </c>
      <c r="N22" s="22" t="s">
        <v>20</v>
      </c>
      <c r="O22" s="48" t="s">
        <v>250</v>
      </c>
      <c r="P22" s="48" t="s">
        <v>251</v>
      </c>
      <c r="Q22" s="49" t="s">
        <v>252</v>
      </c>
      <c r="R22" s="48" t="s">
        <v>252</v>
      </c>
      <c r="S22" s="48" t="s">
        <v>253</v>
      </c>
      <c r="T22" s="49" t="s">
        <v>254</v>
      </c>
      <c r="U22" s="49"/>
      <c r="V22" s="21" t="s">
        <v>229</v>
      </c>
      <c r="W22" s="20">
        <f>VLOOKUP(V22,'CATALOGO NOI'!$A$2:$B$47,2,0)</f>
        <v>27</v>
      </c>
      <c r="X22" s="49" t="s">
        <v>132</v>
      </c>
      <c r="Y22" s="54">
        <f>VLOOKUP(X22,'CATALOGO NOI'!$E$2:$F$164,2,0)</f>
        <v>2</v>
      </c>
      <c r="Z22" s="49" t="s">
        <v>105</v>
      </c>
      <c r="AA22" s="15"/>
      <c r="AB22" s="15"/>
      <c r="AC22" s="49" t="s">
        <v>93</v>
      </c>
      <c r="AD22" s="9" t="s">
        <v>94</v>
      </c>
      <c r="AE22" s="9" t="s">
        <v>94</v>
      </c>
      <c r="AF22" s="9" t="s">
        <v>95</v>
      </c>
      <c r="AG22" s="9" t="s">
        <v>94</v>
      </c>
      <c r="AH22" s="9" t="s">
        <v>94</v>
      </c>
      <c r="AI22" s="9" t="s">
        <v>94</v>
      </c>
      <c r="AJ22" s="9" t="s">
        <v>94</v>
      </c>
      <c r="AK22" s="9" t="s">
        <v>94</v>
      </c>
      <c r="AL22" s="9" t="s">
        <v>94</v>
      </c>
      <c r="AM22" s="9" t="s">
        <v>95</v>
      </c>
      <c r="AN22" s="9" t="s">
        <v>94</v>
      </c>
      <c r="AO22" s="9" t="s">
        <v>94</v>
      </c>
      <c r="AP22" s="9" t="s">
        <v>94</v>
      </c>
      <c r="AQ22" s="9" t="s">
        <v>94</v>
      </c>
      <c r="AR22" s="9" t="s">
        <v>94</v>
      </c>
      <c r="AS22" s="9" t="s">
        <v>94</v>
      </c>
      <c r="AT22" s="9" t="s">
        <v>95</v>
      </c>
      <c r="AU22" s="9" t="s">
        <v>94</v>
      </c>
      <c r="AV22" s="9" t="s">
        <v>94</v>
      </c>
      <c r="AW22" s="9" t="s">
        <v>94</v>
      </c>
      <c r="AX22" s="9" t="s">
        <v>94</v>
      </c>
      <c r="AY22" s="9" t="s">
        <v>94</v>
      </c>
      <c r="AZ22" s="9" t="s">
        <v>94</v>
      </c>
      <c r="BA22" s="9" t="s">
        <v>95</v>
      </c>
      <c r="BB22" s="9" t="s">
        <v>94</v>
      </c>
      <c r="BC22" s="9" t="s">
        <v>94</v>
      </c>
      <c r="BD22" s="9" t="s">
        <v>94</v>
      </c>
      <c r="BE22" s="9" t="s">
        <v>94</v>
      </c>
      <c r="BF22" s="9" t="s">
        <v>94</v>
      </c>
      <c r="BG22" s="9" t="s">
        <v>94</v>
      </c>
      <c r="BH22" s="9" t="s">
        <v>95</v>
      </c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14">
        <v>30</v>
      </c>
      <c r="CB22" s="13">
        <v>7000</v>
      </c>
      <c r="CC22" s="13">
        <f t="shared" si="11"/>
        <v>233.33333333333334</v>
      </c>
      <c r="CD22" s="6">
        <f t="shared" si="12"/>
        <v>16</v>
      </c>
      <c r="CE22" s="6">
        <f t="shared" si="13"/>
        <v>0</v>
      </c>
      <c r="CF22" s="6">
        <f t="shared" si="14"/>
        <v>0</v>
      </c>
      <c r="CG22" s="6">
        <f t="shared" si="15"/>
        <v>0</v>
      </c>
      <c r="CH22" s="13">
        <f t="shared" si="16"/>
        <v>3733.3333333333335</v>
      </c>
      <c r="CI22" s="13">
        <v>0</v>
      </c>
      <c r="CJ22" s="13">
        <v>0</v>
      </c>
      <c r="CK22" s="13">
        <v>0</v>
      </c>
      <c r="CL22" s="13">
        <v>0</v>
      </c>
      <c r="CM22" s="12">
        <f t="shared" si="17"/>
        <v>3733.3333333333335</v>
      </c>
      <c r="CN22" s="13">
        <v>0</v>
      </c>
      <c r="CO22" s="13">
        <f t="shared" si="18"/>
        <v>0</v>
      </c>
      <c r="CP22" s="6">
        <v>0</v>
      </c>
      <c r="CQ22" s="13">
        <f t="shared" si="19"/>
        <v>0</v>
      </c>
      <c r="CR22" s="13">
        <f t="shared" si="20"/>
        <v>7000</v>
      </c>
      <c r="CS22" s="13">
        <f t="shared" si="21"/>
        <v>3733.3333333333335</v>
      </c>
      <c r="CT22" s="9"/>
      <c r="CU22" s="69"/>
      <c r="CV22" s="66">
        <v>0</v>
      </c>
      <c r="CW22" s="7"/>
      <c r="CX22" s="17"/>
      <c r="CY22" s="18"/>
      <c r="CZ22" s="18"/>
      <c r="DC22" s="62"/>
      <c r="DD22" s="62"/>
      <c r="DE22" s="62"/>
      <c r="DF22" s="62"/>
      <c r="DG22" s="62"/>
      <c r="DH22" s="62"/>
      <c r="DI22" s="62"/>
      <c r="DJ22" s="62"/>
      <c r="ED22" s="62"/>
      <c r="EN22" s="62"/>
      <c r="EO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B22" s="62"/>
      <c r="FC22" s="62"/>
      <c r="FD22" s="62"/>
      <c r="FE22" s="62"/>
      <c r="FF22" s="62"/>
      <c r="FG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GI22" s="62"/>
      <c r="GJ22" s="62"/>
      <c r="GK22" s="62"/>
      <c r="GL22" s="62"/>
      <c r="GM22" s="62"/>
      <c r="GN22" s="62"/>
      <c r="GO22" s="62"/>
      <c r="GP22" s="62"/>
      <c r="GQ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K22" s="62"/>
      <c r="HM22" s="62"/>
      <c r="HN22" s="62"/>
      <c r="HO22" s="62"/>
      <c r="HP22" s="62"/>
      <c r="HQ22" s="62"/>
      <c r="HR22" s="62"/>
      <c r="IW22" s="62"/>
      <c r="JB22" s="62"/>
      <c r="JC22" s="62"/>
      <c r="JM22" s="62"/>
      <c r="JP22" s="62"/>
      <c r="JQ22" s="62"/>
      <c r="JR22" s="62"/>
      <c r="JS22" s="62"/>
      <c r="JT22" s="62"/>
      <c r="JU22" s="62"/>
      <c r="JV22" s="62"/>
      <c r="JW22" s="62"/>
      <c r="JX22" s="62"/>
      <c r="JY22" s="62"/>
      <c r="JZ22" s="62"/>
      <c r="KA22" s="62"/>
      <c r="KB22" s="62"/>
      <c r="KC22" s="62"/>
      <c r="KD22" s="62"/>
      <c r="KE22" s="62"/>
      <c r="KF22" s="62"/>
      <c r="KG22" s="62"/>
      <c r="KH22" s="62"/>
      <c r="KI22" s="62"/>
      <c r="KJ22" s="62"/>
      <c r="KK22" s="62"/>
      <c r="KL22" s="62"/>
      <c r="KM22" s="62"/>
      <c r="KN22" s="62"/>
      <c r="KO22" s="62"/>
      <c r="KP22" s="62"/>
      <c r="KQ22" s="62"/>
      <c r="KR22" s="62"/>
      <c r="KS22" s="62"/>
      <c r="KT22" s="62"/>
      <c r="KU22" s="62"/>
      <c r="KV22" s="62"/>
      <c r="KW22" s="62"/>
      <c r="LR22" s="62"/>
      <c r="LS22" s="62"/>
      <c r="LV22" s="62"/>
      <c r="LW22" s="62"/>
      <c r="LX22" s="62"/>
      <c r="LY22" s="62"/>
      <c r="MD22" s="62"/>
      <c r="ME22" s="62"/>
      <c r="MF22" s="62"/>
      <c r="MG22" s="62"/>
      <c r="MH22" s="62"/>
      <c r="MI22" s="62"/>
      <c r="MR22" s="62"/>
      <c r="MW22" s="62"/>
      <c r="MX22" s="62"/>
      <c r="NC22" s="23"/>
      <c r="ND22" s="23"/>
      <c r="NE22" s="62"/>
      <c r="NF22" s="62"/>
      <c r="NK22" s="62"/>
      <c r="NM22" s="62"/>
      <c r="NS22" s="62"/>
      <c r="NT22" s="62"/>
      <c r="NU22" s="62"/>
      <c r="NV22" s="62"/>
      <c r="NW22" s="62"/>
      <c r="NX22" s="62"/>
      <c r="NY22" s="62"/>
      <c r="NZ22" s="62"/>
      <c r="OA22" s="62"/>
      <c r="OB22" s="62"/>
      <c r="OC22" s="62"/>
      <c r="OD22" s="62"/>
      <c r="OG22" s="62"/>
      <c r="OH22" s="62"/>
      <c r="OI22" s="62"/>
      <c r="OJ22" s="62"/>
      <c r="OO22" s="62"/>
      <c r="OP22" s="62"/>
      <c r="OQ22" s="62"/>
      <c r="OV22" s="62"/>
      <c r="OW22" s="62"/>
      <c r="OX22" s="62"/>
      <c r="OY22" s="62"/>
      <c r="OZ22" s="62"/>
      <c r="PB22" s="62"/>
      <c r="PC22" s="62"/>
      <c r="PI22" s="62"/>
      <c r="PJ22" s="62"/>
      <c r="PK22" s="62"/>
      <c r="PL22" s="62"/>
      <c r="PN22" s="62"/>
      <c r="PO22" s="62"/>
      <c r="PP22" s="62"/>
      <c r="PQ22" s="62"/>
      <c r="PR22" s="62"/>
      <c r="PU22" s="62"/>
      <c r="PV22" s="62"/>
      <c r="PW22" s="62"/>
      <c r="PX22" s="62"/>
      <c r="PY22" s="62"/>
      <c r="PZ22" s="62"/>
      <c r="QA22" s="62"/>
      <c r="QB22" s="62"/>
      <c r="QC22" s="62"/>
      <c r="QD22" s="62"/>
      <c r="QE22" s="62"/>
      <c r="QI22" s="62"/>
      <c r="QL22" s="62"/>
      <c r="QM22" s="62"/>
      <c r="QN22" s="62"/>
      <c r="QO22" s="62"/>
      <c r="QP22" s="62"/>
      <c r="QQ22" s="62"/>
      <c r="QR22" s="62"/>
      <c r="QS22" s="62"/>
      <c r="QT22" s="62"/>
      <c r="QU22" s="62"/>
      <c r="RO22" s="62"/>
      <c r="RP22" s="62"/>
      <c r="RQ22" s="62"/>
      <c r="RR22" s="62"/>
      <c r="RS22" s="62"/>
      <c r="RV22" s="62"/>
      <c r="RW22" s="62"/>
      <c r="RZ22" s="62"/>
      <c r="SC22" s="62"/>
      <c r="SD22" s="62"/>
      <c r="SE22" s="62"/>
      <c r="SF22" s="62"/>
      <c r="SG22" s="62"/>
      <c r="SH22" s="62"/>
      <c r="SI22" s="62"/>
      <c r="SJ22" s="62"/>
      <c r="SK22" s="62"/>
      <c r="SL22" s="62"/>
      <c r="SM22" s="62"/>
      <c r="SN22" s="62"/>
      <c r="SO22" s="62"/>
      <c r="SP22" s="62"/>
      <c r="SQ22" s="62"/>
      <c r="SR22" s="62"/>
      <c r="SS22" s="62"/>
      <c r="ST22" s="62"/>
      <c r="SU22" s="62"/>
      <c r="TD22" s="62"/>
      <c r="TF22" s="62"/>
      <c r="TG22" s="62"/>
      <c r="TH22" s="62"/>
      <c r="TI22" s="62"/>
      <c r="TJ22" s="62"/>
      <c r="TK22" s="62"/>
      <c r="TL22" s="62"/>
      <c r="TM22" s="62"/>
      <c r="TQ22" s="62"/>
      <c r="TR22" s="62"/>
      <c r="TS22" s="62"/>
      <c r="TT22" s="62"/>
      <c r="TU22" s="62"/>
      <c r="TV22" s="62"/>
      <c r="TW22" s="62"/>
      <c r="TX22" s="62"/>
      <c r="TY22" s="62"/>
      <c r="TZ22" s="62"/>
      <c r="UA22" s="62"/>
      <c r="UI22" s="62"/>
      <c r="UJ22" s="62"/>
      <c r="VM22" s="62"/>
      <c r="VN22" s="62"/>
      <c r="VT22" s="62"/>
      <c r="VU22" s="62"/>
      <c r="VW22" s="62"/>
      <c r="VX22" s="62"/>
      <c r="VY22" s="62"/>
      <c r="VZ22" s="62"/>
      <c r="WO22" s="62"/>
      <c r="WQ22" s="62"/>
      <c r="XA22" s="62"/>
      <c r="XB22" s="62"/>
      <c r="XC22" s="62"/>
      <c r="XE22" s="62"/>
      <c r="XF22" s="62"/>
      <c r="XG22" s="62"/>
      <c r="XH22" s="62"/>
      <c r="XI22" s="62"/>
      <c r="XJ22" s="62"/>
      <c r="XK22" s="62"/>
      <c r="XL22" s="62"/>
      <c r="XM22" s="62"/>
      <c r="XN22" s="62"/>
      <c r="XO22" s="62"/>
      <c r="XP22" s="62"/>
      <c r="XQ22" s="62"/>
      <c r="XR22" s="62"/>
      <c r="XS22" s="62"/>
      <c r="XT22" s="62"/>
      <c r="XU22" s="62"/>
      <c r="XV22" s="62"/>
      <c r="XW22" s="62"/>
      <c r="XX22" s="62"/>
      <c r="XY22" s="62"/>
      <c r="XZ22" s="62"/>
      <c r="YA22" s="62"/>
      <c r="YB22" s="62"/>
      <c r="YH22" s="62"/>
      <c r="YI22" s="62"/>
      <c r="YJ22" s="62"/>
      <c r="YK22" s="62"/>
      <c r="YL22" s="62"/>
      <c r="YM22" s="62"/>
      <c r="YN22" s="62"/>
      <c r="YU22" s="62"/>
      <c r="YV22" s="62"/>
      <c r="YW22" s="62"/>
      <c r="YX22" s="62"/>
      <c r="YY22" s="62"/>
      <c r="YZ22" s="62"/>
      <c r="ZA22" s="62"/>
      <c r="ZB22" s="62"/>
      <c r="ZD22" s="62"/>
      <c r="ZF22" s="62"/>
      <c r="ZG22" s="62"/>
      <c r="ZL22" s="62"/>
      <c r="ZM22" s="62"/>
      <c r="ZP22" s="62"/>
      <c r="ZQ22" s="62"/>
      <c r="ZR22" s="62"/>
      <c r="ZS22" s="62"/>
      <c r="ZT22" s="62"/>
      <c r="ZV22" s="62"/>
      <c r="ZW22" s="62"/>
      <c r="ZX22" s="62"/>
      <c r="ZZ22" s="62"/>
      <c r="AAA22" s="62"/>
      <c r="AAB22" s="62"/>
      <c r="AAC22" s="62"/>
      <c r="AAM22" s="62"/>
      <c r="AAT22" s="62"/>
      <c r="AAU22" s="62"/>
      <c r="AAV22" s="62"/>
      <c r="AAW22" s="62"/>
      <c r="ABB22" s="62"/>
      <c r="ABC22" s="62"/>
      <c r="ABD22" s="62"/>
      <c r="ABE22" s="62"/>
      <c r="ABF22" s="62"/>
      <c r="ABG22" s="62"/>
      <c r="ABH22" s="62"/>
      <c r="ABI22" s="62"/>
      <c r="ABJ22" s="62"/>
      <c r="ABK22" s="62"/>
      <c r="ABL22" s="62"/>
      <c r="ABM22" s="62"/>
      <c r="ABN22" s="62"/>
      <c r="ABO22" s="62"/>
      <c r="ABP22" s="62"/>
      <c r="ABQ22" s="62"/>
      <c r="ABR22" s="62"/>
      <c r="ABV22" s="62"/>
      <c r="ACA22" s="62"/>
      <c r="ACB22" s="62"/>
      <c r="ACC22" s="62"/>
      <c r="ACD22" s="62"/>
      <c r="ACE22" s="62"/>
      <c r="ACN22" s="62"/>
      <c r="ACO22" s="62"/>
      <c r="ACP22" s="62"/>
      <c r="ADK22" s="62"/>
      <c r="ADL22" s="62"/>
      <c r="ADM22" s="62"/>
      <c r="ADN22" s="62"/>
      <c r="ADP22" s="62"/>
      <c r="ADQ22" s="62"/>
      <c r="ADW22" s="62"/>
      <c r="ADX22" s="62"/>
      <c r="ADY22" s="62"/>
      <c r="ADZ22" s="62"/>
      <c r="AEA22" s="62"/>
      <c r="AEB22" s="62"/>
      <c r="AEI22" s="62"/>
      <c r="AEK22" s="62"/>
      <c r="AEN22" s="62"/>
      <c r="AEU22" s="62"/>
      <c r="AEV22" s="62"/>
      <c r="AEZ22" s="62"/>
      <c r="AFI22" s="62"/>
      <c r="AFJ22" s="62"/>
      <c r="AFK22" s="62"/>
      <c r="AGA22" s="62"/>
      <c r="AGB22" s="62"/>
      <c r="AGO22" s="62"/>
      <c r="AGP22" s="62"/>
      <c r="AGQ22" s="62"/>
      <c r="AGR22" s="62"/>
      <c r="AGS22" s="62"/>
      <c r="AHC22" s="62"/>
      <c r="AHH22" s="62"/>
      <c r="AHI22" s="62"/>
      <c r="AHJ22" s="62"/>
      <c r="AHK22" s="62"/>
      <c r="AHL22" s="62"/>
      <c r="AHM22" s="62"/>
      <c r="AHN22" s="62"/>
      <c r="AHR22" s="62"/>
      <c r="AHS22" s="62"/>
      <c r="AHT22" s="62"/>
      <c r="AHU22" s="62"/>
      <c r="AHV22" s="62"/>
      <c r="AHY22" s="62"/>
      <c r="AHZ22" s="62"/>
      <c r="AIA22" s="62"/>
      <c r="AIG22" s="62"/>
      <c r="AIH22" s="62"/>
      <c r="AIJ22" s="62"/>
      <c r="AIK22" s="62"/>
      <c r="AIQ22" s="62"/>
      <c r="AIR22" s="62"/>
      <c r="AJF22" s="62"/>
      <c r="AJG22" s="62"/>
      <c r="AJR22" s="62"/>
      <c r="AKF22" s="62"/>
      <c r="AKG22" s="62"/>
      <c r="AKH22" s="62"/>
      <c r="AKI22" s="62"/>
      <c r="AKJ22" s="62"/>
      <c r="AKR22" s="62"/>
      <c r="AKS22" s="62"/>
      <c r="AKV22" s="62"/>
      <c r="ALA22" s="62"/>
      <c r="ALB22" s="62"/>
      <c r="ALC22" s="62"/>
      <c r="ALE22" s="62"/>
      <c r="ALV22" s="62"/>
      <c r="ALW22" s="62"/>
      <c r="ALX22" s="62"/>
      <c r="ALY22" s="62"/>
      <c r="AMA22" s="62"/>
      <c r="AMB22" s="62"/>
      <c r="AMC22" s="62"/>
      <c r="AMD22" s="62"/>
      <c r="AMU22" s="62"/>
      <c r="AMY22" s="62"/>
      <c r="ANA22" s="62"/>
      <c r="AND22" s="62"/>
      <c r="ANE22" s="62"/>
      <c r="ANM22" s="62"/>
      <c r="ANN22" s="62"/>
      <c r="ANO22" s="62"/>
      <c r="ANP22" s="62"/>
      <c r="ANQ22" s="62"/>
      <c r="ANR22" s="62"/>
      <c r="ANS22" s="62"/>
      <c r="ANT22" s="62"/>
      <c r="ANU22" s="62"/>
      <c r="ANW22" s="62"/>
      <c r="ANX22" s="62"/>
      <c r="ANY22" s="62"/>
      <c r="AOK22" s="62"/>
      <c r="AOL22" s="62"/>
      <c r="AOM22" s="62"/>
      <c r="AON22" s="62"/>
      <c r="AOO22" s="62"/>
      <c r="AOP22" s="62"/>
      <c r="AOR22" s="62"/>
      <c r="AOS22" s="62"/>
      <c r="AOT22" s="62"/>
      <c r="AOU22" s="62"/>
      <c r="AOV22" s="62"/>
      <c r="APA22" s="62"/>
      <c r="APE22" s="62"/>
      <c r="APG22" s="62"/>
      <c r="APH22" s="62"/>
      <c r="API22" s="62"/>
      <c r="APN22" s="62"/>
      <c r="APO22" s="62"/>
      <c r="APU22" s="62"/>
      <c r="APV22" s="62"/>
      <c r="AQT22" s="62"/>
      <c r="AQU22" s="62"/>
      <c r="AQV22" s="62"/>
      <c r="AQW22" s="62"/>
      <c r="AQX22" s="62"/>
      <c r="AQY22" s="62"/>
      <c r="AQZ22" s="62"/>
      <c r="ARC22" s="62"/>
      <c r="ARD22" s="62"/>
      <c r="ARJ22" s="62"/>
      <c r="ARK22" s="62"/>
      <c r="ARL22" s="62"/>
      <c r="ARM22" s="62"/>
      <c r="ARN22" s="62"/>
      <c r="ARO22" s="62"/>
      <c r="ARP22" s="62"/>
      <c r="ARQ22" s="62"/>
      <c r="ARR22" s="62"/>
      <c r="ARY22" s="62"/>
      <c r="ASA22" s="62"/>
      <c r="ASE22" s="62"/>
      <c r="ASF22" s="62"/>
      <c r="ASG22" s="62"/>
      <c r="ASH22" s="62"/>
      <c r="ASO22" s="62"/>
      <c r="ASP22" s="62"/>
      <c r="ASQ22" s="62"/>
      <c r="ASR22" s="62"/>
      <c r="ASS22" s="62"/>
      <c r="AST22" s="62"/>
      <c r="ASU22" s="62"/>
      <c r="ATD22" s="62"/>
      <c r="ATE22" s="62"/>
      <c r="ATF22" s="62"/>
      <c r="ATG22" s="62"/>
      <c r="ATH22" s="62"/>
      <c r="ATI22" s="62"/>
      <c r="ATJ22" s="62"/>
      <c r="ATK22" s="62"/>
      <c r="ATL22" s="62"/>
      <c r="ATP22" s="62"/>
      <c r="ATU22" s="62"/>
    </row>
    <row r="23" spans="1:1217" s="46" customFormat="1">
      <c r="A23" s="47" t="s">
        <v>218</v>
      </c>
      <c r="B23" s="47"/>
      <c r="C23" s="1" t="s">
        <v>4</v>
      </c>
      <c r="D23" s="47">
        <v>74</v>
      </c>
      <c r="E23" s="49" t="s">
        <v>27</v>
      </c>
      <c r="F23" s="48" t="s">
        <v>501</v>
      </c>
      <c r="G23" s="48" t="s">
        <v>163</v>
      </c>
      <c r="H23" s="48" t="s">
        <v>163</v>
      </c>
      <c r="I23" s="8">
        <v>40950</v>
      </c>
      <c r="J23" s="8">
        <v>41487</v>
      </c>
      <c r="K23" s="53">
        <v>40940</v>
      </c>
      <c r="L23" s="22" t="s">
        <v>20</v>
      </c>
      <c r="M23" s="22" t="s">
        <v>228</v>
      </c>
      <c r="N23" s="22" t="s">
        <v>20</v>
      </c>
      <c r="O23" s="48" t="s">
        <v>255</v>
      </c>
      <c r="P23" s="48" t="s">
        <v>256</v>
      </c>
      <c r="Q23" s="49" t="s">
        <v>257</v>
      </c>
      <c r="R23" s="48" t="s">
        <v>257</v>
      </c>
      <c r="S23" s="48" t="s">
        <v>258</v>
      </c>
      <c r="T23" s="49"/>
      <c r="U23" s="49"/>
      <c r="V23" s="21" t="s">
        <v>229</v>
      </c>
      <c r="W23" s="20">
        <f>VLOOKUP(V23,'CATALOGO NOI'!$A$2:$B$47,2,0)</f>
        <v>27</v>
      </c>
      <c r="X23" s="49" t="s">
        <v>132</v>
      </c>
      <c r="Y23" s="54">
        <f>VLOOKUP(X23,'CATALOGO NOI'!$E$2:$F$164,2,0)</f>
        <v>2</v>
      </c>
      <c r="Z23" s="49" t="s">
        <v>91</v>
      </c>
      <c r="AA23" s="15"/>
      <c r="AB23" s="15"/>
      <c r="AC23" s="49" t="s">
        <v>93</v>
      </c>
      <c r="AD23" s="9" t="s">
        <v>94</v>
      </c>
      <c r="AE23" s="9" t="s">
        <v>94</v>
      </c>
      <c r="AF23" s="9" t="s">
        <v>95</v>
      </c>
      <c r="AG23" s="9" t="s">
        <v>94</v>
      </c>
      <c r="AH23" s="9" t="s">
        <v>94</v>
      </c>
      <c r="AI23" s="9" t="s">
        <v>94</v>
      </c>
      <c r="AJ23" s="9" t="s">
        <v>94</v>
      </c>
      <c r="AK23" s="9" t="s">
        <v>94</v>
      </c>
      <c r="AL23" s="9" t="s">
        <v>94</v>
      </c>
      <c r="AM23" s="9" t="s">
        <v>95</v>
      </c>
      <c r="AN23" s="9" t="s">
        <v>94</v>
      </c>
      <c r="AO23" s="9" t="s">
        <v>94</v>
      </c>
      <c r="AP23" s="9" t="s">
        <v>94</v>
      </c>
      <c r="AQ23" s="9" t="s">
        <v>94</v>
      </c>
      <c r="AR23" s="9" t="s">
        <v>94</v>
      </c>
      <c r="AS23" s="9" t="s">
        <v>94</v>
      </c>
      <c r="AT23" s="9" t="s">
        <v>95</v>
      </c>
      <c r="AU23" s="9" t="s">
        <v>94</v>
      </c>
      <c r="AV23" s="9" t="s">
        <v>94</v>
      </c>
      <c r="AW23" s="9" t="s">
        <v>94</v>
      </c>
      <c r="AX23" s="9" t="s">
        <v>94</v>
      </c>
      <c r="AY23" s="9" t="s">
        <v>94</v>
      </c>
      <c r="AZ23" s="9" t="s">
        <v>94</v>
      </c>
      <c r="BA23" s="9" t="s">
        <v>95</v>
      </c>
      <c r="BB23" s="9" t="s">
        <v>94</v>
      </c>
      <c r="BC23" s="9" t="s">
        <v>94</v>
      </c>
      <c r="BD23" s="9" t="s">
        <v>94</v>
      </c>
      <c r="BE23" s="9" t="s">
        <v>94</v>
      </c>
      <c r="BF23" s="9" t="s">
        <v>94</v>
      </c>
      <c r="BG23" s="9" t="s">
        <v>94</v>
      </c>
      <c r="BH23" s="9" t="s">
        <v>95</v>
      </c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14">
        <v>30</v>
      </c>
      <c r="CB23" s="13">
        <v>4000</v>
      </c>
      <c r="CC23" s="13">
        <f t="shared" si="11"/>
        <v>133.33333333333334</v>
      </c>
      <c r="CD23" s="6">
        <f t="shared" si="12"/>
        <v>16</v>
      </c>
      <c r="CE23" s="6">
        <f t="shared" si="13"/>
        <v>0</v>
      </c>
      <c r="CF23" s="6">
        <f t="shared" si="14"/>
        <v>0</v>
      </c>
      <c r="CG23" s="6">
        <f t="shared" si="15"/>
        <v>0</v>
      </c>
      <c r="CH23" s="13">
        <f t="shared" si="16"/>
        <v>2133.3333333333335</v>
      </c>
      <c r="CI23" s="13">
        <v>0</v>
      </c>
      <c r="CJ23" s="13">
        <v>0</v>
      </c>
      <c r="CK23" s="13">
        <v>0</v>
      </c>
      <c r="CL23" s="13">
        <v>0</v>
      </c>
      <c r="CM23" s="12">
        <f t="shared" si="17"/>
        <v>2133.3333333333335</v>
      </c>
      <c r="CN23" s="13">
        <v>0</v>
      </c>
      <c r="CO23" s="13">
        <f t="shared" si="18"/>
        <v>0</v>
      </c>
      <c r="CP23" s="6">
        <v>0</v>
      </c>
      <c r="CQ23" s="13">
        <f t="shared" si="19"/>
        <v>0</v>
      </c>
      <c r="CR23" s="13">
        <f t="shared" si="20"/>
        <v>4000</v>
      </c>
      <c r="CS23" s="13">
        <f t="shared" si="21"/>
        <v>2133.3333333333335</v>
      </c>
      <c r="CT23" s="9"/>
      <c r="CU23" s="69"/>
      <c r="CV23" s="66">
        <v>0</v>
      </c>
      <c r="CW23" s="7"/>
      <c r="CX23" s="17"/>
      <c r="CY23" s="18"/>
      <c r="CZ23" s="18"/>
      <c r="DA23" s="62"/>
      <c r="DQ23" s="62"/>
      <c r="DR23" s="62"/>
      <c r="DS23" s="62"/>
      <c r="EE23" s="62"/>
      <c r="EF23" s="62"/>
      <c r="EX23" s="62"/>
      <c r="EY23" s="62"/>
      <c r="EZ23" s="62"/>
      <c r="FB23" s="62"/>
      <c r="FC23" s="62"/>
      <c r="FD23" s="62"/>
      <c r="FE23" s="62"/>
      <c r="FF23" s="62"/>
      <c r="FQ23" s="62"/>
      <c r="FR23" s="62"/>
      <c r="FS23" s="62"/>
      <c r="FT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HM23" s="62"/>
      <c r="HN23" s="62"/>
      <c r="HO23" s="62"/>
      <c r="HP23" s="62"/>
      <c r="HQ23" s="62"/>
      <c r="HR23" s="62"/>
      <c r="HX23" s="62"/>
      <c r="HY23" s="62"/>
      <c r="IW23" s="62"/>
      <c r="JH23" s="62"/>
      <c r="JI23" s="62"/>
      <c r="JJ23" s="62"/>
      <c r="JK23" s="62"/>
      <c r="JL23" s="62"/>
      <c r="JO23" s="62"/>
      <c r="JP23" s="62"/>
      <c r="JQ23" s="62"/>
      <c r="JR23" s="62"/>
      <c r="JS23" s="62"/>
      <c r="JT23" s="62"/>
      <c r="JU23" s="62"/>
      <c r="JV23" s="62"/>
      <c r="JW23" s="62"/>
      <c r="JX23" s="62"/>
      <c r="JY23" s="62"/>
      <c r="KF23" s="62"/>
      <c r="KG23" s="62"/>
      <c r="KH23" s="62"/>
      <c r="KI23" s="62"/>
      <c r="KM23" s="62"/>
      <c r="KT23" s="62"/>
      <c r="KU23" s="62"/>
      <c r="KV23" s="62"/>
      <c r="KW23" s="62"/>
      <c r="KX23" s="62"/>
      <c r="KY23" s="62"/>
      <c r="KZ23" s="62"/>
      <c r="LA23" s="62"/>
      <c r="LB23" s="62"/>
      <c r="LC23" s="62"/>
      <c r="LD23" s="62"/>
      <c r="LE23" s="62"/>
      <c r="LM23" s="62"/>
      <c r="LN23" s="62"/>
      <c r="LO23" s="62"/>
      <c r="LP23" s="62"/>
      <c r="LQ23" s="62"/>
      <c r="LV23" s="62"/>
      <c r="LW23" s="62"/>
      <c r="LX23" s="62"/>
      <c r="LY23" s="62"/>
      <c r="LZ23" s="62"/>
      <c r="MA23" s="62"/>
      <c r="MB23" s="62"/>
      <c r="MC23" s="62"/>
      <c r="MD23" s="62"/>
      <c r="ME23" s="62"/>
      <c r="MF23" s="62"/>
      <c r="MG23" s="62"/>
      <c r="MH23" s="62"/>
      <c r="NE23" s="62"/>
      <c r="NF23" s="62"/>
      <c r="NG23" s="62"/>
      <c r="NH23" s="62"/>
      <c r="NI23" s="62"/>
      <c r="NJ23" s="62"/>
      <c r="NK23" s="62"/>
      <c r="NL23" s="62"/>
      <c r="NM23" s="62"/>
      <c r="NN23" s="62"/>
      <c r="NO23" s="62"/>
      <c r="NS23" s="62"/>
      <c r="NT23" s="62"/>
      <c r="OC23" s="62"/>
      <c r="OD23" s="62"/>
      <c r="OG23" s="62"/>
      <c r="OH23" s="62"/>
      <c r="OI23" s="62"/>
      <c r="OJ23" s="62"/>
      <c r="OO23" s="62"/>
      <c r="OW23" s="62"/>
      <c r="OX23" s="62"/>
      <c r="PB23" s="62"/>
      <c r="PC23" s="62"/>
      <c r="PI23" s="62"/>
      <c r="PJ23" s="62"/>
      <c r="PK23" s="62"/>
      <c r="PL23" s="62"/>
      <c r="PM23" s="62"/>
      <c r="PQ23" s="62"/>
      <c r="PR23" s="62"/>
      <c r="PW23" s="62"/>
      <c r="PX23" s="62"/>
      <c r="QD23" s="62"/>
      <c r="QE23" s="62"/>
      <c r="QF23" s="62"/>
      <c r="QG23" s="62"/>
      <c r="QH23" s="62"/>
      <c r="QI23" s="62"/>
      <c r="QJ23" s="62"/>
      <c r="QK23" s="62"/>
      <c r="QL23" s="62"/>
      <c r="QM23" s="62"/>
      <c r="QV23" s="62"/>
      <c r="QW23" s="62"/>
      <c r="QZ23" s="62"/>
      <c r="RA23" s="62"/>
      <c r="RB23" s="62"/>
      <c r="RC23" s="62"/>
      <c r="RD23" s="62"/>
      <c r="RE23" s="62"/>
      <c r="RF23" s="62"/>
      <c r="RG23" s="62"/>
      <c r="RH23" s="62"/>
      <c r="RI23" s="62"/>
      <c r="RJ23" s="62"/>
      <c r="RK23" s="62"/>
      <c r="RL23" s="62"/>
      <c r="RM23" s="62"/>
      <c r="RN23" s="62"/>
      <c r="RO23" s="62"/>
      <c r="RP23" s="62"/>
      <c r="RQ23" s="62"/>
      <c r="RR23" s="62"/>
      <c r="RT23" s="62"/>
      <c r="RU23" s="62"/>
      <c r="RV23" s="62"/>
      <c r="RW23" s="62"/>
      <c r="RX23" s="62"/>
      <c r="RY23" s="62"/>
      <c r="RZ23" s="62"/>
      <c r="SC23" s="62"/>
      <c r="SD23" s="62"/>
      <c r="SE23" s="62"/>
      <c r="SF23" s="62"/>
      <c r="SG23" s="62"/>
      <c r="SK23" s="62"/>
      <c r="TA23" s="62"/>
      <c r="TD23" s="62"/>
      <c r="TQ23" s="62"/>
      <c r="TR23" s="62"/>
      <c r="TS23" s="62"/>
      <c r="TT23" s="62"/>
      <c r="TU23" s="62"/>
      <c r="TV23" s="62"/>
      <c r="TW23" s="62"/>
      <c r="TX23" s="62"/>
      <c r="TY23" s="62"/>
      <c r="TZ23" s="62"/>
      <c r="UA23" s="62"/>
      <c r="UD23" s="62"/>
      <c r="UE23" s="62"/>
      <c r="UF23" s="62"/>
      <c r="UG23" s="62"/>
      <c r="UH23" s="62"/>
      <c r="UI23" s="62"/>
      <c r="UJ23" s="62"/>
      <c r="VM23" s="62"/>
      <c r="VQ23" s="62"/>
      <c r="VR23" s="62"/>
      <c r="VS23" s="62"/>
      <c r="WG23" s="62"/>
      <c r="WH23" s="62"/>
      <c r="WI23" s="62"/>
      <c r="WO23" s="62"/>
      <c r="WP23" s="62"/>
      <c r="WQ23" s="62"/>
      <c r="XD23" s="62"/>
      <c r="YA23" s="62"/>
      <c r="YB23" s="62"/>
      <c r="YE23" s="62"/>
      <c r="YH23" s="62"/>
      <c r="YI23" s="62"/>
      <c r="YJ23" s="62"/>
      <c r="YP23" s="62"/>
      <c r="YQ23" s="62"/>
      <c r="YR23" s="62"/>
      <c r="YS23" s="62"/>
      <c r="YT23" s="62"/>
      <c r="YU23" s="62"/>
      <c r="YV23" s="62"/>
      <c r="YW23" s="62"/>
      <c r="YX23" s="62"/>
      <c r="YY23" s="62"/>
      <c r="YZ23" s="62"/>
      <c r="ZA23" s="62"/>
      <c r="ZD23" s="62"/>
      <c r="ZF23" s="62"/>
      <c r="ZG23" s="62"/>
      <c r="ZL23" s="62"/>
      <c r="ZN23" s="62"/>
      <c r="ZO23" s="62"/>
      <c r="ZQ23" s="62"/>
      <c r="ZR23" s="62"/>
      <c r="ZT23" s="62"/>
      <c r="ZU23" s="62"/>
      <c r="ZW23" s="62"/>
      <c r="ZX23" s="62"/>
      <c r="ZZ23" s="62"/>
      <c r="AAA23" s="62"/>
      <c r="AAB23" s="62"/>
      <c r="AAC23" s="62"/>
      <c r="AAD23" s="62"/>
      <c r="AAE23" s="62"/>
      <c r="AAF23" s="62"/>
      <c r="AAG23" s="62"/>
      <c r="AAH23" s="62"/>
      <c r="AAI23" s="62"/>
      <c r="AAJ23" s="62"/>
      <c r="AAK23" s="62"/>
      <c r="AAL23" s="62"/>
      <c r="AAM23" s="62"/>
      <c r="AAT23" s="62"/>
      <c r="AAU23" s="62"/>
      <c r="AAV23" s="62"/>
      <c r="AAW23" s="62"/>
      <c r="AAX23" s="62"/>
      <c r="AAY23" s="62"/>
      <c r="AAZ23" s="62"/>
      <c r="ABA23" s="62"/>
      <c r="ABB23" s="62"/>
      <c r="ABC23" s="62"/>
      <c r="ABD23" s="62"/>
      <c r="ABE23" s="62"/>
      <c r="ABF23" s="62"/>
      <c r="ABG23" s="62"/>
      <c r="ABH23" s="62"/>
      <c r="ABI23" s="62"/>
      <c r="ABJ23" s="62"/>
      <c r="ABK23" s="62"/>
      <c r="ABL23" s="62"/>
      <c r="ABO23" s="62"/>
      <c r="ABR23" s="62"/>
      <c r="ABW23" s="62"/>
      <c r="ABX23" s="62"/>
      <c r="ABY23" s="62"/>
      <c r="ABZ23" s="62"/>
      <c r="ACC23" s="62"/>
      <c r="ACD23" s="62"/>
      <c r="ACE23" s="62"/>
      <c r="ACH23" s="62"/>
      <c r="ACI23" s="62"/>
      <c r="ACJ23" s="62"/>
      <c r="ACK23" s="62"/>
      <c r="ACL23" s="62"/>
      <c r="ACM23" s="62"/>
      <c r="ACN23" s="62"/>
      <c r="ACO23" s="62"/>
      <c r="ACP23" s="62"/>
      <c r="ADE23" s="62"/>
      <c r="ADF23" s="62"/>
      <c r="ADI23" s="62"/>
      <c r="ADJ23" s="62"/>
      <c r="ADK23" s="62"/>
      <c r="ADL23" s="62"/>
      <c r="ADM23" s="62"/>
      <c r="ADN23" s="62"/>
      <c r="ADO23" s="62"/>
      <c r="ADR23" s="62"/>
      <c r="ADS23" s="62"/>
      <c r="ADT23" s="62"/>
      <c r="ADU23" s="62"/>
      <c r="ADV23" s="62"/>
      <c r="AEI23" s="62"/>
      <c r="AEK23" s="62"/>
      <c r="AEL23" s="62"/>
      <c r="AEM23" s="62"/>
      <c r="AEN23" s="62"/>
      <c r="AEO23" s="62"/>
      <c r="AEP23" s="62"/>
      <c r="AEW23" s="62"/>
      <c r="AEX23" s="62"/>
      <c r="AFC23" s="62"/>
      <c r="AFD23" s="62"/>
      <c r="AFE23" s="62"/>
      <c r="AFF23" s="62"/>
      <c r="AFG23" s="62"/>
      <c r="AFH23" s="62"/>
      <c r="AFI23" s="62"/>
      <c r="AFJ23" s="62"/>
      <c r="AFK23" s="62"/>
      <c r="AFL23" s="62"/>
      <c r="AFM23" s="62"/>
      <c r="AFO23" s="62"/>
      <c r="AFP23" s="62"/>
      <c r="AFQ23" s="62"/>
      <c r="AFR23" s="23"/>
      <c r="AFS23" s="62"/>
      <c r="AFT23" s="62"/>
      <c r="AFU23" s="62"/>
      <c r="AFV23" s="62"/>
      <c r="AFZ23" s="62"/>
      <c r="AGA23" s="62"/>
      <c r="AGB23" s="62"/>
      <c r="AGJ23" s="62"/>
      <c r="AGK23" s="62"/>
      <c r="AGL23" s="62"/>
      <c r="AGM23" s="62"/>
      <c r="AGV23" s="62"/>
      <c r="AGW23" s="62"/>
      <c r="AGX23" s="62"/>
      <c r="AGY23" s="62"/>
      <c r="AGZ23" s="62"/>
      <c r="AHA23" s="62"/>
      <c r="AHB23" s="62"/>
      <c r="AHC23" s="62"/>
      <c r="AHH23" s="62"/>
      <c r="AHI23" s="62"/>
      <c r="AHJ23" s="62"/>
      <c r="AHK23" s="62"/>
      <c r="AHL23" s="62"/>
      <c r="AHM23" s="62"/>
      <c r="AHN23" s="62"/>
      <c r="AIF23" s="62"/>
      <c r="AII23" s="62"/>
      <c r="AIP23" s="62"/>
      <c r="AJE23" s="62"/>
      <c r="AJF23" s="62"/>
      <c r="AJG23" s="62"/>
      <c r="AKF23" s="62"/>
      <c r="AKG23" s="62"/>
      <c r="AKH23" s="62"/>
      <c r="AKI23" s="62"/>
      <c r="AKJ23" s="62"/>
      <c r="AKK23" s="62"/>
      <c r="AKL23" s="62"/>
      <c r="AKM23" s="62"/>
      <c r="AKN23" s="62"/>
      <c r="AKO23" s="62"/>
      <c r="AKP23" s="62"/>
      <c r="AKQ23" s="62"/>
      <c r="AKR23" s="62"/>
      <c r="AKS23" s="62"/>
      <c r="AKT23" s="62"/>
      <c r="AKU23" s="62"/>
      <c r="AKX23" s="62"/>
      <c r="AKY23" s="62"/>
      <c r="AKZ23" s="62"/>
      <c r="ALA23" s="62"/>
      <c r="ALB23" s="62"/>
      <c r="ALC23" s="62"/>
      <c r="ALF23" s="62"/>
      <c r="ALG23" s="62"/>
      <c r="ALV23" s="62"/>
      <c r="ALW23" s="62"/>
      <c r="ALX23" s="62"/>
      <c r="ALY23" s="62"/>
      <c r="ALZ23" s="62"/>
      <c r="AMK23" s="62"/>
      <c r="AML23" s="62"/>
      <c r="AMM23" s="62"/>
      <c r="AMN23" s="62"/>
      <c r="AMO23" s="62"/>
      <c r="AMP23" s="62"/>
      <c r="AMQ23" s="62"/>
      <c r="AMR23" s="62"/>
      <c r="AMS23" s="62"/>
      <c r="AMT23" s="62"/>
      <c r="AMY23" s="62"/>
      <c r="ANA23" s="62"/>
      <c r="ANF23" s="62"/>
      <c r="ANG23" s="62"/>
      <c r="ANH23" s="62"/>
      <c r="ANI23" s="62"/>
      <c r="ANS23" s="62"/>
      <c r="ANT23" s="62"/>
      <c r="ANU23" s="62"/>
      <c r="ANV23" s="62"/>
      <c r="AOM23" s="62"/>
      <c r="AON23" s="62"/>
      <c r="AOO23" s="62"/>
      <c r="AOP23" s="62"/>
      <c r="AOQ23" s="62"/>
      <c r="AOR23" s="23"/>
      <c r="AOS23" s="23"/>
      <c r="AOT23" s="23"/>
      <c r="AOU23" s="62"/>
      <c r="AOV23" s="62"/>
      <c r="AOW23" s="62"/>
      <c r="AOX23" s="62"/>
      <c r="AOY23" s="62"/>
      <c r="AOZ23" s="62"/>
      <c r="APG23" s="62"/>
      <c r="APH23" s="62"/>
      <c r="API23" s="62"/>
      <c r="APL23" s="62"/>
      <c r="APM23" s="62"/>
      <c r="APN23" s="62"/>
      <c r="APO23" s="62"/>
      <c r="APP23" s="62"/>
      <c r="APQ23" s="62"/>
      <c r="APR23" s="62"/>
      <c r="APU23" s="62"/>
      <c r="APV23" s="62"/>
      <c r="APW23" s="62"/>
      <c r="APX23" s="62"/>
      <c r="APY23" s="62"/>
      <c r="APZ23" s="62"/>
      <c r="AQA23" s="62"/>
      <c r="AQB23" s="62"/>
      <c r="AQC23" s="62"/>
      <c r="AQD23" s="62"/>
      <c r="AQE23" s="62"/>
      <c r="AQF23" s="62"/>
      <c r="AQG23" s="62"/>
      <c r="AQH23" s="62"/>
      <c r="AQI23" s="62"/>
      <c r="AQJ23" s="62"/>
      <c r="AQK23" s="62"/>
      <c r="AQL23" s="62"/>
      <c r="AQM23" s="62"/>
      <c r="AQN23" s="62"/>
      <c r="AQO23" s="62"/>
      <c r="AQP23" s="62"/>
      <c r="AQQ23" s="62"/>
      <c r="AQR23" s="62"/>
      <c r="AQS23" s="62"/>
      <c r="AQT23" s="62"/>
      <c r="AQU23" s="62"/>
      <c r="AQV23" s="62"/>
      <c r="ARA23" s="62"/>
      <c r="ARB23" s="62"/>
      <c r="ARC23" s="62"/>
      <c r="ARD23" s="62"/>
      <c r="ARE23" s="62"/>
      <c r="ARF23" s="62"/>
      <c r="ARG23" s="62"/>
      <c r="ARH23" s="62"/>
      <c r="ARM23" s="62"/>
      <c r="ARN23" s="62"/>
      <c r="ARQ23" s="62"/>
      <c r="ARR23" s="62"/>
      <c r="ARW23" s="62"/>
      <c r="ARX23" s="62"/>
      <c r="ASE23" s="62"/>
      <c r="ASF23" s="62"/>
      <c r="ASG23" s="62"/>
      <c r="ASM23" s="62"/>
      <c r="ASN23" s="62"/>
      <c r="ATM23" s="62"/>
      <c r="ATN23" s="62"/>
    </row>
    <row r="24" spans="1:1217" s="46" customFormat="1">
      <c r="A24" s="47" t="s">
        <v>218</v>
      </c>
      <c r="B24" s="47"/>
      <c r="C24" s="1" t="s">
        <v>4</v>
      </c>
      <c r="D24" s="47">
        <v>97</v>
      </c>
      <c r="E24" s="49" t="s">
        <v>28</v>
      </c>
      <c r="F24" s="48" t="s">
        <v>502</v>
      </c>
      <c r="G24" s="48" t="s">
        <v>163</v>
      </c>
      <c r="H24" s="48" t="s">
        <v>163</v>
      </c>
      <c r="I24" s="8">
        <v>38945</v>
      </c>
      <c r="J24" s="8">
        <v>40909</v>
      </c>
      <c r="K24" s="53">
        <v>38930</v>
      </c>
      <c r="L24" s="22" t="s">
        <v>20</v>
      </c>
      <c r="M24" s="22" t="s">
        <v>228</v>
      </c>
      <c r="N24" s="22"/>
      <c r="O24" s="48" t="s">
        <v>259</v>
      </c>
      <c r="P24" s="48" t="s">
        <v>260</v>
      </c>
      <c r="Q24" s="49" t="s">
        <v>261</v>
      </c>
      <c r="R24" s="48" t="s">
        <v>261</v>
      </c>
      <c r="S24" s="48" t="s">
        <v>262</v>
      </c>
      <c r="T24" s="49">
        <v>1434419782</v>
      </c>
      <c r="U24" s="49"/>
      <c r="V24" s="21" t="s">
        <v>249</v>
      </c>
      <c r="W24" s="20">
        <f>VLOOKUP(V24,'CATALOGO NOI'!$A$2:$B$47,2,0)</f>
        <v>4</v>
      </c>
      <c r="X24" s="49" t="s">
        <v>132</v>
      </c>
      <c r="Y24" s="54">
        <f>VLOOKUP(X24,'CATALOGO NOI'!$E$2:$F$164,2,0)</f>
        <v>2</v>
      </c>
      <c r="Z24" s="49" t="s">
        <v>105</v>
      </c>
      <c r="AA24" s="15"/>
      <c r="AB24" s="15"/>
      <c r="AC24" s="49" t="s">
        <v>93</v>
      </c>
      <c r="AD24" s="9" t="s">
        <v>94</v>
      </c>
      <c r="AE24" s="9" t="s">
        <v>94</v>
      </c>
      <c r="AF24" s="9" t="s">
        <v>95</v>
      </c>
      <c r="AG24" s="9" t="s">
        <v>94</v>
      </c>
      <c r="AH24" s="9" t="s">
        <v>94</v>
      </c>
      <c r="AI24" s="9" t="s">
        <v>94</v>
      </c>
      <c r="AJ24" s="9" t="s">
        <v>94</v>
      </c>
      <c r="AK24" s="9" t="s">
        <v>94</v>
      </c>
      <c r="AL24" s="9" t="s">
        <v>94</v>
      </c>
      <c r="AM24" s="9" t="s">
        <v>95</v>
      </c>
      <c r="AN24" s="9" t="s">
        <v>94</v>
      </c>
      <c r="AO24" s="9" t="s">
        <v>94</v>
      </c>
      <c r="AP24" s="9" t="s">
        <v>94</v>
      </c>
      <c r="AQ24" s="9" t="s">
        <v>94</v>
      </c>
      <c r="AR24" s="9" t="s">
        <v>94</v>
      </c>
      <c r="AS24" s="9" t="s">
        <v>94</v>
      </c>
      <c r="AT24" s="9" t="s">
        <v>95</v>
      </c>
      <c r="AU24" s="9" t="s">
        <v>94</v>
      </c>
      <c r="AV24" s="9" t="s">
        <v>94</v>
      </c>
      <c r="AW24" s="9" t="s">
        <v>94</v>
      </c>
      <c r="AX24" s="9" t="s">
        <v>94</v>
      </c>
      <c r="AY24" s="9" t="s">
        <v>94</v>
      </c>
      <c r="AZ24" s="9" t="s">
        <v>94</v>
      </c>
      <c r="BA24" s="9" t="s">
        <v>95</v>
      </c>
      <c r="BB24" s="9" t="s">
        <v>94</v>
      </c>
      <c r="BC24" s="9" t="s">
        <v>94</v>
      </c>
      <c r="BD24" s="9" t="s">
        <v>94</v>
      </c>
      <c r="BE24" s="9" t="s">
        <v>94</v>
      </c>
      <c r="BF24" s="9" t="s">
        <v>94</v>
      </c>
      <c r="BG24" s="9" t="s">
        <v>94</v>
      </c>
      <c r="BH24" s="9" t="s">
        <v>95</v>
      </c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14">
        <v>30</v>
      </c>
      <c r="CB24" s="13">
        <v>9000</v>
      </c>
      <c r="CC24" s="13">
        <f t="shared" si="11"/>
        <v>300</v>
      </c>
      <c r="CD24" s="6">
        <f t="shared" si="12"/>
        <v>16</v>
      </c>
      <c r="CE24" s="6">
        <f t="shared" si="13"/>
        <v>0</v>
      </c>
      <c r="CF24" s="6">
        <f t="shared" si="14"/>
        <v>0</v>
      </c>
      <c r="CG24" s="6">
        <f t="shared" si="15"/>
        <v>0</v>
      </c>
      <c r="CH24" s="13">
        <f t="shared" si="16"/>
        <v>4800</v>
      </c>
      <c r="CI24" s="13">
        <v>0</v>
      </c>
      <c r="CJ24" s="13">
        <v>0</v>
      </c>
      <c r="CK24" s="13">
        <v>0</v>
      </c>
      <c r="CL24" s="13">
        <v>0</v>
      </c>
      <c r="CM24" s="12">
        <f t="shared" si="17"/>
        <v>4800</v>
      </c>
      <c r="CN24" s="13">
        <v>0</v>
      </c>
      <c r="CO24" s="13">
        <f t="shared" si="18"/>
        <v>0</v>
      </c>
      <c r="CP24" s="6">
        <v>0</v>
      </c>
      <c r="CQ24" s="13">
        <f t="shared" si="19"/>
        <v>0</v>
      </c>
      <c r="CR24" s="13">
        <f t="shared" si="20"/>
        <v>9000</v>
      </c>
      <c r="CS24" s="13">
        <f t="shared" si="21"/>
        <v>4800</v>
      </c>
      <c r="CT24" s="9"/>
      <c r="CU24" s="69"/>
      <c r="CV24" s="66">
        <v>0</v>
      </c>
      <c r="CW24" s="7"/>
      <c r="CX24" s="17"/>
      <c r="CY24" s="18"/>
      <c r="CZ24" s="18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  <c r="IX24" s="62"/>
      <c r="IY24" s="62"/>
      <c r="IZ24" s="62"/>
      <c r="JA24" s="62"/>
      <c r="JB24" s="62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62"/>
      <c r="JN24" s="62"/>
      <c r="JO24" s="62"/>
      <c r="JP24" s="62"/>
      <c r="JQ24" s="62"/>
      <c r="JR24" s="62"/>
      <c r="JS24" s="62"/>
      <c r="JT24" s="62"/>
      <c r="JU24" s="62"/>
      <c r="JV24" s="62"/>
      <c r="JW24" s="62"/>
      <c r="JX24" s="62"/>
      <c r="JY24" s="62"/>
      <c r="JZ24" s="62"/>
      <c r="KA24" s="62"/>
      <c r="KB24" s="62"/>
      <c r="KC24" s="62"/>
      <c r="KD24" s="62"/>
      <c r="KE24" s="62"/>
      <c r="KF24" s="62"/>
      <c r="KG24" s="62"/>
      <c r="KH24" s="62"/>
      <c r="KI24" s="62"/>
      <c r="KJ24" s="62"/>
      <c r="KK24" s="62"/>
      <c r="KL24" s="62"/>
      <c r="KM24" s="62"/>
      <c r="KN24" s="62"/>
      <c r="KO24" s="62"/>
      <c r="KP24" s="62"/>
      <c r="KQ24" s="62"/>
      <c r="KR24" s="62"/>
      <c r="KS24" s="62"/>
      <c r="KT24" s="62"/>
      <c r="KU24" s="62"/>
      <c r="KV24" s="62"/>
      <c r="KW24" s="62"/>
      <c r="KX24" s="62"/>
      <c r="KY24" s="62"/>
      <c r="KZ24" s="62"/>
      <c r="LA24" s="62"/>
      <c r="LB24" s="62"/>
      <c r="LC24" s="62"/>
      <c r="LD24" s="62"/>
      <c r="LE24" s="62"/>
      <c r="LF24" s="62"/>
      <c r="LG24" s="62"/>
      <c r="LH24" s="62"/>
      <c r="LI24" s="62"/>
      <c r="LJ24" s="62"/>
      <c r="LK24" s="62"/>
      <c r="LL24" s="62"/>
      <c r="LM24" s="62"/>
      <c r="LN24" s="62"/>
      <c r="LO24" s="62"/>
      <c r="LP24" s="62"/>
      <c r="LQ24" s="62"/>
      <c r="LR24" s="62"/>
      <c r="LS24" s="62"/>
      <c r="LT24" s="62"/>
      <c r="LU24" s="62"/>
      <c r="LV24" s="62"/>
      <c r="LW24" s="62"/>
      <c r="LX24" s="62"/>
      <c r="LY24" s="62"/>
      <c r="LZ24" s="62"/>
      <c r="MA24" s="62"/>
      <c r="MB24" s="62"/>
      <c r="MC24" s="62"/>
      <c r="MD24" s="62"/>
      <c r="ME24" s="62"/>
      <c r="MF24" s="62"/>
      <c r="MG24" s="62"/>
      <c r="MH24" s="62"/>
      <c r="MI24" s="62"/>
      <c r="MJ24" s="62"/>
      <c r="MK24" s="62"/>
      <c r="ML24" s="62"/>
      <c r="MM24" s="62"/>
      <c r="MN24" s="62"/>
      <c r="MO24" s="62"/>
      <c r="MP24" s="62"/>
      <c r="MQ24" s="62"/>
      <c r="MR24" s="62"/>
      <c r="MS24" s="62"/>
      <c r="MT24" s="62"/>
      <c r="MU24" s="62"/>
      <c r="MV24" s="62"/>
      <c r="MW24" s="62"/>
      <c r="MX24" s="62"/>
      <c r="MY24" s="62"/>
      <c r="MZ24" s="62"/>
      <c r="NA24" s="62"/>
      <c r="NB24" s="62"/>
      <c r="NC24" s="62"/>
      <c r="ND24" s="62"/>
      <c r="NE24" s="62"/>
      <c r="NF24" s="62"/>
      <c r="NG24" s="62"/>
      <c r="NH24" s="62"/>
      <c r="NI24" s="62"/>
      <c r="NJ24" s="62"/>
      <c r="NK24" s="62"/>
      <c r="NL24" s="62"/>
      <c r="NM24" s="62"/>
      <c r="NN24" s="62"/>
      <c r="NO24" s="62"/>
      <c r="NP24" s="62"/>
      <c r="NQ24" s="62"/>
      <c r="NR24" s="62"/>
      <c r="NS24" s="62"/>
      <c r="NT24" s="62"/>
      <c r="NU24" s="62"/>
      <c r="NV24" s="62"/>
      <c r="NW24" s="62"/>
      <c r="NX24" s="62"/>
      <c r="NY24" s="62"/>
      <c r="NZ24" s="62"/>
      <c r="OA24" s="62"/>
      <c r="OB24" s="62"/>
      <c r="OC24" s="62"/>
      <c r="OD24" s="62"/>
      <c r="OE24" s="62"/>
      <c r="OF24" s="62"/>
      <c r="OG24" s="62"/>
      <c r="OH24" s="62"/>
      <c r="OI24" s="62"/>
      <c r="OJ24" s="62"/>
      <c r="OK24" s="62"/>
      <c r="OL24" s="62"/>
      <c r="OM24" s="62"/>
      <c r="ON24" s="62"/>
      <c r="OO24" s="62"/>
      <c r="OP24" s="62"/>
      <c r="OQ24" s="62"/>
      <c r="OR24" s="62"/>
      <c r="OS24" s="62"/>
      <c r="OT24" s="62"/>
      <c r="OU24" s="62"/>
      <c r="OV24" s="62"/>
      <c r="PB24" s="62"/>
      <c r="PC24" s="62"/>
      <c r="PF24" s="62"/>
      <c r="PG24" s="62"/>
      <c r="PH24" s="62"/>
      <c r="PI24" s="62"/>
      <c r="PJ24" s="62"/>
      <c r="PK24" s="62"/>
      <c r="PL24" s="62"/>
      <c r="PN24" s="62"/>
      <c r="PO24" s="62"/>
      <c r="PP24" s="62"/>
      <c r="PQ24" s="62"/>
      <c r="PR24" s="62"/>
      <c r="PU24" s="62"/>
      <c r="PW24" s="62"/>
      <c r="PX24" s="62"/>
      <c r="QB24" s="62"/>
      <c r="QC24" s="62"/>
      <c r="QD24" s="62"/>
      <c r="QE24" s="62"/>
      <c r="QF24" s="62"/>
      <c r="QT24" s="62"/>
      <c r="QU24" s="62"/>
      <c r="QZ24" s="62"/>
      <c r="RA24" s="62"/>
      <c r="RB24" s="62"/>
      <c r="RC24" s="62"/>
      <c r="RD24" s="62"/>
      <c r="RE24" s="62"/>
      <c r="RF24" s="62"/>
      <c r="RG24" s="62"/>
      <c r="RH24" s="62"/>
      <c r="RI24" s="62"/>
      <c r="RJ24" s="62"/>
      <c r="RK24" s="62"/>
      <c r="RL24" s="62"/>
      <c r="RO24" s="62"/>
      <c r="RP24" s="62"/>
      <c r="RQ24" s="62"/>
      <c r="RR24" s="62"/>
      <c r="RT24" s="62"/>
      <c r="RU24" s="62"/>
      <c r="RV24" s="62"/>
      <c r="RW24" s="62"/>
      <c r="RZ24" s="62"/>
      <c r="SC24" s="62"/>
      <c r="SD24" s="62"/>
      <c r="SE24" s="62"/>
      <c r="SF24" s="62"/>
      <c r="SG24" s="62"/>
      <c r="SH24" s="62"/>
      <c r="SI24" s="62"/>
      <c r="SJ24" s="62"/>
      <c r="SK24" s="62"/>
      <c r="SL24" s="62"/>
      <c r="SM24" s="62"/>
      <c r="SN24" s="62"/>
      <c r="SQ24" s="62"/>
      <c r="SR24" s="62"/>
      <c r="SS24" s="62"/>
      <c r="ST24" s="62"/>
      <c r="SZ24" s="62"/>
      <c r="TD24" s="62"/>
      <c r="UD24" s="62"/>
      <c r="UE24" s="62"/>
      <c r="UF24" s="62"/>
      <c r="UG24" s="62"/>
      <c r="VM24" s="62"/>
      <c r="VN24" s="62"/>
      <c r="VO24" s="62"/>
      <c r="VP24" s="62"/>
      <c r="VT24" s="62"/>
      <c r="VU24" s="62"/>
      <c r="VV24" s="62"/>
      <c r="WE24" s="62"/>
      <c r="WF24" s="62"/>
      <c r="WO24" s="62"/>
      <c r="WP24" s="62"/>
      <c r="WR24" s="62"/>
      <c r="WW24" s="62"/>
      <c r="WX24" s="62"/>
      <c r="WY24" s="62"/>
      <c r="WZ24" s="62"/>
      <c r="XA24" s="62"/>
      <c r="XB24" s="62"/>
      <c r="XC24" s="62"/>
      <c r="XE24" s="62"/>
      <c r="XF24" s="62"/>
      <c r="XI24" s="62"/>
      <c r="XJ24" s="62"/>
      <c r="XK24" s="62"/>
      <c r="XL24" s="62"/>
      <c r="XM24" s="62"/>
      <c r="XN24" s="62"/>
      <c r="XO24" s="62"/>
      <c r="XP24" s="62"/>
      <c r="XQ24" s="62"/>
      <c r="XR24" s="62"/>
      <c r="XS24" s="62"/>
      <c r="XT24" s="62"/>
      <c r="XU24" s="62"/>
      <c r="XV24" s="62"/>
      <c r="XW24" s="62"/>
      <c r="XX24" s="62"/>
      <c r="YA24" s="62"/>
      <c r="YB24" s="62"/>
      <c r="YP24" s="62"/>
      <c r="YQ24" s="62"/>
      <c r="YR24" s="62"/>
      <c r="YS24" s="62"/>
      <c r="YT24" s="62"/>
      <c r="YU24" s="62"/>
      <c r="YV24" s="62"/>
      <c r="YW24" s="62"/>
      <c r="YX24" s="62"/>
      <c r="YY24" s="62"/>
      <c r="YZ24" s="62"/>
      <c r="ZA24" s="62"/>
      <c r="ZB24" s="62"/>
      <c r="ZD24" s="62"/>
      <c r="ZF24" s="62"/>
      <c r="ZG24" s="62"/>
      <c r="ZH24" s="62"/>
      <c r="ZI24" s="62"/>
      <c r="ZJ24" s="62"/>
      <c r="ZK24" s="62"/>
      <c r="ZM24" s="62"/>
      <c r="ZP24" s="62"/>
      <c r="ZQ24" s="62"/>
      <c r="ZR24" s="62"/>
      <c r="ZS24" s="62"/>
      <c r="ZU24" s="62"/>
      <c r="ZW24" s="62"/>
      <c r="ZX24" s="62"/>
      <c r="ZZ24" s="62"/>
      <c r="AAA24" s="62"/>
      <c r="AAB24" s="62"/>
      <c r="AAC24" s="62"/>
      <c r="AAM24" s="62"/>
      <c r="AAN24" s="62"/>
      <c r="AAO24" s="62"/>
      <c r="AAP24" s="62"/>
      <c r="AAQ24" s="62"/>
      <c r="AAR24" s="62"/>
      <c r="AAS24" s="62"/>
      <c r="AAT24" s="62"/>
      <c r="AAU24" s="62"/>
      <c r="AAV24" s="62"/>
      <c r="AAW24" s="62"/>
      <c r="AAX24" s="62"/>
      <c r="AAY24" s="62"/>
      <c r="AAZ24" s="62"/>
      <c r="ABA24" s="62"/>
      <c r="ABM24" s="62"/>
      <c r="ABN24" s="62"/>
      <c r="ABO24" s="62"/>
      <c r="ABV24" s="62"/>
      <c r="ACC24" s="62"/>
      <c r="ACD24" s="62"/>
      <c r="ACE24" s="62"/>
      <c r="ACN24" s="62"/>
      <c r="ACO24" s="62"/>
      <c r="ACP24" s="62"/>
      <c r="ADG24" s="62"/>
      <c r="ADH24" s="62"/>
      <c r="ADI24" s="62"/>
      <c r="ADJ24" s="62"/>
      <c r="ADK24" s="62"/>
      <c r="ADL24" s="62"/>
      <c r="ADM24" s="62"/>
      <c r="ADN24" s="62"/>
      <c r="ADO24" s="62"/>
      <c r="ADR24" s="62"/>
      <c r="ADS24" s="62"/>
      <c r="ADT24" s="62"/>
      <c r="ADU24" s="62"/>
      <c r="ADV24" s="62"/>
      <c r="AEC24" s="62"/>
      <c r="AED24" s="62"/>
      <c r="AEE24" s="62"/>
      <c r="AEF24" s="62"/>
      <c r="AEG24" s="62"/>
      <c r="AEH24" s="62"/>
      <c r="AEI24" s="62"/>
      <c r="AEJ24" s="62"/>
      <c r="AEK24" s="62"/>
      <c r="AEN24" s="62"/>
      <c r="AEO24" s="62"/>
      <c r="AEP24" s="62"/>
      <c r="AEQ24" s="62"/>
      <c r="AER24" s="62"/>
      <c r="AEU24" s="62"/>
      <c r="AEV24" s="62"/>
      <c r="AFD24" s="62"/>
      <c r="AFE24" s="62"/>
      <c r="AFO24" s="62"/>
      <c r="AFP24" s="62"/>
      <c r="AFR24" s="62"/>
      <c r="AGC24" s="62"/>
      <c r="AGI24" s="62"/>
      <c r="AGO24" s="62"/>
      <c r="AGP24" s="62"/>
      <c r="AGQ24" s="62"/>
      <c r="AGR24" s="62"/>
      <c r="AGS24" s="62"/>
      <c r="AGT24" s="62"/>
      <c r="AGU24" s="62"/>
      <c r="AHH24" s="62"/>
      <c r="AHI24" s="62"/>
      <c r="AHJ24" s="62"/>
      <c r="AHK24" s="62"/>
      <c r="AHL24" s="62"/>
      <c r="AHM24" s="62"/>
      <c r="AHN24" s="62"/>
      <c r="AHR24" s="62"/>
      <c r="AHS24" s="62"/>
      <c r="AHT24" s="62"/>
      <c r="AHU24" s="62"/>
      <c r="AHV24" s="62"/>
      <c r="AHY24" s="62"/>
      <c r="AHZ24" s="62"/>
      <c r="AIA24" s="62"/>
      <c r="AIF24" s="62"/>
      <c r="AII24" s="62"/>
      <c r="AIK24" s="62"/>
      <c r="AIL24" s="62"/>
      <c r="AIM24" s="62"/>
      <c r="AIN24" s="62"/>
      <c r="AIO24" s="62"/>
      <c r="AJE24" s="62"/>
      <c r="AJF24" s="62"/>
      <c r="AJG24" s="62"/>
      <c r="AJS24" s="62"/>
      <c r="AJT24" s="62"/>
      <c r="AJU24" s="62"/>
      <c r="AJV24" s="62"/>
      <c r="AKD24" s="62"/>
      <c r="AKE24" s="62"/>
      <c r="AKV24" s="62"/>
      <c r="ALA24" s="62"/>
      <c r="ALB24" s="62"/>
      <c r="ALC24" s="62"/>
      <c r="ALF24" s="62"/>
      <c r="ALG24" s="62"/>
      <c r="ALO24" s="62"/>
      <c r="ALP24" s="62"/>
      <c r="ALQ24" s="62"/>
      <c r="ALR24" s="62"/>
      <c r="ALS24" s="62"/>
      <c r="ALT24" s="62"/>
      <c r="ALU24" s="62"/>
      <c r="ALV24" s="62"/>
      <c r="ALW24" s="62"/>
      <c r="ALX24" s="62"/>
      <c r="ALY24" s="62"/>
      <c r="ALZ24" s="62"/>
      <c r="AMA24" s="62"/>
      <c r="AMB24" s="62"/>
      <c r="AMC24" s="62"/>
      <c r="AMD24" s="62"/>
      <c r="AMH24" s="62"/>
      <c r="AML24" s="62"/>
      <c r="AMM24" s="62"/>
      <c r="AMN24" s="62"/>
      <c r="AMO24" s="62"/>
      <c r="AMP24" s="62"/>
      <c r="AMQ24" s="62"/>
      <c r="AMR24" s="62"/>
      <c r="AMS24" s="62"/>
      <c r="AMT24" s="62"/>
      <c r="AMU24" s="62"/>
      <c r="AMY24" s="62"/>
      <c r="AMZ24" s="62"/>
      <c r="ANA24" s="62"/>
      <c r="AND24" s="62"/>
      <c r="ANE24" s="62"/>
      <c r="ANJ24" s="62"/>
      <c r="ANK24" s="62"/>
      <c r="ANL24" s="62"/>
      <c r="ANX24" s="62"/>
      <c r="ANY24" s="62"/>
      <c r="AOB24" s="62"/>
      <c r="AOC24" s="62"/>
      <c r="AOD24" s="62"/>
      <c r="AOE24" s="62"/>
      <c r="AOF24" s="62"/>
      <c r="AOG24" s="62"/>
      <c r="AOK24" s="62"/>
      <c r="AOL24" s="62"/>
      <c r="AOQ24" s="62"/>
      <c r="APB24" s="62"/>
      <c r="APC24" s="62"/>
      <c r="APD24" s="62"/>
      <c r="APE24" s="62"/>
      <c r="APH24" s="62"/>
      <c r="API24" s="62"/>
      <c r="APK24" s="62"/>
      <c r="APQ24" s="62"/>
      <c r="APW24" s="62"/>
      <c r="APX24" s="62"/>
      <c r="APY24" s="62"/>
      <c r="APZ24" s="62"/>
      <c r="AQA24" s="62"/>
      <c r="AQB24" s="62"/>
      <c r="AQC24" s="62"/>
      <c r="AQD24" s="62"/>
      <c r="AQE24" s="62"/>
      <c r="AQF24" s="62"/>
      <c r="AQJ24" s="62"/>
      <c r="AQK24" s="62"/>
      <c r="AQL24" s="62"/>
      <c r="AQQ24" s="62"/>
      <c r="AQR24" s="62"/>
      <c r="AQW24" s="62"/>
      <c r="AQX24" s="62"/>
      <c r="ARA24" s="62"/>
      <c r="ARM24" s="62"/>
      <c r="ARN24" s="62"/>
      <c r="ARS24" s="62"/>
      <c r="ART24" s="62"/>
      <c r="ARW24" s="62"/>
      <c r="ARX24" s="62"/>
      <c r="ARY24" s="62"/>
      <c r="ATC24" s="62"/>
      <c r="ATM24" s="62"/>
      <c r="ATN24" s="62"/>
      <c r="ATP24" s="62"/>
      <c r="ATQ24" s="62"/>
      <c r="ATR24" s="62"/>
      <c r="ATS24" s="62"/>
      <c r="ATT24" s="62"/>
    </row>
    <row r="25" spans="1:1217" s="46" customFormat="1">
      <c r="A25" s="47" t="s">
        <v>218</v>
      </c>
      <c r="B25" s="47"/>
      <c r="C25" s="1" t="s">
        <v>4</v>
      </c>
      <c r="D25" s="47">
        <v>87</v>
      </c>
      <c r="E25" s="49" t="s">
        <v>29</v>
      </c>
      <c r="F25" s="48" t="s">
        <v>501</v>
      </c>
      <c r="G25" s="48" t="s">
        <v>163</v>
      </c>
      <c r="H25" s="48" t="s">
        <v>163</v>
      </c>
      <c r="I25" s="8">
        <v>40812</v>
      </c>
      <c r="J25" s="8">
        <v>41487</v>
      </c>
      <c r="K25" s="53">
        <v>40787</v>
      </c>
      <c r="L25" s="22" t="s">
        <v>20</v>
      </c>
      <c r="M25" s="22" t="s">
        <v>228</v>
      </c>
      <c r="N25" s="22" t="s">
        <v>20</v>
      </c>
      <c r="O25" s="48" t="s">
        <v>264</v>
      </c>
      <c r="P25" s="48" t="s">
        <v>265</v>
      </c>
      <c r="Q25" s="49" t="s">
        <v>266</v>
      </c>
      <c r="R25" s="48" t="s">
        <v>266</v>
      </c>
      <c r="S25" s="48" t="s">
        <v>267</v>
      </c>
      <c r="T25" s="49"/>
      <c r="U25" s="49"/>
      <c r="V25" s="21" t="s">
        <v>268</v>
      </c>
      <c r="W25" s="20">
        <f>VLOOKUP(V25,'CATALOGO NOI'!$A$2:$B$47,2,0)</f>
        <v>34</v>
      </c>
      <c r="X25" s="49" t="s">
        <v>132</v>
      </c>
      <c r="Y25" s="54">
        <f>VLOOKUP(X25,'CATALOGO NOI'!$E$2:$F$164,2,0)</f>
        <v>2</v>
      </c>
      <c r="Z25" s="49" t="s">
        <v>105</v>
      </c>
      <c r="AA25" s="15"/>
      <c r="AB25" s="15"/>
      <c r="AC25" s="49" t="s">
        <v>93</v>
      </c>
      <c r="AD25" s="9" t="s">
        <v>94</v>
      </c>
      <c r="AE25" s="9" t="s">
        <v>94</v>
      </c>
      <c r="AF25" s="9" t="s">
        <v>95</v>
      </c>
      <c r="AG25" s="9" t="s">
        <v>94</v>
      </c>
      <c r="AH25" s="9" t="s">
        <v>94</v>
      </c>
      <c r="AI25" s="9" t="s">
        <v>94</v>
      </c>
      <c r="AJ25" s="9" t="s">
        <v>94</v>
      </c>
      <c r="AK25" s="9" t="s">
        <v>94</v>
      </c>
      <c r="AL25" s="9" t="s">
        <v>94</v>
      </c>
      <c r="AM25" s="9" t="s">
        <v>95</v>
      </c>
      <c r="AN25" s="9" t="s">
        <v>94</v>
      </c>
      <c r="AO25" s="9" t="s">
        <v>94</v>
      </c>
      <c r="AP25" s="9" t="s">
        <v>94</v>
      </c>
      <c r="AQ25" s="9" t="s">
        <v>94</v>
      </c>
      <c r="AR25" s="9" t="s">
        <v>94</v>
      </c>
      <c r="AS25" s="9" t="s">
        <v>94</v>
      </c>
      <c r="AT25" s="9" t="s">
        <v>95</v>
      </c>
      <c r="AU25" s="9" t="s">
        <v>94</v>
      </c>
      <c r="AV25" s="9" t="s">
        <v>94</v>
      </c>
      <c r="AW25" s="9" t="s">
        <v>94</v>
      </c>
      <c r="AX25" s="9" t="s">
        <v>94</v>
      </c>
      <c r="AY25" s="9" t="s">
        <v>94</v>
      </c>
      <c r="AZ25" s="9" t="s">
        <v>94</v>
      </c>
      <c r="BA25" s="9" t="s">
        <v>95</v>
      </c>
      <c r="BB25" s="9" t="s">
        <v>94</v>
      </c>
      <c r="BC25" s="9" t="s">
        <v>94</v>
      </c>
      <c r="BD25" s="9" t="s">
        <v>94</v>
      </c>
      <c r="BE25" s="9" t="s">
        <v>94</v>
      </c>
      <c r="BF25" s="9" t="s">
        <v>94</v>
      </c>
      <c r="BG25" s="9" t="s">
        <v>94</v>
      </c>
      <c r="BH25" s="9" t="s">
        <v>95</v>
      </c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14">
        <v>30</v>
      </c>
      <c r="CB25" s="13">
        <v>9000</v>
      </c>
      <c r="CC25" s="13">
        <f t="shared" si="11"/>
        <v>300</v>
      </c>
      <c r="CD25" s="6">
        <f t="shared" si="12"/>
        <v>16</v>
      </c>
      <c r="CE25" s="6">
        <f t="shared" si="13"/>
        <v>0</v>
      </c>
      <c r="CF25" s="6">
        <f t="shared" si="14"/>
        <v>0</v>
      </c>
      <c r="CG25" s="6">
        <f t="shared" si="15"/>
        <v>0</v>
      </c>
      <c r="CH25" s="13">
        <f t="shared" si="16"/>
        <v>4800</v>
      </c>
      <c r="CI25" s="13">
        <v>0</v>
      </c>
      <c r="CJ25" s="13">
        <v>0</v>
      </c>
      <c r="CK25" s="13">
        <v>0</v>
      </c>
      <c r="CL25" s="13">
        <v>0</v>
      </c>
      <c r="CM25" s="12">
        <f t="shared" si="17"/>
        <v>4800</v>
      </c>
      <c r="CN25" s="13">
        <v>0</v>
      </c>
      <c r="CO25" s="13">
        <f t="shared" si="18"/>
        <v>0</v>
      </c>
      <c r="CP25" s="6">
        <v>0</v>
      </c>
      <c r="CQ25" s="13">
        <f t="shared" si="19"/>
        <v>0</v>
      </c>
      <c r="CR25" s="13">
        <f t="shared" si="20"/>
        <v>9000</v>
      </c>
      <c r="CS25" s="13">
        <f t="shared" si="21"/>
        <v>4800</v>
      </c>
      <c r="CT25" s="9"/>
      <c r="CU25" s="69"/>
      <c r="CV25" s="66">
        <v>0</v>
      </c>
      <c r="CW25" s="7"/>
      <c r="CX25" s="17"/>
      <c r="CY25" s="18"/>
      <c r="CZ25" s="18"/>
      <c r="DA25" s="62"/>
      <c r="DF25" s="62"/>
      <c r="DG25" s="62"/>
      <c r="DH25" s="62"/>
      <c r="DI25" s="62"/>
      <c r="DJ25" s="62"/>
      <c r="DK25" s="62"/>
      <c r="DL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G25" s="62"/>
      <c r="EH25" s="62"/>
      <c r="EI25" s="62"/>
      <c r="EJ25" s="62"/>
      <c r="EK25" s="62"/>
      <c r="EL25" s="62"/>
      <c r="EM25" s="62"/>
      <c r="EP25" s="62"/>
      <c r="EX25" s="62"/>
      <c r="EY25" s="62"/>
      <c r="FG25" s="62"/>
      <c r="FQ25" s="62"/>
      <c r="FR25" s="62"/>
      <c r="FS25" s="62"/>
      <c r="FT25" s="62"/>
      <c r="FU25" s="62"/>
      <c r="FX25" s="62"/>
      <c r="FY25" s="62"/>
      <c r="FZ25" s="62"/>
      <c r="GA25" s="62"/>
      <c r="GB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K25" s="62"/>
      <c r="HL25" s="62"/>
      <c r="HM25" s="62"/>
      <c r="HN25" s="62"/>
      <c r="HO25" s="62"/>
      <c r="HP25" s="62"/>
      <c r="HQ25" s="62"/>
      <c r="HR25" s="62"/>
      <c r="HV25" s="62"/>
      <c r="HX25" s="62"/>
      <c r="HY25" s="62"/>
      <c r="HZ25" s="62"/>
      <c r="IA25" s="62"/>
      <c r="IR25" s="62"/>
      <c r="IW25" s="62"/>
      <c r="IX25" s="62"/>
      <c r="IY25" s="62"/>
      <c r="IZ25" s="62"/>
      <c r="JA25" s="62"/>
      <c r="JH25" s="62"/>
      <c r="JP25" s="62"/>
      <c r="JQ25" s="62"/>
      <c r="JR25" s="62"/>
      <c r="JS25" s="62"/>
      <c r="JT25" s="62"/>
      <c r="JU25" s="62"/>
      <c r="JV25" s="62"/>
      <c r="JW25" s="62"/>
      <c r="JX25" s="62"/>
      <c r="JY25" s="62"/>
      <c r="KF25" s="62"/>
      <c r="KT25" s="62"/>
      <c r="KU25" s="62"/>
      <c r="KV25" s="62"/>
      <c r="KW25" s="62"/>
      <c r="KX25" s="62"/>
      <c r="KY25" s="62"/>
      <c r="KZ25" s="62"/>
      <c r="LA25" s="62"/>
      <c r="LB25" s="62"/>
      <c r="LC25" s="62"/>
      <c r="LD25" s="62"/>
      <c r="LE25" s="62"/>
      <c r="LI25" s="62"/>
      <c r="LJ25" s="62"/>
      <c r="LT25" s="62"/>
      <c r="LU25" s="62"/>
      <c r="LZ25" s="62"/>
      <c r="MA25" s="62"/>
      <c r="MB25" s="62"/>
      <c r="MC25" s="62"/>
      <c r="MD25" s="62"/>
      <c r="MS25" s="62"/>
      <c r="MT25" s="62"/>
      <c r="MU25" s="62"/>
      <c r="MV25" s="62"/>
      <c r="MW25" s="62"/>
      <c r="MX25" s="62"/>
      <c r="MY25" s="62"/>
      <c r="MZ25" s="62"/>
      <c r="NA25" s="62"/>
      <c r="NE25" s="62"/>
      <c r="NF25" s="62"/>
      <c r="NK25" s="62"/>
      <c r="NL25" s="62"/>
      <c r="NM25" s="62"/>
      <c r="NO25" s="62"/>
      <c r="NS25" s="62"/>
      <c r="NT25" s="62"/>
      <c r="OO25" s="62"/>
      <c r="OV25" s="62"/>
      <c r="PB25" s="62"/>
      <c r="PC25" s="62"/>
      <c r="PN25" s="62"/>
      <c r="PO25" s="62"/>
      <c r="PP25" s="62"/>
      <c r="PQ25" s="62"/>
      <c r="PR25" s="62"/>
      <c r="PU25" s="62"/>
      <c r="PW25" s="62"/>
      <c r="PX25" s="62"/>
      <c r="PY25" s="62"/>
      <c r="PZ25" s="62"/>
      <c r="QA25" s="62"/>
      <c r="QD25" s="62"/>
      <c r="QE25" s="62"/>
      <c r="QT25" s="62"/>
      <c r="QU25" s="62"/>
      <c r="RO25" s="62"/>
      <c r="RP25" s="62"/>
      <c r="RQ25" s="62"/>
      <c r="RR25" s="62"/>
      <c r="RS25" s="62"/>
      <c r="SC25" s="62"/>
      <c r="SD25" s="62"/>
      <c r="SE25" s="62"/>
      <c r="SF25" s="62"/>
      <c r="SG25" s="62"/>
      <c r="SQ25" s="62"/>
      <c r="SR25" s="62"/>
      <c r="SS25" s="62"/>
      <c r="ST25" s="62"/>
      <c r="SU25" s="62"/>
      <c r="SY25" s="62"/>
      <c r="TA25" s="62"/>
      <c r="TD25" s="62"/>
      <c r="TF25" s="62"/>
      <c r="TG25" s="62"/>
      <c r="TH25" s="62"/>
      <c r="TI25" s="62"/>
      <c r="TJ25" s="62"/>
      <c r="TK25" s="62"/>
      <c r="TL25" s="62"/>
      <c r="TM25" s="62"/>
      <c r="TQ25" s="62"/>
      <c r="UD25" s="62"/>
      <c r="UE25" s="62"/>
      <c r="UF25" s="62"/>
      <c r="UG25" s="62"/>
      <c r="UH25" s="62"/>
      <c r="UJ25" s="62"/>
      <c r="VF25" s="62"/>
      <c r="VG25" s="62"/>
      <c r="VH25" s="62"/>
      <c r="VI25" s="62"/>
      <c r="VJ25" s="62"/>
      <c r="VK25" s="62"/>
      <c r="VL25" s="62"/>
      <c r="VN25" s="62"/>
      <c r="VO25" s="62"/>
      <c r="VP25" s="62"/>
      <c r="VR25" s="62"/>
      <c r="VS25" s="62"/>
      <c r="VT25" s="62"/>
      <c r="VU25" s="62"/>
      <c r="VV25" s="62"/>
      <c r="WP25" s="62"/>
      <c r="WS25" s="62"/>
      <c r="WT25" s="62"/>
      <c r="WU25" s="62"/>
      <c r="WV25" s="62"/>
      <c r="WW25" s="62"/>
      <c r="WX25" s="62"/>
      <c r="WY25" s="62"/>
      <c r="WZ25" s="62"/>
      <c r="XD25" s="62"/>
      <c r="XE25" s="62"/>
      <c r="XF25" s="62"/>
      <c r="XG25" s="62"/>
      <c r="XH25" s="62"/>
      <c r="YI25" s="62"/>
      <c r="YJ25" s="62"/>
      <c r="YK25" s="62"/>
      <c r="YL25" s="62"/>
      <c r="YM25" s="62"/>
      <c r="YN25" s="62"/>
      <c r="YO25" s="62"/>
      <c r="YU25" s="62"/>
      <c r="YV25" s="62"/>
      <c r="YW25" s="62"/>
      <c r="YX25" s="62"/>
      <c r="YY25" s="62"/>
      <c r="YZ25" s="62"/>
      <c r="ZB25" s="62"/>
      <c r="ZC25" s="62"/>
      <c r="ZD25" s="62"/>
      <c r="ZE25" s="62"/>
      <c r="ZF25" s="62"/>
      <c r="ZG25" s="62"/>
      <c r="ZH25" s="62"/>
      <c r="ZI25" s="62"/>
      <c r="ZJ25" s="62"/>
      <c r="ZK25" s="62"/>
      <c r="ZL25" s="62"/>
      <c r="ZM25" s="62"/>
      <c r="ZP25" s="62"/>
      <c r="ZU25" s="62"/>
      <c r="ZW25" s="62"/>
      <c r="ZX25" s="62"/>
      <c r="ZZ25" s="62"/>
      <c r="AAA25" s="62"/>
      <c r="AAB25" s="62"/>
      <c r="AAC25" s="62"/>
      <c r="AAJ25" s="62"/>
      <c r="AAK25" s="62"/>
      <c r="AAL25" s="62"/>
      <c r="AAN25" s="62"/>
      <c r="AAO25" s="62"/>
      <c r="AAP25" s="62"/>
      <c r="AAQ25" s="62"/>
      <c r="AAR25" s="62"/>
      <c r="AAS25" s="62"/>
      <c r="AAT25" s="62"/>
      <c r="AAU25" s="62"/>
      <c r="AAV25" s="62"/>
      <c r="ABB25" s="62"/>
      <c r="ABC25" s="62"/>
      <c r="ABD25" s="62"/>
      <c r="ABE25" s="62"/>
      <c r="ABF25" s="62"/>
      <c r="ABG25" s="62"/>
      <c r="ABH25" s="62"/>
      <c r="ABI25" s="62"/>
      <c r="ABJ25" s="62"/>
      <c r="ABK25" s="62"/>
      <c r="ABM25" s="62"/>
      <c r="ABN25" s="62"/>
      <c r="ABV25" s="62"/>
      <c r="ABW25" s="62"/>
      <c r="ABX25" s="62"/>
      <c r="ABY25" s="62"/>
      <c r="ABZ25" s="62"/>
      <c r="ACA25" s="62"/>
      <c r="ACB25" s="62"/>
      <c r="ACC25" s="62"/>
      <c r="ACD25" s="62"/>
      <c r="ACH25" s="62"/>
      <c r="ACI25" s="62"/>
      <c r="ACN25" s="62"/>
      <c r="ACO25" s="62"/>
      <c r="ACP25" s="62"/>
      <c r="ACX25" s="62"/>
      <c r="ACY25" s="62"/>
      <c r="ACZ25" s="62"/>
      <c r="ADA25" s="62"/>
      <c r="ADB25" s="62"/>
      <c r="ADC25" s="62"/>
      <c r="ADD25" s="62"/>
      <c r="ADG25" s="62"/>
      <c r="ADH25" s="62"/>
      <c r="ADI25" s="62"/>
      <c r="ADJ25" s="62"/>
      <c r="ADR25" s="62"/>
      <c r="ADS25" s="62"/>
      <c r="ADT25" s="62"/>
      <c r="ADU25" s="62"/>
      <c r="ADV25" s="62"/>
      <c r="AEC25" s="62"/>
      <c r="AED25" s="62"/>
      <c r="AEE25" s="62"/>
      <c r="AEF25" s="62"/>
      <c r="AEG25" s="62"/>
      <c r="AEH25" s="62"/>
      <c r="AEN25" s="62"/>
      <c r="AEU25" s="62"/>
      <c r="AEV25" s="62"/>
      <c r="AEW25" s="62"/>
      <c r="AEX25" s="62"/>
      <c r="AFC25" s="62"/>
      <c r="AFF25" s="62"/>
      <c r="AFG25" s="62"/>
      <c r="AFH25" s="62"/>
      <c r="AFI25" s="23"/>
      <c r="AFJ25" s="23"/>
      <c r="AFK25" s="23"/>
      <c r="AFL25" s="62"/>
      <c r="AFM25" s="62"/>
      <c r="AFO25" s="62"/>
      <c r="AFP25" s="62"/>
      <c r="AFQ25" s="62"/>
      <c r="AGO25" s="62"/>
      <c r="AGP25" s="62"/>
      <c r="AGT25" s="62"/>
      <c r="AGU25" s="62"/>
      <c r="AGV25" s="62"/>
      <c r="AGW25" s="62"/>
      <c r="AHH25" s="62"/>
      <c r="AHI25" s="62"/>
      <c r="AHJ25" s="62"/>
      <c r="AHK25" s="62"/>
      <c r="AHL25" s="62"/>
      <c r="AHM25" s="62"/>
      <c r="AHN25" s="62"/>
      <c r="AHO25" s="62"/>
      <c r="AHP25" s="62"/>
      <c r="AIF25" s="62"/>
      <c r="AII25" s="62"/>
      <c r="AIP25" s="62"/>
      <c r="AIQ25" s="62"/>
      <c r="AIR25" s="62"/>
      <c r="AIS25" s="62"/>
      <c r="AIT25" s="62"/>
      <c r="AIU25" s="62"/>
      <c r="AIV25" s="62"/>
      <c r="AIW25" s="62"/>
      <c r="AIX25" s="62"/>
      <c r="AIY25" s="62"/>
      <c r="AIZ25" s="62"/>
      <c r="AJA25" s="62"/>
      <c r="AJB25" s="62"/>
      <c r="AJC25" s="62"/>
      <c r="AJD25" s="62"/>
      <c r="AJH25" s="62"/>
      <c r="AJI25" s="62"/>
      <c r="AJJ25" s="62"/>
      <c r="AJK25" s="62"/>
      <c r="AJL25" s="62"/>
      <c r="AJM25" s="62"/>
      <c r="AJN25" s="62"/>
      <c r="AJO25" s="62"/>
      <c r="AJP25" s="62"/>
      <c r="AJQ25" s="62"/>
      <c r="AJZ25" s="62"/>
      <c r="AKA25" s="62"/>
      <c r="AKB25" s="62"/>
      <c r="AKC25" s="62"/>
      <c r="AKT25" s="62"/>
      <c r="AKU25" s="62"/>
      <c r="ALA25" s="62"/>
      <c r="ALB25" s="62"/>
      <c r="ALC25" s="62"/>
      <c r="ALF25" s="62"/>
      <c r="ALG25" s="62"/>
      <c r="ALV25" s="62"/>
      <c r="ALW25" s="62"/>
      <c r="ALX25" s="62"/>
      <c r="ALY25" s="62"/>
      <c r="AMA25" s="62"/>
      <c r="AMB25" s="62"/>
      <c r="AMC25" s="62"/>
      <c r="AMD25" s="62"/>
      <c r="AME25" s="62"/>
      <c r="AMF25" s="62"/>
      <c r="AMT25" s="62"/>
      <c r="AMU25" s="62"/>
      <c r="AMW25" s="62"/>
      <c r="AMX25" s="62"/>
      <c r="AND25" s="62"/>
      <c r="ANE25" s="62"/>
      <c r="ANF25" s="62"/>
      <c r="ANG25" s="62"/>
      <c r="ANH25" s="62"/>
      <c r="ANI25" s="62"/>
      <c r="ANO25" s="62"/>
      <c r="ANP25" s="62"/>
      <c r="ANQ25" s="62"/>
      <c r="ANR25" s="62"/>
      <c r="ANS25" s="62"/>
      <c r="ANT25" s="62"/>
      <c r="ANU25" s="62"/>
      <c r="ANW25" s="62"/>
      <c r="ANX25" s="62"/>
      <c r="ANY25" s="62"/>
      <c r="ANZ25" s="62"/>
      <c r="AOA25" s="62"/>
      <c r="AOB25" s="62"/>
      <c r="AOC25" s="62"/>
      <c r="AOD25" s="62"/>
      <c r="AOE25" s="62"/>
      <c r="AOF25" s="62"/>
      <c r="AOG25" s="62"/>
      <c r="AOM25" s="62"/>
      <c r="AON25" s="62"/>
      <c r="AOO25" s="62"/>
      <c r="AOP25" s="62"/>
      <c r="AOU25" s="62"/>
      <c r="AOV25" s="62"/>
      <c r="APB25" s="62"/>
      <c r="APC25" s="62"/>
      <c r="APD25" s="62"/>
      <c r="APJ25" s="62"/>
      <c r="APK25" s="62"/>
      <c r="APL25" s="62"/>
      <c r="APM25" s="62"/>
      <c r="APP25" s="62"/>
      <c r="APQ25" s="62"/>
      <c r="AQJ25" s="62"/>
      <c r="AQK25" s="62"/>
      <c r="AQL25" s="62"/>
      <c r="AQQ25" s="62"/>
      <c r="AQR25" s="62"/>
      <c r="AQW25" s="62"/>
      <c r="AQX25" s="62"/>
      <c r="ARC25" s="62"/>
      <c r="ARD25" s="62"/>
      <c r="ARE25" s="62"/>
      <c r="ARF25" s="62"/>
      <c r="ARG25" s="62"/>
      <c r="ARH25" s="62"/>
      <c r="ARM25" s="62"/>
      <c r="ARN25" s="62"/>
      <c r="ARO25" s="62"/>
      <c r="ARP25" s="62"/>
      <c r="ARY25" s="62"/>
      <c r="ASB25" s="62"/>
      <c r="ASC25" s="62"/>
      <c r="ASD25" s="62"/>
      <c r="ASE25" s="62"/>
      <c r="ASF25" s="62"/>
      <c r="ASG25" s="62"/>
      <c r="ASO25" s="62"/>
      <c r="ASP25" s="62"/>
      <c r="ASQ25" s="62"/>
      <c r="ASR25" s="62"/>
      <c r="ASS25" s="62"/>
      <c r="AST25" s="62"/>
      <c r="ASU25" s="62"/>
      <c r="ATO25" s="62"/>
    </row>
    <row r="26" spans="1:1217" s="46" customFormat="1">
      <c r="A26" s="47" t="s">
        <v>218</v>
      </c>
      <c r="B26" s="47"/>
      <c r="C26" s="1" t="s">
        <v>4</v>
      </c>
      <c r="D26" s="47">
        <v>91</v>
      </c>
      <c r="E26" s="49" t="s">
        <v>30</v>
      </c>
      <c r="F26" s="48" t="s">
        <v>501</v>
      </c>
      <c r="G26" s="48" t="s">
        <v>163</v>
      </c>
      <c r="H26" s="48" t="s">
        <v>163</v>
      </c>
      <c r="I26" s="8">
        <v>40134</v>
      </c>
      <c r="J26" s="8">
        <v>41487</v>
      </c>
      <c r="K26" s="53">
        <v>40118</v>
      </c>
      <c r="L26" s="22" t="s">
        <v>20</v>
      </c>
      <c r="M26" s="22" t="s">
        <v>228</v>
      </c>
      <c r="N26" s="22" t="s">
        <v>34</v>
      </c>
      <c r="O26" s="48" t="s">
        <v>269</v>
      </c>
      <c r="P26" s="48" t="s">
        <v>270</v>
      </c>
      <c r="Q26" s="49" t="s">
        <v>271</v>
      </c>
      <c r="R26" s="48" t="s">
        <v>271</v>
      </c>
      <c r="S26" s="48" t="s">
        <v>272</v>
      </c>
      <c r="T26" s="49" t="s">
        <v>273</v>
      </c>
      <c r="U26" s="49"/>
      <c r="V26" s="21" t="s">
        <v>249</v>
      </c>
      <c r="W26" s="20">
        <f>VLOOKUP(V26,'CATALOGO NOI'!$A$2:$B$47,2,0)</f>
        <v>4</v>
      </c>
      <c r="X26" s="49" t="s">
        <v>132</v>
      </c>
      <c r="Y26" s="54">
        <f>VLOOKUP(X26,'CATALOGO NOI'!$E$2:$F$164,2,0)</f>
        <v>2</v>
      </c>
      <c r="Z26" s="49" t="s">
        <v>105</v>
      </c>
      <c r="AA26" s="15"/>
      <c r="AB26" s="15"/>
      <c r="AC26" s="49" t="s">
        <v>93</v>
      </c>
      <c r="AD26" s="9" t="s">
        <v>94</v>
      </c>
      <c r="AE26" s="9" t="s">
        <v>94</v>
      </c>
      <c r="AF26" s="9" t="s">
        <v>95</v>
      </c>
      <c r="AG26" s="9" t="s">
        <v>94</v>
      </c>
      <c r="AH26" s="9" t="s">
        <v>94</v>
      </c>
      <c r="AI26" s="9" t="s">
        <v>94</v>
      </c>
      <c r="AJ26" s="9" t="s">
        <v>94</v>
      </c>
      <c r="AK26" s="9" t="s">
        <v>94</v>
      </c>
      <c r="AL26" s="9" t="s">
        <v>94</v>
      </c>
      <c r="AM26" s="9" t="s">
        <v>95</v>
      </c>
      <c r="AN26" s="9" t="s">
        <v>94</v>
      </c>
      <c r="AO26" s="9" t="s">
        <v>94</v>
      </c>
      <c r="AP26" s="9" t="s">
        <v>94</v>
      </c>
      <c r="AQ26" s="9" t="s">
        <v>94</v>
      </c>
      <c r="AR26" s="9" t="s">
        <v>94</v>
      </c>
      <c r="AS26" s="9" t="s">
        <v>94</v>
      </c>
      <c r="AT26" s="9" t="s">
        <v>95</v>
      </c>
      <c r="AU26" s="9" t="s">
        <v>94</v>
      </c>
      <c r="AV26" s="9" t="s">
        <v>94</v>
      </c>
      <c r="AW26" s="9" t="s">
        <v>94</v>
      </c>
      <c r="AX26" s="9" t="s">
        <v>94</v>
      </c>
      <c r="AY26" s="9" t="s">
        <v>94</v>
      </c>
      <c r="AZ26" s="9" t="s">
        <v>94</v>
      </c>
      <c r="BA26" s="9" t="s">
        <v>95</v>
      </c>
      <c r="BB26" s="9" t="s">
        <v>94</v>
      </c>
      <c r="BC26" s="9" t="s">
        <v>94</v>
      </c>
      <c r="BD26" s="9" t="s">
        <v>94</v>
      </c>
      <c r="BE26" s="9" t="s">
        <v>94</v>
      </c>
      <c r="BF26" s="9" t="s">
        <v>94</v>
      </c>
      <c r="BG26" s="9" t="s">
        <v>94</v>
      </c>
      <c r="BH26" s="9" t="s">
        <v>95</v>
      </c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14">
        <v>30</v>
      </c>
      <c r="CB26" s="13">
        <v>7000</v>
      </c>
      <c r="CC26" s="13">
        <f t="shared" si="11"/>
        <v>233.33333333333334</v>
      </c>
      <c r="CD26" s="6">
        <f t="shared" si="12"/>
        <v>16</v>
      </c>
      <c r="CE26" s="6">
        <f t="shared" si="13"/>
        <v>0</v>
      </c>
      <c r="CF26" s="6">
        <f t="shared" si="14"/>
        <v>0</v>
      </c>
      <c r="CG26" s="6">
        <f t="shared" si="15"/>
        <v>0</v>
      </c>
      <c r="CH26" s="13">
        <f t="shared" si="16"/>
        <v>3733.3333333333335</v>
      </c>
      <c r="CI26" s="13">
        <v>0</v>
      </c>
      <c r="CJ26" s="13">
        <v>0</v>
      </c>
      <c r="CK26" s="13">
        <v>0</v>
      </c>
      <c r="CL26" s="13">
        <v>0</v>
      </c>
      <c r="CM26" s="12">
        <f t="shared" si="17"/>
        <v>3733.3333333333335</v>
      </c>
      <c r="CN26" s="13">
        <v>0</v>
      </c>
      <c r="CO26" s="13">
        <f t="shared" si="18"/>
        <v>0</v>
      </c>
      <c r="CP26" s="6">
        <v>0</v>
      </c>
      <c r="CQ26" s="13">
        <f t="shared" si="19"/>
        <v>0</v>
      </c>
      <c r="CR26" s="13">
        <f t="shared" si="20"/>
        <v>7000</v>
      </c>
      <c r="CS26" s="13">
        <f t="shared" si="21"/>
        <v>3733.3333333333335</v>
      </c>
      <c r="CT26" s="9"/>
      <c r="CU26" s="69"/>
      <c r="CV26" s="66">
        <v>0</v>
      </c>
      <c r="CW26" s="7"/>
      <c r="CX26" s="17"/>
      <c r="CY26" s="18"/>
      <c r="CZ26" s="18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  <c r="IY26" s="62"/>
      <c r="IZ26" s="62"/>
      <c r="JA26" s="62"/>
      <c r="JB26" s="62"/>
      <c r="JC26" s="62"/>
      <c r="JD26" s="62"/>
      <c r="JE26" s="62"/>
      <c r="JF26" s="62"/>
      <c r="JG26" s="62"/>
      <c r="JH26" s="62"/>
      <c r="JI26" s="62"/>
      <c r="JJ26" s="62"/>
      <c r="JK26" s="62"/>
      <c r="JL26" s="62"/>
      <c r="JM26" s="62"/>
      <c r="JN26" s="62"/>
      <c r="JO26" s="38"/>
      <c r="JP26" s="62"/>
      <c r="JQ26" s="62"/>
      <c r="JR26" s="62"/>
      <c r="JS26" s="62"/>
      <c r="JT26" s="62"/>
      <c r="JU26" s="62"/>
      <c r="JV26" s="62"/>
      <c r="JW26" s="62"/>
      <c r="JX26" s="62"/>
      <c r="JY26" s="62"/>
      <c r="JZ26" s="62"/>
      <c r="KA26" s="62"/>
      <c r="KB26" s="62"/>
      <c r="KC26" s="62"/>
      <c r="KD26" s="62"/>
      <c r="KE26" s="62"/>
      <c r="KF26" s="62"/>
      <c r="KG26" s="62"/>
      <c r="KH26" s="62"/>
      <c r="KI26" s="62"/>
      <c r="KJ26" s="62"/>
      <c r="KK26" s="62"/>
      <c r="KL26" s="62"/>
      <c r="KM26" s="62"/>
      <c r="KN26" s="62"/>
      <c r="KO26" s="62"/>
      <c r="KP26" s="62"/>
      <c r="KQ26" s="62"/>
      <c r="KR26" s="62"/>
      <c r="KS26" s="62"/>
      <c r="KT26" s="62"/>
      <c r="KU26" s="62"/>
      <c r="KV26" s="62"/>
      <c r="KW26" s="62"/>
      <c r="KX26" s="62"/>
      <c r="KY26" s="62"/>
      <c r="KZ26" s="62"/>
      <c r="LA26" s="62"/>
      <c r="LB26" s="62"/>
      <c r="LC26" s="62"/>
      <c r="LD26" s="62"/>
      <c r="LE26" s="62"/>
      <c r="LF26" s="62"/>
      <c r="LG26" s="62"/>
      <c r="LH26" s="62"/>
      <c r="LI26" s="62"/>
      <c r="LJ26" s="62"/>
      <c r="LK26" s="62"/>
      <c r="LL26" s="62"/>
      <c r="LM26" s="62"/>
      <c r="LN26" s="62"/>
      <c r="LO26" s="62"/>
      <c r="LP26" s="62"/>
      <c r="LQ26" s="62"/>
      <c r="LR26" s="62"/>
      <c r="LS26" s="62"/>
      <c r="LT26" s="62"/>
      <c r="LU26" s="62"/>
      <c r="LV26" s="62"/>
      <c r="LW26" s="62"/>
      <c r="LX26" s="62"/>
      <c r="LY26" s="62"/>
      <c r="LZ26" s="62"/>
      <c r="MA26" s="62"/>
      <c r="MB26" s="62"/>
      <c r="MC26" s="62"/>
      <c r="MD26" s="62"/>
      <c r="ME26" s="62"/>
      <c r="MF26" s="62"/>
      <c r="MG26" s="62"/>
      <c r="MH26" s="62"/>
      <c r="MI26" s="62"/>
      <c r="MJ26" s="62"/>
      <c r="MK26" s="62"/>
      <c r="ML26" s="62"/>
      <c r="MM26" s="62"/>
      <c r="MN26" s="62"/>
      <c r="MO26" s="62"/>
      <c r="MP26" s="62"/>
      <c r="MQ26" s="62"/>
      <c r="MR26" s="62"/>
      <c r="MS26" s="62"/>
      <c r="MT26" s="62"/>
      <c r="MU26" s="62"/>
      <c r="MV26" s="62"/>
      <c r="MW26" s="62"/>
      <c r="MX26" s="62"/>
      <c r="MY26" s="62"/>
      <c r="MZ26" s="62"/>
      <c r="NA26" s="62"/>
      <c r="NB26" s="62"/>
      <c r="NC26" s="62"/>
      <c r="ND26" s="62"/>
      <c r="NE26" s="62"/>
      <c r="NF26" s="62"/>
      <c r="NG26" s="62"/>
      <c r="NH26" s="62"/>
      <c r="NI26" s="62"/>
      <c r="NJ26" s="62"/>
      <c r="NK26" s="62"/>
      <c r="NL26" s="62"/>
      <c r="NM26" s="62"/>
      <c r="NN26" s="62"/>
      <c r="NO26" s="62"/>
      <c r="NP26" s="62"/>
      <c r="NQ26" s="62"/>
      <c r="NR26" s="62"/>
      <c r="NS26" s="62"/>
      <c r="NT26" s="62"/>
      <c r="NU26" s="62"/>
      <c r="NV26" s="62"/>
      <c r="NW26" s="62"/>
      <c r="NX26" s="62"/>
      <c r="NY26" s="62"/>
      <c r="NZ26" s="62"/>
      <c r="OA26" s="62"/>
      <c r="OB26" s="62"/>
      <c r="OC26" s="62"/>
      <c r="OD26" s="62"/>
      <c r="OE26" s="62"/>
      <c r="OF26" s="62"/>
      <c r="OG26" s="62"/>
      <c r="OH26" s="62"/>
      <c r="OI26" s="62"/>
      <c r="OJ26" s="62"/>
      <c r="OK26" s="62"/>
      <c r="OL26" s="62"/>
      <c r="OM26" s="62"/>
      <c r="ON26" s="62"/>
      <c r="OO26" s="62"/>
      <c r="OP26" s="62"/>
      <c r="OQ26" s="62"/>
      <c r="OR26" s="62"/>
      <c r="OS26" s="62"/>
      <c r="OT26" s="62"/>
      <c r="OU26" s="62"/>
      <c r="OV26" s="62"/>
      <c r="OW26" s="62"/>
      <c r="OX26" s="62"/>
      <c r="OY26" s="62"/>
      <c r="OZ26" s="62"/>
      <c r="PC26" s="62"/>
      <c r="PM26" s="62"/>
      <c r="PO26" s="62"/>
      <c r="PP26" s="62"/>
      <c r="PQ26" s="62"/>
      <c r="PR26" s="62"/>
      <c r="PU26" s="62"/>
      <c r="PW26" s="62"/>
      <c r="PX26" s="62"/>
      <c r="QA26" s="62"/>
      <c r="QD26" s="62"/>
      <c r="QE26" s="62"/>
      <c r="QF26" s="62"/>
      <c r="QI26" s="62"/>
      <c r="QJ26" s="62"/>
      <c r="QK26" s="62"/>
      <c r="QL26" s="62"/>
      <c r="QM26" s="62"/>
      <c r="QV26" s="62"/>
      <c r="QW26" s="62"/>
      <c r="RO26" s="62"/>
      <c r="RP26" s="62"/>
      <c r="RQ26" s="62"/>
      <c r="RR26" s="62"/>
      <c r="RV26" s="62"/>
      <c r="RW26" s="62"/>
      <c r="RX26" s="62"/>
      <c r="RY26" s="62"/>
      <c r="RZ26" s="62"/>
      <c r="SM26" s="62"/>
      <c r="SN26" s="62"/>
      <c r="SQ26" s="62"/>
      <c r="SR26" s="62"/>
      <c r="SS26" s="62"/>
      <c r="ST26" s="62"/>
      <c r="SY26" s="62"/>
      <c r="TB26" s="62"/>
      <c r="TC26" s="62"/>
      <c r="TD26" s="62"/>
      <c r="TN26" s="62"/>
      <c r="TO26" s="62"/>
      <c r="TQ26" s="62"/>
      <c r="TR26" s="62"/>
      <c r="TS26" s="62"/>
      <c r="TT26" s="62"/>
      <c r="TU26" s="62"/>
      <c r="TV26" s="62"/>
      <c r="TW26" s="62"/>
      <c r="TX26" s="62"/>
      <c r="TY26" s="62"/>
      <c r="TZ26" s="62"/>
      <c r="UA26" s="62"/>
      <c r="UB26" s="62"/>
      <c r="UC26" s="62"/>
      <c r="UD26" s="62"/>
      <c r="UE26" s="62"/>
      <c r="UF26" s="62"/>
      <c r="UH26" s="62"/>
      <c r="UJ26" s="62"/>
      <c r="VW26" s="62"/>
      <c r="VX26" s="62"/>
      <c r="VY26" s="62"/>
      <c r="VZ26" s="62"/>
      <c r="WA26" s="62"/>
      <c r="WB26" s="62"/>
      <c r="WC26" s="62"/>
      <c r="WD26" s="62"/>
      <c r="WE26" s="62"/>
      <c r="WF26" s="62"/>
      <c r="WJ26" s="62"/>
      <c r="WK26" s="62"/>
      <c r="WR26" s="62"/>
      <c r="WS26" s="62"/>
      <c r="WT26" s="62"/>
      <c r="WW26" s="62"/>
      <c r="XA26" s="62"/>
      <c r="XB26" s="62"/>
      <c r="XI26" s="62"/>
      <c r="XJ26" s="62"/>
      <c r="XK26" s="62"/>
      <c r="XL26" s="62"/>
      <c r="XM26" s="62"/>
      <c r="XN26" s="62"/>
      <c r="XO26" s="62"/>
      <c r="XP26" s="62"/>
      <c r="XQ26" s="62"/>
      <c r="XR26" s="62"/>
      <c r="XS26" s="62"/>
      <c r="XT26" s="62"/>
      <c r="XU26" s="62"/>
      <c r="XV26" s="62"/>
      <c r="XW26" s="62"/>
      <c r="XX26" s="62"/>
      <c r="YI26" s="62"/>
      <c r="YJ26" s="62"/>
      <c r="YK26" s="62"/>
      <c r="YL26" s="62"/>
      <c r="YM26" s="62"/>
      <c r="YN26" s="62"/>
      <c r="YP26" s="62"/>
      <c r="YQ26" s="62"/>
      <c r="YR26" s="62"/>
      <c r="YS26" s="62"/>
      <c r="YT26" s="62"/>
      <c r="YU26" s="62"/>
      <c r="YV26" s="62"/>
      <c r="YW26" s="62"/>
      <c r="YX26" s="62"/>
      <c r="YY26" s="62"/>
      <c r="YZ26" s="62"/>
      <c r="ZA26" s="62"/>
      <c r="ZB26" s="62"/>
      <c r="ZC26" s="62"/>
      <c r="ZF26" s="62"/>
      <c r="ZG26" s="62"/>
      <c r="ZH26" s="62"/>
      <c r="ZI26" s="62"/>
      <c r="ZJ26" s="62"/>
      <c r="ZK26" s="62"/>
      <c r="ZL26" s="62"/>
      <c r="ZM26" s="62"/>
      <c r="ZN26" s="62"/>
      <c r="ZO26" s="62"/>
      <c r="ZT26" s="62"/>
      <c r="ZU26" s="62"/>
      <c r="ZV26" s="62"/>
      <c r="ZW26" s="62"/>
      <c r="ZY26" s="62"/>
      <c r="ZZ26" s="62"/>
      <c r="AAA26" s="62"/>
      <c r="AAB26" s="62"/>
      <c r="AAC26" s="62"/>
      <c r="AAJ26" s="62"/>
      <c r="AAN26" s="62"/>
      <c r="AAO26" s="62"/>
      <c r="AAP26" s="62"/>
      <c r="AAQ26" s="62"/>
      <c r="AAR26" s="62"/>
      <c r="AAS26" s="62"/>
      <c r="AAT26" s="62"/>
      <c r="AAU26" s="62"/>
      <c r="AAW26" s="62"/>
      <c r="AAX26" s="62"/>
      <c r="AAY26" s="62"/>
      <c r="AAZ26" s="62"/>
      <c r="ABA26" s="62"/>
      <c r="ABB26" s="62"/>
      <c r="ABC26" s="62"/>
      <c r="ABD26" s="62"/>
      <c r="ABE26" s="62"/>
      <c r="ABF26" s="62"/>
      <c r="ABG26" s="62"/>
      <c r="ABH26" s="62"/>
      <c r="ABI26" s="62"/>
      <c r="ABJ26" s="62"/>
      <c r="ABK26" s="62"/>
      <c r="ABL26" s="62"/>
      <c r="ABM26" s="62"/>
      <c r="ABN26" s="62"/>
      <c r="ABP26" s="62"/>
      <c r="ABQ26" s="62"/>
      <c r="ABS26" s="62"/>
      <c r="ABT26" s="62"/>
      <c r="ABV26" s="62"/>
      <c r="ACC26" s="62"/>
      <c r="ACD26" s="62"/>
      <c r="ACE26" s="62"/>
      <c r="ACH26" s="62"/>
      <c r="ACI26" s="62"/>
      <c r="ACN26" s="62"/>
      <c r="ACO26" s="62"/>
      <c r="ACP26" s="62"/>
      <c r="ACQ26" s="62"/>
      <c r="ACR26" s="62"/>
      <c r="ACS26" s="62"/>
      <c r="ACT26" s="62"/>
      <c r="ACX26" s="62"/>
      <c r="ACY26" s="62"/>
      <c r="ACZ26" s="62"/>
      <c r="ADA26" s="62"/>
      <c r="ADB26" s="62"/>
      <c r="ADC26" s="62"/>
      <c r="ADD26" s="62"/>
      <c r="ADG26" s="62"/>
      <c r="ADH26" s="62"/>
      <c r="ADI26" s="62"/>
      <c r="ADJ26" s="62"/>
      <c r="ADO26" s="62"/>
      <c r="ADP26" s="62"/>
      <c r="ADQ26" s="62"/>
      <c r="AEC26" s="62"/>
      <c r="AED26" s="62"/>
      <c r="AEE26" s="62"/>
      <c r="AEF26" s="62"/>
      <c r="AEG26" s="62"/>
      <c r="AEH26" s="62"/>
      <c r="AEI26" s="62"/>
      <c r="AEN26" s="62"/>
      <c r="AES26" s="62"/>
      <c r="AET26" s="62"/>
      <c r="AEU26" s="62"/>
      <c r="AEV26" s="62"/>
      <c r="AFA26" s="62"/>
      <c r="AFB26" s="62"/>
      <c r="AFI26" s="62"/>
      <c r="AFJ26" s="62"/>
      <c r="AFL26" s="62"/>
      <c r="AFM26" s="62"/>
      <c r="AFR26" s="62"/>
      <c r="AGC26" s="62"/>
      <c r="AGM26" s="62"/>
      <c r="AGO26" s="62"/>
      <c r="AGP26" s="62"/>
      <c r="AGQ26" s="62"/>
      <c r="AGR26" s="62"/>
      <c r="AGS26" s="62"/>
      <c r="AGT26" s="62"/>
      <c r="AGU26" s="62"/>
      <c r="AGV26" s="62"/>
      <c r="AGW26" s="62"/>
      <c r="AHH26" s="62"/>
      <c r="AHI26" s="62"/>
      <c r="AHJ26" s="62"/>
      <c r="AHK26" s="62"/>
      <c r="AHL26" s="62"/>
      <c r="AHM26" s="62"/>
      <c r="AHN26" s="62"/>
      <c r="AHO26" s="62"/>
      <c r="AHP26" s="62"/>
      <c r="AIF26" s="62"/>
      <c r="AIG26" s="62"/>
      <c r="AIH26" s="62"/>
      <c r="AII26" s="62"/>
      <c r="AIK26" s="62"/>
      <c r="AIP26" s="62"/>
      <c r="AJH26" s="62"/>
      <c r="AJI26" s="62"/>
      <c r="AJJ26" s="62"/>
      <c r="AJK26" s="62"/>
      <c r="AJL26" s="62"/>
      <c r="AJM26" s="62"/>
      <c r="AJN26" s="62"/>
      <c r="AJO26" s="62"/>
      <c r="AJS26" s="62"/>
      <c r="AJT26" s="62"/>
      <c r="AJU26" s="62"/>
      <c r="AJV26" s="62"/>
      <c r="AJZ26" s="62"/>
      <c r="AKA26" s="62"/>
      <c r="AKB26" s="62"/>
      <c r="AKC26" s="62"/>
      <c r="AKT26" s="62"/>
      <c r="AKU26" s="62"/>
      <c r="AKV26" s="62"/>
      <c r="ALC26" s="62"/>
      <c r="ALF26" s="62"/>
      <c r="ALG26" s="62"/>
      <c r="ALH26" s="62"/>
      <c r="ALI26" s="62"/>
      <c r="ALJ26" s="62"/>
      <c r="ALK26" s="62"/>
      <c r="ALL26" s="62"/>
      <c r="ALM26" s="62"/>
      <c r="ALN26" s="62"/>
      <c r="ALV26" s="62"/>
      <c r="ALW26" s="62"/>
      <c r="ALX26" s="62"/>
      <c r="ALY26" s="62"/>
      <c r="AME26" s="62"/>
      <c r="AMF26" s="62"/>
      <c r="AML26" s="62"/>
      <c r="AMM26" s="62"/>
      <c r="AMN26" s="62"/>
      <c r="AMO26" s="62"/>
      <c r="AMP26" s="62"/>
      <c r="AMQ26" s="62"/>
      <c r="AMR26" s="62"/>
      <c r="AMS26" s="62"/>
      <c r="AMT26" s="62"/>
      <c r="AMU26" s="62"/>
      <c r="AMY26" s="62"/>
      <c r="ANJ26" s="62"/>
      <c r="ANK26" s="62"/>
      <c r="ANL26" s="62"/>
      <c r="ANO26" s="62"/>
      <c r="ANP26" s="62"/>
      <c r="ANQ26" s="62"/>
      <c r="ANR26" s="62"/>
      <c r="ANV26" s="62"/>
      <c r="ANW26" s="62"/>
      <c r="ANX26" s="62"/>
      <c r="ANY26" s="62"/>
      <c r="AOH26" s="62"/>
      <c r="AOI26" s="62"/>
      <c r="AOJ26" s="62"/>
      <c r="AOQ26" s="62"/>
      <c r="AOU26" s="62"/>
      <c r="AOV26" s="62"/>
      <c r="APA26" s="62"/>
      <c r="APE26" s="62"/>
      <c r="APH26" s="62"/>
      <c r="API26" s="62"/>
      <c r="APP26" s="62"/>
      <c r="APW26" s="62"/>
      <c r="APX26" s="62"/>
      <c r="APY26" s="62"/>
      <c r="APZ26" s="62"/>
      <c r="AQA26" s="62"/>
      <c r="AQB26" s="62"/>
      <c r="AQC26" s="62"/>
      <c r="AQD26" s="62"/>
      <c r="AQE26" s="62"/>
      <c r="AQF26" s="62"/>
      <c r="AQG26" s="62"/>
      <c r="AQH26" s="62"/>
      <c r="AQI26" s="62"/>
      <c r="AQJ26" s="62"/>
      <c r="AQK26" s="62"/>
      <c r="AQL26" s="62"/>
      <c r="AQM26" s="62"/>
      <c r="AQN26" s="62"/>
      <c r="AQO26" s="62"/>
      <c r="AQP26" s="62"/>
      <c r="AQQ26" s="62"/>
      <c r="AQR26" s="62"/>
      <c r="AQS26" s="62"/>
      <c r="AQT26" s="62"/>
      <c r="AQU26" s="62"/>
      <c r="AQV26" s="62"/>
      <c r="AQW26" s="62"/>
      <c r="AQX26" s="62"/>
      <c r="ARM26" s="62"/>
      <c r="ARN26" s="62"/>
      <c r="ARS26" s="62"/>
      <c r="ART26" s="62"/>
      <c r="ARW26" s="62"/>
      <c r="ARX26" s="62"/>
      <c r="ARY26" s="62"/>
      <c r="ARZ26" s="62"/>
      <c r="ASH26" s="62"/>
      <c r="ASI26" s="62"/>
      <c r="ASJ26" s="62"/>
      <c r="ASK26" s="62"/>
      <c r="ASL26" s="62"/>
      <c r="ASM26" s="62"/>
      <c r="ASN26" s="62"/>
      <c r="ASO26" s="62"/>
      <c r="ASP26" s="62"/>
      <c r="ASQ26" s="62"/>
      <c r="ASR26" s="62"/>
      <c r="ASS26" s="62"/>
      <c r="AST26" s="62"/>
      <c r="ASU26" s="62"/>
      <c r="ATM26" s="62"/>
      <c r="ATN26" s="62"/>
    </row>
    <row r="27" spans="1:1217" s="62" customFormat="1">
      <c r="A27" s="47" t="s">
        <v>218</v>
      </c>
      <c r="B27" s="47"/>
      <c r="C27" s="1" t="s">
        <v>4</v>
      </c>
      <c r="D27" s="47">
        <v>103</v>
      </c>
      <c r="E27" s="49" t="s">
        <v>31</v>
      </c>
      <c r="F27" s="48" t="s">
        <v>502</v>
      </c>
      <c r="G27" s="48" t="s">
        <v>163</v>
      </c>
      <c r="H27" s="48" t="s">
        <v>163</v>
      </c>
      <c r="I27" s="8">
        <v>40909</v>
      </c>
      <c r="J27" s="8">
        <v>40909</v>
      </c>
      <c r="K27" s="53">
        <v>40909</v>
      </c>
      <c r="L27" s="22" t="s">
        <v>35</v>
      </c>
      <c r="M27" s="22" t="s">
        <v>164</v>
      </c>
      <c r="N27" s="22"/>
      <c r="O27" s="48" t="s">
        <v>274</v>
      </c>
      <c r="P27" s="48" t="s">
        <v>275</v>
      </c>
      <c r="Q27" s="49" t="s">
        <v>276</v>
      </c>
      <c r="R27" s="48" t="s">
        <v>276</v>
      </c>
      <c r="S27" s="48"/>
      <c r="T27" s="49" t="s">
        <v>277</v>
      </c>
      <c r="U27" s="49"/>
      <c r="V27" s="21" t="s">
        <v>173</v>
      </c>
      <c r="W27" s="20">
        <f>VLOOKUP(V27,'CATALOGO NOI'!$A$2:$B$47,2,0)</f>
        <v>32</v>
      </c>
      <c r="X27" s="49" t="s">
        <v>132</v>
      </c>
      <c r="Y27" s="54">
        <f>VLOOKUP(X27,'CATALOGO NOI'!$E$2:$F$164,2,0)</f>
        <v>2</v>
      </c>
      <c r="Z27" s="49" t="s">
        <v>105</v>
      </c>
      <c r="AA27" s="15"/>
      <c r="AB27" s="15"/>
      <c r="AC27" s="49" t="s">
        <v>93</v>
      </c>
      <c r="AD27" s="9" t="s">
        <v>94</v>
      </c>
      <c r="AE27" s="9" t="s">
        <v>94</v>
      </c>
      <c r="AF27" s="9" t="s">
        <v>95</v>
      </c>
      <c r="AG27" s="9" t="s">
        <v>94</v>
      </c>
      <c r="AH27" s="9" t="s">
        <v>94</v>
      </c>
      <c r="AI27" s="9" t="s">
        <v>94</v>
      </c>
      <c r="AJ27" s="9" t="s">
        <v>94</v>
      </c>
      <c r="AK27" s="9" t="s">
        <v>94</v>
      </c>
      <c r="AL27" s="9" t="s">
        <v>94</v>
      </c>
      <c r="AM27" s="9" t="s">
        <v>95</v>
      </c>
      <c r="AN27" s="9" t="s">
        <v>94</v>
      </c>
      <c r="AO27" s="9" t="s">
        <v>94</v>
      </c>
      <c r="AP27" s="9" t="s">
        <v>94</v>
      </c>
      <c r="AQ27" s="9" t="s">
        <v>94</v>
      </c>
      <c r="AR27" s="9" t="s">
        <v>94</v>
      </c>
      <c r="AS27" s="9" t="s">
        <v>94</v>
      </c>
      <c r="AT27" s="9" t="s">
        <v>95</v>
      </c>
      <c r="AU27" s="9" t="s">
        <v>94</v>
      </c>
      <c r="AV27" s="9" t="s">
        <v>94</v>
      </c>
      <c r="AW27" s="9" t="s">
        <v>94</v>
      </c>
      <c r="AX27" s="9" t="s">
        <v>94</v>
      </c>
      <c r="AY27" s="9" t="s">
        <v>94</v>
      </c>
      <c r="AZ27" s="9" t="s">
        <v>94</v>
      </c>
      <c r="BA27" s="9" t="s">
        <v>95</v>
      </c>
      <c r="BB27" s="9" t="s">
        <v>94</v>
      </c>
      <c r="BC27" s="9" t="s">
        <v>94</v>
      </c>
      <c r="BD27" s="9" t="s">
        <v>94</v>
      </c>
      <c r="BE27" s="9" t="s">
        <v>94</v>
      </c>
      <c r="BF27" s="9" t="s">
        <v>94</v>
      </c>
      <c r="BG27" s="9" t="s">
        <v>94</v>
      </c>
      <c r="BH27" s="9" t="s">
        <v>95</v>
      </c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14">
        <v>30</v>
      </c>
      <c r="CB27" s="13">
        <v>30000</v>
      </c>
      <c r="CC27" s="13">
        <f t="shared" si="11"/>
        <v>1000</v>
      </c>
      <c r="CD27" s="6">
        <f t="shared" si="12"/>
        <v>16</v>
      </c>
      <c r="CE27" s="6">
        <f t="shared" si="13"/>
        <v>0</v>
      </c>
      <c r="CF27" s="6">
        <f t="shared" si="14"/>
        <v>0</v>
      </c>
      <c r="CG27" s="6">
        <f t="shared" si="15"/>
        <v>0</v>
      </c>
      <c r="CH27" s="13">
        <f t="shared" si="16"/>
        <v>16000</v>
      </c>
      <c r="CI27" s="13">
        <v>0</v>
      </c>
      <c r="CJ27" s="13">
        <v>0</v>
      </c>
      <c r="CK27" s="13">
        <v>0</v>
      </c>
      <c r="CL27" s="13">
        <v>0</v>
      </c>
      <c r="CM27" s="12">
        <f t="shared" si="17"/>
        <v>16000</v>
      </c>
      <c r="CN27" s="13">
        <v>0</v>
      </c>
      <c r="CO27" s="13">
        <f t="shared" si="18"/>
        <v>0</v>
      </c>
      <c r="CP27" s="6">
        <v>0</v>
      </c>
      <c r="CQ27" s="13">
        <f t="shared" si="19"/>
        <v>0</v>
      </c>
      <c r="CR27" s="13">
        <f t="shared" si="20"/>
        <v>30000</v>
      </c>
      <c r="CS27" s="13">
        <f t="shared" si="21"/>
        <v>16000</v>
      </c>
      <c r="CT27" s="9"/>
      <c r="CU27" s="69"/>
      <c r="CV27" s="66">
        <v>0</v>
      </c>
      <c r="CW27" s="7"/>
      <c r="CX27" s="17"/>
      <c r="CY27" s="18"/>
      <c r="CZ27" s="18"/>
      <c r="HP27" s="23"/>
      <c r="HQ27" s="23"/>
      <c r="HR27" s="23"/>
      <c r="TD27" s="23"/>
      <c r="TF27" s="23"/>
      <c r="TG27" s="23"/>
      <c r="TH27" s="23"/>
      <c r="TI27" s="23"/>
      <c r="TJ27" s="23"/>
      <c r="TK27" s="23"/>
      <c r="TL27" s="23"/>
      <c r="TM27" s="23"/>
      <c r="VT27" s="23"/>
      <c r="VU27" s="23"/>
    </row>
    <row r="28" spans="1:1217" s="46" customFormat="1">
      <c r="A28" s="47" t="s">
        <v>218</v>
      </c>
      <c r="B28" s="47"/>
      <c r="C28" s="1" t="s">
        <v>4</v>
      </c>
      <c r="D28" s="47">
        <v>104</v>
      </c>
      <c r="E28" s="49" t="s">
        <v>32</v>
      </c>
      <c r="F28" s="48" t="s">
        <v>501</v>
      </c>
      <c r="G28" s="48" t="s">
        <v>163</v>
      </c>
      <c r="H28" s="48" t="s">
        <v>163</v>
      </c>
      <c r="I28" s="8">
        <v>41487</v>
      </c>
      <c r="J28" s="8">
        <v>41487</v>
      </c>
      <c r="K28" s="53">
        <v>41487</v>
      </c>
      <c r="L28" s="22" t="s">
        <v>20</v>
      </c>
      <c r="M28" s="22" t="s">
        <v>228</v>
      </c>
      <c r="N28" s="22" t="s">
        <v>20</v>
      </c>
      <c r="O28" s="48" t="s">
        <v>278</v>
      </c>
      <c r="P28" s="48" t="s">
        <v>279</v>
      </c>
      <c r="Q28" s="49" t="s">
        <v>280</v>
      </c>
      <c r="R28" s="48" t="s">
        <v>280</v>
      </c>
      <c r="S28" s="48" t="s">
        <v>281</v>
      </c>
      <c r="T28" s="49"/>
      <c r="U28" s="49"/>
      <c r="V28" s="21" t="s">
        <v>229</v>
      </c>
      <c r="W28" s="20">
        <f>VLOOKUP(V28,'CATALOGO NOI'!$A$2:$B$47,2,0)</f>
        <v>27</v>
      </c>
      <c r="X28" s="49" t="s">
        <v>132</v>
      </c>
      <c r="Y28" s="54">
        <f>VLOOKUP(X28,'CATALOGO NOI'!$E$2:$F$164,2,0)</f>
        <v>2</v>
      </c>
      <c r="Z28" s="49" t="s">
        <v>105</v>
      </c>
      <c r="AA28" s="15"/>
      <c r="AB28" s="15"/>
      <c r="AC28" s="49" t="s">
        <v>93</v>
      </c>
      <c r="AD28" s="9" t="s">
        <v>94</v>
      </c>
      <c r="AE28" s="9" t="s">
        <v>94</v>
      </c>
      <c r="AF28" s="9" t="s">
        <v>95</v>
      </c>
      <c r="AG28" s="9" t="s">
        <v>94</v>
      </c>
      <c r="AH28" s="9" t="s">
        <v>94</v>
      </c>
      <c r="AI28" s="9" t="s">
        <v>94</v>
      </c>
      <c r="AJ28" s="9" t="s">
        <v>94</v>
      </c>
      <c r="AK28" s="9" t="s">
        <v>94</v>
      </c>
      <c r="AL28" s="9" t="s">
        <v>94</v>
      </c>
      <c r="AM28" s="9" t="s">
        <v>95</v>
      </c>
      <c r="AN28" s="9" t="s">
        <v>94</v>
      </c>
      <c r="AO28" s="9" t="s">
        <v>94</v>
      </c>
      <c r="AP28" s="9" t="s">
        <v>94</v>
      </c>
      <c r="AQ28" s="9" t="s">
        <v>94</v>
      </c>
      <c r="AR28" s="9" t="s">
        <v>94</v>
      </c>
      <c r="AS28" s="9" t="s">
        <v>94</v>
      </c>
      <c r="AT28" s="9" t="s">
        <v>95</v>
      </c>
      <c r="AU28" s="9" t="s">
        <v>94</v>
      </c>
      <c r="AV28" s="9" t="s">
        <v>94</v>
      </c>
      <c r="AW28" s="9" t="s">
        <v>94</v>
      </c>
      <c r="AX28" s="9" t="s">
        <v>94</v>
      </c>
      <c r="AY28" s="9" t="s">
        <v>94</v>
      </c>
      <c r="AZ28" s="9" t="s">
        <v>94</v>
      </c>
      <c r="BA28" s="9" t="s">
        <v>95</v>
      </c>
      <c r="BB28" s="9" t="s">
        <v>94</v>
      </c>
      <c r="BC28" s="9" t="s">
        <v>94</v>
      </c>
      <c r="BD28" s="9" t="s">
        <v>94</v>
      </c>
      <c r="BE28" s="9" t="s">
        <v>94</v>
      </c>
      <c r="BF28" s="9" t="s">
        <v>94</v>
      </c>
      <c r="BG28" s="9" t="s">
        <v>94</v>
      </c>
      <c r="BH28" s="9" t="s">
        <v>95</v>
      </c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14">
        <v>30</v>
      </c>
      <c r="CB28" s="13">
        <v>3000</v>
      </c>
      <c r="CC28" s="13">
        <f t="shared" si="11"/>
        <v>100</v>
      </c>
      <c r="CD28" s="6">
        <f t="shared" si="12"/>
        <v>16</v>
      </c>
      <c r="CE28" s="6">
        <f t="shared" si="13"/>
        <v>0</v>
      </c>
      <c r="CF28" s="6">
        <f t="shared" si="14"/>
        <v>0</v>
      </c>
      <c r="CG28" s="6">
        <f t="shared" si="15"/>
        <v>0</v>
      </c>
      <c r="CH28" s="13">
        <f t="shared" si="16"/>
        <v>1600</v>
      </c>
      <c r="CI28" s="13">
        <v>0</v>
      </c>
      <c r="CJ28" s="13">
        <v>0</v>
      </c>
      <c r="CK28" s="13">
        <v>0</v>
      </c>
      <c r="CL28" s="13">
        <v>0</v>
      </c>
      <c r="CM28" s="12">
        <f t="shared" si="17"/>
        <v>1600</v>
      </c>
      <c r="CN28" s="13">
        <v>0</v>
      </c>
      <c r="CO28" s="13">
        <f t="shared" si="18"/>
        <v>0</v>
      </c>
      <c r="CP28" s="6">
        <v>0</v>
      </c>
      <c r="CQ28" s="13">
        <f t="shared" si="19"/>
        <v>0</v>
      </c>
      <c r="CR28" s="13">
        <f t="shared" si="20"/>
        <v>3000</v>
      </c>
      <c r="CS28" s="13">
        <f t="shared" si="21"/>
        <v>1600</v>
      </c>
      <c r="CT28" s="9"/>
      <c r="CU28" s="69"/>
      <c r="CV28" s="66">
        <v>0</v>
      </c>
      <c r="CW28" s="7"/>
      <c r="CX28" s="17"/>
      <c r="CY28" s="18"/>
      <c r="CZ28" s="18"/>
      <c r="DQ28" s="62"/>
      <c r="DR28" s="62"/>
      <c r="DS28" s="62"/>
      <c r="EG28" s="62"/>
      <c r="EQ28" s="62"/>
      <c r="ER28" s="62"/>
      <c r="ES28" s="62"/>
      <c r="ET28" s="62"/>
      <c r="EU28" s="62"/>
      <c r="EV28" s="62"/>
      <c r="EW28" s="62"/>
      <c r="EZ28" s="62"/>
      <c r="FG28" s="62"/>
      <c r="FU28" s="62"/>
      <c r="FV28" s="62"/>
      <c r="FW28" s="62"/>
      <c r="FX28" s="62"/>
      <c r="FY28" s="62"/>
      <c r="FZ28" s="62"/>
      <c r="GA28" s="62"/>
      <c r="GB28" s="62"/>
      <c r="HG28" s="62"/>
      <c r="HH28" s="62"/>
      <c r="HL28" s="62"/>
      <c r="HT28" s="62"/>
      <c r="HU28" s="62"/>
      <c r="HV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JN28" s="62"/>
      <c r="JZ28" s="62"/>
      <c r="KA28" s="62"/>
      <c r="KB28" s="62"/>
      <c r="KC28" s="62"/>
      <c r="KD28" s="62"/>
      <c r="KE28" s="62"/>
      <c r="KG28" s="62"/>
      <c r="KH28" s="62"/>
      <c r="KI28" s="62"/>
      <c r="KJ28" s="62"/>
      <c r="KK28" s="62"/>
      <c r="KL28" s="62"/>
      <c r="KN28" s="62"/>
      <c r="KO28" s="62"/>
      <c r="KP28" s="62"/>
      <c r="KT28" s="62"/>
      <c r="KU28" s="62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R28" s="62"/>
      <c r="LS28" s="62"/>
      <c r="LX28" s="62"/>
      <c r="LY28" s="62"/>
      <c r="MB28" s="62"/>
      <c r="MC28" s="62"/>
      <c r="MD28" s="62"/>
      <c r="ME28" s="62"/>
      <c r="MF28" s="62"/>
      <c r="MG28" s="62"/>
      <c r="MH28" s="62"/>
      <c r="NC28" s="62"/>
      <c r="ND28" s="62"/>
      <c r="NE28" s="62"/>
      <c r="NF28" s="62"/>
      <c r="NN28" s="23"/>
      <c r="NO28" s="62"/>
      <c r="NS28" s="62"/>
      <c r="NT28" s="62"/>
      <c r="NU28" s="62"/>
      <c r="NV28" s="62"/>
      <c r="NW28" s="62"/>
      <c r="NX28" s="62"/>
      <c r="NY28" s="62"/>
      <c r="NZ28" s="62"/>
      <c r="OA28" s="62"/>
      <c r="OB28" s="62"/>
      <c r="OO28" s="62"/>
      <c r="OW28" s="62"/>
      <c r="OX28" s="62"/>
      <c r="PC28" s="62"/>
      <c r="PF28" s="62"/>
      <c r="PG28" s="62"/>
      <c r="PH28" s="62"/>
      <c r="PM28" s="62"/>
      <c r="PU28" s="62"/>
      <c r="PW28" s="62"/>
      <c r="PX28" s="62"/>
      <c r="QB28" s="62"/>
      <c r="QC28" s="62"/>
      <c r="QF28" s="62"/>
      <c r="QT28" s="62"/>
      <c r="QU28" s="62"/>
      <c r="QV28" s="62"/>
      <c r="QW28" s="62"/>
      <c r="QZ28" s="62"/>
      <c r="RA28" s="62"/>
      <c r="RB28" s="62"/>
      <c r="RC28" s="62"/>
      <c r="RD28" s="62"/>
      <c r="RE28" s="62"/>
      <c r="RF28" s="62"/>
      <c r="RG28" s="62"/>
      <c r="RH28" s="62"/>
      <c r="RI28" s="62"/>
      <c r="RJ28" s="62"/>
      <c r="RK28" s="62"/>
      <c r="RL28" s="62"/>
      <c r="RM28" s="62"/>
      <c r="RN28" s="62"/>
      <c r="RT28" s="62"/>
      <c r="RU28" s="62"/>
      <c r="RV28" s="62"/>
      <c r="RW28" s="62"/>
      <c r="RX28" s="62"/>
      <c r="RY28" s="62"/>
      <c r="SC28" s="62"/>
      <c r="SD28" s="62"/>
      <c r="SE28" s="62"/>
      <c r="SF28" s="62"/>
      <c r="SG28" s="62"/>
      <c r="SJ28" s="62"/>
      <c r="SK28" s="62"/>
      <c r="SO28" s="62"/>
      <c r="SP28" s="62"/>
      <c r="TD28" s="62"/>
      <c r="TF28" s="62"/>
      <c r="TG28" s="62"/>
      <c r="TH28" s="62"/>
      <c r="TI28" s="62"/>
      <c r="TJ28" s="62"/>
      <c r="TK28" s="62"/>
      <c r="TL28" s="62"/>
      <c r="TM28" s="62"/>
      <c r="TQ28" s="62"/>
      <c r="UJ28" s="62"/>
      <c r="VO28" s="62"/>
      <c r="VP28" s="62"/>
      <c r="VQ28" s="62"/>
      <c r="VW28" s="62"/>
      <c r="VX28" s="62"/>
      <c r="VY28" s="62"/>
      <c r="VZ28" s="62"/>
      <c r="WO28" s="62"/>
      <c r="XC28" s="62"/>
      <c r="XD28" s="62"/>
      <c r="YE28" s="62"/>
      <c r="YI28" s="62"/>
      <c r="YJ28" s="62"/>
      <c r="YO28" s="62"/>
      <c r="YP28" s="62"/>
      <c r="YQ28" s="62"/>
      <c r="YR28" s="62"/>
      <c r="ZB28" s="62"/>
      <c r="ZC28" s="62"/>
      <c r="ZH28" s="62"/>
      <c r="ZI28" s="62"/>
      <c r="ZJ28" s="62"/>
      <c r="ZK28" s="62"/>
      <c r="ZM28" s="62"/>
      <c r="ZN28" s="62"/>
      <c r="ZO28" s="62"/>
      <c r="ZQ28" s="62"/>
      <c r="ZR28" s="62"/>
      <c r="ZS28" s="62"/>
      <c r="ZU28" s="62"/>
      <c r="ZW28" s="62"/>
      <c r="ZZ28" s="62"/>
      <c r="AAA28" s="62"/>
      <c r="AAB28" s="62"/>
      <c r="AAC28" s="62"/>
      <c r="AAD28" s="62"/>
      <c r="AAE28" s="62"/>
      <c r="AAF28" s="62"/>
      <c r="AAG28" s="62"/>
      <c r="AAH28" s="62"/>
      <c r="AAI28" s="62"/>
      <c r="AAJ28" s="62"/>
      <c r="ABB28" s="62"/>
      <c r="ABC28" s="62"/>
      <c r="ABD28" s="62"/>
      <c r="ABE28" s="62"/>
      <c r="ABF28" s="62"/>
      <c r="ABG28" s="62"/>
      <c r="ABH28" s="62"/>
      <c r="ABI28" s="62"/>
      <c r="ABJ28" s="62"/>
      <c r="ABK28" s="62"/>
      <c r="ABL28" s="62"/>
      <c r="ABO28" s="62"/>
      <c r="ABV28" s="62"/>
      <c r="ACC28" s="62"/>
      <c r="ACD28" s="62"/>
      <c r="ACE28" s="62"/>
      <c r="ACJ28" s="62"/>
      <c r="ACK28" s="62"/>
      <c r="ACL28" s="62"/>
      <c r="ACM28" s="62"/>
      <c r="ACN28" s="62"/>
      <c r="ACO28" s="62"/>
      <c r="ACP28" s="62"/>
      <c r="ACQ28" s="62"/>
      <c r="ACR28" s="62"/>
      <c r="ACS28" s="62"/>
      <c r="ACT28" s="62"/>
      <c r="ACU28" s="62"/>
      <c r="ACV28" s="62"/>
      <c r="ACW28" s="62"/>
      <c r="ADO28" s="62"/>
      <c r="ADP28" s="62"/>
      <c r="ADQ28" s="62"/>
      <c r="AEC28" s="62"/>
      <c r="AED28" s="62"/>
      <c r="AEE28" s="62"/>
      <c r="AEF28" s="62"/>
      <c r="AEG28" s="62"/>
      <c r="AEH28" s="62"/>
      <c r="AEJ28" s="62"/>
      <c r="AEN28" s="62"/>
      <c r="AEW28" s="62"/>
      <c r="AEX28" s="62"/>
      <c r="AEY28" s="62"/>
      <c r="AFL28" s="62"/>
      <c r="AFM28" s="62"/>
      <c r="AFO28" s="62"/>
      <c r="AFP28" s="62"/>
      <c r="AFQ28" s="62"/>
      <c r="AFR28" s="62"/>
      <c r="AFS28" s="62"/>
      <c r="AFT28" s="62"/>
      <c r="AFU28" s="62"/>
      <c r="AFV28" s="62"/>
      <c r="AFW28" s="62"/>
      <c r="AFX28" s="62"/>
      <c r="AFY28" s="62"/>
      <c r="AGL28" s="62"/>
      <c r="AGM28" s="23"/>
      <c r="AGN28" s="62"/>
      <c r="AGO28" s="62"/>
      <c r="AGP28" s="62"/>
      <c r="AGV28" s="62"/>
      <c r="AGW28" s="62"/>
      <c r="AHH28" s="62"/>
      <c r="AHI28" s="62"/>
      <c r="AHJ28" s="62"/>
      <c r="AHK28" s="62"/>
      <c r="AHL28" s="62"/>
      <c r="AHM28" s="62"/>
      <c r="AHN28" s="62"/>
      <c r="AJH28" s="62"/>
      <c r="AJI28" s="62"/>
      <c r="AJJ28" s="62"/>
      <c r="AJK28" s="62"/>
      <c r="AJL28" s="62"/>
      <c r="AJM28" s="62"/>
      <c r="AJN28" s="62"/>
      <c r="AJO28" s="62"/>
      <c r="AKV28" s="62"/>
      <c r="AKZ28" s="62"/>
      <c r="ALA28" s="62"/>
      <c r="ALB28" s="62"/>
      <c r="ALC28" s="62"/>
      <c r="ALE28" s="62"/>
      <c r="ALT28" s="62"/>
      <c r="ALU28" s="62"/>
      <c r="ALV28" s="62"/>
      <c r="ALW28" s="62"/>
      <c r="ALX28" s="62"/>
      <c r="ALY28" s="62"/>
      <c r="AMA28" s="62"/>
      <c r="AMB28" s="62"/>
      <c r="AMC28" s="62"/>
      <c r="AMD28" s="62"/>
      <c r="AME28" s="62"/>
      <c r="AMF28" s="62"/>
      <c r="AMG28" s="62"/>
      <c r="AMH28" s="62"/>
      <c r="AMI28" s="62"/>
      <c r="AMJ28" s="62"/>
      <c r="AMK28" s="62"/>
      <c r="AML28" s="62"/>
      <c r="AMT28" s="62"/>
      <c r="ANA28" s="62"/>
      <c r="ANJ28" s="62"/>
      <c r="ANK28" s="62"/>
      <c r="ANL28" s="62"/>
      <c r="ANX28" s="62"/>
      <c r="AOH28" s="62"/>
      <c r="AOI28" s="62"/>
      <c r="AOJ28" s="62"/>
      <c r="AOK28" s="62"/>
      <c r="AOL28" s="62"/>
      <c r="AOM28" s="62"/>
      <c r="AON28" s="62"/>
      <c r="AOO28" s="62"/>
      <c r="AOP28" s="62"/>
      <c r="AOU28" s="62"/>
      <c r="AOV28" s="62"/>
      <c r="AOW28" s="62"/>
      <c r="AOX28" s="62"/>
      <c r="AOY28" s="62"/>
      <c r="AOZ28" s="62"/>
      <c r="APA28" s="62"/>
      <c r="APE28" s="62"/>
      <c r="APF28" s="62"/>
      <c r="APG28" s="62"/>
      <c r="APR28" s="62"/>
      <c r="APS28" s="62"/>
      <c r="APT28" s="62"/>
      <c r="AQM28" s="62"/>
      <c r="AQN28" s="62"/>
      <c r="AQO28" s="62"/>
      <c r="AQP28" s="62"/>
      <c r="AQS28" s="62"/>
      <c r="ARC28" s="62"/>
      <c r="ARD28" s="62"/>
      <c r="ARI28" s="62"/>
      <c r="ARO28" s="62"/>
      <c r="ARP28" s="62"/>
      <c r="ARW28" s="62"/>
      <c r="ARX28" s="62"/>
      <c r="ASB28" s="62"/>
      <c r="ASC28" s="62"/>
      <c r="ASD28" s="62"/>
      <c r="ASH28" s="62"/>
      <c r="ASI28" s="62"/>
      <c r="ASJ28" s="62"/>
      <c r="ASK28" s="62"/>
      <c r="ASL28" s="62"/>
      <c r="ATC28" s="62"/>
      <c r="ATM28" s="62"/>
      <c r="ATN28" s="62"/>
      <c r="ATP28" s="62"/>
    </row>
    <row r="29" spans="1:1217" s="62" customFormat="1">
      <c r="A29" s="47"/>
      <c r="B29" s="47"/>
      <c r="C29" s="1" t="s">
        <v>4</v>
      </c>
      <c r="D29" s="47">
        <v>1076</v>
      </c>
      <c r="E29" s="49" t="s">
        <v>472</v>
      </c>
      <c r="F29" s="48" t="s">
        <v>502</v>
      </c>
      <c r="G29" s="48" t="s">
        <v>124</v>
      </c>
      <c r="H29" s="48" t="s">
        <v>124</v>
      </c>
      <c r="I29" s="8">
        <v>42444</v>
      </c>
      <c r="J29" s="8">
        <v>42444</v>
      </c>
      <c r="K29" s="53">
        <v>42430</v>
      </c>
      <c r="L29" s="22"/>
      <c r="M29" s="22"/>
      <c r="N29" s="22"/>
      <c r="O29" s="48" t="s">
        <v>473</v>
      </c>
      <c r="P29" s="48" t="s">
        <v>474</v>
      </c>
      <c r="Q29" s="48" t="s">
        <v>475</v>
      </c>
      <c r="R29" s="48" t="s">
        <v>475</v>
      </c>
      <c r="S29" s="48"/>
      <c r="T29" s="52"/>
      <c r="U29" s="49"/>
      <c r="V29" s="21" t="s">
        <v>109</v>
      </c>
      <c r="W29" s="20">
        <f>VLOOKUP(V29,'CATALOGO NOI'!$A$2:$B$47,2,0)</f>
        <v>15</v>
      </c>
      <c r="X29" s="49" t="s">
        <v>167</v>
      </c>
      <c r="Y29" s="54">
        <f>VLOOKUP(X29,'CATALOGO NOI'!$E$2:$F$164,2,0)</f>
        <v>84</v>
      </c>
      <c r="Z29" s="49" t="s">
        <v>105</v>
      </c>
      <c r="AA29" s="57" t="s">
        <v>106</v>
      </c>
      <c r="AB29" s="57" t="s">
        <v>114</v>
      </c>
      <c r="AC29" s="49"/>
      <c r="AD29" s="9" t="s">
        <v>94</v>
      </c>
      <c r="AE29" s="9" t="s">
        <v>94</v>
      </c>
      <c r="AF29" s="9" t="s">
        <v>95</v>
      </c>
      <c r="AG29" s="9" t="s">
        <v>94</v>
      </c>
      <c r="AH29" s="9" t="s">
        <v>94</v>
      </c>
      <c r="AI29" s="9" t="s">
        <v>94</v>
      </c>
      <c r="AJ29" s="9" t="s">
        <v>94</v>
      </c>
      <c r="AK29" s="9" t="s">
        <v>94</v>
      </c>
      <c r="AL29" s="9" t="s">
        <v>94</v>
      </c>
      <c r="AM29" s="9" t="s">
        <v>95</v>
      </c>
      <c r="AN29" s="9" t="s">
        <v>94</v>
      </c>
      <c r="AO29" s="9" t="s">
        <v>94</v>
      </c>
      <c r="AP29" s="9" t="s">
        <v>94</v>
      </c>
      <c r="AQ29" s="9" t="s">
        <v>94</v>
      </c>
      <c r="AR29" s="9" t="s">
        <v>94</v>
      </c>
      <c r="AS29" s="9" t="s">
        <v>94</v>
      </c>
      <c r="AT29" s="9" t="s">
        <v>95</v>
      </c>
      <c r="AU29" s="9" t="s">
        <v>94</v>
      </c>
      <c r="AV29" s="9" t="s">
        <v>94</v>
      </c>
      <c r="AW29" s="9" t="s">
        <v>94</v>
      </c>
      <c r="AX29" s="9" t="s">
        <v>94</v>
      </c>
      <c r="AY29" s="9" t="s">
        <v>94</v>
      </c>
      <c r="AZ29" s="9" t="s">
        <v>94</v>
      </c>
      <c r="BA29" s="9" t="s">
        <v>95</v>
      </c>
      <c r="BB29" s="9" t="s">
        <v>94</v>
      </c>
      <c r="BC29" s="9" t="s">
        <v>94</v>
      </c>
      <c r="BD29" s="9" t="s">
        <v>94</v>
      </c>
      <c r="BE29" s="9" t="s">
        <v>94</v>
      </c>
      <c r="BF29" s="9" t="s">
        <v>94</v>
      </c>
      <c r="BG29" s="9" t="s">
        <v>94</v>
      </c>
      <c r="BH29" s="9" t="s">
        <v>95</v>
      </c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14">
        <v>30</v>
      </c>
      <c r="CB29" s="13">
        <v>4000</v>
      </c>
      <c r="CC29" s="13">
        <f t="shared" ref="CC29:CC31" si="22">CB29/CA29</f>
        <v>133.33333333333334</v>
      </c>
      <c r="CD29" s="6">
        <f t="shared" ref="CD29:CD31" si="23">16-CE29-CF29</f>
        <v>16</v>
      </c>
      <c r="CE29" s="6">
        <f t="shared" ref="CE29:CE31" si="24">COUNTIF(AT29:BH29,"F")</f>
        <v>0</v>
      </c>
      <c r="CF29" s="6">
        <f t="shared" ref="CF29:CF31" si="25">COUNTIF(AT29:BH29,"I")</f>
        <v>0</v>
      </c>
      <c r="CG29" s="6">
        <f t="shared" ref="CG29:CG31" si="26">COUNTIF(AT29:BH29,"V")</f>
        <v>0</v>
      </c>
      <c r="CH29" s="13">
        <f t="shared" ref="CH29:CH31" si="27">CC29*CD29</f>
        <v>2133.3333333333335</v>
      </c>
      <c r="CI29" s="13">
        <v>0</v>
      </c>
      <c r="CJ29" s="13">
        <v>0</v>
      </c>
      <c r="CK29" s="13">
        <v>0</v>
      </c>
      <c r="CL29" s="13">
        <v>0</v>
      </c>
      <c r="CM29" s="12">
        <f t="shared" ref="CM29:CM31" si="28">CH29+CI29-CK29-CJ29-CL29</f>
        <v>2133.3333333333335</v>
      </c>
      <c r="CN29" s="13">
        <v>0</v>
      </c>
      <c r="CO29" s="13">
        <f t="shared" ref="CO29:CO31" si="29">CN29/CA29</f>
        <v>0</v>
      </c>
      <c r="CP29" s="6">
        <v>0</v>
      </c>
      <c r="CQ29" s="13">
        <f t="shared" ref="CQ29:CQ31" si="30">CO29*CP29</f>
        <v>0</v>
      </c>
      <c r="CR29" s="13">
        <f t="shared" ref="CR29:CR31" si="31">CB29+CN29</f>
        <v>4000</v>
      </c>
      <c r="CS29" s="13">
        <f t="shared" ref="CS29:CS31" si="32">CM29+CQ29</f>
        <v>2133.3333333333335</v>
      </c>
      <c r="CT29" s="51"/>
      <c r="CU29" s="69"/>
      <c r="CV29" s="66">
        <v>0</v>
      </c>
      <c r="CW29" s="7"/>
      <c r="CX29" s="17"/>
      <c r="CY29" s="18"/>
      <c r="CZ29" s="18"/>
      <c r="KT29" s="23"/>
      <c r="KU29" s="23"/>
      <c r="KV29" s="23"/>
      <c r="KW29" s="23"/>
      <c r="NE29" s="23"/>
      <c r="NF29" s="23"/>
      <c r="NS29" s="23"/>
      <c r="NT29" s="23"/>
    </row>
    <row r="30" spans="1:1217" s="62" customFormat="1">
      <c r="A30" s="47"/>
      <c r="B30" s="47"/>
      <c r="C30" s="73" t="s">
        <v>500</v>
      </c>
      <c r="D30" s="47">
        <v>1027</v>
      </c>
      <c r="E30" s="49" t="s">
        <v>446</v>
      </c>
      <c r="F30" s="48" t="s">
        <v>502</v>
      </c>
      <c r="G30" s="48" t="s">
        <v>124</v>
      </c>
      <c r="H30" s="48" t="s">
        <v>124</v>
      </c>
      <c r="I30" s="8">
        <v>42222</v>
      </c>
      <c r="J30" s="8">
        <v>42222</v>
      </c>
      <c r="K30" s="53">
        <v>42217</v>
      </c>
      <c r="L30" s="22" t="s">
        <v>443</v>
      </c>
      <c r="M30" s="22" t="s">
        <v>108</v>
      </c>
      <c r="N30" s="22" t="s">
        <v>443</v>
      </c>
      <c r="O30" s="48" t="s">
        <v>447</v>
      </c>
      <c r="P30" s="48" t="s">
        <v>448</v>
      </c>
      <c r="Q30" s="48" t="s">
        <v>449</v>
      </c>
      <c r="R30" s="48" t="s">
        <v>449</v>
      </c>
      <c r="S30" s="48"/>
      <c r="T30" s="52">
        <v>1465723620</v>
      </c>
      <c r="U30" s="49"/>
      <c r="V30" s="21" t="s">
        <v>109</v>
      </c>
      <c r="W30" s="20">
        <f>VLOOKUP(V30,'CATALOGO NOI'!$A$2:$B$47,2,0)</f>
        <v>15</v>
      </c>
      <c r="X30" s="49" t="s">
        <v>167</v>
      </c>
      <c r="Y30" s="54">
        <f>VLOOKUP(X30,'CATALOGO NOI'!$E$2:$F$164,2,0)</f>
        <v>84</v>
      </c>
      <c r="Z30" s="49" t="s">
        <v>105</v>
      </c>
      <c r="AA30" s="57" t="s">
        <v>106</v>
      </c>
      <c r="AB30" s="57" t="s">
        <v>107</v>
      </c>
      <c r="AC30" s="49" t="s">
        <v>93</v>
      </c>
      <c r="AD30" s="9" t="s">
        <v>94</v>
      </c>
      <c r="AE30" s="9" t="s">
        <v>94</v>
      </c>
      <c r="AF30" s="9" t="s">
        <v>95</v>
      </c>
      <c r="AG30" s="9" t="s">
        <v>94</v>
      </c>
      <c r="AH30" s="9" t="s">
        <v>94</v>
      </c>
      <c r="AI30" s="9" t="s">
        <v>94</v>
      </c>
      <c r="AJ30" s="9" t="s">
        <v>94</v>
      </c>
      <c r="AK30" s="9" t="s">
        <v>94</v>
      </c>
      <c r="AL30" s="9" t="s">
        <v>94</v>
      </c>
      <c r="AM30" s="9" t="s">
        <v>95</v>
      </c>
      <c r="AN30" s="9" t="s">
        <v>94</v>
      </c>
      <c r="AO30" s="9" t="s">
        <v>94</v>
      </c>
      <c r="AP30" s="9" t="s">
        <v>94</v>
      </c>
      <c r="AQ30" s="9" t="s">
        <v>94</v>
      </c>
      <c r="AR30" s="9" t="s">
        <v>94</v>
      </c>
      <c r="AS30" s="9" t="s">
        <v>94</v>
      </c>
      <c r="AT30" s="9" t="s">
        <v>95</v>
      </c>
      <c r="AU30" s="9" t="s">
        <v>94</v>
      </c>
      <c r="AV30" s="9" t="s">
        <v>94</v>
      </c>
      <c r="AW30" s="9" t="s">
        <v>94</v>
      </c>
      <c r="AX30" s="9" t="s">
        <v>94</v>
      </c>
      <c r="AY30" s="9" t="s">
        <v>94</v>
      </c>
      <c r="AZ30" s="9" t="s">
        <v>94</v>
      </c>
      <c r="BA30" s="9" t="s">
        <v>95</v>
      </c>
      <c r="BB30" s="9" t="s">
        <v>569</v>
      </c>
      <c r="BC30" s="9" t="s">
        <v>569</v>
      </c>
      <c r="BD30" s="9" t="s">
        <v>569</v>
      </c>
      <c r="BE30" s="9" t="s">
        <v>569</v>
      </c>
      <c r="BF30" s="9" t="s">
        <v>569</v>
      </c>
      <c r="BG30" s="9" t="s">
        <v>569</v>
      </c>
      <c r="BH30" s="9" t="s">
        <v>569</v>
      </c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14">
        <v>30</v>
      </c>
      <c r="CB30" s="13">
        <v>4500</v>
      </c>
      <c r="CC30" s="13">
        <f t="shared" si="22"/>
        <v>150</v>
      </c>
      <c r="CD30" s="6">
        <f t="shared" si="23"/>
        <v>16</v>
      </c>
      <c r="CE30" s="6">
        <f t="shared" si="24"/>
        <v>0</v>
      </c>
      <c r="CF30" s="6">
        <f t="shared" si="25"/>
        <v>0</v>
      </c>
      <c r="CG30" s="6">
        <f t="shared" si="26"/>
        <v>0</v>
      </c>
      <c r="CH30" s="13">
        <f t="shared" si="27"/>
        <v>2400</v>
      </c>
      <c r="CI30" s="13">
        <v>0</v>
      </c>
      <c r="CJ30" s="13">
        <v>0</v>
      </c>
      <c r="CK30" s="13">
        <v>0</v>
      </c>
      <c r="CL30" s="13">
        <v>0</v>
      </c>
      <c r="CM30" s="12">
        <f t="shared" si="28"/>
        <v>2400</v>
      </c>
      <c r="CN30" s="13">
        <v>0</v>
      </c>
      <c r="CO30" s="13">
        <f t="shared" si="29"/>
        <v>0</v>
      </c>
      <c r="CP30" s="6">
        <v>0</v>
      </c>
      <c r="CQ30" s="13">
        <f t="shared" si="30"/>
        <v>0</v>
      </c>
      <c r="CR30" s="13">
        <f t="shared" si="31"/>
        <v>4500</v>
      </c>
      <c r="CS30" s="13">
        <f t="shared" si="32"/>
        <v>2400</v>
      </c>
      <c r="CT30" s="10"/>
      <c r="CU30" s="69"/>
      <c r="CV30" s="66">
        <v>0</v>
      </c>
      <c r="CW30" s="7"/>
      <c r="CX30" s="17"/>
      <c r="CY30" s="18"/>
      <c r="CZ30" s="18"/>
    </row>
    <row r="31" spans="1:1217" s="62" customFormat="1">
      <c r="A31" s="47"/>
      <c r="B31" s="47"/>
      <c r="C31" s="1" t="s">
        <v>4</v>
      </c>
      <c r="D31" s="47">
        <v>967</v>
      </c>
      <c r="E31" s="49" t="s">
        <v>289</v>
      </c>
      <c r="F31" s="48" t="s">
        <v>502</v>
      </c>
      <c r="G31" s="48" t="s">
        <v>124</v>
      </c>
      <c r="H31" s="48" t="s">
        <v>124</v>
      </c>
      <c r="I31" s="8">
        <v>42095</v>
      </c>
      <c r="J31" s="8">
        <v>42095</v>
      </c>
      <c r="K31" s="53">
        <v>42095</v>
      </c>
      <c r="L31" s="22" t="s">
        <v>462</v>
      </c>
      <c r="M31" s="22" t="s">
        <v>108</v>
      </c>
      <c r="N31" s="22" t="s">
        <v>443</v>
      </c>
      <c r="O31" s="48" t="s">
        <v>291</v>
      </c>
      <c r="P31" s="48" t="s">
        <v>292</v>
      </c>
      <c r="Q31" s="48" t="s">
        <v>295</v>
      </c>
      <c r="R31" s="48" t="s">
        <v>295</v>
      </c>
      <c r="S31" s="48"/>
      <c r="T31" s="52">
        <v>2894444531</v>
      </c>
      <c r="U31" s="49"/>
      <c r="V31" s="21" t="s">
        <v>96</v>
      </c>
      <c r="W31" s="20">
        <f>VLOOKUP(V31,'CATALOGO NOI'!$A$2:$B$47,2,0)</f>
        <v>6</v>
      </c>
      <c r="X31" s="49" t="s">
        <v>111</v>
      </c>
      <c r="Y31" s="54">
        <f>VLOOKUP(X31,'CATALOGO NOI'!$E$2:$F$164,2,0)</f>
        <v>119</v>
      </c>
      <c r="Z31" s="49" t="s">
        <v>105</v>
      </c>
      <c r="AA31" s="57" t="s">
        <v>106</v>
      </c>
      <c r="AB31" s="57" t="s">
        <v>107</v>
      </c>
      <c r="AC31" s="49" t="s">
        <v>93</v>
      </c>
      <c r="AD31" s="9" t="s">
        <v>94</v>
      </c>
      <c r="AE31" s="9" t="s">
        <v>94</v>
      </c>
      <c r="AF31" s="9" t="s">
        <v>95</v>
      </c>
      <c r="AG31" s="9" t="s">
        <v>94</v>
      </c>
      <c r="AH31" s="9" t="s">
        <v>94</v>
      </c>
      <c r="AI31" s="9" t="s">
        <v>94</v>
      </c>
      <c r="AJ31" s="9" t="s">
        <v>94</v>
      </c>
      <c r="AK31" s="9" t="s">
        <v>94</v>
      </c>
      <c r="AL31" s="9" t="s">
        <v>94</v>
      </c>
      <c r="AM31" s="9" t="s">
        <v>95</v>
      </c>
      <c r="AN31" s="9" t="s">
        <v>94</v>
      </c>
      <c r="AO31" s="9" t="s">
        <v>94</v>
      </c>
      <c r="AP31" s="9" t="s">
        <v>94</v>
      </c>
      <c r="AQ31" s="9" t="s">
        <v>94</v>
      </c>
      <c r="AR31" s="9" t="s">
        <v>94</v>
      </c>
      <c r="AS31" s="9" t="s">
        <v>94</v>
      </c>
      <c r="AT31" s="9" t="s">
        <v>95</v>
      </c>
      <c r="AU31" s="9" t="s">
        <v>94</v>
      </c>
      <c r="AV31" s="9" t="s">
        <v>94</v>
      </c>
      <c r="AW31" s="9" t="s">
        <v>94</v>
      </c>
      <c r="AX31" s="9" t="s">
        <v>94</v>
      </c>
      <c r="AY31" s="9" t="s">
        <v>94</v>
      </c>
      <c r="AZ31" s="9" t="s">
        <v>94</v>
      </c>
      <c r="BA31" s="9" t="s">
        <v>95</v>
      </c>
      <c r="BB31" s="9" t="s">
        <v>94</v>
      </c>
      <c r="BC31" s="9" t="s">
        <v>94</v>
      </c>
      <c r="BD31" s="9" t="s">
        <v>94</v>
      </c>
      <c r="BE31" s="9" t="s">
        <v>94</v>
      </c>
      <c r="BF31" s="9" t="s">
        <v>94</v>
      </c>
      <c r="BG31" s="9" t="s">
        <v>94</v>
      </c>
      <c r="BH31" s="9" t="s">
        <v>95</v>
      </c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14">
        <v>30</v>
      </c>
      <c r="CB31" s="13">
        <v>6000</v>
      </c>
      <c r="CC31" s="13">
        <f t="shared" si="22"/>
        <v>200</v>
      </c>
      <c r="CD31" s="6">
        <f t="shared" si="23"/>
        <v>16</v>
      </c>
      <c r="CE31" s="6">
        <f t="shared" si="24"/>
        <v>0</v>
      </c>
      <c r="CF31" s="6">
        <f t="shared" si="25"/>
        <v>0</v>
      </c>
      <c r="CG31" s="6">
        <f t="shared" si="26"/>
        <v>0</v>
      </c>
      <c r="CH31" s="13">
        <f t="shared" si="27"/>
        <v>3200</v>
      </c>
      <c r="CI31" s="13">
        <v>0</v>
      </c>
      <c r="CJ31" s="13">
        <v>0</v>
      </c>
      <c r="CK31" s="13">
        <v>0</v>
      </c>
      <c r="CL31" s="13">
        <v>0</v>
      </c>
      <c r="CM31" s="12">
        <f t="shared" si="28"/>
        <v>3200</v>
      </c>
      <c r="CN31" s="13">
        <v>0</v>
      </c>
      <c r="CO31" s="13">
        <f t="shared" si="29"/>
        <v>0</v>
      </c>
      <c r="CP31" s="6">
        <v>0</v>
      </c>
      <c r="CQ31" s="13">
        <f t="shared" si="30"/>
        <v>0</v>
      </c>
      <c r="CR31" s="13">
        <f t="shared" si="31"/>
        <v>6000</v>
      </c>
      <c r="CS31" s="13">
        <f t="shared" si="32"/>
        <v>3200</v>
      </c>
      <c r="CT31" s="10"/>
      <c r="CU31" s="69"/>
      <c r="CV31" s="66">
        <v>0</v>
      </c>
      <c r="CW31" s="7"/>
      <c r="CX31" s="17"/>
      <c r="CY31" s="18"/>
      <c r="CZ31" s="18"/>
      <c r="FU31" s="23"/>
      <c r="FV31" s="23"/>
      <c r="FW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ABU31" s="23"/>
      <c r="AKX31" s="23"/>
      <c r="AKY31" s="23"/>
      <c r="APA31" s="23"/>
    </row>
    <row r="32" spans="1:1217" s="62" customFormat="1">
      <c r="A32" s="47"/>
      <c r="B32" s="47"/>
      <c r="C32" s="1" t="s">
        <v>529</v>
      </c>
      <c r="D32" s="47"/>
      <c r="E32" s="49" t="s">
        <v>519</v>
      </c>
      <c r="F32" s="48" t="s">
        <v>465</v>
      </c>
      <c r="G32" s="48" t="s">
        <v>451</v>
      </c>
      <c r="H32" s="48" t="s">
        <v>87</v>
      </c>
      <c r="I32" s="8">
        <v>42598</v>
      </c>
      <c r="J32" s="8">
        <v>42607</v>
      </c>
      <c r="K32" s="53">
        <v>42598</v>
      </c>
      <c r="L32" s="49"/>
      <c r="M32" s="22"/>
      <c r="N32" s="22"/>
      <c r="O32" s="48" t="s">
        <v>530</v>
      </c>
      <c r="P32" s="48" t="s">
        <v>531</v>
      </c>
      <c r="Q32" s="48" t="s">
        <v>531</v>
      </c>
      <c r="R32" s="48" t="s">
        <v>550</v>
      </c>
      <c r="S32" s="48" t="s">
        <v>560</v>
      </c>
      <c r="T32" s="49"/>
      <c r="U32" s="16"/>
      <c r="V32" s="21" t="s">
        <v>499</v>
      </c>
      <c r="W32" s="20">
        <f>VLOOKUP(V32,'CATALOGO NOI'!$A$2:$B$47,2,0)</f>
        <v>40</v>
      </c>
      <c r="X32" s="49" t="s">
        <v>101</v>
      </c>
      <c r="Y32" s="54">
        <f>VLOOKUP(X32,'CATALOGO NOI'!$E$2:$F$164,2,0)</f>
        <v>5</v>
      </c>
      <c r="Z32" s="49" t="s">
        <v>102</v>
      </c>
      <c r="AA32" s="57" t="s">
        <v>92</v>
      </c>
      <c r="AB32" s="57" t="s">
        <v>103</v>
      </c>
      <c r="AC32" s="56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 t="s">
        <v>94</v>
      </c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14">
        <v>30</v>
      </c>
      <c r="CB32" s="13">
        <v>4500</v>
      </c>
      <c r="CC32" s="13">
        <f t="shared" ref="CC32:CC52" si="33">CB32/CA32</f>
        <v>150</v>
      </c>
      <c r="CD32" s="6">
        <f t="shared" ref="CD32:CD33" si="34">16-CE32-CF32</f>
        <v>16</v>
      </c>
      <c r="CE32" s="6">
        <f t="shared" ref="CE32:CE52" si="35">COUNTIF(AT32:BH32,"F")</f>
        <v>0</v>
      </c>
      <c r="CF32" s="6">
        <f t="shared" ref="CF32:CF50" si="36">COUNTIF(AT32:BH32,"I")</f>
        <v>0</v>
      </c>
      <c r="CG32" s="6">
        <f t="shared" ref="CG32:CG52" si="37">COUNTIF(AT32:BH32,"V")</f>
        <v>0</v>
      </c>
      <c r="CH32" s="13">
        <f t="shared" ref="CH32:CH52" si="38">CC32*CD32</f>
        <v>2400</v>
      </c>
      <c r="CI32" s="13">
        <v>0</v>
      </c>
      <c r="CJ32" s="13">
        <v>0</v>
      </c>
      <c r="CK32" s="13">
        <v>0</v>
      </c>
      <c r="CL32" s="13">
        <v>0</v>
      </c>
      <c r="CM32" s="12">
        <f t="shared" ref="CM32:CM52" si="39">CH32+CI32-CK32-CJ32-CL32</f>
        <v>2400</v>
      </c>
      <c r="CN32" s="13">
        <v>0</v>
      </c>
      <c r="CO32" s="13">
        <v>0</v>
      </c>
      <c r="CP32" s="6">
        <v>0</v>
      </c>
      <c r="CQ32" s="13">
        <v>0</v>
      </c>
      <c r="CR32" s="13">
        <f t="shared" ref="CR32:CR52" si="40">CB32+CN32</f>
        <v>4500</v>
      </c>
      <c r="CS32" s="13">
        <f t="shared" ref="CS32:CS52" si="41">CM32+CQ32</f>
        <v>2400</v>
      </c>
      <c r="CT32" s="10"/>
      <c r="CU32" s="69"/>
      <c r="CV32" s="66"/>
      <c r="CW32" s="7"/>
      <c r="CX32" s="17"/>
      <c r="CY32" s="63"/>
      <c r="CZ32" s="18"/>
    </row>
    <row r="33" spans="1:104" s="62" customFormat="1">
      <c r="A33" s="47"/>
      <c r="B33" s="47"/>
      <c r="C33" s="76" t="s">
        <v>515</v>
      </c>
      <c r="D33" s="47"/>
      <c r="E33" s="49" t="s">
        <v>525</v>
      </c>
      <c r="F33" s="48" t="s">
        <v>452</v>
      </c>
      <c r="G33" s="48" t="s">
        <v>451</v>
      </c>
      <c r="H33" s="48" t="s">
        <v>87</v>
      </c>
      <c r="I33" s="8">
        <v>42598</v>
      </c>
      <c r="J33" s="8">
        <v>42607</v>
      </c>
      <c r="K33" s="53">
        <v>42598</v>
      </c>
      <c r="L33" s="49"/>
      <c r="M33" s="22"/>
      <c r="N33" s="22"/>
      <c r="O33" s="48" t="s">
        <v>542</v>
      </c>
      <c r="P33" s="48" t="s">
        <v>543</v>
      </c>
      <c r="Q33" s="48" t="s">
        <v>556</v>
      </c>
      <c r="R33" s="48" t="s">
        <v>556</v>
      </c>
      <c r="S33" s="48" t="s">
        <v>566</v>
      </c>
      <c r="T33" s="49"/>
      <c r="U33" s="16"/>
      <c r="V33" s="21" t="s">
        <v>378</v>
      </c>
      <c r="W33" s="20">
        <f>VLOOKUP(V33,'CATALOGO NOI'!$A$2:$B$47,2,0)</f>
        <v>36</v>
      </c>
      <c r="X33" s="49" t="s">
        <v>483</v>
      </c>
      <c r="Y33" s="54">
        <f>VLOOKUP(X33,'CATALOGO NOI'!$E$2:$F$164,2,0)</f>
        <v>132</v>
      </c>
      <c r="Z33" s="49" t="s">
        <v>91</v>
      </c>
      <c r="AA33" s="57" t="s">
        <v>106</v>
      </c>
      <c r="AB33" s="57" t="s">
        <v>92</v>
      </c>
      <c r="AC33" s="56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 t="s">
        <v>94</v>
      </c>
      <c r="BD33" s="9" t="s">
        <v>94</v>
      </c>
      <c r="BE33" s="9" t="s">
        <v>94</v>
      </c>
      <c r="BF33" s="9" t="s">
        <v>94</v>
      </c>
      <c r="BG33" s="9" t="s">
        <v>94</v>
      </c>
      <c r="BH33" s="9" t="s">
        <v>95</v>
      </c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14">
        <v>30</v>
      </c>
      <c r="CB33" s="13">
        <v>3500</v>
      </c>
      <c r="CC33" s="13">
        <f t="shared" si="33"/>
        <v>116.66666666666667</v>
      </c>
      <c r="CD33" s="6">
        <f t="shared" si="34"/>
        <v>16</v>
      </c>
      <c r="CE33" s="6">
        <f t="shared" si="35"/>
        <v>0</v>
      </c>
      <c r="CF33" s="6">
        <f t="shared" si="36"/>
        <v>0</v>
      </c>
      <c r="CG33" s="6">
        <f t="shared" si="37"/>
        <v>0</v>
      </c>
      <c r="CH33" s="13">
        <f t="shared" si="38"/>
        <v>1866.6666666666667</v>
      </c>
      <c r="CI33" s="13">
        <v>0</v>
      </c>
      <c r="CJ33" s="13">
        <v>0</v>
      </c>
      <c r="CK33" s="13">
        <v>0</v>
      </c>
      <c r="CL33" s="13">
        <v>0</v>
      </c>
      <c r="CM33" s="12">
        <f t="shared" si="39"/>
        <v>1866.6666666666667</v>
      </c>
      <c r="CN33" s="13">
        <v>0</v>
      </c>
      <c r="CO33" s="13">
        <v>0</v>
      </c>
      <c r="CP33" s="6">
        <v>0</v>
      </c>
      <c r="CQ33" s="13">
        <v>0</v>
      </c>
      <c r="CR33" s="13">
        <f t="shared" si="40"/>
        <v>3500</v>
      </c>
      <c r="CS33" s="13">
        <f t="shared" si="41"/>
        <v>1866.6666666666667</v>
      </c>
      <c r="CT33" s="10"/>
      <c r="CU33" s="69"/>
      <c r="CV33" s="66"/>
      <c r="CW33" s="7"/>
      <c r="CX33" s="17"/>
      <c r="CY33" s="63"/>
      <c r="CZ33" s="18"/>
    </row>
    <row r="34" spans="1:104" s="62" customFormat="1">
      <c r="A34" s="47"/>
      <c r="B34" s="47"/>
      <c r="C34" s="76" t="s">
        <v>515</v>
      </c>
      <c r="D34" s="47"/>
      <c r="E34" s="49" t="s">
        <v>520</v>
      </c>
      <c r="F34" s="48" t="s">
        <v>465</v>
      </c>
      <c r="G34" s="48" t="s">
        <v>451</v>
      </c>
      <c r="H34" s="48" t="s">
        <v>87</v>
      </c>
      <c r="I34" s="8">
        <v>42599</v>
      </c>
      <c r="J34" s="8">
        <v>42607</v>
      </c>
      <c r="K34" s="53">
        <v>42599</v>
      </c>
      <c r="L34" s="49"/>
      <c r="M34" s="22"/>
      <c r="N34" s="22"/>
      <c r="O34" s="48" t="s">
        <v>532</v>
      </c>
      <c r="P34" s="48" t="s">
        <v>533</v>
      </c>
      <c r="Q34" s="48" t="s">
        <v>551</v>
      </c>
      <c r="R34" s="48" t="s">
        <v>551</v>
      </c>
      <c r="S34" s="48" t="s">
        <v>561</v>
      </c>
      <c r="T34" s="49"/>
      <c r="U34" s="16"/>
      <c r="V34" s="21" t="s">
        <v>378</v>
      </c>
      <c r="W34" s="20">
        <f>VLOOKUP(V34,'CATALOGO NOI'!$A$2:$B$47,2,0)</f>
        <v>36</v>
      </c>
      <c r="X34" s="49" t="s">
        <v>483</v>
      </c>
      <c r="Y34" s="54">
        <f>VLOOKUP(X34,'CATALOGO NOI'!$E$2:$F$164,2,0)</f>
        <v>132</v>
      </c>
      <c r="Z34" s="49" t="s">
        <v>91</v>
      </c>
      <c r="AA34" s="57" t="s">
        <v>106</v>
      </c>
      <c r="AB34" s="57" t="s">
        <v>92</v>
      </c>
      <c r="AC34" s="56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 t="s">
        <v>94</v>
      </c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14">
        <v>30</v>
      </c>
      <c r="CB34" s="13">
        <v>3500</v>
      </c>
      <c r="CC34" s="13">
        <f t="shared" si="33"/>
        <v>116.66666666666667</v>
      </c>
      <c r="CD34" s="6">
        <v>15</v>
      </c>
      <c r="CE34" s="6">
        <f t="shared" si="35"/>
        <v>0</v>
      </c>
      <c r="CF34" s="6">
        <f t="shared" si="36"/>
        <v>0</v>
      </c>
      <c r="CG34" s="6">
        <f t="shared" si="37"/>
        <v>0</v>
      </c>
      <c r="CH34" s="13">
        <f t="shared" si="38"/>
        <v>1750</v>
      </c>
      <c r="CI34" s="13">
        <v>0</v>
      </c>
      <c r="CJ34" s="13">
        <v>0</v>
      </c>
      <c r="CK34" s="13">
        <v>0</v>
      </c>
      <c r="CL34" s="13">
        <v>0</v>
      </c>
      <c r="CM34" s="12">
        <f t="shared" si="39"/>
        <v>1750</v>
      </c>
      <c r="CN34" s="13">
        <v>0</v>
      </c>
      <c r="CO34" s="13">
        <v>0</v>
      </c>
      <c r="CP34" s="6">
        <v>0</v>
      </c>
      <c r="CQ34" s="13">
        <v>0</v>
      </c>
      <c r="CR34" s="13">
        <f t="shared" si="40"/>
        <v>3500</v>
      </c>
      <c r="CS34" s="13">
        <f t="shared" si="41"/>
        <v>1750</v>
      </c>
      <c r="CT34" s="10"/>
      <c r="CU34" s="69"/>
      <c r="CV34" s="66"/>
      <c r="CW34" s="7"/>
      <c r="CX34" s="17"/>
      <c r="CY34" s="63"/>
      <c r="CZ34" s="18"/>
    </row>
    <row r="35" spans="1:104" s="62" customFormat="1">
      <c r="A35" s="47"/>
      <c r="B35" s="47"/>
      <c r="C35" s="76" t="s">
        <v>515</v>
      </c>
      <c r="D35" s="47"/>
      <c r="E35" s="49" t="s">
        <v>521</v>
      </c>
      <c r="F35" s="48" t="s">
        <v>452</v>
      </c>
      <c r="G35" s="48" t="s">
        <v>451</v>
      </c>
      <c r="H35" s="48" t="s">
        <v>87</v>
      </c>
      <c r="I35" s="8">
        <v>42599</v>
      </c>
      <c r="J35" s="8">
        <v>42607</v>
      </c>
      <c r="K35" s="53">
        <v>42599</v>
      </c>
      <c r="L35" s="49"/>
      <c r="M35" s="22"/>
      <c r="N35" s="22"/>
      <c r="O35" s="48" t="s">
        <v>534</v>
      </c>
      <c r="P35" s="48" t="s">
        <v>535</v>
      </c>
      <c r="Q35" s="48" t="s">
        <v>552</v>
      </c>
      <c r="R35" s="48" t="s">
        <v>552</v>
      </c>
      <c r="S35" s="48" t="s">
        <v>562</v>
      </c>
      <c r="T35" s="49"/>
      <c r="U35" s="16"/>
      <c r="V35" s="21" t="s">
        <v>378</v>
      </c>
      <c r="W35" s="20">
        <f>VLOOKUP(V35,'CATALOGO NOI'!$A$2:$B$47,2,0)</f>
        <v>36</v>
      </c>
      <c r="X35" s="49" t="s">
        <v>483</v>
      </c>
      <c r="Y35" s="54">
        <f>VLOOKUP(X35,'CATALOGO NOI'!$E$2:$F$164,2,0)</f>
        <v>132</v>
      </c>
      <c r="Z35" s="49" t="s">
        <v>91</v>
      </c>
      <c r="AA35" s="57" t="s">
        <v>106</v>
      </c>
      <c r="AB35" s="57" t="s">
        <v>92</v>
      </c>
      <c r="AC35" s="56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 t="s">
        <v>94</v>
      </c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14">
        <v>30</v>
      </c>
      <c r="CB35" s="13">
        <v>3500</v>
      </c>
      <c r="CC35" s="13">
        <f t="shared" si="33"/>
        <v>116.66666666666667</v>
      </c>
      <c r="CD35" s="6">
        <v>15</v>
      </c>
      <c r="CE35" s="6">
        <f t="shared" si="35"/>
        <v>0</v>
      </c>
      <c r="CF35" s="6">
        <f t="shared" si="36"/>
        <v>0</v>
      </c>
      <c r="CG35" s="6">
        <f t="shared" si="37"/>
        <v>0</v>
      </c>
      <c r="CH35" s="13">
        <f t="shared" si="38"/>
        <v>1750</v>
      </c>
      <c r="CI35" s="13">
        <v>0</v>
      </c>
      <c r="CJ35" s="13">
        <v>0</v>
      </c>
      <c r="CK35" s="13">
        <v>0</v>
      </c>
      <c r="CL35" s="13">
        <v>0</v>
      </c>
      <c r="CM35" s="12">
        <f t="shared" si="39"/>
        <v>1750</v>
      </c>
      <c r="CN35" s="13">
        <v>0</v>
      </c>
      <c r="CO35" s="13">
        <v>0</v>
      </c>
      <c r="CP35" s="6">
        <v>0</v>
      </c>
      <c r="CQ35" s="13">
        <v>0</v>
      </c>
      <c r="CR35" s="13">
        <f t="shared" si="40"/>
        <v>3500</v>
      </c>
      <c r="CS35" s="13">
        <f t="shared" si="41"/>
        <v>1750</v>
      </c>
      <c r="CT35" s="10"/>
      <c r="CU35" s="69"/>
      <c r="CV35" s="66"/>
      <c r="CW35" s="7"/>
      <c r="CX35" s="17"/>
      <c r="CY35" s="63"/>
      <c r="CZ35" s="18"/>
    </row>
    <row r="36" spans="1:104" s="62" customFormat="1">
      <c r="A36" s="47"/>
      <c r="B36" s="47"/>
      <c r="C36" s="76" t="s">
        <v>515</v>
      </c>
      <c r="D36" s="47"/>
      <c r="E36" s="49" t="s">
        <v>522</v>
      </c>
      <c r="F36" s="48" t="s">
        <v>452</v>
      </c>
      <c r="G36" s="48" t="s">
        <v>451</v>
      </c>
      <c r="H36" s="48" t="s">
        <v>87</v>
      </c>
      <c r="I36" s="8">
        <v>42599</v>
      </c>
      <c r="J36" s="8">
        <v>42607</v>
      </c>
      <c r="K36" s="53">
        <v>42599</v>
      </c>
      <c r="L36" s="49"/>
      <c r="M36" s="22"/>
      <c r="N36" s="22"/>
      <c r="O36" s="48" t="s">
        <v>536</v>
      </c>
      <c r="P36" s="48" t="s">
        <v>537</v>
      </c>
      <c r="Q36" s="48" t="s">
        <v>553</v>
      </c>
      <c r="R36" s="48" t="s">
        <v>553</v>
      </c>
      <c r="S36" s="48" t="s">
        <v>563</v>
      </c>
      <c r="T36" s="49"/>
      <c r="U36" s="16"/>
      <c r="V36" s="21" t="s">
        <v>378</v>
      </c>
      <c r="W36" s="20">
        <f>VLOOKUP(V36,'CATALOGO NOI'!$A$2:$B$47,2,0)</f>
        <v>36</v>
      </c>
      <c r="X36" s="49" t="s">
        <v>483</v>
      </c>
      <c r="Y36" s="54">
        <f>VLOOKUP(X36,'CATALOGO NOI'!$E$2:$F$164,2,0)</f>
        <v>132</v>
      </c>
      <c r="Z36" s="49" t="s">
        <v>91</v>
      </c>
      <c r="AA36" s="57" t="s">
        <v>106</v>
      </c>
      <c r="AB36" s="57" t="s">
        <v>92</v>
      </c>
      <c r="AC36" s="56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 t="s">
        <v>94</v>
      </c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14">
        <v>30</v>
      </c>
      <c r="CB36" s="13">
        <v>3500</v>
      </c>
      <c r="CC36" s="13">
        <f t="shared" si="33"/>
        <v>116.66666666666667</v>
      </c>
      <c r="CD36" s="6">
        <v>15</v>
      </c>
      <c r="CE36" s="6">
        <f t="shared" si="35"/>
        <v>0</v>
      </c>
      <c r="CF36" s="6">
        <f t="shared" si="36"/>
        <v>0</v>
      </c>
      <c r="CG36" s="6">
        <f t="shared" si="37"/>
        <v>0</v>
      </c>
      <c r="CH36" s="13">
        <f t="shared" si="38"/>
        <v>1750</v>
      </c>
      <c r="CI36" s="13">
        <v>0</v>
      </c>
      <c r="CJ36" s="13">
        <v>0</v>
      </c>
      <c r="CK36" s="13">
        <v>0</v>
      </c>
      <c r="CL36" s="13">
        <v>0</v>
      </c>
      <c r="CM36" s="12">
        <f t="shared" si="39"/>
        <v>1750</v>
      </c>
      <c r="CN36" s="13">
        <v>0</v>
      </c>
      <c r="CO36" s="13">
        <v>0</v>
      </c>
      <c r="CP36" s="6">
        <v>0</v>
      </c>
      <c r="CQ36" s="13">
        <v>0</v>
      </c>
      <c r="CR36" s="13">
        <f t="shared" si="40"/>
        <v>3500</v>
      </c>
      <c r="CS36" s="13">
        <f t="shared" si="41"/>
        <v>1750</v>
      </c>
      <c r="CT36" s="10"/>
      <c r="CU36" s="69"/>
      <c r="CV36" s="66"/>
      <c r="CW36" s="7"/>
      <c r="CX36" s="17"/>
      <c r="CY36" s="63"/>
      <c r="CZ36" s="18"/>
    </row>
    <row r="37" spans="1:104" s="62" customFormat="1">
      <c r="A37" s="47"/>
      <c r="B37" s="47"/>
      <c r="C37" s="76" t="s">
        <v>515</v>
      </c>
      <c r="D37" s="47"/>
      <c r="E37" s="49" t="s">
        <v>523</v>
      </c>
      <c r="F37" s="48" t="s">
        <v>452</v>
      </c>
      <c r="G37" s="48" t="s">
        <v>451</v>
      </c>
      <c r="H37" s="48" t="s">
        <v>87</v>
      </c>
      <c r="I37" s="8">
        <v>42599</v>
      </c>
      <c r="J37" s="8">
        <v>42607</v>
      </c>
      <c r="K37" s="53">
        <v>42599</v>
      </c>
      <c r="L37" s="49"/>
      <c r="M37" s="22"/>
      <c r="N37" s="22"/>
      <c r="O37" s="48" t="s">
        <v>538</v>
      </c>
      <c r="P37" s="48" t="s">
        <v>539</v>
      </c>
      <c r="Q37" s="48" t="s">
        <v>554</v>
      </c>
      <c r="R37" s="48" t="s">
        <v>554</v>
      </c>
      <c r="S37" s="48" t="s">
        <v>564</v>
      </c>
      <c r="T37" s="49"/>
      <c r="U37" s="16"/>
      <c r="V37" s="21" t="s">
        <v>378</v>
      </c>
      <c r="W37" s="20">
        <f>VLOOKUP(V37,'CATALOGO NOI'!$A$2:$B$47,2,0)</f>
        <v>36</v>
      </c>
      <c r="X37" s="49" t="s">
        <v>483</v>
      </c>
      <c r="Y37" s="54">
        <f>VLOOKUP(X37,'CATALOGO NOI'!$E$2:$F$164,2,0)</f>
        <v>132</v>
      </c>
      <c r="Z37" s="49" t="s">
        <v>91</v>
      </c>
      <c r="AA37" s="57" t="s">
        <v>106</v>
      </c>
      <c r="AB37" s="57" t="s">
        <v>92</v>
      </c>
      <c r="AC37" s="56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 t="s">
        <v>94</v>
      </c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14">
        <v>30</v>
      </c>
      <c r="CB37" s="13">
        <v>3500</v>
      </c>
      <c r="CC37" s="13">
        <f t="shared" si="33"/>
        <v>116.66666666666667</v>
      </c>
      <c r="CD37" s="6">
        <v>15</v>
      </c>
      <c r="CE37" s="6">
        <f t="shared" si="35"/>
        <v>0</v>
      </c>
      <c r="CF37" s="6">
        <f t="shared" si="36"/>
        <v>0</v>
      </c>
      <c r="CG37" s="6">
        <f t="shared" si="37"/>
        <v>0</v>
      </c>
      <c r="CH37" s="13">
        <f t="shared" si="38"/>
        <v>1750</v>
      </c>
      <c r="CI37" s="13">
        <v>0</v>
      </c>
      <c r="CJ37" s="13">
        <v>0</v>
      </c>
      <c r="CK37" s="13">
        <v>0</v>
      </c>
      <c r="CL37" s="13">
        <v>0</v>
      </c>
      <c r="CM37" s="12">
        <f t="shared" si="39"/>
        <v>1750</v>
      </c>
      <c r="CN37" s="13">
        <v>0</v>
      </c>
      <c r="CO37" s="13">
        <v>0</v>
      </c>
      <c r="CP37" s="6">
        <v>0</v>
      </c>
      <c r="CQ37" s="13">
        <v>0</v>
      </c>
      <c r="CR37" s="13">
        <f t="shared" si="40"/>
        <v>3500</v>
      </c>
      <c r="CS37" s="13">
        <f t="shared" si="41"/>
        <v>1750</v>
      </c>
      <c r="CT37" s="10"/>
      <c r="CU37" s="69"/>
      <c r="CV37" s="66"/>
      <c r="CW37" s="7"/>
      <c r="CX37" s="17"/>
      <c r="CY37" s="63"/>
      <c r="CZ37" s="18"/>
    </row>
    <row r="38" spans="1:104" s="62" customFormat="1">
      <c r="A38" s="47"/>
      <c r="B38" s="47"/>
      <c r="C38" s="76" t="s">
        <v>515</v>
      </c>
      <c r="D38" s="47"/>
      <c r="E38" s="49" t="s">
        <v>524</v>
      </c>
      <c r="F38" s="48" t="s">
        <v>465</v>
      </c>
      <c r="G38" s="48" t="s">
        <v>451</v>
      </c>
      <c r="H38" s="48" t="s">
        <v>87</v>
      </c>
      <c r="I38" s="8">
        <v>42600</v>
      </c>
      <c r="J38" s="8">
        <v>42607</v>
      </c>
      <c r="K38" s="53">
        <v>42600</v>
      </c>
      <c r="L38" s="49"/>
      <c r="M38" s="22"/>
      <c r="N38" s="22"/>
      <c r="O38" s="48" t="s">
        <v>540</v>
      </c>
      <c r="P38" s="48" t="s">
        <v>541</v>
      </c>
      <c r="Q38" s="48" t="s">
        <v>555</v>
      </c>
      <c r="R38" s="48" t="s">
        <v>555</v>
      </c>
      <c r="S38" s="48" t="s">
        <v>565</v>
      </c>
      <c r="T38" s="49"/>
      <c r="U38" s="16"/>
      <c r="V38" s="21" t="s">
        <v>378</v>
      </c>
      <c r="W38" s="20">
        <f>VLOOKUP(V38,'CATALOGO NOI'!$A$2:$B$47,2,0)</f>
        <v>36</v>
      </c>
      <c r="X38" s="49" t="s">
        <v>483</v>
      </c>
      <c r="Y38" s="54">
        <f>VLOOKUP(X38,'CATALOGO NOI'!$E$2:$F$164,2,0)</f>
        <v>132</v>
      </c>
      <c r="Z38" s="49" t="s">
        <v>102</v>
      </c>
      <c r="AA38" s="57" t="s">
        <v>92</v>
      </c>
      <c r="AB38" s="57" t="s">
        <v>172</v>
      </c>
      <c r="AC38" s="56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 t="s">
        <v>94</v>
      </c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14">
        <v>30</v>
      </c>
      <c r="CB38" s="13">
        <v>3500</v>
      </c>
      <c r="CC38" s="13">
        <f t="shared" si="33"/>
        <v>116.66666666666667</v>
      </c>
      <c r="CD38" s="6">
        <v>14</v>
      </c>
      <c r="CE38" s="6">
        <f t="shared" si="35"/>
        <v>0</v>
      </c>
      <c r="CF38" s="6">
        <f t="shared" si="36"/>
        <v>0</v>
      </c>
      <c r="CG38" s="6">
        <f t="shared" si="37"/>
        <v>0</v>
      </c>
      <c r="CH38" s="13">
        <f t="shared" si="38"/>
        <v>1633.3333333333335</v>
      </c>
      <c r="CI38" s="13">
        <v>0</v>
      </c>
      <c r="CJ38" s="13">
        <v>0</v>
      </c>
      <c r="CK38" s="13">
        <v>0</v>
      </c>
      <c r="CL38" s="13">
        <v>0</v>
      </c>
      <c r="CM38" s="12">
        <f t="shared" si="39"/>
        <v>1633.3333333333335</v>
      </c>
      <c r="CN38" s="13">
        <v>0</v>
      </c>
      <c r="CO38" s="13">
        <v>0</v>
      </c>
      <c r="CP38" s="6">
        <v>0</v>
      </c>
      <c r="CQ38" s="13">
        <v>0</v>
      </c>
      <c r="CR38" s="13">
        <f t="shared" si="40"/>
        <v>3500</v>
      </c>
      <c r="CS38" s="13">
        <f t="shared" si="41"/>
        <v>1633.3333333333335</v>
      </c>
      <c r="CT38" s="10"/>
      <c r="CU38" s="69"/>
      <c r="CV38" s="66"/>
      <c r="CW38" s="7"/>
      <c r="CX38" s="17"/>
      <c r="CY38" s="63"/>
      <c r="CZ38" s="18"/>
    </row>
    <row r="39" spans="1:104" s="62" customFormat="1">
      <c r="A39" s="47"/>
      <c r="B39" s="47"/>
      <c r="C39" s="76" t="s">
        <v>515</v>
      </c>
      <c r="D39" s="47"/>
      <c r="E39" s="49" t="s">
        <v>526</v>
      </c>
      <c r="F39" s="48" t="s">
        <v>452</v>
      </c>
      <c r="G39" s="48" t="s">
        <v>451</v>
      </c>
      <c r="H39" s="48" t="s">
        <v>87</v>
      </c>
      <c r="I39" s="8">
        <v>42600</v>
      </c>
      <c r="J39" s="8">
        <v>42607</v>
      </c>
      <c r="K39" s="53">
        <v>42600</v>
      </c>
      <c r="L39" s="49"/>
      <c r="M39" s="22"/>
      <c r="N39" s="22"/>
      <c r="O39" s="48" t="s">
        <v>544</v>
      </c>
      <c r="P39" s="48" t="s">
        <v>545</v>
      </c>
      <c r="Q39" s="48" t="s">
        <v>557</v>
      </c>
      <c r="R39" s="48" t="s">
        <v>557</v>
      </c>
      <c r="S39" s="48" t="s">
        <v>567</v>
      </c>
      <c r="T39" s="49"/>
      <c r="U39" s="16"/>
      <c r="V39" s="21" t="s">
        <v>378</v>
      </c>
      <c r="W39" s="20">
        <f>VLOOKUP(V39,'CATALOGO NOI'!$A$2:$B$47,2,0)</f>
        <v>36</v>
      </c>
      <c r="X39" s="49" t="s">
        <v>483</v>
      </c>
      <c r="Y39" s="54">
        <f>VLOOKUP(X39,'CATALOGO NOI'!$E$2:$F$164,2,0)</f>
        <v>132</v>
      </c>
      <c r="Z39" s="49" t="s">
        <v>91</v>
      </c>
      <c r="AA39" s="57" t="s">
        <v>106</v>
      </c>
      <c r="AB39" s="57" t="s">
        <v>92</v>
      </c>
      <c r="AC39" s="56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 t="s">
        <v>94</v>
      </c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14">
        <v>30</v>
      </c>
      <c r="CB39" s="13">
        <v>3500</v>
      </c>
      <c r="CC39" s="13">
        <f t="shared" si="33"/>
        <v>116.66666666666667</v>
      </c>
      <c r="CD39" s="6">
        <v>14</v>
      </c>
      <c r="CE39" s="6">
        <f t="shared" si="35"/>
        <v>0</v>
      </c>
      <c r="CF39" s="6">
        <f t="shared" si="36"/>
        <v>0</v>
      </c>
      <c r="CG39" s="6">
        <f t="shared" si="37"/>
        <v>0</v>
      </c>
      <c r="CH39" s="13">
        <f t="shared" si="38"/>
        <v>1633.3333333333335</v>
      </c>
      <c r="CI39" s="13">
        <v>0</v>
      </c>
      <c r="CJ39" s="13">
        <v>0</v>
      </c>
      <c r="CK39" s="13">
        <v>0</v>
      </c>
      <c r="CL39" s="13">
        <v>0</v>
      </c>
      <c r="CM39" s="12">
        <f t="shared" si="39"/>
        <v>1633.3333333333335</v>
      </c>
      <c r="CN39" s="13">
        <v>0</v>
      </c>
      <c r="CO39" s="13">
        <v>0</v>
      </c>
      <c r="CP39" s="6">
        <v>0</v>
      </c>
      <c r="CQ39" s="13">
        <v>0</v>
      </c>
      <c r="CR39" s="13">
        <f t="shared" si="40"/>
        <v>3500</v>
      </c>
      <c r="CS39" s="13">
        <f t="shared" si="41"/>
        <v>1633.3333333333335</v>
      </c>
      <c r="CT39" s="10"/>
      <c r="CU39" s="69"/>
      <c r="CV39" s="66"/>
      <c r="CW39" s="7"/>
      <c r="CX39" s="17"/>
      <c r="CY39" s="63"/>
      <c r="CZ39" s="18"/>
    </row>
    <row r="40" spans="1:104" s="62" customFormat="1">
      <c r="A40" s="47"/>
      <c r="B40" s="47"/>
      <c r="C40" s="76" t="s">
        <v>515</v>
      </c>
      <c r="D40" s="47"/>
      <c r="E40" s="49" t="s">
        <v>527</v>
      </c>
      <c r="F40" s="48" t="s">
        <v>465</v>
      </c>
      <c r="G40" s="48" t="s">
        <v>451</v>
      </c>
      <c r="H40" s="48" t="s">
        <v>87</v>
      </c>
      <c r="I40" s="8">
        <v>42600</v>
      </c>
      <c r="J40" s="8">
        <v>42607</v>
      </c>
      <c r="K40" s="53">
        <v>42600</v>
      </c>
      <c r="L40" s="49"/>
      <c r="M40" s="22"/>
      <c r="N40" s="22"/>
      <c r="O40" s="48" t="s">
        <v>546</v>
      </c>
      <c r="P40" s="48" t="s">
        <v>547</v>
      </c>
      <c r="Q40" s="48" t="s">
        <v>558</v>
      </c>
      <c r="R40" s="48" t="s">
        <v>558</v>
      </c>
      <c r="S40" s="48" t="s">
        <v>568</v>
      </c>
      <c r="T40" s="49"/>
      <c r="U40" s="16"/>
      <c r="V40" s="21" t="s">
        <v>378</v>
      </c>
      <c r="W40" s="20">
        <f>VLOOKUP(V40,'CATALOGO NOI'!$A$2:$B$47,2,0)</f>
        <v>36</v>
      </c>
      <c r="X40" s="49" t="s">
        <v>483</v>
      </c>
      <c r="Y40" s="54">
        <f>VLOOKUP(X40,'CATALOGO NOI'!$E$2:$F$164,2,0)</f>
        <v>132</v>
      </c>
      <c r="Z40" s="49" t="s">
        <v>102</v>
      </c>
      <c r="AA40" s="57" t="s">
        <v>92</v>
      </c>
      <c r="AB40" s="57" t="s">
        <v>172</v>
      </c>
      <c r="AC40" s="56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 t="s">
        <v>94</v>
      </c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14">
        <v>30</v>
      </c>
      <c r="CB40" s="13">
        <v>3500</v>
      </c>
      <c r="CC40" s="13">
        <f t="shared" si="33"/>
        <v>116.66666666666667</v>
      </c>
      <c r="CD40" s="6">
        <v>14</v>
      </c>
      <c r="CE40" s="6">
        <f t="shared" si="35"/>
        <v>0</v>
      </c>
      <c r="CF40" s="6">
        <f t="shared" si="36"/>
        <v>0</v>
      </c>
      <c r="CG40" s="6">
        <f t="shared" si="37"/>
        <v>0</v>
      </c>
      <c r="CH40" s="13">
        <f t="shared" si="38"/>
        <v>1633.3333333333335</v>
      </c>
      <c r="CI40" s="13">
        <v>0</v>
      </c>
      <c r="CJ40" s="13">
        <v>0</v>
      </c>
      <c r="CK40" s="13">
        <v>0</v>
      </c>
      <c r="CL40" s="13">
        <v>0</v>
      </c>
      <c r="CM40" s="12">
        <f t="shared" si="39"/>
        <v>1633.3333333333335</v>
      </c>
      <c r="CN40" s="13">
        <v>0</v>
      </c>
      <c r="CO40" s="13">
        <v>0</v>
      </c>
      <c r="CP40" s="6">
        <v>0</v>
      </c>
      <c r="CQ40" s="13">
        <v>0</v>
      </c>
      <c r="CR40" s="13">
        <f t="shared" si="40"/>
        <v>3500</v>
      </c>
      <c r="CS40" s="13">
        <f t="shared" si="41"/>
        <v>1633.3333333333335</v>
      </c>
      <c r="CT40" s="10"/>
      <c r="CU40" s="69"/>
      <c r="CV40" s="66"/>
      <c r="CW40" s="7"/>
      <c r="CX40" s="17"/>
      <c r="CY40" s="63"/>
      <c r="CZ40" s="18"/>
    </row>
    <row r="41" spans="1:104" s="62" customFormat="1">
      <c r="A41" s="47"/>
      <c r="B41" s="47"/>
      <c r="C41" s="76" t="s">
        <v>515</v>
      </c>
      <c r="D41" s="47"/>
      <c r="E41" s="49" t="s">
        <v>528</v>
      </c>
      <c r="F41" s="48" t="s">
        <v>465</v>
      </c>
      <c r="G41" s="48" t="s">
        <v>451</v>
      </c>
      <c r="H41" s="48" t="s">
        <v>87</v>
      </c>
      <c r="I41" s="8">
        <v>42600</v>
      </c>
      <c r="J41" s="8">
        <v>42607</v>
      </c>
      <c r="K41" s="53">
        <v>42600</v>
      </c>
      <c r="L41" s="49"/>
      <c r="M41" s="22"/>
      <c r="N41" s="22"/>
      <c r="O41" s="48" t="s">
        <v>548</v>
      </c>
      <c r="P41" s="48" t="s">
        <v>549</v>
      </c>
      <c r="Q41" s="48" t="s">
        <v>559</v>
      </c>
      <c r="R41" s="48" t="s">
        <v>559</v>
      </c>
      <c r="S41" s="48"/>
      <c r="T41" s="49"/>
      <c r="U41" s="16"/>
      <c r="V41" s="21" t="s">
        <v>378</v>
      </c>
      <c r="W41" s="20">
        <f>VLOOKUP(V41,'CATALOGO NOI'!$A$2:$B$47,2,0)</f>
        <v>36</v>
      </c>
      <c r="X41" s="49" t="s">
        <v>483</v>
      </c>
      <c r="Y41" s="54">
        <f>VLOOKUP(X41,'CATALOGO NOI'!$E$2:$F$164,2,0)</f>
        <v>132</v>
      </c>
      <c r="Z41" s="49" t="s">
        <v>102</v>
      </c>
      <c r="AA41" s="57" t="s">
        <v>92</v>
      </c>
      <c r="AB41" s="57" t="s">
        <v>172</v>
      </c>
      <c r="AC41" s="56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 t="s">
        <v>94</v>
      </c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14">
        <v>30</v>
      </c>
      <c r="CB41" s="13">
        <v>3500</v>
      </c>
      <c r="CC41" s="13">
        <f t="shared" si="33"/>
        <v>116.66666666666667</v>
      </c>
      <c r="CD41" s="6">
        <v>14</v>
      </c>
      <c r="CE41" s="6">
        <f t="shared" si="35"/>
        <v>0</v>
      </c>
      <c r="CF41" s="6">
        <f t="shared" si="36"/>
        <v>0</v>
      </c>
      <c r="CG41" s="6">
        <f t="shared" si="37"/>
        <v>0</v>
      </c>
      <c r="CH41" s="13">
        <f t="shared" si="38"/>
        <v>1633.3333333333335</v>
      </c>
      <c r="CI41" s="13">
        <v>0</v>
      </c>
      <c r="CJ41" s="13">
        <v>0</v>
      </c>
      <c r="CK41" s="13">
        <v>0</v>
      </c>
      <c r="CL41" s="13">
        <v>0</v>
      </c>
      <c r="CM41" s="12">
        <f t="shared" si="39"/>
        <v>1633.3333333333335</v>
      </c>
      <c r="CN41" s="13">
        <v>0</v>
      </c>
      <c r="CO41" s="13">
        <v>0</v>
      </c>
      <c r="CP41" s="6">
        <v>0</v>
      </c>
      <c r="CQ41" s="13">
        <v>0</v>
      </c>
      <c r="CR41" s="13">
        <f t="shared" si="40"/>
        <v>3500</v>
      </c>
      <c r="CS41" s="13">
        <f t="shared" si="41"/>
        <v>1633.3333333333335</v>
      </c>
      <c r="CT41" s="10"/>
      <c r="CU41" s="69"/>
      <c r="CV41" s="66"/>
      <c r="CW41" s="7"/>
      <c r="CX41" s="17"/>
      <c r="CY41" s="63"/>
      <c r="CZ41" s="18"/>
    </row>
    <row r="42" spans="1:104" s="62" customFormat="1">
      <c r="A42" s="47"/>
      <c r="B42" s="47"/>
      <c r="C42" s="76" t="s">
        <v>515</v>
      </c>
      <c r="D42" s="47"/>
      <c r="E42" s="49" t="s">
        <v>573</v>
      </c>
      <c r="F42" s="48" t="s">
        <v>465</v>
      </c>
      <c r="G42" s="48" t="s">
        <v>451</v>
      </c>
      <c r="H42" s="48" t="s">
        <v>87</v>
      </c>
      <c r="I42" s="8">
        <v>42600</v>
      </c>
      <c r="J42" s="8">
        <v>42608</v>
      </c>
      <c r="K42" s="53">
        <v>42600</v>
      </c>
      <c r="L42" s="49"/>
      <c r="M42" s="22"/>
      <c r="N42" s="22"/>
      <c r="O42" s="48" t="s">
        <v>585</v>
      </c>
      <c r="P42" s="48" t="s">
        <v>586</v>
      </c>
      <c r="Q42" s="48" t="s">
        <v>600</v>
      </c>
      <c r="R42" s="48" t="s">
        <v>600</v>
      </c>
      <c r="S42" s="48" t="s">
        <v>608</v>
      </c>
      <c r="T42" s="49"/>
      <c r="U42" s="16"/>
      <c r="V42" s="21" t="s">
        <v>378</v>
      </c>
      <c r="W42" s="20">
        <f>VLOOKUP(V42,'CATALOGO NOI'!$A$2:$B$47,2,0)</f>
        <v>36</v>
      </c>
      <c r="X42" s="49" t="s">
        <v>483</v>
      </c>
      <c r="Y42" s="54">
        <f>VLOOKUP(X42,'CATALOGO NOI'!$E$2:$F$164,2,0)</f>
        <v>132</v>
      </c>
      <c r="Z42" s="49" t="s">
        <v>91</v>
      </c>
      <c r="AA42" s="57" t="s">
        <v>106</v>
      </c>
      <c r="AB42" s="57" t="s">
        <v>92</v>
      </c>
      <c r="AC42" s="56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 t="s">
        <v>94</v>
      </c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14">
        <v>30</v>
      </c>
      <c r="CB42" s="13">
        <v>3500</v>
      </c>
      <c r="CC42" s="13">
        <f t="shared" si="33"/>
        <v>116.66666666666667</v>
      </c>
      <c r="CD42" s="6">
        <v>14</v>
      </c>
      <c r="CE42" s="6">
        <f t="shared" si="35"/>
        <v>0</v>
      </c>
      <c r="CF42" s="6">
        <f t="shared" si="36"/>
        <v>0</v>
      </c>
      <c r="CG42" s="6">
        <f t="shared" si="37"/>
        <v>0</v>
      </c>
      <c r="CH42" s="13">
        <f t="shared" si="38"/>
        <v>1633.3333333333335</v>
      </c>
      <c r="CI42" s="13">
        <v>0</v>
      </c>
      <c r="CJ42" s="13">
        <v>0</v>
      </c>
      <c r="CK42" s="13">
        <v>0</v>
      </c>
      <c r="CL42" s="13">
        <v>0</v>
      </c>
      <c r="CM42" s="12">
        <f t="shared" si="39"/>
        <v>1633.3333333333335</v>
      </c>
      <c r="CN42" s="13">
        <v>0</v>
      </c>
      <c r="CO42" s="13">
        <v>0</v>
      </c>
      <c r="CP42" s="6">
        <v>0</v>
      </c>
      <c r="CQ42" s="13">
        <v>0</v>
      </c>
      <c r="CR42" s="13">
        <f t="shared" si="40"/>
        <v>3500</v>
      </c>
      <c r="CS42" s="13">
        <f t="shared" si="41"/>
        <v>1633.3333333333335</v>
      </c>
      <c r="CT42" s="10"/>
      <c r="CU42" s="69"/>
      <c r="CV42" s="66"/>
      <c r="CW42" s="7"/>
      <c r="CX42" s="17"/>
      <c r="CY42" s="63"/>
      <c r="CZ42" s="18"/>
    </row>
    <row r="43" spans="1:104" s="62" customFormat="1">
      <c r="A43" s="47"/>
      <c r="B43" s="47"/>
      <c r="C43" s="76" t="s">
        <v>515</v>
      </c>
      <c r="D43" s="47"/>
      <c r="E43" s="49" t="s">
        <v>578</v>
      </c>
      <c r="F43" s="48" t="s">
        <v>452</v>
      </c>
      <c r="G43" s="48" t="s">
        <v>451</v>
      </c>
      <c r="H43" s="48" t="s">
        <v>87</v>
      </c>
      <c r="I43" s="8">
        <v>42600</v>
      </c>
      <c r="J43" s="8">
        <v>42608</v>
      </c>
      <c r="K43" s="53">
        <v>42600</v>
      </c>
      <c r="L43" s="49"/>
      <c r="M43" s="22"/>
      <c r="N43" s="22"/>
      <c r="O43" s="48" t="s">
        <v>595</v>
      </c>
      <c r="P43" s="48" t="s">
        <v>596</v>
      </c>
      <c r="Q43" s="48" t="s">
        <v>604</v>
      </c>
      <c r="R43" s="48" t="s">
        <v>604</v>
      </c>
      <c r="S43" s="48" t="s">
        <v>613</v>
      </c>
      <c r="T43" s="49"/>
      <c r="U43" s="16"/>
      <c r="V43" s="21" t="s">
        <v>378</v>
      </c>
      <c r="W43" s="20">
        <f>VLOOKUP(V43,'CATALOGO NOI'!$A$2:$B$47,2,0)</f>
        <v>36</v>
      </c>
      <c r="X43" s="49" t="s">
        <v>483</v>
      </c>
      <c r="Y43" s="54">
        <f>VLOOKUP(X43,'CATALOGO NOI'!$E$2:$F$164,2,0)</f>
        <v>132</v>
      </c>
      <c r="Z43" s="49" t="s">
        <v>91</v>
      </c>
      <c r="AA43" s="57" t="s">
        <v>106</v>
      </c>
      <c r="AB43" s="57" t="s">
        <v>92</v>
      </c>
      <c r="AC43" s="56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 t="s">
        <v>94</v>
      </c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14">
        <v>30</v>
      </c>
      <c r="CB43" s="13">
        <v>3500</v>
      </c>
      <c r="CC43" s="13">
        <f t="shared" si="33"/>
        <v>116.66666666666667</v>
      </c>
      <c r="CD43" s="6">
        <v>14</v>
      </c>
      <c r="CE43" s="6">
        <f t="shared" si="35"/>
        <v>0</v>
      </c>
      <c r="CF43" s="6">
        <f t="shared" si="36"/>
        <v>0</v>
      </c>
      <c r="CG43" s="6">
        <f t="shared" si="37"/>
        <v>0</v>
      </c>
      <c r="CH43" s="13">
        <f t="shared" si="38"/>
        <v>1633.3333333333335</v>
      </c>
      <c r="CI43" s="13">
        <v>0</v>
      </c>
      <c r="CJ43" s="13">
        <v>0</v>
      </c>
      <c r="CK43" s="13">
        <v>0</v>
      </c>
      <c r="CL43" s="13">
        <v>0</v>
      </c>
      <c r="CM43" s="12">
        <f t="shared" si="39"/>
        <v>1633.3333333333335</v>
      </c>
      <c r="CN43" s="13">
        <v>0</v>
      </c>
      <c r="CO43" s="13">
        <v>0</v>
      </c>
      <c r="CP43" s="6">
        <v>0</v>
      </c>
      <c r="CQ43" s="13">
        <v>0</v>
      </c>
      <c r="CR43" s="13">
        <f t="shared" si="40"/>
        <v>3500</v>
      </c>
      <c r="CS43" s="13">
        <f t="shared" si="41"/>
        <v>1633.3333333333335</v>
      </c>
      <c r="CT43" s="10"/>
      <c r="CU43" s="69"/>
      <c r="CV43" s="66"/>
      <c r="CW43" s="7"/>
      <c r="CX43" s="17"/>
      <c r="CY43" s="63"/>
      <c r="CZ43" s="18"/>
    </row>
    <row r="44" spans="1:104" s="62" customFormat="1">
      <c r="A44" s="47"/>
      <c r="B44" s="47"/>
      <c r="C44" s="76" t="s">
        <v>515</v>
      </c>
      <c r="D44" s="47"/>
      <c r="E44" s="49" t="s">
        <v>574</v>
      </c>
      <c r="F44" s="48" t="s">
        <v>465</v>
      </c>
      <c r="G44" s="48" t="s">
        <v>451</v>
      </c>
      <c r="H44" s="48" t="s">
        <v>87</v>
      </c>
      <c r="I44" s="8">
        <v>42601</v>
      </c>
      <c r="J44" s="8">
        <v>42608</v>
      </c>
      <c r="K44" s="53">
        <v>42601</v>
      </c>
      <c r="L44" s="49"/>
      <c r="M44" s="22"/>
      <c r="N44" s="22"/>
      <c r="O44" s="48" t="s">
        <v>587</v>
      </c>
      <c r="P44" s="48" t="s">
        <v>588</v>
      </c>
      <c r="Q44" s="48" t="s">
        <v>601</v>
      </c>
      <c r="R44" s="48" t="s">
        <v>601</v>
      </c>
      <c r="S44" s="48" t="s">
        <v>609</v>
      </c>
      <c r="T44" s="49"/>
      <c r="U44" s="16"/>
      <c r="V44" s="21" t="s">
        <v>378</v>
      </c>
      <c r="W44" s="20">
        <f>VLOOKUP(V44,'CATALOGO NOI'!$A$2:$B$47,2,0)</f>
        <v>36</v>
      </c>
      <c r="X44" s="49" t="s">
        <v>483</v>
      </c>
      <c r="Y44" s="54">
        <f>VLOOKUP(X44,'CATALOGO NOI'!$E$2:$F$164,2,0)</f>
        <v>132</v>
      </c>
      <c r="Z44" s="49" t="s">
        <v>102</v>
      </c>
      <c r="AA44" s="57" t="s">
        <v>92</v>
      </c>
      <c r="AB44" s="57" t="s">
        <v>172</v>
      </c>
      <c r="AC44" s="56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 t="s">
        <v>94</v>
      </c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14">
        <v>30</v>
      </c>
      <c r="CB44" s="13">
        <v>3500</v>
      </c>
      <c r="CC44" s="13">
        <f t="shared" si="33"/>
        <v>116.66666666666667</v>
      </c>
      <c r="CD44" s="6">
        <v>13</v>
      </c>
      <c r="CE44" s="6">
        <f t="shared" si="35"/>
        <v>0</v>
      </c>
      <c r="CF44" s="6">
        <f t="shared" si="36"/>
        <v>0</v>
      </c>
      <c r="CG44" s="6">
        <f t="shared" si="37"/>
        <v>0</v>
      </c>
      <c r="CH44" s="13">
        <f t="shared" si="38"/>
        <v>1516.6666666666667</v>
      </c>
      <c r="CI44" s="13">
        <v>0</v>
      </c>
      <c r="CJ44" s="13">
        <v>0</v>
      </c>
      <c r="CK44" s="13">
        <v>0</v>
      </c>
      <c r="CL44" s="13">
        <v>0</v>
      </c>
      <c r="CM44" s="12">
        <f t="shared" si="39"/>
        <v>1516.6666666666667</v>
      </c>
      <c r="CN44" s="13">
        <v>0</v>
      </c>
      <c r="CO44" s="13">
        <v>0</v>
      </c>
      <c r="CP44" s="6">
        <v>0</v>
      </c>
      <c r="CQ44" s="13">
        <v>0</v>
      </c>
      <c r="CR44" s="13">
        <f t="shared" si="40"/>
        <v>3500</v>
      </c>
      <c r="CS44" s="13">
        <f t="shared" si="41"/>
        <v>1516.6666666666667</v>
      </c>
      <c r="CT44" s="10"/>
      <c r="CU44" s="69"/>
      <c r="CV44" s="66"/>
      <c r="CW44" s="7"/>
      <c r="CX44" s="17"/>
      <c r="CY44" s="63"/>
      <c r="CZ44" s="18"/>
    </row>
    <row r="45" spans="1:104" s="62" customFormat="1">
      <c r="A45" s="47"/>
      <c r="B45" s="47"/>
      <c r="C45" s="76" t="s">
        <v>515</v>
      </c>
      <c r="D45" s="47"/>
      <c r="E45" s="49" t="s">
        <v>575</v>
      </c>
      <c r="F45" s="48" t="s">
        <v>452</v>
      </c>
      <c r="G45" s="48" t="s">
        <v>451</v>
      </c>
      <c r="H45" s="48" t="s">
        <v>87</v>
      </c>
      <c r="I45" s="8">
        <v>42601</v>
      </c>
      <c r="J45" s="8">
        <v>42608</v>
      </c>
      <c r="K45" s="53">
        <v>42601</v>
      </c>
      <c r="L45" s="49"/>
      <c r="M45" s="22"/>
      <c r="N45" s="22"/>
      <c r="O45" s="48" t="s">
        <v>589</v>
      </c>
      <c r="P45" s="48" t="s">
        <v>590</v>
      </c>
      <c r="Q45" s="48" t="s">
        <v>602</v>
      </c>
      <c r="R45" s="48" t="s">
        <v>602</v>
      </c>
      <c r="S45" s="48" t="s">
        <v>610</v>
      </c>
      <c r="T45" s="49"/>
      <c r="U45" s="16"/>
      <c r="V45" s="21" t="s">
        <v>378</v>
      </c>
      <c r="W45" s="20">
        <f>VLOOKUP(V45,'CATALOGO NOI'!$A$2:$B$47,2,0)</f>
        <v>36</v>
      </c>
      <c r="X45" s="49" t="s">
        <v>483</v>
      </c>
      <c r="Y45" s="54">
        <f>VLOOKUP(X45,'CATALOGO NOI'!$E$2:$F$164,2,0)</f>
        <v>132</v>
      </c>
      <c r="Z45" s="49" t="s">
        <v>91</v>
      </c>
      <c r="AA45" s="57" t="s">
        <v>106</v>
      </c>
      <c r="AB45" s="57" t="s">
        <v>92</v>
      </c>
      <c r="AC45" s="56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 t="s">
        <v>94</v>
      </c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14">
        <v>30</v>
      </c>
      <c r="CB45" s="13">
        <v>3500</v>
      </c>
      <c r="CC45" s="13">
        <f t="shared" si="33"/>
        <v>116.66666666666667</v>
      </c>
      <c r="CD45" s="6">
        <v>13</v>
      </c>
      <c r="CE45" s="6">
        <f t="shared" si="35"/>
        <v>0</v>
      </c>
      <c r="CF45" s="6">
        <f t="shared" si="36"/>
        <v>0</v>
      </c>
      <c r="CG45" s="6">
        <f t="shared" si="37"/>
        <v>0</v>
      </c>
      <c r="CH45" s="13">
        <f t="shared" si="38"/>
        <v>1516.6666666666667</v>
      </c>
      <c r="CI45" s="13">
        <v>0</v>
      </c>
      <c r="CJ45" s="13">
        <v>0</v>
      </c>
      <c r="CK45" s="13">
        <v>0</v>
      </c>
      <c r="CL45" s="13">
        <v>0</v>
      </c>
      <c r="CM45" s="12">
        <f t="shared" si="39"/>
        <v>1516.6666666666667</v>
      </c>
      <c r="CN45" s="13">
        <v>0</v>
      </c>
      <c r="CO45" s="13">
        <v>0</v>
      </c>
      <c r="CP45" s="6">
        <v>0</v>
      </c>
      <c r="CQ45" s="13">
        <v>0</v>
      </c>
      <c r="CR45" s="13">
        <f t="shared" si="40"/>
        <v>3500</v>
      </c>
      <c r="CS45" s="13">
        <f t="shared" si="41"/>
        <v>1516.6666666666667</v>
      </c>
      <c r="CT45" s="10"/>
      <c r="CU45" s="69"/>
      <c r="CV45" s="66"/>
      <c r="CW45" s="7"/>
      <c r="CX45" s="17"/>
      <c r="CY45" s="63"/>
      <c r="CZ45" s="18"/>
    </row>
    <row r="46" spans="1:104" s="62" customFormat="1">
      <c r="A46" s="47"/>
      <c r="B46" s="47"/>
      <c r="C46" s="76" t="s">
        <v>515</v>
      </c>
      <c r="D46" s="47"/>
      <c r="E46" s="49" t="s">
        <v>576</v>
      </c>
      <c r="F46" s="48" t="s">
        <v>452</v>
      </c>
      <c r="G46" s="48" t="s">
        <v>451</v>
      </c>
      <c r="H46" s="48" t="s">
        <v>87</v>
      </c>
      <c r="I46" s="8">
        <v>42601</v>
      </c>
      <c r="J46" s="8">
        <v>42608</v>
      </c>
      <c r="K46" s="53">
        <v>42601</v>
      </c>
      <c r="L46" s="49"/>
      <c r="M46" s="22"/>
      <c r="N46" s="22"/>
      <c r="O46" s="48" t="s">
        <v>591</v>
      </c>
      <c r="P46" s="48" t="s">
        <v>592</v>
      </c>
      <c r="Q46" s="48" t="s">
        <v>592</v>
      </c>
      <c r="R46" s="48" t="s">
        <v>592</v>
      </c>
      <c r="S46" s="48" t="s">
        <v>611</v>
      </c>
      <c r="T46" s="49"/>
      <c r="U46" s="16"/>
      <c r="V46" s="21" t="s">
        <v>378</v>
      </c>
      <c r="W46" s="20">
        <f>VLOOKUP(V46,'CATALOGO NOI'!$A$2:$B$47,2,0)</f>
        <v>36</v>
      </c>
      <c r="X46" s="49" t="s">
        <v>483</v>
      </c>
      <c r="Y46" s="54">
        <f>VLOOKUP(X46,'CATALOGO NOI'!$E$2:$F$164,2,0)</f>
        <v>132</v>
      </c>
      <c r="Z46" s="49" t="s">
        <v>91</v>
      </c>
      <c r="AA46" s="57" t="s">
        <v>106</v>
      </c>
      <c r="AB46" s="57" t="s">
        <v>92</v>
      </c>
      <c r="AC46" s="56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 t="s">
        <v>94</v>
      </c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14">
        <v>30</v>
      </c>
      <c r="CB46" s="13">
        <v>3500</v>
      </c>
      <c r="CC46" s="13">
        <f t="shared" si="33"/>
        <v>116.66666666666667</v>
      </c>
      <c r="CD46" s="6">
        <v>13</v>
      </c>
      <c r="CE46" s="6">
        <f t="shared" si="35"/>
        <v>0</v>
      </c>
      <c r="CF46" s="6">
        <f t="shared" si="36"/>
        <v>0</v>
      </c>
      <c r="CG46" s="6">
        <f t="shared" si="37"/>
        <v>0</v>
      </c>
      <c r="CH46" s="13">
        <f t="shared" si="38"/>
        <v>1516.6666666666667</v>
      </c>
      <c r="CI46" s="13">
        <v>0</v>
      </c>
      <c r="CJ46" s="13">
        <v>0</v>
      </c>
      <c r="CK46" s="13">
        <v>0</v>
      </c>
      <c r="CL46" s="13">
        <v>0</v>
      </c>
      <c r="CM46" s="12">
        <f t="shared" si="39"/>
        <v>1516.6666666666667</v>
      </c>
      <c r="CN46" s="13">
        <v>0</v>
      </c>
      <c r="CO46" s="13">
        <v>0</v>
      </c>
      <c r="CP46" s="6">
        <v>0</v>
      </c>
      <c r="CQ46" s="13">
        <v>0</v>
      </c>
      <c r="CR46" s="13">
        <f t="shared" si="40"/>
        <v>3500</v>
      </c>
      <c r="CS46" s="13">
        <f t="shared" si="41"/>
        <v>1516.6666666666667</v>
      </c>
      <c r="CT46" s="10"/>
      <c r="CU46" s="69"/>
      <c r="CV46" s="66"/>
      <c r="CW46" s="7"/>
      <c r="CX46" s="17"/>
      <c r="CY46" s="63"/>
      <c r="CZ46" s="18"/>
    </row>
    <row r="47" spans="1:104" s="62" customFormat="1">
      <c r="A47" s="47"/>
      <c r="B47" s="47"/>
      <c r="C47" s="76" t="s">
        <v>515</v>
      </c>
      <c r="D47" s="47"/>
      <c r="E47" s="49" t="s">
        <v>577</v>
      </c>
      <c r="F47" s="48" t="s">
        <v>452</v>
      </c>
      <c r="G47" s="48" t="s">
        <v>451</v>
      </c>
      <c r="H47" s="48" t="s">
        <v>87</v>
      </c>
      <c r="I47" s="8">
        <v>42601</v>
      </c>
      <c r="J47" s="8">
        <v>42608</v>
      </c>
      <c r="K47" s="53">
        <v>42601</v>
      </c>
      <c r="L47" s="49"/>
      <c r="M47" s="22"/>
      <c r="N47" s="22"/>
      <c r="O47" s="48" t="s">
        <v>593</v>
      </c>
      <c r="P47" s="48" t="s">
        <v>594</v>
      </c>
      <c r="Q47" s="48" t="s">
        <v>603</v>
      </c>
      <c r="R47" s="48" t="s">
        <v>603</v>
      </c>
      <c r="S47" s="48" t="s">
        <v>612</v>
      </c>
      <c r="T47" s="49"/>
      <c r="U47" s="16"/>
      <c r="V47" s="21" t="s">
        <v>378</v>
      </c>
      <c r="W47" s="20">
        <f>VLOOKUP(V47,'CATALOGO NOI'!$A$2:$B$47,2,0)</f>
        <v>36</v>
      </c>
      <c r="X47" s="49" t="s">
        <v>483</v>
      </c>
      <c r="Y47" s="54">
        <f>VLOOKUP(X47,'CATALOGO NOI'!$E$2:$F$164,2,0)</f>
        <v>132</v>
      </c>
      <c r="Z47" s="49" t="s">
        <v>91</v>
      </c>
      <c r="AA47" s="57" t="s">
        <v>106</v>
      </c>
      <c r="AB47" s="57" t="s">
        <v>92</v>
      </c>
      <c r="AC47" s="56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 t="s">
        <v>94</v>
      </c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14">
        <v>30</v>
      </c>
      <c r="CB47" s="13">
        <v>3500</v>
      </c>
      <c r="CC47" s="13">
        <f t="shared" si="33"/>
        <v>116.66666666666667</v>
      </c>
      <c r="CD47" s="6">
        <v>13</v>
      </c>
      <c r="CE47" s="6">
        <f t="shared" si="35"/>
        <v>0</v>
      </c>
      <c r="CF47" s="6">
        <f t="shared" si="36"/>
        <v>0</v>
      </c>
      <c r="CG47" s="6">
        <f t="shared" si="37"/>
        <v>0</v>
      </c>
      <c r="CH47" s="13">
        <f t="shared" si="38"/>
        <v>1516.6666666666667</v>
      </c>
      <c r="CI47" s="13">
        <v>0</v>
      </c>
      <c r="CJ47" s="13">
        <v>0</v>
      </c>
      <c r="CK47" s="13">
        <v>0</v>
      </c>
      <c r="CL47" s="13">
        <v>0</v>
      </c>
      <c r="CM47" s="12">
        <f t="shared" si="39"/>
        <v>1516.6666666666667</v>
      </c>
      <c r="CN47" s="13">
        <v>0</v>
      </c>
      <c r="CO47" s="13">
        <v>0</v>
      </c>
      <c r="CP47" s="6">
        <v>0</v>
      </c>
      <c r="CQ47" s="13">
        <v>0</v>
      </c>
      <c r="CR47" s="13">
        <f t="shared" si="40"/>
        <v>3500</v>
      </c>
      <c r="CS47" s="13">
        <f t="shared" si="41"/>
        <v>1516.6666666666667</v>
      </c>
      <c r="CT47" s="10"/>
      <c r="CU47" s="69"/>
      <c r="CV47" s="66"/>
      <c r="CW47" s="7"/>
      <c r="CX47" s="17"/>
      <c r="CY47" s="63"/>
      <c r="CZ47" s="18"/>
    </row>
    <row r="48" spans="1:104" s="62" customFormat="1">
      <c r="A48" s="47"/>
      <c r="B48" s="47"/>
      <c r="C48" s="76" t="s">
        <v>515</v>
      </c>
      <c r="D48" s="47"/>
      <c r="E48" s="49" t="s">
        <v>570</v>
      </c>
      <c r="F48" s="48" t="s">
        <v>465</v>
      </c>
      <c r="G48" s="48" t="s">
        <v>451</v>
      </c>
      <c r="H48" s="48" t="s">
        <v>87</v>
      </c>
      <c r="I48" s="8">
        <v>42605</v>
      </c>
      <c r="J48" s="8">
        <v>42608</v>
      </c>
      <c r="K48" s="53">
        <v>42605</v>
      </c>
      <c r="L48" s="49"/>
      <c r="M48" s="22"/>
      <c r="N48" s="22"/>
      <c r="O48" s="48" t="s">
        <v>579</v>
      </c>
      <c r="P48" s="48" t="s">
        <v>580</v>
      </c>
      <c r="Q48" s="48" t="s">
        <v>597</v>
      </c>
      <c r="R48" s="48" t="s">
        <v>597</v>
      </c>
      <c r="S48" s="48" t="s">
        <v>605</v>
      </c>
      <c r="T48" s="49"/>
      <c r="U48" s="16"/>
      <c r="V48" s="21" t="s">
        <v>378</v>
      </c>
      <c r="W48" s="20">
        <f>VLOOKUP(V48,'CATALOGO NOI'!$A$2:$B$47,2,0)</f>
        <v>36</v>
      </c>
      <c r="X48" s="49" t="s">
        <v>483</v>
      </c>
      <c r="Y48" s="54">
        <f>VLOOKUP(X48,'CATALOGO NOI'!$E$2:$F$164,2,0)</f>
        <v>132</v>
      </c>
      <c r="Z48" s="49" t="s">
        <v>102</v>
      </c>
      <c r="AA48" s="57" t="s">
        <v>92</v>
      </c>
      <c r="AB48" s="57" t="s">
        <v>172</v>
      </c>
      <c r="AC48" s="56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 t="s">
        <v>94</v>
      </c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14">
        <v>30</v>
      </c>
      <c r="CB48" s="13">
        <v>3500</v>
      </c>
      <c r="CC48" s="13">
        <f t="shared" si="33"/>
        <v>116.66666666666667</v>
      </c>
      <c r="CD48" s="6">
        <v>9</v>
      </c>
      <c r="CE48" s="6">
        <f t="shared" si="35"/>
        <v>0</v>
      </c>
      <c r="CF48" s="6">
        <f t="shared" si="36"/>
        <v>0</v>
      </c>
      <c r="CG48" s="6">
        <f t="shared" si="37"/>
        <v>0</v>
      </c>
      <c r="CH48" s="13">
        <f t="shared" si="38"/>
        <v>1050</v>
      </c>
      <c r="CI48" s="13">
        <v>0</v>
      </c>
      <c r="CJ48" s="13">
        <v>0</v>
      </c>
      <c r="CK48" s="13">
        <v>0</v>
      </c>
      <c r="CL48" s="13">
        <v>0</v>
      </c>
      <c r="CM48" s="12">
        <f t="shared" si="39"/>
        <v>1050</v>
      </c>
      <c r="CN48" s="13">
        <v>0</v>
      </c>
      <c r="CO48" s="13">
        <v>0</v>
      </c>
      <c r="CP48" s="6">
        <v>0</v>
      </c>
      <c r="CQ48" s="13">
        <v>0</v>
      </c>
      <c r="CR48" s="13">
        <f t="shared" si="40"/>
        <v>3500</v>
      </c>
      <c r="CS48" s="13">
        <f t="shared" si="41"/>
        <v>1050</v>
      </c>
      <c r="CT48" s="10"/>
      <c r="CU48" s="69"/>
      <c r="CV48" s="66"/>
      <c r="CW48" s="7"/>
      <c r="CX48" s="17"/>
      <c r="CY48" s="63"/>
      <c r="CZ48" s="18"/>
    </row>
    <row r="49" spans="1:1013" s="62" customFormat="1">
      <c r="A49" s="47"/>
      <c r="B49" s="47"/>
      <c r="C49" s="76" t="s">
        <v>515</v>
      </c>
      <c r="D49" s="47"/>
      <c r="E49" s="49" t="s">
        <v>571</v>
      </c>
      <c r="F49" s="48" t="s">
        <v>465</v>
      </c>
      <c r="G49" s="48" t="s">
        <v>451</v>
      </c>
      <c r="H49" s="48" t="s">
        <v>87</v>
      </c>
      <c r="I49" s="8">
        <v>42605</v>
      </c>
      <c r="J49" s="8">
        <v>42608</v>
      </c>
      <c r="K49" s="53">
        <v>42605</v>
      </c>
      <c r="L49" s="49"/>
      <c r="M49" s="22"/>
      <c r="N49" s="22"/>
      <c r="O49" s="48" t="s">
        <v>581</v>
      </c>
      <c r="P49" s="48" t="s">
        <v>582</v>
      </c>
      <c r="Q49" s="48" t="s">
        <v>598</v>
      </c>
      <c r="R49" s="48" t="s">
        <v>598</v>
      </c>
      <c r="S49" s="48" t="s">
        <v>606</v>
      </c>
      <c r="T49" s="49"/>
      <c r="U49" s="16"/>
      <c r="V49" s="21" t="s">
        <v>378</v>
      </c>
      <c r="W49" s="20">
        <f>VLOOKUP(V49,'CATALOGO NOI'!$A$2:$B$47,2,0)</f>
        <v>36</v>
      </c>
      <c r="X49" s="49" t="s">
        <v>483</v>
      </c>
      <c r="Y49" s="54">
        <f>VLOOKUP(X49,'CATALOGO NOI'!$E$2:$F$164,2,0)</f>
        <v>132</v>
      </c>
      <c r="Z49" s="49" t="s">
        <v>91</v>
      </c>
      <c r="AA49" s="57" t="s">
        <v>106</v>
      </c>
      <c r="AB49" s="57" t="s">
        <v>92</v>
      </c>
      <c r="AC49" s="56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 t="s">
        <v>94</v>
      </c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14">
        <v>30</v>
      </c>
      <c r="CB49" s="13">
        <v>3500</v>
      </c>
      <c r="CC49" s="13">
        <f t="shared" si="33"/>
        <v>116.66666666666667</v>
      </c>
      <c r="CD49" s="6">
        <v>9</v>
      </c>
      <c r="CE49" s="6">
        <f t="shared" si="35"/>
        <v>0</v>
      </c>
      <c r="CF49" s="6">
        <f t="shared" si="36"/>
        <v>0</v>
      </c>
      <c r="CG49" s="6">
        <f t="shared" si="37"/>
        <v>0</v>
      </c>
      <c r="CH49" s="13">
        <f t="shared" si="38"/>
        <v>1050</v>
      </c>
      <c r="CI49" s="13">
        <v>0</v>
      </c>
      <c r="CJ49" s="13">
        <v>0</v>
      </c>
      <c r="CK49" s="13">
        <v>0</v>
      </c>
      <c r="CL49" s="13">
        <v>0</v>
      </c>
      <c r="CM49" s="12">
        <f t="shared" si="39"/>
        <v>1050</v>
      </c>
      <c r="CN49" s="13">
        <v>0</v>
      </c>
      <c r="CO49" s="13">
        <v>0</v>
      </c>
      <c r="CP49" s="6">
        <v>0</v>
      </c>
      <c r="CQ49" s="13">
        <v>0</v>
      </c>
      <c r="CR49" s="13">
        <f t="shared" si="40"/>
        <v>3500</v>
      </c>
      <c r="CS49" s="13">
        <f t="shared" si="41"/>
        <v>1050</v>
      </c>
      <c r="CT49" s="10"/>
      <c r="CU49" s="69"/>
      <c r="CV49" s="66"/>
      <c r="CW49" s="7"/>
      <c r="CX49" s="17"/>
      <c r="CY49" s="63"/>
      <c r="CZ49" s="18"/>
    </row>
    <row r="50" spans="1:1013" s="62" customFormat="1">
      <c r="A50" s="47"/>
      <c r="B50" s="47"/>
      <c r="C50" s="76" t="s">
        <v>515</v>
      </c>
      <c r="D50" s="47"/>
      <c r="E50" s="49" t="s">
        <v>572</v>
      </c>
      <c r="F50" s="48" t="s">
        <v>452</v>
      </c>
      <c r="G50" s="48" t="s">
        <v>451</v>
      </c>
      <c r="H50" s="48" t="s">
        <v>87</v>
      </c>
      <c r="I50" s="8">
        <v>42605</v>
      </c>
      <c r="J50" s="8">
        <v>42608</v>
      </c>
      <c r="K50" s="53">
        <v>42605</v>
      </c>
      <c r="L50" s="49"/>
      <c r="M50" s="22"/>
      <c r="N50" s="22"/>
      <c r="O50" s="48" t="s">
        <v>583</v>
      </c>
      <c r="P50" s="48" t="s">
        <v>584</v>
      </c>
      <c r="Q50" s="48" t="s">
        <v>599</v>
      </c>
      <c r="R50" s="48" t="s">
        <v>599</v>
      </c>
      <c r="S50" s="48" t="s">
        <v>607</v>
      </c>
      <c r="T50" s="49"/>
      <c r="U50" s="16"/>
      <c r="V50" s="21" t="s">
        <v>378</v>
      </c>
      <c r="W50" s="20">
        <f>VLOOKUP(V50,'CATALOGO NOI'!$A$2:$B$47,2,0)</f>
        <v>36</v>
      </c>
      <c r="X50" s="49" t="s">
        <v>483</v>
      </c>
      <c r="Y50" s="54">
        <f>VLOOKUP(X50,'CATALOGO NOI'!$E$2:$F$164,2,0)</f>
        <v>132</v>
      </c>
      <c r="Z50" s="49" t="s">
        <v>91</v>
      </c>
      <c r="AA50" s="57" t="s">
        <v>106</v>
      </c>
      <c r="AB50" s="57" t="s">
        <v>92</v>
      </c>
      <c r="AC50" s="56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 t="s">
        <v>94</v>
      </c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14">
        <v>30</v>
      </c>
      <c r="CB50" s="13">
        <v>3500</v>
      </c>
      <c r="CC50" s="13">
        <f t="shared" si="33"/>
        <v>116.66666666666667</v>
      </c>
      <c r="CD50" s="6">
        <v>9</v>
      </c>
      <c r="CE50" s="6">
        <f t="shared" si="35"/>
        <v>0</v>
      </c>
      <c r="CF50" s="6">
        <f t="shared" si="36"/>
        <v>0</v>
      </c>
      <c r="CG50" s="6">
        <f t="shared" si="37"/>
        <v>0</v>
      </c>
      <c r="CH50" s="13">
        <f t="shared" si="38"/>
        <v>1050</v>
      </c>
      <c r="CI50" s="13">
        <v>0</v>
      </c>
      <c r="CJ50" s="13">
        <v>0</v>
      </c>
      <c r="CK50" s="13">
        <v>0</v>
      </c>
      <c r="CL50" s="13">
        <v>0</v>
      </c>
      <c r="CM50" s="12">
        <f t="shared" si="39"/>
        <v>1050</v>
      </c>
      <c r="CN50" s="13">
        <v>0</v>
      </c>
      <c r="CO50" s="13">
        <v>0</v>
      </c>
      <c r="CP50" s="6">
        <v>0</v>
      </c>
      <c r="CQ50" s="13">
        <v>0</v>
      </c>
      <c r="CR50" s="13">
        <f t="shared" si="40"/>
        <v>3500</v>
      </c>
      <c r="CS50" s="13">
        <f t="shared" si="41"/>
        <v>1050</v>
      </c>
      <c r="CT50" s="10"/>
      <c r="CU50" s="69"/>
      <c r="CV50" s="66"/>
      <c r="CW50" s="7"/>
      <c r="CX50" s="17"/>
      <c r="CY50" s="63"/>
      <c r="CZ50" s="18"/>
    </row>
    <row r="51" spans="1:1013" s="62" customFormat="1">
      <c r="A51" s="47"/>
      <c r="B51" s="47"/>
      <c r="C51" s="76" t="s">
        <v>515</v>
      </c>
      <c r="D51" s="47"/>
      <c r="E51" s="49" t="s">
        <v>615</v>
      </c>
      <c r="F51" s="48" t="s">
        <v>465</v>
      </c>
      <c r="G51" s="48" t="s">
        <v>451</v>
      </c>
      <c r="H51" s="48" t="s">
        <v>87</v>
      </c>
      <c r="I51" s="8">
        <v>42601</v>
      </c>
      <c r="J51" s="8">
        <v>42609</v>
      </c>
      <c r="K51" s="53">
        <v>42601</v>
      </c>
      <c r="L51" s="49"/>
      <c r="M51" s="22"/>
      <c r="N51" s="22"/>
      <c r="O51" s="48" t="s">
        <v>618</v>
      </c>
      <c r="P51" s="48" t="s">
        <v>619</v>
      </c>
      <c r="Q51" s="48" t="s">
        <v>621</v>
      </c>
      <c r="R51" s="48" t="s">
        <v>621</v>
      </c>
      <c r="S51" s="48" t="s">
        <v>623</v>
      </c>
      <c r="T51" s="49"/>
      <c r="U51" s="16"/>
      <c r="V51" s="21" t="s">
        <v>378</v>
      </c>
      <c r="W51" s="20">
        <f>VLOOKUP(V51,'CATALOGO NOI'!$A$2:$B$47,2,0)</f>
        <v>36</v>
      </c>
      <c r="X51" s="49" t="s">
        <v>483</v>
      </c>
      <c r="Y51" s="54">
        <f>VLOOKUP(X51,'CATALOGO NOI'!$E$2:$F$164,2,0)</f>
        <v>132</v>
      </c>
      <c r="Z51" s="49" t="s">
        <v>102</v>
      </c>
      <c r="AA51" s="57" t="s">
        <v>92</v>
      </c>
      <c r="AB51" s="57" t="s">
        <v>172</v>
      </c>
      <c r="AC51" s="56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 t="s">
        <v>94</v>
      </c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14">
        <v>30</v>
      </c>
      <c r="CB51" s="13">
        <v>3500</v>
      </c>
      <c r="CC51" s="13">
        <f t="shared" si="33"/>
        <v>116.66666666666667</v>
      </c>
      <c r="CD51" s="6">
        <v>13</v>
      </c>
      <c r="CE51" s="6">
        <f t="shared" si="35"/>
        <v>0</v>
      </c>
      <c r="CF51" s="6">
        <f t="shared" ref="CF51:CF52" si="42">COUNTIF(AT51:BH51,"I")</f>
        <v>0</v>
      </c>
      <c r="CG51" s="6">
        <f t="shared" si="37"/>
        <v>0</v>
      </c>
      <c r="CH51" s="13">
        <f t="shared" si="38"/>
        <v>1516.6666666666667</v>
      </c>
      <c r="CI51" s="13">
        <v>0</v>
      </c>
      <c r="CJ51" s="13">
        <v>0</v>
      </c>
      <c r="CK51" s="13">
        <v>0</v>
      </c>
      <c r="CL51" s="13">
        <v>0</v>
      </c>
      <c r="CM51" s="12">
        <f t="shared" si="39"/>
        <v>1516.6666666666667</v>
      </c>
      <c r="CN51" s="13">
        <v>0</v>
      </c>
      <c r="CO51" s="13">
        <v>0</v>
      </c>
      <c r="CP51" s="6">
        <v>0</v>
      </c>
      <c r="CQ51" s="13">
        <v>0</v>
      </c>
      <c r="CR51" s="13">
        <f t="shared" si="40"/>
        <v>3500</v>
      </c>
      <c r="CS51" s="13">
        <f t="shared" si="41"/>
        <v>1516.6666666666667</v>
      </c>
      <c r="CT51" s="10"/>
      <c r="CU51" s="69"/>
      <c r="CV51" s="66"/>
      <c r="CW51" s="7"/>
      <c r="CX51" s="17"/>
      <c r="CY51" s="63"/>
      <c r="CZ51" s="18"/>
    </row>
    <row r="52" spans="1:1013" s="62" customFormat="1">
      <c r="A52" s="47"/>
      <c r="B52" s="47"/>
      <c r="C52" s="76" t="s">
        <v>515</v>
      </c>
      <c r="D52" s="47"/>
      <c r="E52" s="49" t="s">
        <v>614</v>
      </c>
      <c r="F52" s="48" t="s">
        <v>465</v>
      </c>
      <c r="G52" s="48" t="s">
        <v>451</v>
      </c>
      <c r="H52" s="48" t="s">
        <v>87</v>
      </c>
      <c r="I52" s="8">
        <v>42604</v>
      </c>
      <c r="J52" s="8">
        <v>42609</v>
      </c>
      <c r="K52" s="53">
        <v>42604</v>
      </c>
      <c r="L52" s="49"/>
      <c r="M52" s="22"/>
      <c r="N52" s="22"/>
      <c r="O52" s="48" t="s">
        <v>616</v>
      </c>
      <c r="P52" s="48" t="s">
        <v>617</v>
      </c>
      <c r="Q52" s="48" t="s">
        <v>620</v>
      </c>
      <c r="R52" s="48" t="s">
        <v>620</v>
      </c>
      <c r="S52" s="48" t="s">
        <v>622</v>
      </c>
      <c r="T52" s="49"/>
      <c r="U52" s="16"/>
      <c r="V52" s="21" t="s">
        <v>378</v>
      </c>
      <c r="W52" s="20">
        <f>VLOOKUP(V52,'CATALOGO NOI'!$A$2:$B$47,2,0)</f>
        <v>36</v>
      </c>
      <c r="X52" s="49" t="s">
        <v>483</v>
      </c>
      <c r="Y52" s="54">
        <f>VLOOKUP(X52,'CATALOGO NOI'!$E$2:$F$164,2,0)</f>
        <v>132</v>
      </c>
      <c r="Z52" s="49" t="s">
        <v>91</v>
      </c>
      <c r="AA52" s="57" t="s">
        <v>106</v>
      </c>
      <c r="AB52" s="57" t="s">
        <v>92</v>
      </c>
      <c r="AC52" s="56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 t="s">
        <v>94</v>
      </c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14">
        <v>30</v>
      </c>
      <c r="CB52" s="13">
        <v>3500</v>
      </c>
      <c r="CC52" s="13">
        <f t="shared" si="33"/>
        <v>116.66666666666667</v>
      </c>
      <c r="CD52" s="6">
        <v>10</v>
      </c>
      <c r="CE52" s="6">
        <f t="shared" si="35"/>
        <v>0</v>
      </c>
      <c r="CF52" s="6">
        <f t="shared" si="42"/>
        <v>0</v>
      </c>
      <c r="CG52" s="6">
        <f t="shared" si="37"/>
        <v>0</v>
      </c>
      <c r="CH52" s="13">
        <f t="shared" si="38"/>
        <v>1166.6666666666667</v>
      </c>
      <c r="CI52" s="13">
        <v>0</v>
      </c>
      <c r="CJ52" s="13">
        <v>0</v>
      </c>
      <c r="CK52" s="13">
        <v>0</v>
      </c>
      <c r="CL52" s="13">
        <v>0</v>
      </c>
      <c r="CM52" s="12">
        <f t="shared" si="39"/>
        <v>1166.6666666666667</v>
      </c>
      <c r="CN52" s="13">
        <v>0</v>
      </c>
      <c r="CO52" s="13">
        <v>0</v>
      </c>
      <c r="CP52" s="6">
        <v>0</v>
      </c>
      <c r="CQ52" s="13">
        <v>0</v>
      </c>
      <c r="CR52" s="13">
        <f t="shared" si="40"/>
        <v>3500</v>
      </c>
      <c r="CS52" s="13">
        <f t="shared" si="41"/>
        <v>1166.6666666666667</v>
      </c>
      <c r="CT52" s="10"/>
      <c r="CU52" s="69"/>
      <c r="CV52" s="66"/>
      <c r="CW52" s="7"/>
      <c r="CX52" s="17"/>
      <c r="CY52" s="63"/>
      <c r="CZ52" s="18"/>
    </row>
    <row r="53" spans="1:1013" s="62" customFormat="1">
      <c r="A53" s="47"/>
      <c r="B53" s="47"/>
      <c r="C53" s="73" t="s">
        <v>500</v>
      </c>
      <c r="D53" s="47">
        <v>748</v>
      </c>
      <c r="E53" s="49" t="s">
        <v>503</v>
      </c>
      <c r="F53" s="48" t="s">
        <v>465</v>
      </c>
      <c r="G53" s="48" t="s">
        <v>451</v>
      </c>
      <c r="H53" s="48" t="s">
        <v>87</v>
      </c>
      <c r="I53" s="8">
        <v>42565</v>
      </c>
      <c r="J53" s="8">
        <v>42569</v>
      </c>
      <c r="K53" s="53">
        <v>42565</v>
      </c>
      <c r="L53" s="49" t="s">
        <v>497</v>
      </c>
      <c r="M53" s="22" t="s">
        <v>108</v>
      </c>
      <c r="N53" s="49" t="s">
        <v>509</v>
      </c>
      <c r="O53" s="48" t="s">
        <v>504</v>
      </c>
      <c r="P53" s="48" t="s">
        <v>505</v>
      </c>
      <c r="Q53" s="48" t="s">
        <v>506</v>
      </c>
      <c r="R53" s="48" t="s">
        <v>506</v>
      </c>
      <c r="S53" s="48" t="s">
        <v>507</v>
      </c>
      <c r="T53" s="49">
        <v>1262847620</v>
      </c>
      <c r="U53" s="49"/>
      <c r="V53" s="21" t="s">
        <v>378</v>
      </c>
      <c r="W53" s="20">
        <v>15</v>
      </c>
      <c r="X53" s="49" t="s">
        <v>483</v>
      </c>
      <c r="Y53" s="54">
        <v>34</v>
      </c>
      <c r="Z53" s="49" t="s">
        <v>102</v>
      </c>
      <c r="AA53" s="57" t="s">
        <v>92</v>
      </c>
      <c r="AB53" s="57" t="s">
        <v>172</v>
      </c>
      <c r="AC53" s="49"/>
      <c r="AD53" s="9" t="s">
        <v>94</v>
      </c>
      <c r="AE53" s="9" t="s">
        <v>94</v>
      </c>
      <c r="AF53" s="9" t="s">
        <v>95</v>
      </c>
      <c r="AG53" s="9" t="s">
        <v>94</v>
      </c>
      <c r="AH53" s="9" t="s">
        <v>94</v>
      </c>
      <c r="AI53" s="9" t="s">
        <v>94</v>
      </c>
      <c r="AJ53" s="9" t="s">
        <v>94</v>
      </c>
      <c r="AK53" s="9" t="s">
        <v>100</v>
      </c>
      <c r="AL53" s="9" t="s">
        <v>100</v>
      </c>
      <c r="AM53" s="9" t="s">
        <v>95</v>
      </c>
      <c r="AN53" s="9" t="s">
        <v>94</v>
      </c>
      <c r="AO53" s="9" t="s">
        <v>94</v>
      </c>
      <c r="AP53" s="9" t="s">
        <v>94</v>
      </c>
      <c r="AQ53" s="9" t="s">
        <v>94</v>
      </c>
      <c r="AR53" s="9" t="s">
        <v>94</v>
      </c>
      <c r="AS53" s="9" t="s">
        <v>100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14">
        <v>30</v>
      </c>
      <c r="CB53" s="13">
        <v>3500</v>
      </c>
      <c r="CC53" s="13">
        <f t="shared" ref="CC53:CC58" si="43">CB53/CA53</f>
        <v>116.66666666666667</v>
      </c>
      <c r="CD53" s="6">
        <f t="shared" ref="CD53:CD57" si="44">16-CE53-CF53</f>
        <v>16</v>
      </c>
      <c r="CE53" s="6">
        <f t="shared" ref="CE53:CE57" si="45">COUNTIF(AT53:BH53,"F")</f>
        <v>0</v>
      </c>
      <c r="CF53" s="6">
        <f t="shared" ref="CF53:CF58" si="46">COUNTIF(AT53:BH53,"I")</f>
        <v>0</v>
      </c>
      <c r="CG53" s="6">
        <f t="shared" ref="CG53:CG58" si="47">COUNTIF(AT53:BH53,"V")</f>
        <v>0</v>
      </c>
      <c r="CH53" s="13">
        <f t="shared" ref="CH53:CH58" si="48">CC53*CD53</f>
        <v>1866.6666666666667</v>
      </c>
      <c r="CI53" s="13">
        <v>0</v>
      </c>
      <c r="CJ53" s="13">
        <v>0</v>
      </c>
      <c r="CK53" s="13">
        <v>0</v>
      </c>
      <c r="CL53" s="13">
        <v>0</v>
      </c>
      <c r="CM53" s="12">
        <f t="shared" ref="CM53:CM58" si="49">CH53+CI53-CK53-CJ53-CL53</f>
        <v>1866.6666666666667</v>
      </c>
      <c r="CN53" s="13">
        <v>0</v>
      </c>
      <c r="CO53" s="13">
        <v>0</v>
      </c>
      <c r="CP53" s="6">
        <v>0</v>
      </c>
      <c r="CQ53" s="13">
        <v>0</v>
      </c>
      <c r="CR53" s="13">
        <f t="shared" ref="CR53:CR58" si="50">CB53+CN53</f>
        <v>3500</v>
      </c>
      <c r="CS53" s="13">
        <f t="shared" ref="CS53:CS58" si="51">CM53+CQ53</f>
        <v>1866.6666666666667</v>
      </c>
      <c r="CT53" s="10"/>
      <c r="CU53" s="71">
        <v>42598</v>
      </c>
      <c r="CV53" s="66">
        <v>42598</v>
      </c>
      <c r="CW53" s="7"/>
      <c r="CX53" s="17"/>
      <c r="CY53" s="18"/>
      <c r="CZ53" s="18"/>
      <c r="MD53" s="23"/>
      <c r="ME53" s="23"/>
      <c r="MF53" s="23"/>
      <c r="MG53" s="23"/>
      <c r="MH53" s="23"/>
      <c r="OW53" s="38"/>
      <c r="OX53" s="38"/>
    </row>
    <row r="54" spans="1:1013" s="62" customFormat="1">
      <c r="A54" s="47"/>
      <c r="B54" s="47"/>
      <c r="C54" s="73" t="s">
        <v>500</v>
      </c>
      <c r="D54" s="47">
        <v>196</v>
      </c>
      <c r="E54" s="49" t="s">
        <v>487</v>
      </c>
      <c r="F54" s="47" t="s">
        <v>452</v>
      </c>
      <c r="G54" s="48" t="s">
        <v>451</v>
      </c>
      <c r="H54" s="48" t="s">
        <v>87</v>
      </c>
      <c r="I54" s="8">
        <v>42535</v>
      </c>
      <c r="J54" s="8">
        <v>42535</v>
      </c>
      <c r="K54" s="53">
        <v>42535</v>
      </c>
      <c r="L54" s="49" t="s">
        <v>497</v>
      </c>
      <c r="M54" s="22" t="s">
        <v>108</v>
      </c>
      <c r="N54" s="49" t="s">
        <v>509</v>
      </c>
      <c r="O54" s="48" t="s">
        <v>489</v>
      </c>
      <c r="P54" s="48" t="s">
        <v>490</v>
      </c>
      <c r="Q54" s="49" t="s">
        <v>493</v>
      </c>
      <c r="R54" s="48" t="s">
        <v>493</v>
      </c>
      <c r="S54" s="48" t="s">
        <v>495</v>
      </c>
      <c r="T54" s="49">
        <v>1276742327</v>
      </c>
      <c r="U54" s="16"/>
      <c r="V54" s="21" t="s">
        <v>378</v>
      </c>
      <c r="W54" s="20">
        <f>VLOOKUP(V54,'CATALOGO NOI'!$A$2:$B$47,2,0)</f>
        <v>36</v>
      </c>
      <c r="X54" s="49" t="s">
        <v>483</v>
      </c>
      <c r="Y54" s="54">
        <f>VLOOKUP(X54,'CATALOGO NOI'!$E$2:$F$164,2,0)</f>
        <v>132</v>
      </c>
      <c r="Z54" s="49" t="s">
        <v>91</v>
      </c>
      <c r="AA54" s="57" t="s">
        <v>106</v>
      </c>
      <c r="AB54" s="57" t="s">
        <v>92</v>
      </c>
      <c r="AC54" s="49"/>
      <c r="AD54" s="9" t="s">
        <v>94</v>
      </c>
      <c r="AE54" s="9" t="s">
        <v>94</v>
      </c>
      <c r="AF54" s="9" t="s">
        <v>95</v>
      </c>
      <c r="AG54" s="9" t="s">
        <v>94</v>
      </c>
      <c r="AH54" s="9" t="s">
        <v>94</v>
      </c>
      <c r="AI54" s="9" t="s">
        <v>94</v>
      </c>
      <c r="AJ54" s="9" t="s">
        <v>94</v>
      </c>
      <c r="AK54" s="9" t="s">
        <v>94</v>
      </c>
      <c r="AL54" s="9" t="s">
        <v>94</v>
      </c>
      <c r="AM54" s="9" t="s">
        <v>95</v>
      </c>
      <c r="AN54" s="9" t="s">
        <v>94</v>
      </c>
      <c r="AO54" s="9" t="s">
        <v>94</v>
      </c>
      <c r="AP54" s="9" t="s">
        <v>94</v>
      </c>
      <c r="AQ54" s="9" t="s">
        <v>94</v>
      </c>
      <c r="AR54" s="9" t="s">
        <v>94</v>
      </c>
      <c r="AS54" s="9" t="s">
        <v>94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14">
        <v>30</v>
      </c>
      <c r="CB54" s="13">
        <v>3500</v>
      </c>
      <c r="CC54" s="13">
        <f t="shared" si="43"/>
        <v>116.66666666666667</v>
      </c>
      <c r="CD54" s="6">
        <f t="shared" si="44"/>
        <v>16</v>
      </c>
      <c r="CE54" s="6">
        <f t="shared" si="45"/>
        <v>0</v>
      </c>
      <c r="CF54" s="6">
        <f t="shared" si="46"/>
        <v>0</v>
      </c>
      <c r="CG54" s="6">
        <f t="shared" si="47"/>
        <v>0</v>
      </c>
      <c r="CH54" s="13">
        <f t="shared" si="48"/>
        <v>1866.6666666666667</v>
      </c>
      <c r="CI54" s="13">
        <v>0</v>
      </c>
      <c r="CJ54" s="13">
        <v>0</v>
      </c>
      <c r="CK54" s="13">
        <v>0</v>
      </c>
      <c r="CL54" s="13">
        <v>0</v>
      </c>
      <c r="CM54" s="12">
        <f t="shared" si="49"/>
        <v>1866.6666666666667</v>
      </c>
      <c r="CN54" s="13">
        <v>0</v>
      </c>
      <c r="CO54" s="13">
        <f t="shared" ref="CO54:CO58" si="52">CN54/CA54</f>
        <v>0</v>
      </c>
      <c r="CP54" s="6">
        <v>0</v>
      </c>
      <c r="CQ54" s="13">
        <f t="shared" ref="CQ54:CQ58" si="53">CO54*CP54</f>
        <v>0</v>
      </c>
      <c r="CR54" s="13">
        <f t="shared" si="50"/>
        <v>3500</v>
      </c>
      <c r="CS54" s="13">
        <f t="shared" si="51"/>
        <v>1866.6666666666667</v>
      </c>
      <c r="CT54" s="50"/>
      <c r="CU54" s="71">
        <v>42597</v>
      </c>
      <c r="CV54" s="66">
        <v>42597</v>
      </c>
      <c r="CW54" s="7"/>
      <c r="CX54" s="17"/>
      <c r="CY54" s="63"/>
      <c r="CZ54" s="18"/>
      <c r="PW54" s="23"/>
      <c r="PX54" s="23"/>
      <c r="ACC54" s="23"/>
      <c r="ACD54" s="23"/>
    </row>
    <row r="55" spans="1:1013" s="62" customFormat="1">
      <c r="A55" s="47"/>
      <c r="B55" s="47"/>
      <c r="C55" s="73" t="s">
        <v>500</v>
      </c>
      <c r="D55" s="47">
        <v>197</v>
      </c>
      <c r="E55" s="49" t="s">
        <v>488</v>
      </c>
      <c r="F55" s="47" t="s">
        <v>452</v>
      </c>
      <c r="G55" s="48" t="s">
        <v>451</v>
      </c>
      <c r="H55" s="48" t="s">
        <v>87</v>
      </c>
      <c r="I55" s="8">
        <v>42535</v>
      </c>
      <c r="J55" s="8">
        <v>42535</v>
      </c>
      <c r="K55" s="53">
        <v>42535</v>
      </c>
      <c r="L55" s="49" t="s">
        <v>497</v>
      </c>
      <c r="M55" s="22" t="s">
        <v>108</v>
      </c>
      <c r="N55" s="49" t="s">
        <v>509</v>
      </c>
      <c r="O55" s="48" t="s">
        <v>491</v>
      </c>
      <c r="P55" s="48" t="s">
        <v>492</v>
      </c>
      <c r="Q55" s="49" t="s">
        <v>494</v>
      </c>
      <c r="R55" s="48" t="s">
        <v>494</v>
      </c>
      <c r="S55" s="48" t="s">
        <v>496</v>
      </c>
      <c r="T55" s="49">
        <v>1276742300</v>
      </c>
      <c r="U55" s="16"/>
      <c r="V55" s="21" t="s">
        <v>378</v>
      </c>
      <c r="W55" s="20">
        <f>VLOOKUP(V55,'CATALOGO NOI'!$A$2:$B$47,2,0)</f>
        <v>36</v>
      </c>
      <c r="X55" s="49" t="s">
        <v>483</v>
      </c>
      <c r="Y55" s="54">
        <f>VLOOKUP(X55,'CATALOGO NOI'!$E$2:$F$164,2,0)</f>
        <v>132</v>
      </c>
      <c r="Z55" s="49" t="s">
        <v>91</v>
      </c>
      <c r="AA55" s="57" t="s">
        <v>106</v>
      </c>
      <c r="AB55" s="57" t="s">
        <v>92</v>
      </c>
      <c r="AC55" s="49"/>
      <c r="AD55" s="9" t="s">
        <v>94</v>
      </c>
      <c r="AE55" s="9" t="s">
        <v>94</v>
      </c>
      <c r="AF55" s="9" t="s">
        <v>95</v>
      </c>
      <c r="AG55" s="9" t="s">
        <v>94</v>
      </c>
      <c r="AH55" s="9" t="s">
        <v>94</v>
      </c>
      <c r="AI55" s="9" t="s">
        <v>94</v>
      </c>
      <c r="AJ55" s="9" t="s">
        <v>94</v>
      </c>
      <c r="AK55" s="9" t="s">
        <v>94</v>
      </c>
      <c r="AL55" s="9" t="s">
        <v>94</v>
      </c>
      <c r="AM55" s="9" t="s">
        <v>95</v>
      </c>
      <c r="AN55" s="9" t="s">
        <v>94</v>
      </c>
      <c r="AO55" s="9" t="s">
        <v>94</v>
      </c>
      <c r="AP55" s="9" t="s">
        <v>94</v>
      </c>
      <c r="AQ55" s="9" t="s">
        <v>94</v>
      </c>
      <c r="AR55" s="9" t="s">
        <v>94</v>
      </c>
      <c r="AS55" s="9" t="s">
        <v>94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14">
        <v>30</v>
      </c>
      <c r="CB55" s="13">
        <v>3500</v>
      </c>
      <c r="CC55" s="13">
        <f t="shared" si="43"/>
        <v>116.66666666666667</v>
      </c>
      <c r="CD55" s="6">
        <f t="shared" si="44"/>
        <v>16</v>
      </c>
      <c r="CE55" s="6">
        <f t="shared" si="45"/>
        <v>0</v>
      </c>
      <c r="CF55" s="6">
        <f t="shared" si="46"/>
        <v>0</v>
      </c>
      <c r="CG55" s="6">
        <f t="shared" si="47"/>
        <v>0</v>
      </c>
      <c r="CH55" s="13">
        <f t="shared" si="48"/>
        <v>1866.6666666666667</v>
      </c>
      <c r="CI55" s="13">
        <v>0</v>
      </c>
      <c r="CJ55" s="13">
        <v>0</v>
      </c>
      <c r="CK55" s="13">
        <v>0</v>
      </c>
      <c r="CL55" s="13">
        <v>0</v>
      </c>
      <c r="CM55" s="12">
        <f t="shared" si="49"/>
        <v>1866.6666666666667</v>
      </c>
      <c r="CN55" s="13">
        <v>0</v>
      </c>
      <c r="CO55" s="13">
        <f t="shared" si="52"/>
        <v>0</v>
      </c>
      <c r="CP55" s="6">
        <v>0</v>
      </c>
      <c r="CQ55" s="13">
        <f t="shared" si="53"/>
        <v>0</v>
      </c>
      <c r="CR55" s="13">
        <f t="shared" si="50"/>
        <v>3500</v>
      </c>
      <c r="CS55" s="13">
        <f t="shared" si="51"/>
        <v>1866.6666666666667</v>
      </c>
      <c r="CT55" s="50"/>
      <c r="CU55" s="71">
        <v>42597</v>
      </c>
      <c r="CV55" s="66">
        <v>42597</v>
      </c>
      <c r="CW55" s="7"/>
      <c r="CX55" s="17"/>
      <c r="CY55" s="63"/>
      <c r="CZ55" s="18"/>
      <c r="PW55" s="23"/>
      <c r="PX55" s="23"/>
      <c r="ACC55" s="23"/>
      <c r="ACD55" s="23"/>
    </row>
    <row r="56" spans="1:1013" s="62" customFormat="1">
      <c r="A56" s="47"/>
      <c r="B56" s="47"/>
      <c r="C56" s="73" t="s">
        <v>500</v>
      </c>
      <c r="D56" s="47">
        <v>80</v>
      </c>
      <c r="E56" s="49" t="s">
        <v>480</v>
      </c>
      <c r="F56" s="48" t="s">
        <v>452</v>
      </c>
      <c r="G56" s="48" t="s">
        <v>451</v>
      </c>
      <c r="H56" s="48" t="s">
        <v>87</v>
      </c>
      <c r="I56" s="8">
        <v>42496</v>
      </c>
      <c r="J56" s="8">
        <v>42496</v>
      </c>
      <c r="K56" s="53">
        <v>42496</v>
      </c>
      <c r="L56" s="49" t="s">
        <v>497</v>
      </c>
      <c r="M56" s="22" t="s">
        <v>108</v>
      </c>
      <c r="N56" s="49" t="s">
        <v>509</v>
      </c>
      <c r="O56" s="48" t="s">
        <v>481</v>
      </c>
      <c r="P56" s="48" t="s">
        <v>482</v>
      </c>
      <c r="Q56" s="49" t="s">
        <v>484</v>
      </c>
      <c r="R56" s="49" t="s">
        <v>484</v>
      </c>
      <c r="S56" s="48" t="s">
        <v>485</v>
      </c>
      <c r="T56" s="49">
        <v>2861027786</v>
      </c>
      <c r="U56" s="49"/>
      <c r="V56" s="21" t="s">
        <v>378</v>
      </c>
      <c r="W56" s="20">
        <f>VLOOKUP(V56,'CATALOGO NOI'!$A$2:$B$47,2,0)</f>
        <v>36</v>
      </c>
      <c r="X56" s="49" t="s">
        <v>483</v>
      </c>
      <c r="Y56" s="54">
        <f>VLOOKUP(X56,'CATALOGO NOI'!$E$2:$F$164,2,0)</f>
        <v>132</v>
      </c>
      <c r="Z56" s="49" t="s">
        <v>91</v>
      </c>
      <c r="AA56" s="15" t="s">
        <v>455</v>
      </c>
      <c r="AB56" s="15" t="s">
        <v>92</v>
      </c>
      <c r="AC56" s="56"/>
      <c r="AD56" s="9" t="s">
        <v>94</v>
      </c>
      <c r="AE56" s="9" t="s">
        <v>94</v>
      </c>
      <c r="AF56" s="9" t="s">
        <v>95</v>
      </c>
      <c r="AG56" s="9" t="s">
        <v>94</v>
      </c>
      <c r="AH56" s="9" t="s">
        <v>94</v>
      </c>
      <c r="AI56" s="9" t="s">
        <v>94</v>
      </c>
      <c r="AJ56" s="9" t="s">
        <v>94</v>
      </c>
      <c r="AK56" s="9" t="s">
        <v>94</v>
      </c>
      <c r="AL56" s="9" t="s">
        <v>94</v>
      </c>
      <c r="AM56" s="9" t="s">
        <v>95</v>
      </c>
      <c r="AN56" s="9" t="s">
        <v>100</v>
      </c>
      <c r="AO56" s="9" t="s">
        <v>94</v>
      </c>
      <c r="AP56" s="9" t="s">
        <v>94</v>
      </c>
      <c r="AQ56" s="9" t="s">
        <v>94</v>
      </c>
      <c r="AR56" s="9" t="s">
        <v>94</v>
      </c>
      <c r="AS56" s="9" t="s">
        <v>94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14">
        <v>30</v>
      </c>
      <c r="CB56" s="13">
        <v>3200</v>
      </c>
      <c r="CC56" s="13">
        <f t="shared" si="43"/>
        <v>106.66666666666667</v>
      </c>
      <c r="CD56" s="6">
        <f t="shared" si="44"/>
        <v>16</v>
      </c>
      <c r="CE56" s="6">
        <f t="shared" si="45"/>
        <v>0</v>
      </c>
      <c r="CF56" s="6">
        <f t="shared" si="46"/>
        <v>0</v>
      </c>
      <c r="CG56" s="6">
        <f t="shared" si="47"/>
        <v>0</v>
      </c>
      <c r="CH56" s="13">
        <f t="shared" si="48"/>
        <v>1706.6666666666667</v>
      </c>
      <c r="CI56" s="13">
        <v>0</v>
      </c>
      <c r="CJ56" s="13">
        <v>0</v>
      </c>
      <c r="CK56" s="13">
        <v>0</v>
      </c>
      <c r="CL56" s="13">
        <v>0</v>
      </c>
      <c r="CM56" s="12">
        <f t="shared" si="49"/>
        <v>1706.6666666666667</v>
      </c>
      <c r="CN56" s="13">
        <v>0</v>
      </c>
      <c r="CO56" s="13">
        <f t="shared" si="52"/>
        <v>0</v>
      </c>
      <c r="CP56" s="13">
        <v>0</v>
      </c>
      <c r="CQ56" s="13">
        <f t="shared" si="53"/>
        <v>0</v>
      </c>
      <c r="CR56" s="13">
        <f t="shared" si="50"/>
        <v>3200</v>
      </c>
      <c r="CS56" s="13">
        <f t="shared" si="51"/>
        <v>1706.6666666666667</v>
      </c>
      <c r="CT56" s="6"/>
      <c r="CU56" s="71">
        <v>42597</v>
      </c>
      <c r="CV56" s="66">
        <v>42597</v>
      </c>
      <c r="CW56" s="7"/>
      <c r="CX56" s="17"/>
      <c r="CY56" s="63"/>
      <c r="CZ56" s="18"/>
      <c r="KX56" s="38"/>
      <c r="KY56" s="38"/>
      <c r="KZ56" s="38"/>
      <c r="AGO56" s="23"/>
      <c r="AGP56" s="23"/>
      <c r="AJH56" s="38"/>
      <c r="AJI56" s="38"/>
      <c r="AJJ56" s="38"/>
      <c r="AJK56" s="38"/>
      <c r="AJL56" s="38"/>
      <c r="AJM56" s="38"/>
      <c r="AJN56" s="38"/>
    </row>
    <row r="57" spans="1:1013" s="62" customFormat="1">
      <c r="A57" s="47"/>
      <c r="B57" s="47"/>
      <c r="C57" s="73" t="s">
        <v>500</v>
      </c>
      <c r="D57" s="47">
        <v>789</v>
      </c>
      <c r="E57" s="49" t="s">
        <v>510</v>
      </c>
      <c r="F57" s="48" t="s">
        <v>465</v>
      </c>
      <c r="G57" s="48" t="s">
        <v>451</v>
      </c>
      <c r="H57" s="48" t="s">
        <v>87</v>
      </c>
      <c r="I57" s="8">
        <v>42585</v>
      </c>
      <c r="J57" s="8">
        <v>42587</v>
      </c>
      <c r="K57" s="53">
        <v>42585</v>
      </c>
      <c r="L57" s="49" t="s">
        <v>497</v>
      </c>
      <c r="M57" s="22" t="s">
        <v>108</v>
      </c>
      <c r="N57" s="49" t="s">
        <v>509</v>
      </c>
      <c r="O57" s="48" t="s">
        <v>511</v>
      </c>
      <c r="P57" s="48" t="s">
        <v>512</v>
      </c>
      <c r="Q57" s="48" t="s">
        <v>513</v>
      </c>
      <c r="R57" s="48" t="s">
        <v>513</v>
      </c>
      <c r="S57" s="48" t="s">
        <v>514</v>
      </c>
      <c r="T57" s="49">
        <v>1263232107</v>
      </c>
      <c r="U57" s="49"/>
      <c r="V57" s="21" t="s">
        <v>378</v>
      </c>
      <c r="W57" s="20">
        <f>VLOOKUP(V57,'CATALOGO NOI'!$A$2:$B$47,2,0)</f>
        <v>36</v>
      </c>
      <c r="X57" s="49" t="s">
        <v>483</v>
      </c>
      <c r="Y57" s="54">
        <f>VLOOKUP(X57,'CATALOGO NOI'!$E$2:$F$164,2,0)</f>
        <v>132</v>
      </c>
      <c r="Z57" s="49" t="s">
        <v>102</v>
      </c>
      <c r="AA57" s="57" t="s">
        <v>92</v>
      </c>
      <c r="AB57" s="57" t="s">
        <v>172</v>
      </c>
      <c r="AC57" s="4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 t="s">
        <v>94</v>
      </c>
      <c r="AQ57" s="9" t="s">
        <v>94</v>
      </c>
      <c r="AR57" s="9" t="s">
        <v>94</v>
      </c>
      <c r="AS57" s="9" t="s">
        <v>94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14">
        <v>30</v>
      </c>
      <c r="CB57" s="13">
        <v>3500</v>
      </c>
      <c r="CC57" s="13">
        <f t="shared" si="43"/>
        <v>116.66666666666667</v>
      </c>
      <c r="CD57" s="6">
        <f t="shared" si="44"/>
        <v>16</v>
      </c>
      <c r="CE57" s="6">
        <f t="shared" si="45"/>
        <v>0</v>
      </c>
      <c r="CF57" s="6">
        <f t="shared" si="46"/>
        <v>0</v>
      </c>
      <c r="CG57" s="6">
        <f t="shared" si="47"/>
        <v>0</v>
      </c>
      <c r="CH57" s="13">
        <f t="shared" si="48"/>
        <v>1866.6666666666667</v>
      </c>
      <c r="CI57" s="13">
        <v>0</v>
      </c>
      <c r="CJ57" s="13">
        <v>0</v>
      </c>
      <c r="CK57" s="13">
        <v>0</v>
      </c>
      <c r="CL57" s="13">
        <v>0</v>
      </c>
      <c r="CM57" s="12">
        <f t="shared" si="49"/>
        <v>1866.6666666666667</v>
      </c>
      <c r="CN57" s="13">
        <v>0</v>
      </c>
      <c r="CO57" s="13">
        <f t="shared" si="52"/>
        <v>0</v>
      </c>
      <c r="CP57" s="6">
        <v>0</v>
      </c>
      <c r="CQ57" s="13">
        <f t="shared" si="53"/>
        <v>0</v>
      </c>
      <c r="CR57" s="13">
        <f t="shared" si="50"/>
        <v>3500</v>
      </c>
      <c r="CS57" s="13">
        <f t="shared" si="51"/>
        <v>1866.6666666666667</v>
      </c>
      <c r="CT57" s="20"/>
      <c r="CU57" s="71">
        <v>42599</v>
      </c>
      <c r="CV57" s="66">
        <v>42599</v>
      </c>
      <c r="CW57" s="7"/>
      <c r="CX57" s="17"/>
      <c r="CY57" s="18"/>
      <c r="CZ57" s="18"/>
      <c r="EH57" s="23"/>
      <c r="EI57" s="23"/>
      <c r="EJ57" s="23"/>
      <c r="EK57" s="23"/>
      <c r="EL57" s="23"/>
      <c r="EM57" s="23"/>
      <c r="QX57" s="23"/>
      <c r="QY57" s="23"/>
      <c r="QZ57" s="23"/>
      <c r="RA57" s="23"/>
      <c r="RB57" s="23"/>
      <c r="RC57" s="23"/>
      <c r="RD57" s="23"/>
      <c r="RE57" s="23"/>
      <c r="RF57" s="23"/>
      <c r="RG57" s="23"/>
      <c r="RH57" s="23"/>
      <c r="RI57" s="23"/>
      <c r="RJ57" s="23"/>
      <c r="RK57" s="23"/>
      <c r="RL57" s="23"/>
      <c r="RM57" s="23"/>
      <c r="RN57" s="23"/>
      <c r="RO57" s="23"/>
      <c r="RP57" s="23"/>
      <c r="RQ57" s="23"/>
      <c r="RR57" s="23"/>
      <c r="VM57" s="23"/>
    </row>
    <row r="58" spans="1:1013" s="62" customFormat="1">
      <c r="A58" s="47"/>
      <c r="B58" s="47"/>
      <c r="C58" s="73" t="s">
        <v>500</v>
      </c>
      <c r="D58" s="47">
        <v>11</v>
      </c>
      <c r="E58" s="49" t="s">
        <v>466</v>
      </c>
      <c r="F58" s="48" t="s">
        <v>452</v>
      </c>
      <c r="G58" s="48" t="s">
        <v>451</v>
      </c>
      <c r="H58" s="48" t="s">
        <v>87</v>
      </c>
      <c r="I58" s="8">
        <v>42426</v>
      </c>
      <c r="J58" s="8">
        <v>42426</v>
      </c>
      <c r="K58" s="53">
        <v>42401</v>
      </c>
      <c r="L58" s="22" t="s">
        <v>454</v>
      </c>
      <c r="M58" s="22" t="s">
        <v>96</v>
      </c>
      <c r="N58" s="22" t="s">
        <v>18</v>
      </c>
      <c r="O58" s="48" t="s">
        <v>467</v>
      </c>
      <c r="P58" s="48" t="s">
        <v>468</v>
      </c>
      <c r="Q58" s="49" t="s">
        <v>469</v>
      </c>
      <c r="R58" s="48" t="s">
        <v>469</v>
      </c>
      <c r="S58" s="48" t="s">
        <v>470</v>
      </c>
      <c r="T58" s="49">
        <v>2774829476</v>
      </c>
      <c r="U58" s="60"/>
      <c r="V58" s="21" t="s">
        <v>97</v>
      </c>
      <c r="W58" s="20">
        <f>VLOOKUP(V58,'CATALOGO NOI'!$A$2:$B$47,2,0)</f>
        <v>8</v>
      </c>
      <c r="X58" s="49" t="s">
        <v>453</v>
      </c>
      <c r="Y58" s="54">
        <f>VLOOKUP(X58,'CATALOGO NOI'!$E$2:$F$164,2,0)</f>
        <v>130</v>
      </c>
      <c r="Z58" s="49" t="s">
        <v>102</v>
      </c>
      <c r="AA58" s="57" t="s">
        <v>92</v>
      </c>
      <c r="AB58" s="57" t="s">
        <v>103</v>
      </c>
      <c r="AC58" s="56" t="s">
        <v>93</v>
      </c>
      <c r="AD58" s="9" t="s">
        <v>94</v>
      </c>
      <c r="AE58" s="9" t="s">
        <v>94</v>
      </c>
      <c r="AF58" s="9" t="s">
        <v>95</v>
      </c>
      <c r="AG58" s="9" t="s">
        <v>94</v>
      </c>
      <c r="AH58" s="9" t="s">
        <v>94</v>
      </c>
      <c r="AI58" s="9" t="s">
        <v>94</v>
      </c>
      <c r="AJ58" s="9" t="s">
        <v>94</v>
      </c>
      <c r="AK58" s="9" t="s">
        <v>94</v>
      </c>
      <c r="AL58" s="9" t="s">
        <v>100</v>
      </c>
      <c r="AM58" s="9" t="s">
        <v>95</v>
      </c>
      <c r="AN58" s="9" t="s">
        <v>94</v>
      </c>
      <c r="AO58" s="9" t="s">
        <v>94</v>
      </c>
      <c r="AP58" s="9" t="s">
        <v>94</v>
      </c>
      <c r="AQ58" s="9" t="s">
        <v>94</v>
      </c>
      <c r="AR58" s="9" t="s">
        <v>94</v>
      </c>
      <c r="AS58" s="9" t="s">
        <v>94</v>
      </c>
      <c r="AT58" s="9" t="s">
        <v>95</v>
      </c>
      <c r="AU58" s="9" t="s">
        <v>94</v>
      </c>
      <c r="AV58" s="9" t="s">
        <v>94</v>
      </c>
      <c r="AW58" s="9" t="s">
        <v>94</v>
      </c>
      <c r="AX58" s="9" t="s">
        <v>94</v>
      </c>
      <c r="AY58" s="9" t="s">
        <v>94</v>
      </c>
      <c r="AZ58" s="9" t="s">
        <v>100</v>
      </c>
      <c r="BA58" s="9" t="s">
        <v>95</v>
      </c>
      <c r="BB58" s="9" t="s">
        <v>100</v>
      </c>
      <c r="BC58" s="9" t="s">
        <v>569</v>
      </c>
      <c r="BD58" s="9" t="s">
        <v>100</v>
      </c>
      <c r="BE58" s="9" t="s">
        <v>100</v>
      </c>
      <c r="BF58" s="9" t="s">
        <v>100</v>
      </c>
      <c r="BG58" s="9" t="s">
        <v>100</v>
      </c>
      <c r="BH58" s="9" t="s">
        <v>95</v>
      </c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14">
        <v>30</v>
      </c>
      <c r="CB58" s="13">
        <v>5000</v>
      </c>
      <c r="CC58" s="13">
        <f t="shared" si="43"/>
        <v>166.66666666666666</v>
      </c>
      <c r="CD58" s="6">
        <v>0</v>
      </c>
      <c r="CE58" s="6">
        <v>0</v>
      </c>
      <c r="CF58" s="6">
        <f t="shared" si="46"/>
        <v>0</v>
      </c>
      <c r="CG58" s="6">
        <f t="shared" si="47"/>
        <v>0</v>
      </c>
      <c r="CH58" s="13">
        <f t="shared" si="48"/>
        <v>0</v>
      </c>
      <c r="CI58" s="13">
        <v>0</v>
      </c>
      <c r="CJ58" s="13">
        <v>0</v>
      </c>
      <c r="CK58" s="13">
        <v>0</v>
      </c>
      <c r="CL58" s="13">
        <v>0</v>
      </c>
      <c r="CM58" s="12">
        <f t="shared" si="49"/>
        <v>0</v>
      </c>
      <c r="CN58" s="13">
        <v>0</v>
      </c>
      <c r="CO58" s="13">
        <f t="shared" si="52"/>
        <v>0</v>
      </c>
      <c r="CP58" s="6">
        <v>0</v>
      </c>
      <c r="CQ58" s="13">
        <f t="shared" si="53"/>
        <v>0</v>
      </c>
      <c r="CR58" s="13">
        <f t="shared" si="50"/>
        <v>5000</v>
      </c>
      <c r="CS58" s="13">
        <f t="shared" si="51"/>
        <v>0</v>
      </c>
      <c r="CT58" s="51"/>
      <c r="CU58" s="71">
        <v>42599</v>
      </c>
      <c r="CV58" s="66">
        <v>42599</v>
      </c>
      <c r="CW58" s="7"/>
      <c r="CX58" s="17"/>
      <c r="CY58" s="63"/>
      <c r="CZ58" s="18"/>
      <c r="PW58" s="23"/>
      <c r="PX58" s="23"/>
      <c r="ACC58" s="23"/>
      <c r="ACD58" s="23"/>
      <c r="ALV58" s="23"/>
      <c r="ALW58" s="23"/>
      <c r="ALX58" s="23"/>
      <c r="ALY58" s="23"/>
    </row>
  </sheetData>
  <autoFilter ref="A2:CZ58"/>
  <sortState ref="A209:AVM958">
    <sortCondition ref="T209:T958"/>
  </sortState>
  <dataConsolidate/>
  <conditionalFormatting sqref="AB12:AB16 BI12:BJ28 AT54:BJ57 AD55:AS58 AG3:BZ3 AD6:AV6 BI4:BZ9 BE35:BE41 AD53:BJ53 BI58:BJ58 AD10:BH28 AB29:AB31 BK12:BZ31 CT10:CT31 AD29:BJ31 AD32:BZ40 BK53:BZ58">
    <cfRule type="containsText" dxfId="259" priority="73970" operator="containsText" text="V">
      <formula>NOT(ISERROR(SEARCH("V",AB3)))</formula>
    </cfRule>
    <cfRule type="containsText" dxfId="258" priority="73971" operator="containsText" text="F">
      <formula>NOT(ISERROR(SEARCH("F",AB3)))</formula>
    </cfRule>
    <cfRule type="containsText" dxfId="257" priority="73972" operator="containsText" text="I">
      <formula>NOT(ISERROR(SEARCH("I",AB3)))</formula>
    </cfRule>
    <cfRule type="containsText" dxfId="256" priority="73973" operator="containsText" text="B">
      <formula>NOT(ISERROR(SEARCH("B",AB3)))</formula>
    </cfRule>
    <cfRule type="containsText" dxfId="255" priority="73974" operator="containsText" text="D">
      <formula>NOT(ISERROR(SEARCH("D",AB3)))</formula>
    </cfRule>
  </conditionalFormatting>
  <conditionalFormatting sqref="AD3:AF3">
    <cfRule type="containsText" dxfId="254" priority="59177" operator="containsText" text="V">
      <formula>NOT(ISERROR(SEARCH("V",AD3)))</formula>
    </cfRule>
    <cfRule type="containsText" dxfId="253" priority="59178" operator="containsText" text="F">
      <formula>NOT(ISERROR(SEARCH("F",AD3)))</formula>
    </cfRule>
    <cfRule type="containsText" dxfId="252" priority="59179" operator="containsText" text="I">
      <formula>NOT(ISERROR(SEARCH("I",AD3)))</formula>
    </cfRule>
    <cfRule type="containsText" dxfId="251" priority="59180" operator="containsText" text="B">
      <formula>NOT(ISERROR(SEARCH("B",AD3)))</formula>
    </cfRule>
    <cfRule type="containsText" dxfId="250" priority="59181" operator="containsText" text="D">
      <formula>NOT(ISERROR(SEARCH("D",AD3)))</formula>
    </cfRule>
  </conditionalFormatting>
  <conditionalFormatting sqref="BI10:BJ11 BZ10:BZ11">
    <cfRule type="containsText" dxfId="249" priority="40972" operator="containsText" text="V">
      <formula>NOT(ISERROR(SEARCH("V",BI10)))</formula>
    </cfRule>
    <cfRule type="containsText" dxfId="248" priority="40973" operator="containsText" text="F">
      <formula>NOT(ISERROR(SEARCH("F",BI10)))</formula>
    </cfRule>
    <cfRule type="containsText" dxfId="247" priority="40974" operator="containsText" text="I">
      <formula>NOT(ISERROR(SEARCH("I",BI10)))</formula>
    </cfRule>
    <cfRule type="containsText" dxfId="246" priority="40975" operator="containsText" text="B">
      <formula>NOT(ISERROR(SEARCH("B",BI10)))</formula>
    </cfRule>
    <cfRule type="containsText" dxfId="245" priority="40976" operator="containsText" text="D">
      <formula>NOT(ISERROR(SEARCH("D",BI10)))</formula>
    </cfRule>
  </conditionalFormatting>
  <conditionalFormatting sqref="AG4:AS4">
    <cfRule type="containsText" dxfId="244" priority="33431" operator="containsText" text="V">
      <formula>NOT(ISERROR(SEARCH("V",AG4)))</formula>
    </cfRule>
    <cfRule type="containsText" dxfId="243" priority="33432" operator="containsText" text="F">
      <formula>NOT(ISERROR(SEARCH("F",AG4)))</formula>
    </cfRule>
    <cfRule type="containsText" dxfId="242" priority="33433" operator="containsText" text="I">
      <formula>NOT(ISERROR(SEARCH("I",AG4)))</formula>
    </cfRule>
    <cfRule type="containsText" dxfId="241" priority="33434" operator="containsText" text="B">
      <formula>NOT(ISERROR(SEARCH("B",AG4)))</formula>
    </cfRule>
    <cfRule type="containsText" dxfId="240" priority="33435" operator="containsText" text="D">
      <formula>NOT(ISERROR(SEARCH("D",AG4)))</formula>
    </cfRule>
  </conditionalFormatting>
  <conditionalFormatting sqref="AD4:AF4">
    <cfRule type="containsText" dxfId="239" priority="33426" operator="containsText" text="V">
      <formula>NOT(ISERROR(SEARCH("V",AD4)))</formula>
    </cfRule>
    <cfRule type="containsText" dxfId="238" priority="33427" operator="containsText" text="F">
      <formula>NOT(ISERROR(SEARCH("F",AD4)))</formula>
    </cfRule>
    <cfRule type="containsText" dxfId="237" priority="33428" operator="containsText" text="I">
      <formula>NOT(ISERROR(SEARCH("I",AD4)))</formula>
    </cfRule>
    <cfRule type="containsText" dxfId="236" priority="33429" operator="containsText" text="B">
      <formula>NOT(ISERROR(SEARCH("B",AD4)))</formula>
    </cfRule>
    <cfRule type="containsText" dxfId="235" priority="33430" operator="containsText" text="D">
      <formula>NOT(ISERROR(SEARCH("D",AD4)))</formula>
    </cfRule>
  </conditionalFormatting>
  <conditionalFormatting sqref="AG5:AS5">
    <cfRule type="containsText" dxfId="234" priority="33421" operator="containsText" text="V">
      <formula>NOT(ISERROR(SEARCH("V",AG5)))</formula>
    </cfRule>
    <cfRule type="containsText" dxfId="233" priority="33422" operator="containsText" text="F">
      <formula>NOT(ISERROR(SEARCH("F",AG5)))</formula>
    </cfRule>
    <cfRule type="containsText" dxfId="232" priority="33423" operator="containsText" text="I">
      <formula>NOT(ISERROR(SEARCH("I",AG5)))</formula>
    </cfRule>
    <cfRule type="containsText" dxfId="231" priority="33424" operator="containsText" text="B">
      <formula>NOT(ISERROR(SEARCH("B",AG5)))</formula>
    </cfRule>
    <cfRule type="containsText" dxfId="230" priority="33425" operator="containsText" text="D">
      <formula>NOT(ISERROR(SEARCH("D",AG5)))</formula>
    </cfRule>
  </conditionalFormatting>
  <conditionalFormatting sqref="AD5:AF5">
    <cfRule type="containsText" dxfId="229" priority="33416" operator="containsText" text="V">
      <formula>NOT(ISERROR(SEARCH("V",AD5)))</formula>
    </cfRule>
    <cfRule type="containsText" dxfId="228" priority="33417" operator="containsText" text="F">
      <formula>NOT(ISERROR(SEARCH("F",AD5)))</formula>
    </cfRule>
    <cfRule type="containsText" dxfId="227" priority="33418" operator="containsText" text="I">
      <formula>NOT(ISERROR(SEARCH("I",AD5)))</formula>
    </cfRule>
    <cfRule type="containsText" dxfId="226" priority="33419" operator="containsText" text="B">
      <formula>NOT(ISERROR(SEARCH("B",AD5)))</formula>
    </cfRule>
    <cfRule type="containsText" dxfId="225" priority="33420" operator="containsText" text="D">
      <formula>NOT(ISERROR(SEARCH("D",AD5)))</formula>
    </cfRule>
  </conditionalFormatting>
  <conditionalFormatting sqref="AG7:AS9">
    <cfRule type="containsText" dxfId="224" priority="33411" operator="containsText" text="V">
      <formula>NOT(ISERROR(SEARCH("V",AG7)))</formula>
    </cfRule>
    <cfRule type="containsText" dxfId="223" priority="33412" operator="containsText" text="F">
      <formula>NOT(ISERROR(SEARCH("F",AG7)))</formula>
    </cfRule>
    <cfRule type="containsText" dxfId="222" priority="33413" operator="containsText" text="I">
      <formula>NOT(ISERROR(SEARCH("I",AG7)))</formula>
    </cfRule>
    <cfRule type="containsText" dxfId="221" priority="33414" operator="containsText" text="B">
      <formula>NOT(ISERROR(SEARCH("B",AG7)))</formula>
    </cfRule>
    <cfRule type="containsText" dxfId="220" priority="33415" operator="containsText" text="D">
      <formula>NOT(ISERROR(SEARCH("D",AG7)))</formula>
    </cfRule>
  </conditionalFormatting>
  <conditionalFormatting sqref="AD7:AF9">
    <cfRule type="containsText" dxfId="219" priority="33406" operator="containsText" text="V">
      <formula>NOT(ISERROR(SEARCH("V",AD7)))</formula>
    </cfRule>
    <cfRule type="containsText" dxfId="218" priority="33407" operator="containsText" text="F">
      <formula>NOT(ISERROR(SEARCH("F",AD7)))</formula>
    </cfRule>
    <cfRule type="containsText" dxfId="217" priority="33408" operator="containsText" text="I">
      <formula>NOT(ISERROR(SEARCH("I",AD7)))</formula>
    </cfRule>
    <cfRule type="containsText" dxfId="216" priority="33409" operator="containsText" text="B">
      <formula>NOT(ISERROR(SEARCH("B",AD7)))</formula>
    </cfRule>
    <cfRule type="containsText" dxfId="215" priority="33410" operator="containsText" text="D">
      <formula>NOT(ISERROR(SEARCH("D",AD7)))</formula>
    </cfRule>
  </conditionalFormatting>
  <conditionalFormatting sqref="AD54">
    <cfRule type="containsText" dxfId="214" priority="32836" operator="containsText" text="V">
      <formula>NOT(ISERROR(SEARCH("V",AD54)))</formula>
    </cfRule>
    <cfRule type="containsText" dxfId="213" priority="32837" operator="containsText" text="F">
      <formula>NOT(ISERROR(SEARCH("F",AD54)))</formula>
    </cfRule>
    <cfRule type="containsText" dxfId="212" priority="32838" operator="containsText" text="I">
      <formula>NOT(ISERROR(SEARCH("I",AD54)))</formula>
    </cfRule>
    <cfRule type="containsText" dxfId="211" priority="32839" operator="containsText" text="B">
      <formula>NOT(ISERROR(SEARCH("B",AD54)))</formula>
    </cfRule>
    <cfRule type="containsText" dxfId="210" priority="32840" operator="containsText" text="D">
      <formula>NOT(ISERROR(SEARCH("D",AD54)))</formula>
    </cfRule>
  </conditionalFormatting>
  <conditionalFormatting sqref="AE54">
    <cfRule type="containsText" dxfId="209" priority="32831" operator="containsText" text="V">
      <formula>NOT(ISERROR(SEARCH("V",AE54)))</formula>
    </cfRule>
    <cfRule type="containsText" dxfId="208" priority="32832" operator="containsText" text="F">
      <formula>NOT(ISERROR(SEARCH("F",AE54)))</formula>
    </cfRule>
    <cfRule type="containsText" dxfId="207" priority="32833" operator="containsText" text="I">
      <formula>NOT(ISERROR(SEARCH("I",AE54)))</formula>
    </cfRule>
    <cfRule type="containsText" dxfId="206" priority="32834" operator="containsText" text="B">
      <formula>NOT(ISERROR(SEARCH("B",AE54)))</formula>
    </cfRule>
    <cfRule type="containsText" dxfId="205" priority="32835" operator="containsText" text="D">
      <formula>NOT(ISERROR(SEARCH("D",AE54)))</formula>
    </cfRule>
  </conditionalFormatting>
  <conditionalFormatting sqref="AF54">
    <cfRule type="containsText" dxfId="204" priority="32826" operator="containsText" text="V">
      <formula>NOT(ISERROR(SEARCH("V",AF54)))</formula>
    </cfRule>
    <cfRule type="containsText" dxfId="203" priority="32827" operator="containsText" text="F">
      <formula>NOT(ISERROR(SEARCH("F",AF54)))</formula>
    </cfRule>
    <cfRule type="containsText" dxfId="202" priority="32828" operator="containsText" text="I">
      <formula>NOT(ISERROR(SEARCH("I",AF54)))</formula>
    </cfRule>
    <cfRule type="containsText" dxfId="201" priority="32829" operator="containsText" text="B">
      <formula>NOT(ISERROR(SEARCH("B",AF54)))</formula>
    </cfRule>
    <cfRule type="containsText" dxfId="200" priority="32830" operator="containsText" text="D">
      <formula>NOT(ISERROR(SEARCH("D",AF54)))</formula>
    </cfRule>
  </conditionalFormatting>
  <conditionalFormatting sqref="AG54">
    <cfRule type="containsText" dxfId="199" priority="32821" operator="containsText" text="V">
      <formula>NOT(ISERROR(SEARCH("V",AG54)))</formula>
    </cfRule>
    <cfRule type="containsText" dxfId="198" priority="32822" operator="containsText" text="F">
      <formula>NOT(ISERROR(SEARCH("F",AG54)))</formula>
    </cfRule>
    <cfRule type="containsText" dxfId="197" priority="32823" operator="containsText" text="I">
      <formula>NOT(ISERROR(SEARCH("I",AG54)))</formula>
    </cfRule>
    <cfRule type="containsText" dxfId="196" priority="32824" operator="containsText" text="B">
      <formula>NOT(ISERROR(SEARCH("B",AG54)))</formula>
    </cfRule>
    <cfRule type="containsText" dxfId="195" priority="32825" operator="containsText" text="D">
      <formula>NOT(ISERROR(SEARCH("D",AG54)))</formula>
    </cfRule>
  </conditionalFormatting>
  <conditionalFormatting sqref="AH54">
    <cfRule type="containsText" dxfId="194" priority="32816" operator="containsText" text="V">
      <formula>NOT(ISERROR(SEARCH("V",AH54)))</formula>
    </cfRule>
    <cfRule type="containsText" dxfId="193" priority="32817" operator="containsText" text="F">
      <formula>NOT(ISERROR(SEARCH("F",AH54)))</formula>
    </cfRule>
    <cfRule type="containsText" dxfId="192" priority="32818" operator="containsText" text="I">
      <formula>NOT(ISERROR(SEARCH("I",AH54)))</formula>
    </cfRule>
    <cfRule type="containsText" dxfId="191" priority="32819" operator="containsText" text="B">
      <formula>NOT(ISERROR(SEARCH("B",AH54)))</formula>
    </cfRule>
    <cfRule type="containsText" dxfId="190" priority="32820" operator="containsText" text="D">
      <formula>NOT(ISERROR(SEARCH("D",AH54)))</formula>
    </cfRule>
  </conditionalFormatting>
  <conditionalFormatting sqref="AI54">
    <cfRule type="containsText" dxfId="189" priority="32811" operator="containsText" text="V">
      <formula>NOT(ISERROR(SEARCH("V",AI54)))</formula>
    </cfRule>
    <cfRule type="containsText" dxfId="188" priority="32812" operator="containsText" text="F">
      <formula>NOT(ISERROR(SEARCH("F",AI54)))</formula>
    </cfRule>
    <cfRule type="containsText" dxfId="187" priority="32813" operator="containsText" text="I">
      <formula>NOT(ISERROR(SEARCH("I",AI54)))</formula>
    </cfRule>
    <cfRule type="containsText" dxfId="186" priority="32814" operator="containsText" text="B">
      <formula>NOT(ISERROR(SEARCH("B",AI54)))</formula>
    </cfRule>
    <cfRule type="containsText" dxfId="185" priority="32815" operator="containsText" text="D">
      <formula>NOT(ISERROR(SEARCH("D",AI54)))</formula>
    </cfRule>
  </conditionalFormatting>
  <conditionalFormatting sqref="AJ54">
    <cfRule type="containsText" dxfId="184" priority="32806" operator="containsText" text="V">
      <formula>NOT(ISERROR(SEARCH("V",AJ54)))</formula>
    </cfRule>
    <cfRule type="containsText" dxfId="183" priority="32807" operator="containsText" text="F">
      <formula>NOT(ISERROR(SEARCH("F",AJ54)))</formula>
    </cfRule>
    <cfRule type="containsText" dxfId="182" priority="32808" operator="containsText" text="I">
      <formula>NOT(ISERROR(SEARCH("I",AJ54)))</formula>
    </cfRule>
    <cfRule type="containsText" dxfId="181" priority="32809" operator="containsText" text="B">
      <formula>NOT(ISERROR(SEARCH("B",AJ54)))</formula>
    </cfRule>
    <cfRule type="containsText" dxfId="180" priority="32810" operator="containsText" text="D">
      <formula>NOT(ISERROR(SEARCH("D",AJ54)))</formula>
    </cfRule>
  </conditionalFormatting>
  <conditionalFormatting sqref="AK54">
    <cfRule type="containsText" dxfId="179" priority="32801" operator="containsText" text="V">
      <formula>NOT(ISERROR(SEARCH("V",AK54)))</formula>
    </cfRule>
    <cfRule type="containsText" dxfId="178" priority="32802" operator="containsText" text="F">
      <formula>NOT(ISERROR(SEARCH("F",AK54)))</formula>
    </cfRule>
    <cfRule type="containsText" dxfId="177" priority="32803" operator="containsText" text="I">
      <formula>NOT(ISERROR(SEARCH("I",AK54)))</formula>
    </cfRule>
    <cfRule type="containsText" dxfId="176" priority="32804" operator="containsText" text="B">
      <formula>NOT(ISERROR(SEARCH("B",AK54)))</formula>
    </cfRule>
    <cfRule type="containsText" dxfId="175" priority="32805" operator="containsText" text="D">
      <formula>NOT(ISERROR(SEARCH("D",AK54)))</formula>
    </cfRule>
  </conditionalFormatting>
  <conditionalFormatting sqref="AL54">
    <cfRule type="containsText" dxfId="174" priority="32796" operator="containsText" text="V">
      <formula>NOT(ISERROR(SEARCH("V",AL54)))</formula>
    </cfRule>
    <cfRule type="containsText" dxfId="173" priority="32797" operator="containsText" text="F">
      <formula>NOT(ISERROR(SEARCH("F",AL54)))</formula>
    </cfRule>
    <cfRule type="containsText" dxfId="172" priority="32798" operator="containsText" text="I">
      <formula>NOT(ISERROR(SEARCH("I",AL54)))</formula>
    </cfRule>
    <cfRule type="containsText" dxfId="171" priority="32799" operator="containsText" text="B">
      <formula>NOT(ISERROR(SEARCH("B",AL54)))</formula>
    </cfRule>
    <cfRule type="containsText" dxfId="170" priority="32800" operator="containsText" text="D">
      <formula>NOT(ISERROR(SEARCH("D",AL54)))</formula>
    </cfRule>
  </conditionalFormatting>
  <conditionalFormatting sqref="AM54">
    <cfRule type="containsText" dxfId="169" priority="32791" operator="containsText" text="V">
      <formula>NOT(ISERROR(SEARCH("V",AM54)))</formula>
    </cfRule>
    <cfRule type="containsText" dxfId="168" priority="32792" operator="containsText" text="F">
      <formula>NOT(ISERROR(SEARCH("F",AM54)))</formula>
    </cfRule>
    <cfRule type="containsText" dxfId="167" priority="32793" operator="containsText" text="I">
      <formula>NOT(ISERROR(SEARCH("I",AM54)))</formula>
    </cfRule>
    <cfRule type="containsText" dxfId="166" priority="32794" operator="containsText" text="B">
      <formula>NOT(ISERROR(SEARCH("B",AM54)))</formula>
    </cfRule>
    <cfRule type="containsText" dxfId="165" priority="32795" operator="containsText" text="D">
      <formula>NOT(ISERROR(SEARCH("D",AM54)))</formula>
    </cfRule>
  </conditionalFormatting>
  <conditionalFormatting sqref="AN54">
    <cfRule type="containsText" dxfId="164" priority="32786" operator="containsText" text="V">
      <formula>NOT(ISERROR(SEARCH("V",AN54)))</formula>
    </cfRule>
    <cfRule type="containsText" dxfId="163" priority="32787" operator="containsText" text="F">
      <formula>NOT(ISERROR(SEARCH("F",AN54)))</formula>
    </cfRule>
    <cfRule type="containsText" dxfId="162" priority="32788" operator="containsText" text="I">
      <formula>NOT(ISERROR(SEARCH("I",AN54)))</formula>
    </cfRule>
    <cfRule type="containsText" dxfId="161" priority="32789" operator="containsText" text="B">
      <formula>NOT(ISERROR(SEARCH("B",AN54)))</formula>
    </cfRule>
    <cfRule type="containsText" dxfId="160" priority="32790" operator="containsText" text="D">
      <formula>NOT(ISERROR(SEARCH("D",AN54)))</formula>
    </cfRule>
  </conditionalFormatting>
  <conditionalFormatting sqref="AO54">
    <cfRule type="containsText" dxfId="159" priority="32781" operator="containsText" text="V">
      <formula>NOT(ISERROR(SEARCH("V",AO54)))</formula>
    </cfRule>
    <cfRule type="containsText" dxfId="158" priority="32782" operator="containsText" text="F">
      <formula>NOT(ISERROR(SEARCH("F",AO54)))</formula>
    </cfRule>
    <cfRule type="containsText" dxfId="157" priority="32783" operator="containsText" text="I">
      <formula>NOT(ISERROR(SEARCH("I",AO54)))</formula>
    </cfRule>
    <cfRule type="containsText" dxfId="156" priority="32784" operator="containsText" text="B">
      <formula>NOT(ISERROR(SEARCH("B",AO54)))</formula>
    </cfRule>
    <cfRule type="containsText" dxfId="155" priority="32785" operator="containsText" text="D">
      <formula>NOT(ISERROR(SEARCH("D",AO54)))</formula>
    </cfRule>
  </conditionalFormatting>
  <conditionalFormatting sqref="AP54">
    <cfRule type="containsText" dxfId="154" priority="32776" operator="containsText" text="V">
      <formula>NOT(ISERROR(SEARCH("V",AP54)))</formula>
    </cfRule>
    <cfRule type="containsText" dxfId="153" priority="32777" operator="containsText" text="F">
      <formula>NOT(ISERROR(SEARCH("F",AP54)))</formula>
    </cfRule>
    <cfRule type="containsText" dxfId="152" priority="32778" operator="containsText" text="I">
      <formula>NOT(ISERROR(SEARCH("I",AP54)))</formula>
    </cfRule>
    <cfRule type="containsText" dxfId="151" priority="32779" operator="containsText" text="B">
      <formula>NOT(ISERROR(SEARCH("B",AP54)))</formula>
    </cfRule>
    <cfRule type="containsText" dxfId="150" priority="32780" operator="containsText" text="D">
      <formula>NOT(ISERROR(SEARCH("D",AP54)))</formula>
    </cfRule>
  </conditionalFormatting>
  <conditionalFormatting sqref="AQ54">
    <cfRule type="containsText" dxfId="149" priority="32771" operator="containsText" text="V">
      <formula>NOT(ISERROR(SEARCH("V",AQ54)))</formula>
    </cfRule>
    <cfRule type="containsText" dxfId="148" priority="32772" operator="containsText" text="F">
      <formula>NOT(ISERROR(SEARCH("F",AQ54)))</formula>
    </cfRule>
    <cfRule type="containsText" dxfId="147" priority="32773" operator="containsText" text="I">
      <formula>NOT(ISERROR(SEARCH("I",AQ54)))</formula>
    </cfRule>
    <cfRule type="containsText" dxfId="146" priority="32774" operator="containsText" text="B">
      <formula>NOT(ISERROR(SEARCH("B",AQ54)))</formula>
    </cfRule>
    <cfRule type="containsText" dxfId="145" priority="32775" operator="containsText" text="D">
      <formula>NOT(ISERROR(SEARCH("D",AQ54)))</formula>
    </cfRule>
  </conditionalFormatting>
  <conditionalFormatting sqref="AR54">
    <cfRule type="containsText" dxfId="144" priority="32766" operator="containsText" text="V">
      <formula>NOT(ISERROR(SEARCH("V",AR54)))</formula>
    </cfRule>
    <cfRule type="containsText" dxfId="143" priority="32767" operator="containsText" text="F">
      <formula>NOT(ISERROR(SEARCH("F",AR54)))</formula>
    </cfRule>
    <cfRule type="containsText" dxfId="142" priority="32768" operator="containsText" text="I">
      <formula>NOT(ISERROR(SEARCH("I",AR54)))</formula>
    </cfRule>
    <cfRule type="containsText" dxfId="141" priority="32769" operator="containsText" text="B">
      <formula>NOT(ISERROR(SEARCH("B",AR54)))</formula>
    </cfRule>
    <cfRule type="containsText" dxfId="140" priority="32770" operator="containsText" text="D">
      <formula>NOT(ISERROR(SEARCH("D",AR54)))</formula>
    </cfRule>
  </conditionalFormatting>
  <conditionalFormatting sqref="AS54">
    <cfRule type="containsText" dxfId="139" priority="32761" operator="containsText" text="V">
      <formula>NOT(ISERROR(SEARCH("V",AS54)))</formula>
    </cfRule>
    <cfRule type="containsText" dxfId="138" priority="32762" operator="containsText" text="F">
      <formula>NOT(ISERROR(SEARCH("F",AS54)))</formula>
    </cfRule>
    <cfRule type="containsText" dxfId="137" priority="32763" operator="containsText" text="I">
      <formula>NOT(ISERROR(SEARCH("I",AS54)))</formula>
    </cfRule>
    <cfRule type="containsText" dxfId="136" priority="32764" operator="containsText" text="B">
      <formula>NOT(ISERROR(SEARCH("B",AS54)))</formula>
    </cfRule>
    <cfRule type="containsText" dxfId="135" priority="32765" operator="containsText" text="D">
      <formula>NOT(ISERROR(SEARCH("D",AS54)))</formula>
    </cfRule>
  </conditionalFormatting>
  <conditionalFormatting sqref="BK10:BK11">
    <cfRule type="containsText" dxfId="134" priority="12371" operator="containsText" text="V">
      <formula>NOT(ISERROR(SEARCH("V",BK10)))</formula>
    </cfRule>
    <cfRule type="containsText" dxfId="133" priority="12372" operator="containsText" text="F">
      <formula>NOT(ISERROR(SEARCH("F",BK10)))</formula>
    </cfRule>
    <cfRule type="containsText" dxfId="132" priority="12373" operator="containsText" text="I">
      <formula>NOT(ISERROR(SEARCH("I",BK10)))</formula>
    </cfRule>
    <cfRule type="containsText" dxfId="131" priority="12374" operator="containsText" text="B">
      <formula>NOT(ISERROR(SEARCH("B",BK10)))</formula>
    </cfRule>
    <cfRule type="containsText" dxfId="130" priority="12375" operator="containsText" text="D">
      <formula>NOT(ISERROR(SEARCH("D",BK10)))</formula>
    </cfRule>
  </conditionalFormatting>
  <conditionalFormatting sqref="BL10:BL11">
    <cfRule type="containsText" dxfId="129" priority="12171" operator="containsText" text="V">
      <formula>NOT(ISERROR(SEARCH("V",BL10)))</formula>
    </cfRule>
    <cfRule type="containsText" dxfId="128" priority="12172" operator="containsText" text="F">
      <formula>NOT(ISERROR(SEARCH("F",BL10)))</formula>
    </cfRule>
    <cfRule type="containsText" dxfId="127" priority="12173" operator="containsText" text="I">
      <formula>NOT(ISERROR(SEARCH("I",BL10)))</formula>
    </cfRule>
    <cfRule type="containsText" dxfId="126" priority="12174" operator="containsText" text="B">
      <formula>NOT(ISERROR(SEARCH("B",BL10)))</formula>
    </cfRule>
    <cfRule type="containsText" dxfId="125" priority="12175" operator="containsText" text="D">
      <formula>NOT(ISERROR(SEARCH("D",BL10)))</formula>
    </cfRule>
  </conditionalFormatting>
  <conditionalFormatting sqref="BM10:BM11">
    <cfRule type="containsText" dxfId="124" priority="11971" operator="containsText" text="V">
      <formula>NOT(ISERROR(SEARCH("V",BM10)))</formula>
    </cfRule>
    <cfRule type="containsText" dxfId="123" priority="11972" operator="containsText" text="F">
      <formula>NOT(ISERROR(SEARCH("F",BM10)))</formula>
    </cfRule>
    <cfRule type="containsText" dxfId="122" priority="11973" operator="containsText" text="I">
      <formula>NOT(ISERROR(SEARCH("I",BM10)))</formula>
    </cfRule>
    <cfRule type="containsText" dxfId="121" priority="11974" operator="containsText" text="B">
      <formula>NOT(ISERROR(SEARCH("B",BM10)))</formula>
    </cfRule>
    <cfRule type="containsText" dxfId="120" priority="11975" operator="containsText" text="D">
      <formula>NOT(ISERROR(SEARCH("D",BM10)))</formula>
    </cfRule>
  </conditionalFormatting>
  <conditionalFormatting sqref="BN10:BN11">
    <cfRule type="containsText" dxfId="119" priority="11771" operator="containsText" text="V">
      <formula>NOT(ISERROR(SEARCH("V",BN10)))</formula>
    </cfRule>
    <cfRule type="containsText" dxfId="118" priority="11772" operator="containsText" text="F">
      <formula>NOT(ISERROR(SEARCH("F",BN10)))</formula>
    </cfRule>
    <cfRule type="containsText" dxfId="117" priority="11773" operator="containsText" text="I">
      <formula>NOT(ISERROR(SEARCH("I",BN10)))</formula>
    </cfRule>
    <cfRule type="containsText" dxfId="116" priority="11774" operator="containsText" text="B">
      <formula>NOT(ISERROR(SEARCH("B",BN10)))</formula>
    </cfRule>
    <cfRule type="containsText" dxfId="115" priority="11775" operator="containsText" text="D">
      <formula>NOT(ISERROR(SEARCH("D",BN10)))</formula>
    </cfRule>
  </conditionalFormatting>
  <conditionalFormatting sqref="BO10:BO11">
    <cfRule type="containsText" dxfId="114" priority="11571" operator="containsText" text="V">
      <formula>NOT(ISERROR(SEARCH("V",BO10)))</formula>
    </cfRule>
    <cfRule type="containsText" dxfId="113" priority="11572" operator="containsText" text="F">
      <formula>NOT(ISERROR(SEARCH("F",BO10)))</formula>
    </cfRule>
    <cfRule type="containsText" dxfId="112" priority="11573" operator="containsText" text="I">
      <formula>NOT(ISERROR(SEARCH("I",BO10)))</formula>
    </cfRule>
    <cfRule type="containsText" dxfId="111" priority="11574" operator="containsText" text="B">
      <formula>NOT(ISERROR(SEARCH("B",BO10)))</formula>
    </cfRule>
    <cfRule type="containsText" dxfId="110" priority="11575" operator="containsText" text="D">
      <formula>NOT(ISERROR(SEARCH("D",BO10)))</formula>
    </cfRule>
  </conditionalFormatting>
  <conditionalFormatting sqref="BP10:BP11">
    <cfRule type="containsText" dxfId="109" priority="11371" operator="containsText" text="V">
      <formula>NOT(ISERROR(SEARCH("V",BP10)))</formula>
    </cfRule>
    <cfRule type="containsText" dxfId="108" priority="11372" operator="containsText" text="F">
      <formula>NOT(ISERROR(SEARCH("F",BP10)))</formula>
    </cfRule>
    <cfRule type="containsText" dxfId="107" priority="11373" operator="containsText" text="I">
      <formula>NOT(ISERROR(SEARCH("I",BP10)))</formula>
    </cfRule>
    <cfRule type="containsText" dxfId="106" priority="11374" operator="containsText" text="B">
      <formula>NOT(ISERROR(SEARCH("B",BP10)))</formula>
    </cfRule>
    <cfRule type="containsText" dxfId="105" priority="11375" operator="containsText" text="D">
      <formula>NOT(ISERROR(SEARCH("D",BP10)))</formula>
    </cfRule>
  </conditionalFormatting>
  <conditionalFormatting sqref="BQ10:BQ11">
    <cfRule type="containsText" dxfId="104" priority="11171" operator="containsText" text="V">
      <formula>NOT(ISERROR(SEARCH("V",BQ10)))</formula>
    </cfRule>
    <cfRule type="containsText" dxfId="103" priority="11172" operator="containsText" text="F">
      <formula>NOT(ISERROR(SEARCH("F",BQ10)))</formula>
    </cfRule>
    <cfRule type="containsText" dxfId="102" priority="11173" operator="containsText" text="I">
      <formula>NOT(ISERROR(SEARCH("I",BQ10)))</formula>
    </cfRule>
    <cfRule type="containsText" dxfId="101" priority="11174" operator="containsText" text="B">
      <formula>NOT(ISERROR(SEARCH("B",BQ10)))</formula>
    </cfRule>
    <cfRule type="containsText" dxfId="100" priority="11175" operator="containsText" text="D">
      <formula>NOT(ISERROR(SEARCH("D",BQ10)))</formula>
    </cfRule>
  </conditionalFormatting>
  <conditionalFormatting sqref="BR10:BR11">
    <cfRule type="containsText" dxfId="99" priority="10971" operator="containsText" text="V">
      <formula>NOT(ISERROR(SEARCH("V",BR10)))</formula>
    </cfRule>
    <cfRule type="containsText" dxfId="98" priority="10972" operator="containsText" text="F">
      <formula>NOT(ISERROR(SEARCH("F",BR10)))</formula>
    </cfRule>
    <cfRule type="containsText" dxfId="97" priority="10973" operator="containsText" text="I">
      <formula>NOT(ISERROR(SEARCH("I",BR10)))</formula>
    </cfRule>
    <cfRule type="containsText" dxfId="96" priority="10974" operator="containsText" text="B">
      <formula>NOT(ISERROR(SEARCH("B",BR10)))</formula>
    </cfRule>
    <cfRule type="containsText" dxfId="95" priority="10975" operator="containsText" text="D">
      <formula>NOT(ISERROR(SEARCH("D",BR10)))</formula>
    </cfRule>
  </conditionalFormatting>
  <conditionalFormatting sqref="BS10:BS11">
    <cfRule type="containsText" dxfId="94" priority="10771" operator="containsText" text="V">
      <formula>NOT(ISERROR(SEARCH("V",BS10)))</formula>
    </cfRule>
    <cfRule type="containsText" dxfId="93" priority="10772" operator="containsText" text="F">
      <formula>NOT(ISERROR(SEARCH("F",BS10)))</formula>
    </cfRule>
    <cfRule type="containsText" dxfId="92" priority="10773" operator="containsText" text="I">
      <formula>NOT(ISERROR(SEARCH("I",BS10)))</formula>
    </cfRule>
    <cfRule type="containsText" dxfId="91" priority="10774" operator="containsText" text="B">
      <formula>NOT(ISERROR(SEARCH("B",BS10)))</formula>
    </cfRule>
    <cfRule type="containsText" dxfId="90" priority="10775" operator="containsText" text="D">
      <formula>NOT(ISERROR(SEARCH("D",BS10)))</formula>
    </cfRule>
  </conditionalFormatting>
  <conditionalFormatting sqref="BT10:BT11">
    <cfRule type="containsText" dxfId="89" priority="10571" operator="containsText" text="V">
      <formula>NOT(ISERROR(SEARCH("V",BT10)))</formula>
    </cfRule>
    <cfRule type="containsText" dxfId="88" priority="10572" operator="containsText" text="F">
      <formula>NOT(ISERROR(SEARCH("F",BT10)))</formula>
    </cfRule>
    <cfRule type="containsText" dxfId="87" priority="10573" operator="containsText" text="I">
      <formula>NOT(ISERROR(SEARCH("I",BT10)))</formula>
    </cfRule>
    <cfRule type="containsText" dxfId="86" priority="10574" operator="containsText" text="B">
      <formula>NOT(ISERROR(SEARCH("B",BT10)))</formula>
    </cfRule>
    <cfRule type="containsText" dxfId="85" priority="10575" operator="containsText" text="D">
      <formula>NOT(ISERROR(SEARCH("D",BT10)))</formula>
    </cfRule>
  </conditionalFormatting>
  <conditionalFormatting sqref="BU10:BU11">
    <cfRule type="containsText" dxfId="84" priority="10371" operator="containsText" text="V">
      <formula>NOT(ISERROR(SEARCH("V",BU10)))</formula>
    </cfRule>
    <cfRule type="containsText" dxfId="83" priority="10372" operator="containsText" text="F">
      <formula>NOT(ISERROR(SEARCH("F",BU10)))</formula>
    </cfRule>
    <cfRule type="containsText" dxfId="82" priority="10373" operator="containsText" text="I">
      <formula>NOT(ISERROR(SEARCH("I",BU10)))</formula>
    </cfRule>
    <cfRule type="containsText" dxfId="81" priority="10374" operator="containsText" text="B">
      <formula>NOT(ISERROR(SEARCH("B",BU10)))</formula>
    </cfRule>
    <cfRule type="containsText" dxfId="80" priority="10375" operator="containsText" text="D">
      <formula>NOT(ISERROR(SEARCH("D",BU10)))</formula>
    </cfRule>
  </conditionalFormatting>
  <conditionalFormatting sqref="BV10:BV11">
    <cfRule type="containsText" dxfId="79" priority="10171" operator="containsText" text="V">
      <formula>NOT(ISERROR(SEARCH("V",BV10)))</formula>
    </cfRule>
    <cfRule type="containsText" dxfId="78" priority="10172" operator="containsText" text="F">
      <formula>NOT(ISERROR(SEARCH("F",BV10)))</formula>
    </cfRule>
    <cfRule type="containsText" dxfId="77" priority="10173" operator="containsText" text="I">
      <formula>NOT(ISERROR(SEARCH("I",BV10)))</formula>
    </cfRule>
    <cfRule type="containsText" dxfId="76" priority="10174" operator="containsText" text="B">
      <formula>NOT(ISERROR(SEARCH("B",BV10)))</formula>
    </cfRule>
    <cfRule type="containsText" dxfId="75" priority="10175" operator="containsText" text="D">
      <formula>NOT(ISERROR(SEARCH("D",BV10)))</formula>
    </cfRule>
  </conditionalFormatting>
  <conditionalFormatting sqref="BW10:BW11">
    <cfRule type="containsText" dxfId="74" priority="9971" operator="containsText" text="V">
      <formula>NOT(ISERROR(SEARCH("V",BW10)))</formula>
    </cfRule>
    <cfRule type="containsText" dxfId="73" priority="9972" operator="containsText" text="F">
      <formula>NOT(ISERROR(SEARCH("F",BW10)))</formula>
    </cfRule>
    <cfRule type="containsText" dxfId="72" priority="9973" operator="containsText" text="I">
      <formula>NOT(ISERROR(SEARCH("I",BW10)))</formula>
    </cfRule>
    <cfRule type="containsText" dxfId="71" priority="9974" operator="containsText" text="B">
      <formula>NOT(ISERROR(SEARCH("B",BW10)))</formula>
    </cfRule>
    <cfRule type="containsText" dxfId="70" priority="9975" operator="containsText" text="D">
      <formula>NOT(ISERROR(SEARCH("D",BW10)))</formula>
    </cfRule>
  </conditionalFormatting>
  <conditionalFormatting sqref="BX10:BX11">
    <cfRule type="containsText" dxfId="69" priority="9771" operator="containsText" text="V">
      <formula>NOT(ISERROR(SEARCH("V",BX10)))</formula>
    </cfRule>
    <cfRule type="containsText" dxfId="68" priority="9772" operator="containsText" text="F">
      <formula>NOT(ISERROR(SEARCH("F",BX10)))</formula>
    </cfRule>
    <cfRule type="containsText" dxfId="67" priority="9773" operator="containsText" text="I">
      <formula>NOT(ISERROR(SEARCH("I",BX10)))</formula>
    </cfRule>
    <cfRule type="containsText" dxfId="66" priority="9774" operator="containsText" text="B">
      <formula>NOT(ISERROR(SEARCH("B",BX10)))</formula>
    </cfRule>
    <cfRule type="containsText" dxfId="65" priority="9775" operator="containsText" text="D">
      <formula>NOT(ISERROR(SEARCH("D",BX10)))</formula>
    </cfRule>
  </conditionalFormatting>
  <conditionalFormatting sqref="BY10:BY11">
    <cfRule type="containsText" dxfId="64" priority="9571" operator="containsText" text="V">
      <formula>NOT(ISERROR(SEARCH("V",BY10)))</formula>
    </cfRule>
    <cfRule type="containsText" dxfId="63" priority="9572" operator="containsText" text="F">
      <formula>NOT(ISERROR(SEARCH("F",BY10)))</formula>
    </cfRule>
    <cfRule type="containsText" dxfId="62" priority="9573" operator="containsText" text="I">
      <formula>NOT(ISERROR(SEARCH("I",BY10)))</formula>
    </cfRule>
    <cfRule type="containsText" dxfId="61" priority="9574" operator="containsText" text="B">
      <formula>NOT(ISERROR(SEARCH("B",BY10)))</formula>
    </cfRule>
    <cfRule type="containsText" dxfId="60" priority="9575" operator="containsText" text="D">
      <formula>NOT(ISERROR(SEARCH("D",BY10)))</formula>
    </cfRule>
  </conditionalFormatting>
  <conditionalFormatting sqref="AT4:BH5">
    <cfRule type="containsText" dxfId="59" priority="9324" operator="containsText" text="V">
      <formula>NOT(ISERROR(SEARCH("V",AT4)))</formula>
    </cfRule>
    <cfRule type="containsText" dxfId="58" priority="9325" operator="containsText" text="F">
      <formula>NOT(ISERROR(SEARCH("F",AT4)))</formula>
    </cfRule>
    <cfRule type="containsText" dxfId="57" priority="9326" operator="containsText" text="I">
      <formula>NOT(ISERROR(SEARCH("I",AT4)))</formula>
    </cfRule>
    <cfRule type="containsText" dxfId="56" priority="9327" operator="containsText" text="B">
      <formula>NOT(ISERROR(SEARCH("B",AT4)))</formula>
    </cfRule>
    <cfRule type="containsText" dxfId="55" priority="9328" operator="containsText" text="D">
      <formula>NOT(ISERROR(SEARCH("D",AT4)))</formula>
    </cfRule>
  </conditionalFormatting>
  <conditionalFormatting sqref="AT7:BH9">
    <cfRule type="containsText" dxfId="54" priority="9319" operator="containsText" text="V">
      <formula>NOT(ISERROR(SEARCH("V",AT7)))</formula>
    </cfRule>
    <cfRule type="containsText" dxfId="53" priority="9320" operator="containsText" text="F">
      <formula>NOT(ISERROR(SEARCH("F",AT7)))</formula>
    </cfRule>
    <cfRule type="containsText" dxfId="52" priority="9321" operator="containsText" text="I">
      <formula>NOT(ISERROR(SEARCH("I",AT7)))</formula>
    </cfRule>
    <cfRule type="containsText" dxfId="51" priority="9322" operator="containsText" text="B">
      <formula>NOT(ISERROR(SEARCH("B",AT7)))</formula>
    </cfRule>
    <cfRule type="containsText" dxfId="50" priority="9323" operator="containsText" text="D">
      <formula>NOT(ISERROR(SEARCH("D",AT7)))</formula>
    </cfRule>
  </conditionalFormatting>
  <conditionalFormatting sqref="AW6:BH6">
    <cfRule type="containsText" dxfId="49" priority="9314" operator="containsText" text="V">
      <formula>NOT(ISERROR(SEARCH("V",AW6)))</formula>
    </cfRule>
    <cfRule type="containsText" dxfId="48" priority="9315" operator="containsText" text="F">
      <formula>NOT(ISERROR(SEARCH("F",AW6)))</formula>
    </cfRule>
    <cfRule type="containsText" dxfId="47" priority="9316" operator="containsText" text="I">
      <formula>NOT(ISERROR(SEARCH("I",AW6)))</formula>
    </cfRule>
    <cfRule type="containsText" dxfId="46" priority="9317" operator="containsText" text="B">
      <formula>NOT(ISERROR(SEARCH("B",AW6)))</formula>
    </cfRule>
    <cfRule type="containsText" dxfId="45" priority="9318" operator="containsText" text="D">
      <formula>NOT(ISERROR(SEARCH("D",AW6)))</formula>
    </cfRule>
  </conditionalFormatting>
  <conditionalFormatting sqref="AT58:BH58">
    <cfRule type="containsText" dxfId="44" priority="8823" operator="containsText" text="V">
      <formula>NOT(ISERROR(SEARCH("V",AT58)))</formula>
    </cfRule>
    <cfRule type="containsText" dxfId="43" priority="8824" operator="containsText" text="F">
      <formula>NOT(ISERROR(SEARCH("F",AT58)))</formula>
    </cfRule>
    <cfRule type="containsText" dxfId="42" priority="8825" operator="containsText" text="I">
      <formula>NOT(ISERROR(SEARCH("I",AT58)))</formula>
    </cfRule>
    <cfRule type="containsText" dxfId="41" priority="8826" operator="containsText" text="B">
      <formula>NOT(ISERROR(SEARCH("B",AT58)))</formula>
    </cfRule>
    <cfRule type="containsText" dxfId="40" priority="8827" operator="containsText" text="D">
      <formula>NOT(ISERROR(SEARCH("D",AT58)))</formula>
    </cfRule>
  </conditionalFormatting>
  <conditionalFormatting sqref="AD41:BZ50">
    <cfRule type="containsText" dxfId="39" priority="4637" operator="containsText" text="V">
      <formula>NOT(ISERROR(SEARCH("V",AD41)))</formula>
    </cfRule>
    <cfRule type="containsText" dxfId="38" priority="4638" operator="containsText" text="F">
      <formula>NOT(ISERROR(SEARCH("F",AD41)))</formula>
    </cfRule>
    <cfRule type="containsText" dxfId="37" priority="4639" operator="containsText" text="I">
      <formula>NOT(ISERROR(SEARCH("I",AD41)))</formula>
    </cfRule>
    <cfRule type="containsText" dxfId="36" priority="4640" operator="containsText" text="B">
      <formula>NOT(ISERROR(SEARCH("B",AD41)))</formula>
    </cfRule>
    <cfRule type="containsText" dxfId="35" priority="4641" operator="containsText" text="D">
      <formula>NOT(ISERROR(SEARCH("D",AD41)))</formula>
    </cfRule>
  </conditionalFormatting>
  <conditionalFormatting sqref="BF42:BF45">
    <cfRule type="containsText" dxfId="34" priority="4632" operator="containsText" text="V">
      <formula>NOT(ISERROR(SEARCH("V",BF42)))</formula>
    </cfRule>
    <cfRule type="containsText" dxfId="33" priority="4633" operator="containsText" text="F">
      <formula>NOT(ISERROR(SEARCH("F",BF42)))</formula>
    </cfRule>
    <cfRule type="containsText" dxfId="32" priority="4634" operator="containsText" text="I">
      <formula>NOT(ISERROR(SEARCH("I",BF42)))</formula>
    </cfRule>
    <cfRule type="containsText" dxfId="31" priority="4635" operator="containsText" text="B">
      <formula>NOT(ISERROR(SEARCH("B",BF42)))</formula>
    </cfRule>
    <cfRule type="containsText" dxfId="30" priority="4636" operator="containsText" text="D">
      <formula>NOT(ISERROR(SEARCH("D",BF42)))</formula>
    </cfRule>
  </conditionalFormatting>
  <conditionalFormatting sqref="BG46">
    <cfRule type="containsText" dxfId="29" priority="4627" operator="containsText" text="V">
      <formula>NOT(ISERROR(SEARCH("V",BG46)))</formula>
    </cfRule>
    <cfRule type="containsText" dxfId="28" priority="4628" operator="containsText" text="F">
      <formula>NOT(ISERROR(SEARCH("F",BG46)))</formula>
    </cfRule>
    <cfRule type="containsText" dxfId="27" priority="4629" operator="containsText" text="I">
      <formula>NOT(ISERROR(SEARCH("I",BG46)))</formula>
    </cfRule>
    <cfRule type="containsText" dxfId="26" priority="4630" operator="containsText" text="B">
      <formula>NOT(ISERROR(SEARCH("B",BG46)))</formula>
    </cfRule>
    <cfRule type="containsText" dxfId="25" priority="4631" operator="containsText" text="D">
      <formula>NOT(ISERROR(SEARCH("D",BG46)))</formula>
    </cfRule>
  </conditionalFormatting>
  <conditionalFormatting sqref="BJ47">
    <cfRule type="containsText" dxfId="24" priority="4622" operator="containsText" text="V">
      <formula>NOT(ISERROR(SEARCH("V",BJ47)))</formula>
    </cfRule>
    <cfRule type="containsText" dxfId="23" priority="4623" operator="containsText" text="F">
      <formula>NOT(ISERROR(SEARCH("F",BJ47)))</formula>
    </cfRule>
    <cfRule type="containsText" dxfId="22" priority="4624" operator="containsText" text="I">
      <formula>NOT(ISERROR(SEARCH("I",BJ47)))</formula>
    </cfRule>
    <cfRule type="containsText" dxfId="21" priority="4625" operator="containsText" text="B">
      <formula>NOT(ISERROR(SEARCH("B",BJ47)))</formula>
    </cfRule>
    <cfRule type="containsText" dxfId="20" priority="4626" operator="containsText" text="D">
      <formula>NOT(ISERROR(SEARCH("D",BJ47)))</formula>
    </cfRule>
  </conditionalFormatting>
  <conditionalFormatting sqref="BJ48:BJ49">
    <cfRule type="containsText" dxfId="19" priority="4617" operator="containsText" text="V">
      <formula>NOT(ISERROR(SEARCH("V",BJ48)))</formula>
    </cfRule>
    <cfRule type="containsText" dxfId="18" priority="4618" operator="containsText" text="F">
      <formula>NOT(ISERROR(SEARCH("F",BJ48)))</formula>
    </cfRule>
    <cfRule type="containsText" dxfId="17" priority="4619" operator="containsText" text="I">
      <formula>NOT(ISERROR(SEARCH("I",BJ48)))</formula>
    </cfRule>
    <cfRule type="containsText" dxfId="16" priority="4620" operator="containsText" text="B">
      <formula>NOT(ISERROR(SEARCH("B",BJ48)))</formula>
    </cfRule>
    <cfRule type="containsText" dxfId="15" priority="4621" operator="containsText" text="D">
      <formula>NOT(ISERROR(SEARCH("D",BJ48)))</formula>
    </cfRule>
  </conditionalFormatting>
  <conditionalFormatting sqref="BL50">
    <cfRule type="containsText" dxfId="14" priority="4612" operator="containsText" text="V">
      <formula>NOT(ISERROR(SEARCH("V",BL50)))</formula>
    </cfRule>
    <cfRule type="containsText" dxfId="13" priority="4613" operator="containsText" text="F">
      <formula>NOT(ISERROR(SEARCH("F",BL50)))</formula>
    </cfRule>
    <cfRule type="containsText" dxfId="12" priority="4614" operator="containsText" text="I">
      <formula>NOT(ISERROR(SEARCH("I",BL50)))</formula>
    </cfRule>
    <cfRule type="containsText" dxfId="11" priority="4615" operator="containsText" text="B">
      <formula>NOT(ISERROR(SEARCH("B",BL50)))</formula>
    </cfRule>
    <cfRule type="containsText" dxfId="10" priority="4616" operator="containsText" text="D">
      <formula>NOT(ISERROR(SEARCH("D",BL50)))</formula>
    </cfRule>
  </conditionalFormatting>
  <conditionalFormatting sqref="AD51:BZ52">
    <cfRule type="containsText" dxfId="9" priority="31" operator="containsText" text="V">
      <formula>NOT(ISERROR(SEARCH("V",AD51)))</formula>
    </cfRule>
    <cfRule type="containsText" dxfId="8" priority="32" operator="containsText" text="F">
      <formula>NOT(ISERROR(SEARCH("F",AD51)))</formula>
    </cfRule>
    <cfRule type="containsText" dxfId="7" priority="33" operator="containsText" text="I">
      <formula>NOT(ISERROR(SEARCH("I",AD51)))</formula>
    </cfRule>
    <cfRule type="containsText" dxfId="6" priority="34" operator="containsText" text="B">
      <formula>NOT(ISERROR(SEARCH("B",AD51)))</formula>
    </cfRule>
    <cfRule type="containsText" dxfId="5" priority="35" operator="containsText" text="D">
      <formula>NOT(ISERROR(SEARCH("D",AD51)))</formula>
    </cfRule>
  </conditionalFormatting>
  <conditionalFormatting sqref="BL51:BL52">
    <cfRule type="containsText" dxfId="4" priority="26" operator="containsText" text="V">
      <formula>NOT(ISERROR(SEARCH("V",BL51)))</formula>
    </cfRule>
    <cfRule type="containsText" dxfId="3" priority="27" operator="containsText" text="F">
      <formula>NOT(ISERROR(SEARCH("F",BL51)))</formula>
    </cfRule>
    <cfRule type="containsText" dxfId="2" priority="28" operator="containsText" text="I">
      <formula>NOT(ISERROR(SEARCH("I",BL51)))</formula>
    </cfRule>
    <cfRule type="containsText" dxfId="1" priority="29" operator="containsText" text="B">
      <formula>NOT(ISERROR(SEARCH("B",BL51)))</formula>
    </cfRule>
    <cfRule type="containsText" dxfId="0" priority="30" operator="containsText" text="D">
      <formula>NOT(ISERROR(SEARCH("D",BL51)))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S203"/>
  <sheetViews>
    <sheetView workbookViewId="0">
      <pane ySplit="1" topLeftCell="A116" activePane="bottomLeft" state="frozen"/>
      <selection pane="bottomLeft" activeCell="D138" sqref="D138:F138"/>
    </sheetView>
  </sheetViews>
  <sheetFormatPr baseColWidth="10" defaultColWidth="11.42578125" defaultRowHeight="15"/>
  <cols>
    <col min="1" max="1" width="20" style="38" bestFit="1" customWidth="1"/>
    <col min="2" max="2" width="3.28515625" style="38" bestFit="1" customWidth="1"/>
    <col min="3" max="3" width="11.42578125" style="38"/>
    <col min="4" max="4" width="4" style="38" bestFit="1" customWidth="1"/>
    <col min="5" max="5" width="22" style="38" bestFit="1" customWidth="1"/>
    <col min="6" max="6" width="3.7109375" style="38" customWidth="1"/>
    <col min="7" max="7" width="30" style="2" bestFit="1" customWidth="1"/>
    <col min="8" max="8" width="7.7109375" style="2" bestFit="1" customWidth="1"/>
    <col min="9" max="10" width="9.42578125" style="2" bestFit="1" customWidth="1"/>
    <col min="11" max="16384" width="11.42578125" style="2"/>
  </cols>
  <sheetData>
    <row r="1" spans="1:19" ht="36">
      <c r="A1" s="24" t="s">
        <v>297</v>
      </c>
      <c r="B1" s="25"/>
      <c r="C1" s="24"/>
      <c r="D1" s="26"/>
      <c r="E1" s="24" t="s">
        <v>298</v>
      </c>
      <c r="F1" s="25"/>
      <c r="G1" s="27"/>
      <c r="H1" s="24" t="s">
        <v>299</v>
      </c>
      <c r="I1" s="24" t="s">
        <v>300</v>
      </c>
      <c r="J1" s="24" t="s">
        <v>301</v>
      </c>
      <c r="R1" s="27" t="s">
        <v>302</v>
      </c>
      <c r="S1" s="27" t="s">
        <v>303</v>
      </c>
    </row>
    <row r="2" spans="1:19">
      <c r="A2" s="28" t="s">
        <v>304</v>
      </c>
      <c r="B2" s="28">
        <v>1</v>
      </c>
      <c r="C2" s="28"/>
      <c r="D2" s="28">
        <v>1</v>
      </c>
      <c r="E2" s="28" t="s">
        <v>218</v>
      </c>
      <c r="F2" s="28">
        <v>1</v>
      </c>
      <c r="G2" s="27"/>
      <c r="H2" s="29">
        <v>2200</v>
      </c>
      <c r="I2" s="30"/>
      <c r="J2" s="30">
        <v>69.319999999999993</v>
      </c>
      <c r="N2" s="2" t="s">
        <v>305</v>
      </c>
      <c r="O2" s="31">
        <v>1</v>
      </c>
      <c r="R2" s="27">
        <v>1</v>
      </c>
      <c r="S2" s="27" t="s">
        <v>306</v>
      </c>
    </row>
    <row r="3" spans="1:19">
      <c r="A3" s="28" t="s">
        <v>228</v>
      </c>
      <c r="B3" s="28">
        <v>2</v>
      </c>
      <c r="C3" s="26"/>
      <c r="D3" s="28">
        <v>2</v>
      </c>
      <c r="E3" s="28" t="s">
        <v>132</v>
      </c>
      <c r="F3" s="28">
        <v>2</v>
      </c>
      <c r="G3" s="27"/>
      <c r="H3" s="29">
        <v>2300</v>
      </c>
      <c r="I3" s="30"/>
      <c r="J3" s="30">
        <v>69.319999999999993</v>
      </c>
      <c r="N3" s="2" t="s">
        <v>307</v>
      </c>
      <c r="O3" s="31">
        <v>2</v>
      </c>
      <c r="R3" s="27">
        <v>2</v>
      </c>
      <c r="S3" s="27" t="s">
        <v>308</v>
      </c>
    </row>
    <row r="4" spans="1:19">
      <c r="A4" s="28" t="s">
        <v>88</v>
      </c>
      <c r="B4" s="28">
        <v>3</v>
      </c>
      <c r="C4" s="26"/>
      <c r="D4" s="28">
        <v>3</v>
      </c>
      <c r="E4" s="28" t="s">
        <v>199</v>
      </c>
      <c r="F4" s="28">
        <v>3</v>
      </c>
      <c r="G4" s="32" t="s">
        <v>309</v>
      </c>
      <c r="H4" s="29">
        <v>2400</v>
      </c>
      <c r="I4" s="30"/>
      <c r="J4" s="30">
        <v>69.319999999999993</v>
      </c>
      <c r="N4" s="2" t="s">
        <v>310</v>
      </c>
      <c r="O4" s="31">
        <v>3</v>
      </c>
      <c r="R4" s="27">
        <v>3</v>
      </c>
      <c r="S4" s="27" t="s">
        <v>311</v>
      </c>
    </row>
    <row r="5" spans="1:19">
      <c r="A5" s="28" t="s">
        <v>249</v>
      </c>
      <c r="B5" s="28">
        <v>4</v>
      </c>
      <c r="C5" s="26"/>
      <c r="D5" s="28">
        <v>4</v>
      </c>
      <c r="E5" s="28" t="s">
        <v>98</v>
      </c>
      <c r="F5" s="28">
        <v>4</v>
      </c>
      <c r="G5" s="27"/>
      <c r="H5" s="29">
        <v>2500</v>
      </c>
      <c r="I5" s="29">
        <v>83.333333333333329</v>
      </c>
      <c r="J5" s="30">
        <v>69.319999999999993</v>
      </c>
      <c r="N5" s="2" t="s">
        <v>312</v>
      </c>
      <c r="O5" s="31">
        <v>4</v>
      </c>
      <c r="R5" s="27">
        <v>4</v>
      </c>
      <c r="S5" s="27" t="s">
        <v>313</v>
      </c>
    </row>
    <row r="6" spans="1:19">
      <c r="A6" s="28" t="s">
        <v>165</v>
      </c>
      <c r="B6" s="28">
        <v>5</v>
      </c>
      <c r="C6" s="26"/>
      <c r="D6" s="28">
        <v>5</v>
      </c>
      <c r="E6" s="28" t="s">
        <v>101</v>
      </c>
      <c r="F6" s="28">
        <v>5</v>
      </c>
      <c r="G6" s="27"/>
      <c r="H6" s="29">
        <v>2600</v>
      </c>
      <c r="I6" s="29">
        <v>86.666666666666671</v>
      </c>
      <c r="J6" s="30">
        <v>69.319999999999993</v>
      </c>
      <c r="N6" s="2" t="s">
        <v>314</v>
      </c>
      <c r="O6" s="31">
        <v>5</v>
      </c>
      <c r="R6" s="27">
        <v>5</v>
      </c>
      <c r="S6" s="27" t="s">
        <v>315</v>
      </c>
    </row>
    <row r="7" spans="1:19">
      <c r="A7" s="28" t="s">
        <v>96</v>
      </c>
      <c r="B7" s="28">
        <v>6</v>
      </c>
      <c r="C7" s="26"/>
      <c r="D7" s="28">
        <v>6</v>
      </c>
      <c r="E7" s="28" t="s">
        <v>316</v>
      </c>
      <c r="F7" s="28">
        <v>6</v>
      </c>
      <c r="G7" s="27"/>
      <c r="H7" s="29">
        <v>2700</v>
      </c>
      <c r="I7" s="29">
        <v>90</v>
      </c>
      <c r="J7" s="30">
        <v>69.319999999999993</v>
      </c>
      <c r="N7" s="2" t="s">
        <v>317</v>
      </c>
      <c r="O7" s="31">
        <v>6</v>
      </c>
      <c r="R7" s="27">
        <v>6</v>
      </c>
      <c r="S7" s="27" t="s">
        <v>318</v>
      </c>
    </row>
    <row r="8" spans="1:19">
      <c r="A8" s="28" t="s">
        <v>194</v>
      </c>
      <c r="B8" s="28">
        <v>7</v>
      </c>
      <c r="C8" s="26"/>
      <c r="D8" s="28">
        <v>7</v>
      </c>
      <c r="E8" s="28" t="s">
        <v>319</v>
      </c>
      <c r="F8" s="28">
        <v>7</v>
      </c>
      <c r="G8" s="27"/>
      <c r="H8" s="29">
        <v>2800</v>
      </c>
      <c r="I8" s="29">
        <v>93.333333333333329</v>
      </c>
      <c r="J8" s="30">
        <v>69.319999999999993</v>
      </c>
      <c r="N8" s="2" t="s">
        <v>320</v>
      </c>
      <c r="O8" s="31">
        <v>7</v>
      </c>
      <c r="R8" s="27">
        <v>7</v>
      </c>
      <c r="S8" s="27" t="s">
        <v>321</v>
      </c>
    </row>
    <row r="9" spans="1:19">
      <c r="A9" s="28" t="s">
        <v>97</v>
      </c>
      <c r="B9" s="28">
        <v>8</v>
      </c>
      <c r="C9" s="26"/>
      <c r="D9" s="28">
        <v>8</v>
      </c>
      <c r="E9" s="28" t="s">
        <v>212</v>
      </c>
      <c r="F9" s="28">
        <v>8</v>
      </c>
      <c r="G9" s="27"/>
      <c r="H9" s="29">
        <v>2900</v>
      </c>
      <c r="I9" s="29">
        <v>96.666666666666671</v>
      </c>
      <c r="J9" s="30">
        <v>69.319999999999993</v>
      </c>
      <c r="N9" s="2" t="s">
        <v>322</v>
      </c>
      <c r="O9" s="31">
        <v>8</v>
      </c>
      <c r="R9" s="27">
        <v>8</v>
      </c>
      <c r="S9" s="27" t="s">
        <v>323</v>
      </c>
    </row>
    <row r="10" spans="1:19">
      <c r="A10" s="28" t="s">
        <v>174</v>
      </c>
      <c r="B10" s="28">
        <v>9</v>
      </c>
      <c r="C10" s="26"/>
      <c r="D10" s="28">
        <v>9</v>
      </c>
      <c r="E10" s="28" t="s">
        <v>324</v>
      </c>
      <c r="F10" s="28">
        <v>9</v>
      </c>
      <c r="G10" s="27"/>
      <c r="H10" s="29">
        <v>3000</v>
      </c>
      <c r="I10" s="29">
        <v>100</v>
      </c>
      <c r="J10" s="30">
        <v>69.319999999999993</v>
      </c>
      <c r="N10" s="2" t="s">
        <v>325</v>
      </c>
      <c r="O10" s="31">
        <v>9</v>
      </c>
      <c r="R10" s="27">
        <v>9</v>
      </c>
      <c r="S10" s="27" t="s">
        <v>326</v>
      </c>
    </row>
    <row r="11" spans="1:19">
      <c r="A11" s="28" t="s">
        <v>214</v>
      </c>
      <c r="B11" s="28">
        <v>10</v>
      </c>
      <c r="C11" s="26"/>
      <c r="D11" s="28">
        <v>10</v>
      </c>
      <c r="E11" s="28" t="s">
        <v>327</v>
      </c>
      <c r="F11" s="28">
        <v>10</v>
      </c>
      <c r="G11" s="27"/>
      <c r="H11" s="29">
        <v>3100</v>
      </c>
      <c r="I11" s="29">
        <v>103.33333333333333</v>
      </c>
      <c r="J11" s="30">
        <v>69.319999999999993</v>
      </c>
      <c r="N11" s="2" t="s">
        <v>328</v>
      </c>
      <c r="O11" s="31">
        <v>10</v>
      </c>
      <c r="R11" s="27">
        <v>10</v>
      </c>
      <c r="S11" s="27" t="s">
        <v>329</v>
      </c>
    </row>
    <row r="12" spans="1:19">
      <c r="A12" s="28" t="s">
        <v>330</v>
      </c>
      <c r="B12" s="28">
        <v>11</v>
      </c>
      <c r="C12" s="26"/>
      <c r="D12" s="28">
        <v>11</v>
      </c>
      <c r="E12" s="28" t="s">
        <v>331</v>
      </c>
      <c r="F12" s="28">
        <v>11</v>
      </c>
      <c r="G12" s="27"/>
      <c r="H12" s="29">
        <v>3200</v>
      </c>
      <c r="I12" s="29">
        <v>106.66666666666667</v>
      </c>
      <c r="J12" s="30">
        <v>69.319999999999993</v>
      </c>
      <c r="N12" s="2" t="s">
        <v>332</v>
      </c>
      <c r="O12" s="31">
        <v>11</v>
      </c>
      <c r="R12" s="27">
        <v>11</v>
      </c>
      <c r="S12" s="27" t="s">
        <v>333</v>
      </c>
    </row>
    <row r="13" spans="1:19">
      <c r="A13" s="28" t="s">
        <v>247</v>
      </c>
      <c r="B13" s="28">
        <v>12</v>
      </c>
      <c r="C13" s="26"/>
      <c r="D13" s="28">
        <v>12</v>
      </c>
      <c r="E13" s="28" t="s">
        <v>334</v>
      </c>
      <c r="F13" s="28">
        <v>12</v>
      </c>
      <c r="G13" s="27"/>
      <c r="H13" s="29">
        <v>3300</v>
      </c>
      <c r="I13" s="29">
        <v>110</v>
      </c>
      <c r="J13" s="29">
        <v>70.16</v>
      </c>
      <c r="K13" s="33"/>
      <c r="N13" s="2" t="s">
        <v>335</v>
      </c>
      <c r="O13" s="31">
        <v>12</v>
      </c>
      <c r="R13" s="27">
        <v>12</v>
      </c>
      <c r="S13" s="27" t="s">
        <v>336</v>
      </c>
    </row>
    <row r="14" spans="1:19">
      <c r="A14" s="28" t="s">
        <v>166</v>
      </c>
      <c r="B14" s="28">
        <v>13</v>
      </c>
      <c r="C14" s="26"/>
      <c r="D14" s="28">
        <v>13</v>
      </c>
      <c r="E14" s="28" t="s">
        <v>337</v>
      </c>
      <c r="F14" s="28">
        <v>13</v>
      </c>
      <c r="G14" s="27"/>
      <c r="H14" s="29">
        <v>3400</v>
      </c>
      <c r="I14" s="29">
        <v>113.33333333333333</v>
      </c>
      <c r="J14" s="29">
        <v>72.97</v>
      </c>
      <c r="K14" s="33"/>
      <c r="N14" s="2" t="s">
        <v>338</v>
      </c>
      <c r="O14" s="31">
        <v>13</v>
      </c>
    </row>
    <row r="15" spans="1:19">
      <c r="A15" s="28" t="s">
        <v>339</v>
      </c>
      <c r="B15" s="28">
        <v>14</v>
      </c>
      <c r="C15" s="26"/>
      <c r="D15" s="34">
        <v>14</v>
      </c>
      <c r="E15" s="28" t="s">
        <v>201</v>
      </c>
      <c r="F15" s="34">
        <v>14</v>
      </c>
      <c r="G15" s="27"/>
      <c r="H15" s="29">
        <v>3500</v>
      </c>
      <c r="I15" s="29">
        <v>116.66666666666667</v>
      </c>
      <c r="J15" s="29">
        <v>75.790000000000006</v>
      </c>
      <c r="K15" s="33"/>
      <c r="N15" s="2" t="s">
        <v>340</v>
      </c>
      <c r="O15" s="31">
        <v>14</v>
      </c>
    </row>
    <row r="16" spans="1:19">
      <c r="A16" s="28" t="s">
        <v>109</v>
      </c>
      <c r="B16" s="28">
        <v>15</v>
      </c>
      <c r="C16" s="26"/>
      <c r="D16" s="28">
        <v>15</v>
      </c>
      <c r="E16" s="28" t="s">
        <v>341</v>
      </c>
      <c r="F16" s="28">
        <v>15</v>
      </c>
      <c r="G16" s="27"/>
      <c r="H16" s="29">
        <v>3600</v>
      </c>
      <c r="I16" s="29">
        <v>120</v>
      </c>
      <c r="J16" s="29">
        <v>78.61</v>
      </c>
      <c r="K16" s="33"/>
      <c r="N16" s="2" t="s">
        <v>342</v>
      </c>
      <c r="O16" s="31">
        <v>15</v>
      </c>
    </row>
    <row r="17" spans="1:15">
      <c r="A17" s="28" t="s">
        <v>176</v>
      </c>
      <c r="B17" s="28">
        <v>16</v>
      </c>
      <c r="C17" s="26"/>
      <c r="D17" s="28">
        <v>16</v>
      </c>
      <c r="E17" s="28" t="s">
        <v>217</v>
      </c>
      <c r="F17" s="28">
        <v>16</v>
      </c>
      <c r="G17" s="27"/>
      <c r="H17" s="29">
        <v>3700</v>
      </c>
      <c r="I17" s="29">
        <v>123.33333333333333</v>
      </c>
      <c r="J17" s="29">
        <v>81.42</v>
      </c>
      <c r="K17" s="29"/>
      <c r="N17" s="2" t="s">
        <v>343</v>
      </c>
      <c r="O17" s="31">
        <v>16</v>
      </c>
    </row>
    <row r="18" spans="1:15">
      <c r="A18" s="28" t="s">
        <v>171</v>
      </c>
      <c r="B18" s="28">
        <v>17</v>
      </c>
      <c r="C18" s="26"/>
      <c r="D18" s="28">
        <v>17</v>
      </c>
      <c r="E18" s="28" t="s">
        <v>344</v>
      </c>
      <c r="F18" s="28">
        <v>17</v>
      </c>
      <c r="G18" s="27"/>
      <c r="H18" s="29">
        <v>3750</v>
      </c>
      <c r="I18" s="29">
        <v>125</v>
      </c>
      <c r="J18" s="29">
        <v>82.83</v>
      </c>
      <c r="K18" s="29"/>
      <c r="L18" s="33"/>
      <c r="N18" s="2" t="s">
        <v>345</v>
      </c>
      <c r="O18" s="31">
        <v>17</v>
      </c>
    </row>
    <row r="19" spans="1:15">
      <c r="A19" s="28" t="s">
        <v>211</v>
      </c>
      <c r="B19" s="28">
        <v>18</v>
      </c>
      <c r="C19" s="26"/>
      <c r="D19" s="28">
        <v>18</v>
      </c>
      <c r="E19" s="28" t="s">
        <v>169</v>
      </c>
      <c r="F19" s="28">
        <v>18</v>
      </c>
      <c r="G19" s="27"/>
      <c r="H19" s="29">
        <v>3800</v>
      </c>
      <c r="I19" s="29">
        <v>126.66666666666667</v>
      </c>
      <c r="J19" s="29">
        <v>84.24</v>
      </c>
      <c r="K19" s="29"/>
      <c r="N19" s="2" t="s">
        <v>346</v>
      </c>
      <c r="O19" s="31">
        <v>18</v>
      </c>
    </row>
    <row r="20" spans="1:15">
      <c r="A20" s="28" t="s">
        <v>218</v>
      </c>
      <c r="B20" s="28">
        <v>19</v>
      </c>
      <c r="C20" s="26"/>
      <c r="D20" s="28">
        <v>19</v>
      </c>
      <c r="E20" s="28" t="s">
        <v>347</v>
      </c>
      <c r="F20" s="28">
        <v>19</v>
      </c>
      <c r="G20" s="27"/>
      <c r="H20" s="29">
        <v>3900</v>
      </c>
      <c r="I20" s="29">
        <v>130</v>
      </c>
      <c r="J20" s="29">
        <v>87.05</v>
      </c>
      <c r="K20" s="29"/>
      <c r="N20" s="2" t="s">
        <v>348</v>
      </c>
      <c r="O20" s="31">
        <v>19</v>
      </c>
    </row>
    <row r="21" spans="1:15">
      <c r="A21" s="28" t="s">
        <v>349</v>
      </c>
      <c r="B21" s="28">
        <v>20</v>
      </c>
      <c r="C21" s="26"/>
      <c r="D21" s="28">
        <v>20</v>
      </c>
      <c r="E21" s="28" t="s">
        <v>350</v>
      </c>
      <c r="F21" s="28">
        <v>20</v>
      </c>
      <c r="G21" s="27"/>
      <c r="H21" s="29">
        <v>4000</v>
      </c>
      <c r="I21" s="29">
        <v>133.33333333333334</v>
      </c>
      <c r="J21" s="29">
        <v>89.87</v>
      </c>
      <c r="N21" s="2" t="s">
        <v>351</v>
      </c>
      <c r="O21" s="31">
        <v>20</v>
      </c>
    </row>
    <row r="22" spans="1:15">
      <c r="A22" s="28" t="s">
        <v>352</v>
      </c>
      <c r="B22" s="28">
        <v>21</v>
      </c>
      <c r="C22" s="26"/>
      <c r="D22" s="28">
        <v>21</v>
      </c>
      <c r="E22" s="28" t="s">
        <v>113</v>
      </c>
      <c r="F22" s="28">
        <v>21</v>
      </c>
      <c r="G22" s="27"/>
      <c r="H22" s="29">
        <v>4100</v>
      </c>
      <c r="I22" s="29">
        <v>136.66666666666666</v>
      </c>
      <c r="J22" s="29">
        <v>92.69</v>
      </c>
      <c r="N22" s="2" t="s">
        <v>353</v>
      </c>
      <c r="O22" s="31">
        <v>21</v>
      </c>
    </row>
    <row r="23" spans="1:15">
      <c r="A23" s="28" t="s">
        <v>122</v>
      </c>
      <c r="B23" s="28">
        <v>22</v>
      </c>
      <c r="C23" s="26"/>
      <c r="D23" s="28">
        <v>22</v>
      </c>
      <c r="E23" s="28" t="s">
        <v>354</v>
      </c>
      <c r="F23" s="28">
        <v>22</v>
      </c>
      <c r="G23" s="27"/>
      <c r="H23" s="29">
        <v>4200</v>
      </c>
      <c r="I23" s="29">
        <v>140</v>
      </c>
      <c r="J23" s="29">
        <v>95.5</v>
      </c>
      <c r="N23" s="2" t="s">
        <v>355</v>
      </c>
      <c r="O23" s="31">
        <v>22</v>
      </c>
    </row>
    <row r="24" spans="1:15">
      <c r="A24" s="28" t="s">
        <v>89</v>
      </c>
      <c r="B24" s="28">
        <v>23</v>
      </c>
      <c r="C24" s="26"/>
      <c r="D24" s="28">
        <v>23</v>
      </c>
      <c r="E24" s="28" t="s">
        <v>356</v>
      </c>
      <c r="F24" s="28">
        <v>23</v>
      </c>
      <c r="G24" s="27"/>
      <c r="H24" s="29">
        <v>4300</v>
      </c>
      <c r="I24" s="29">
        <v>143.33333333333334</v>
      </c>
      <c r="J24" s="29"/>
      <c r="N24" s="2" t="s">
        <v>357</v>
      </c>
      <c r="O24" s="31">
        <v>23</v>
      </c>
    </row>
    <row r="25" spans="1:15">
      <c r="A25" s="28" t="s">
        <v>170</v>
      </c>
      <c r="B25" s="28">
        <v>24</v>
      </c>
      <c r="C25" s="26"/>
      <c r="D25" s="28">
        <v>24</v>
      </c>
      <c r="E25" s="28" t="s">
        <v>358</v>
      </c>
      <c r="F25" s="28">
        <v>24</v>
      </c>
      <c r="G25" s="27"/>
      <c r="H25" s="29">
        <v>4400</v>
      </c>
      <c r="I25" s="29">
        <v>146.66666666666666</v>
      </c>
      <c r="J25" s="29">
        <v>101.13</v>
      </c>
      <c r="N25" s="2" t="s">
        <v>359</v>
      </c>
      <c r="O25" s="31">
        <v>24</v>
      </c>
    </row>
    <row r="26" spans="1:15">
      <c r="A26" s="28" t="s">
        <v>115</v>
      </c>
      <c r="B26" s="28">
        <v>25</v>
      </c>
      <c r="C26" s="26"/>
      <c r="D26" s="28">
        <v>25</v>
      </c>
      <c r="E26" s="28" t="s">
        <v>360</v>
      </c>
      <c r="F26" s="28">
        <v>25</v>
      </c>
      <c r="G26" s="27"/>
      <c r="H26" s="29">
        <v>4500</v>
      </c>
      <c r="I26" s="29">
        <v>150</v>
      </c>
      <c r="J26" s="29">
        <v>103.94</v>
      </c>
      <c r="N26" s="2" t="s">
        <v>361</v>
      </c>
      <c r="O26" s="31">
        <v>25</v>
      </c>
    </row>
    <row r="27" spans="1:15">
      <c r="A27" s="28" t="s">
        <v>108</v>
      </c>
      <c r="B27" s="28">
        <v>26</v>
      </c>
      <c r="C27" s="26"/>
      <c r="D27" s="28">
        <v>26</v>
      </c>
      <c r="E27" s="28" t="s">
        <v>362</v>
      </c>
      <c r="F27" s="28">
        <v>26</v>
      </c>
      <c r="G27" s="27"/>
      <c r="H27" s="29">
        <v>4600</v>
      </c>
      <c r="I27" s="29">
        <v>153.33333333333334</v>
      </c>
      <c r="J27" s="29"/>
      <c r="N27" s="2" t="s">
        <v>363</v>
      </c>
      <c r="O27" s="31">
        <v>26</v>
      </c>
    </row>
    <row r="28" spans="1:15">
      <c r="A28" s="28" t="s">
        <v>229</v>
      </c>
      <c r="B28" s="28">
        <v>27</v>
      </c>
      <c r="C28" s="26"/>
      <c r="D28" s="28">
        <v>27</v>
      </c>
      <c r="E28" s="28" t="s">
        <v>288</v>
      </c>
      <c r="F28" s="28">
        <v>27</v>
      </c>
      <c r="G28" s="27"/>
      <c r="H28" s="29">
        <v>4700</v>
      </c>
      <c r="I28" s="29">
        <v>156.66666666666666</v>
      </c>
      <c r="J28" s="29"/>
      <c r="N28" s="2" t="s">
        <v>364</v>
      </c>
      <c r="O28" s="31">
        <v>27</v>
      </c>
    </row>
    <row r="29" spans="1:15">
      <c r="A29" s="28" t="s">
        <v>90</v>
      </c>
      <c r="B29" s="28">
        <v>28</v>
      </c>
      <c r="C29" s="26"/>
      <c r="D29" s="28">
        <v>28</v>
      </c>
      <c r="E29" s="28" t="s">
        <v>365</v>
      </c>
      <c r="F29" s="28">
        <v>28</v>
      </c>
      <c r="G29" s="27"/>
      <c r="H29" s="29">
        <v>4800</v>
      </c>
      <c r="I29" s="29">
        <v>160</v>
      </c>
      <c r="J29" s="29"/>
      <c r="N29" s="2" t="s">
        <v>366</v>
      </c>
      <c r="O29" s="31">
        <v>28</v>
      </c>
    </row>
    <row r="30" spans="1:15">
      <c r="A30" s="28" t="s">
        <v>367</v>
      </c>
      <c r="B30" s="28">
        <v>29</v>
      </c>
      <c r="C30" s="26"/>
      <c r="D30" s="28">
        <v>29</v>
      </c>
      <c r="E30" s="28" t="s">
        <v>368</v>
      </c>
      <c r="F30" s="28">
        <v>29</v>
      </c>
      <c r="G30" s="27"/>
      <c r="H30" s="29">
        <v>4900</v>
      </c>
      <c r="I30" s="29">
        <v>163.33333333333334</v>
      </c>
      <c r="J30" s="29"/>
      <c r="N30" s="2" t="s">
        <v>369</v>
      </c>
      <c r="O30" s="31">
        <v>29</v>
      </c>
    </row>
    <row r="31" spans="1:15">
      <c r="A31" s="28" t="s">
        <v>205</v>
      </c>
      <c r="B31" s="28">
        <v>30</v>
      </c>
      <c r="C31" s="26"/>
      <c r="D31" s="28">
        <v>30</v>
      </c>
      <c r="E31" s="28" t="s">
        <v>370</v>
      </c>
      <c r="F31" s="28">
        <v>30</v>
      </c>
      <c r="G31" s="27"/>
      <c r="H31" s="29">
        <v>5000</v>
      </c>
      <c r="I31" s="29">
        <v>166.66666666666666</v>
      </c>
      <c r="J31" s="29">
        <v>125.06</v>
      </c>
      <c r="N31" s="2" t="s">
        <v>371</v>
      </c>
      <c r="O31" s="31">
        <v>30</v>
      </c>
    </row>
    <row r="32" spans="1:15">
      <c r="A32" s="28" t="s">
        <v>209</v>
      </c>
      <c r="B32" s="28">
        <v>31</v>
      </c>
      <c r="C32" s="26"/>
      <c r="D32" s="28">
        <v>31</v>
      </c>
      <c r="E32" s="28" t="s">
        <v>372</v>
      </c>
      <c r="F32" s="28">
        <v>31</v>
      </c>
      <c r="G32" s="27"/>
      <c r="H32" s="29">
        <v>5100</v>
      </c>
      <c r="I32" s="29">
        <v>170</v>
      </c>
      <c r="J32" s="29"/>
      <c r="N32" s="2" t="s">
        <v>373</v>
      </c>
      <c r="O32" s="31">
        <v>31</v>
      </c>
    </row>
    <row r="33" spans="1:15">
      <c r="A33" s="28" t="s">
        <v>173</v>
      </c>
      <c r="B33" s="28">
        <v>32</v>
      </c>
      <c r="C33" s="26"/>
      <c r="D33" s="28">
        <v>32</v>
      </c>
      <c r="E33" s="28" t="s">
        <v>287</v>
      </c>
      <c r="F33" s="28">
        <v>32</v>
      </c>
      <c r="G33" s="27"/>
      <c r="H33" s="29">
        <v>5200</v>
      </c>
      <c r="I33" s="29">
        <v>173.33333333333334</v>
      </c>
      <c r="J33" s="29"/>
      <c r="N33" s="2" t="s">
        <v>374</v>
      </c>
      <c r="O33" s="31">
        <v>32</v>
      </c>
    </row>
    <row r="34" spans="1:15">
      <c r="A34" s="28" t="s">
        <v>375</v>
      </c>
      <c r="B34" s="28">
        <v>33</v>
      </c>
      <c r="C34" s="26"/>
      <c r="D34" s="28">
        <v>33</v>
      </c>
      <c r="E34" s="28" t="s">
        <v>376</v>
      </c>
      <c r="F34" s="28">
        <v>33</v>
      </c>
      <c r="G34" s="27"/>
      <c r="H34" s="29">
        <v>5250</v>
      </c>
      <c r="I34" s="29">
        <f>H34/30</f>
        <v>175</v>
      </c>
      <c r="J34" s="29"/>
    </row>
    <row r="35" spans="1:15">
      <c r="A35" s="28" t="s">
        <v>268</v>
      </c>
      <c r="B35" s="28">
        <v>34</v>
      </c>
      <c r="C35" s="26"/>
      <c r="D35" s="28">
        <v>34</v>
      </c>
      <c r="E35" s="28" t="s">
        <v>110</v>
      </c>
      <c r="F35" s="28">
        <v>34</v>
      </c>
      <c r="G35" s="27"/>
      <c r="H35" s="29">
        <v>5300</v>
      </c>
      <c r="I35" s="29">
        <v>176.66666666666666</v>
      </c>
      <c r="J35" s="29"/>
    </row>
    <row r="36" spans="1:15">
      <c r="A36" s="28" t="s">
        <v>263</v>
      </c>
      <c r="B36" s="28">
        <v>35</v>
      </c>
      <c r="C36" s="26"/>
      <c r="D36" s="28">
        <v>35</v>
      </c>
      <c r="E36" s="28" t="s">
        <v>377</v>
      </c>
      <c r="F36" s="28">
        <v>35</v>
      </c>
      <c r="G36" s="27"/>
      <c r="H36" s="29">
        <v>5400</v>
      </c>
      <c r="I36" s="29">
        <v>180</v>
      </c>
      <c r="J36" s="29"/>
    </row>
    <row r="37" spans="1:15">
      <c r="A37" s="28" t="s">
        <v>378</v>
      </c>
      <c r="B37" s="28">
        <v>36</v>
      </c>
      <c r="C37" s="26"/>
      <c r="D37" s="28">
        <v>36</v>
      </c>
      <c r="E37" s="28" t="s">
        <v>379</v>
      </c>
      <c r="F37" s="28">
        <v>36</v>
      </c>
      <c r="G37" s="27"/>
      <c r="H37" s="29">
        <v>5500</v>
      </c>
      <c r="I37" s="29">
        <v>183.33333333333334</v>
      </c>
      <c r="J37" s="29">
        <v>137.72</v>
      </c>
    </row>
    <row r="38" spans="1:15">
      <c r="A38" s="28" t="s">
        <v>380</v>
      </c>
      <c r="B38" s="28">
        <v>37</v>
      </c>
      <c r="C38" s="25"/>
      <c r="D38" s="28">
        <v>37</v>
      </c>
      <c r="E38" s="28" t="s">
        <v>381</v>
      </c>
      <c r="F38" s="28">
        <v>37</v>
      </c>
      <c r="G38" s="27"/>
      <c r="H38" s="29">
        <v>5600</v>
      </c>
      <c r="I38" s="29">
        <v>186.66666666666666</v>
      </c>
      <c r="J38" s="29"/>
    </row>
    <row r="39" spans="1:15">
      <c r="A39" s="28" t="s">
        <v>382</v>
      </c>
      <c r="B39" s="34">
        <v>38</v>
      </c>
      <c r="C39" s="25"/>
      <c r="D39" s="28">
        <v>38</v>
      </c>
      <c r="E39" s="28" t="s">
        <v>104</v>
      </c>
      <c r="F39" s="28">
        <v>38</v>
      </c>
      <c r="G39" s="27"/>
      <c r="H39" s="29">
        <v>5700</v>
      </c>
      <c r="I39" s="29">
        <v>190</v>
      </c>
      <c r="J39" s="29"/>
    </row>
    <row r="40" spans="1:15">
      <c r="A40" s="28" t="s">
        <v>383</v>
      </c>
      <c r="B40" s="34">
        <v>39</v>
      </c>
      <c r="C40" s="25"/>
      <c r="D40" s="28">
        <v>39</v>
      </c>
      <c r="E40" s="28" t="s">
        <v>384</v>
      </c>
      <c r="F40" s="28">
        <v>39</v>
      </c>
      <c r="G40" s="27"/>
      <c r="H40" s="29">
        <v>5800</v>
      </c>
      <c r="I40" s="29">
        <v>193.33333333333334</v>
      </c>
      <c r="J40" s="29"/>
    </row>
    <row r="41" spans="1:15">
      <c r="A41" s="28" t="s">
        <v>499</v>
      </c>
      <c r="B41" s="34">
        <v>40</v>
      </c>
      <c r="C41" s="25"/>
      <c r="D41" s="28">
        <v>40</v>
      </c>
      <c r="E41" s="28" t="s">
        <v>385</v>
      </c>
      <c r="F41" s="28">
        <v>40</v>
      </c>
      <c r="G41" s="27"/>
      <c r="H41" s="29">
        <v>5900</v>
      </c>
      <c r="I41" s="29">
        <v>196.66666666666666</v>
      </c>
      <c r="J41" s="29"/>
    </row>
    <row r="42" spans="1:15">
      <c r="A42" s="25"/>
      <c r="B42" s="25"/>
      <c r="C42" s="25"/>
      <c r="D42" s="28">
        <v>41</v>
      </c>
      <c r="E42" s="28" t="s">
        <v>386</v>
      </c>
      <c r="F42" s="28">
        <v>41</v>
      </c>
      <c r="G42" s="27"/>
      <c r="H42" s="29">
        <v>6000</v>
      </c>
      <c r="I42" s="29">
        <v>200</v>
      </c>
      <c r="J42" s="29">
        <v>158.84</v>
      </c>
    </row>
    <row r="43" spans="1:15">
      <c r="A43" s="25"/>
      <c r="B43" s="25"/>
      <c r="C43" s="25"/>
      <c r="D43" s="28">
        <v>42</v>
      </c>
      <c r="E43" s="28" t="s">
        <v>387</v>
      </c>
      <c r="F43" s="28">
        <v>42</v>
      </c>
      <c r="G43" s="27"/>
      <c r="H43" s="29">
        <v>6100</v>
      </c>
      <c r="I43" s="29">
        <v>203.33333333333334</v>
      </c>
      <c r="J43" s="29"/>
    </row>
    <row r="44" spans="1:15">
      <c r="A44" s="25"/>
      <c r="B44" s="25"/>
      <c r="C44" s="25"/>
      <c r="D44" s="28">
        <v>43</v>
      </c>
      <c r="E44" s="28" t="s">
        <v>213</v>
      </c>
      <c r="F44" s="28">
        <v>43</v>
      </c>
      <c r="G44" s="27"/>
      <c r="H44" s="29">
        <v>6200</v>
      </c>
      <c r="I44" s="29">
        <v>206.66666666666666</v>
      </c>
      <c r="J44" s="29"/>
    </row>
    <row r="45" spans="1:15">
      <c r="A45" s="25"/>
      <c r="B45" s="25"/>
      <c r="C45" s="25"/>
      <c r="D45" s="28">
        <v>44</v>
      </c>
      <c r="E45" s="28" t="s">
        <v>195</v>
      </c>
      <c r="F45" s="28">
        <v>44</v>
      </c>
      <c r="G45" s="27"/>
      <c r="H45" s="29">
        <v>6300</v>
      </c>
      <c r="I45" s="29">
        <v>210</v>
      </c>
      <c r="J45" s="29">
        <v>167.28</v>
      </c>
    </row>
    <row r="46" spans="1:15">
      <c r="A46" s="25"/>
      <c r="B46" s="25"/>
      <c r="C46" s="25"/>
      <c r="D46" s="28">
        <v>45</v>
      </c>
      <c r="E46" s="28" t="s">
        <v>119</v>
      </c>
      <c r="F46" s="28">
        <v>45</v>
      </c>
      <c r="G46" s="27"/>
      <c r="H46" s="29">
        <v>6400</v>
      </c>
      <c r="I46" s="29">
        <v>213.33333333333334</v>
      </c>
      <c r="J46" s="29"/>
    </row>
    <row r="47" spans="1:15">
      <c r="A47" s="25"/>
      <c r="B47" s="25"/>
      <c r="C47" s="25"/>
      <c r="D47" s="28">
        <v>46</v>
      </c>
      <c r="E47" s="28" t="s">
        <v>150</v>
      </c>
      <c r="F47" s="28">
        <v>46</v>
      </c>
      <c r="G47" s="27"/>
      <c r="H47" s="29">
        <v>6500</v>
      </c>
      <c r="I47" s="29">
        <v>216.66666666666666</v>
      </c>
      <c r="J47" s="29"/>
    </row>
    <row r="48" spans="1:15">
      <c r="A48" s="25"/>
      <c r="B48" s="25"/>
      <c r="C48" s="25"/>
      <c r="D48" s="28">
        <v>47</v>
      </c>
      <c r="E48" s="28" t="s">
        <v>388</v>
      </c>
      <c r="F48" s="28">
        <v>47</v>
      </c>
      <c r="G48" s="27"/>
      <c r="H48" s="29">
        <v>6600</v>
      </c>
      <c r="I48" s="29">
        <v>220</v>
      </c>
      <c r="J48" s="29"/>
    </row>
    <row r="49" spans="1:10">
      <c r="A49" s="25"/>
      <c r="B49" s="25"/>
      <c r="C49" s="25"/>
      <c r="D49" s="28">
        <v>48</v>
      </c>
      <c r="E49" s="28" t="s">
        <v>117</v>
      </c>
      <c r="F49" s="28">
        <v>48</v>
      </c>
      <c r="G49" s="27"/>
      <c r="H49" s="29">
        <v>6700</v>
      </c>
      <c r="I49" s="29">
        <v>223.33333333333334</v>
      </c>
      <c r="J49" s="29"/>
    </row>
    <row r="50" spans="1:10">
      <c r="A50" s="25"/>
      <c r="B50" s="25"/>
      <c r="C50" s="25"/>
      <c r="D50" s="28">
        <v>49</v>
      </c>
      <c r="E50" s="28" t="s">
        <v>389</v>
      </c>
      <c r="F50" s="28">
        <v>49</v>
      </c>
      <c r="G50" s="27"/>
      <c r="H50" s="29">
        <v>6800</v>
      </c>
      <c r="I50" s="29">
        <v>226.66666666666666</v>
      </c>
      <c r="J50" s="29"/>
    </row>
    <row r="51" spans="1:10">
      <c r="A51" s="25"/>
      <c r="B51" s="25"/>
      <c r="C51" s="25"/>
      <c r="D51" s="28">
        <v>50</v>
      </c>
      <c r="E51" s="28" t="s">
        <v>390</v>
      </c>
      <c r="F51" s="28">
        <v>50</v>
      </c>
      <c r="G51" s="27"/>
      <c r="H51" s="29">
        <v>6900</v>
      </c>
      <c r="I51" s="29">
        <v>230</v>
      </c>
      <c r="J51" s="29"/>
    </row>
    <row r="52" spans="1:10">
      <c r="A52" s="25"/>
      <c r="B52" s="25"/>
      <c r="C52" s="25"/>
      <c r="D52" s="28">
        <v>51</v>
      </c>
      <c r="E52" s="28" t="s">
        <v>391</v>
      </c>
      <c r="F52" s="28">
        <v>51</v>
      </c>
      <c r="G52" s="27"/>
      <c r="H52" s="29">
        <v>7000</v>
      </c>
      <c r="I52" s="29">
        <v>233.33</v>
      </c>
      <c r="J52" s="29">
        <v>196.84</v>
      </c>
    </row>
    <row r="53" spans="1:10">
      <c r="A53" s="25"/>
      <c r="B53" s="25"/>
      <c r="C53" s="25"/>
      <c r="D53" s="28">
        <v>52</v>
      </c>
      <c r="E53" s="28" t="s">
        <v>175</v>
      </c>
      <c r="F53" s="28">
        <v>52</v>
      </c>
      <c r="G53" s="27"/>
      <c r="H53" s="29">
        <v>8000</v>
      </c>
      <c r="I53" s="29">
        <v>266.66000000000003</v>
      </c>
      <c r="J53" s="29">
        <v>230.62</v>
      </c>
    </row>
    <row r="54" spans="1:10">
      <c r="A54" s="25"/>
      <c r="B54" s="25"/>
      <c r="C54" s="25"/>
      <c r="D54" s="28">
        <v>53</v>
      </c>
      <c r="E54" s="28" t="s">
        <v>392</v>
      </c>
      <c r="F54" s="28">
        <v>53</v>
      </c>
      <c r="G54" s="27"/>
      <c r="H54" s="29">
        <v>8400</v>
      </c>
      <c r="I54" s="29">
        <v>280</v>
      </c>
      <c r="J54" s="29">
        <v>243.29</v>
      </c>
    </row>
    <row r="55" spans="1:10">
      <c r="A55" s="25"/>
      <c r="B55" s="25"/>
      <c r="C55" s="25"/>
      <c r="D55" s="28">
        <v>54</v>
      </c>
      <c r="E55" s="28" t="s">
        <v>393</v>
      </c>
      <c r="F55" s="28">
        <v>54</v>
      </c>
      <c r="G55" s="27"/>
      <c r="H55" s="23"/>
    </row>
    <row r="56" spans="1:10">
      <c r="A56" s="25"/>
      <c r="B56" s="25"/>
      <c r="C56" s="25"/>
      <c r="D56" s="28">
        <v>55</v>
      </c>
      <c r="E56" s="28" t="s">
        <v>394</v>
      </c>
      <c r="F56" s="28">
        <v>55</v>
      </c>
      <c r="G56" s="27"/>
      <c r="H56" s="23"/>
    </row>
    <row r="57" spans="1:10">
      <c r="A57" s="25"/>
      <c r="B57" s="25"/>
      <c r="C57" s="25"/>
      <c r="D57" s="28">
        <v>56</v>
      </c>
      <c r="E57" s="28" t="s">
        <v>395</v>
      </c>
      <c r="F57" s="28">
        <v>56</v>
      </c>
      <c r="G57" s="27"/>
      <c r="H57" s="23"/>
    </row>
    <row r="58" spans="1:10">
      <c r="A58" s="25"/>
      <c r="B58" s="25"/>
      <c r="C58" s="25"/>
      <c r="D58" s="28">
        <v>57</v>
      </c>
      <c r="E58" s="28" t="s">
        <v>396</v>
      </c>
      <c r="F58" s="28">
        <v>57</v>
      </c>
      <c r="G58" s="27"/>
      <c r="H58" s="23"/>
    </row>
    <row r="59" spans="1:10">
      <c r="A59" s="25"/>
      <c r="B59" s="25"/>
      <c r="C59" s="25"/>
      <c r="D59" s="28">
        <v>58</v>
      </c>
      <c r="E59" s="28" t="s">
        <v>198</v>
      </c>
      <c r="F59" s="28">
        <v>58</v>
      </c>
      <c r="G59" s="27"/>
      <c r="H59" s="23"/>
    </row>
    <row r="60" spans="1:10">
      <c r="A60" s="25"/>
      <c r="B60" s="25"/>
      <c r="C60" s="25"/>
      <c r="D60" s="28">
        <v>59</v>
      </c>
      <c r="E60" s="28" t="s">
        <v>397</v>
      </c>
      <c r="F60" s="28">
        <v>59</v>
      </c>
      <c r="G60" s="27"/>
      <c r="H60" s="23"/>
    </row>
    <row r="61" spans="1:10">
      <c r="A61" s="25"/>
      <c r="B61" s="25"/>
      <c r="C61" s="25"/>
      <c r="D61" s="28">
        <v>60</v>
      </c>
      <c r="E61" s="28" t="s">
        <v>398</v>
      </c>
      <c r="F61" s="28">
        <v>60</v>
      </c>
      <c r="G61" s="27"/>
      <c r="H61" s="23"/>
    </row>
    <row r="62" spans="1:10">
      <c r="A62" s="25"/>
      <c r="B62" s="25"/>
      <c r="C62" s="25"/>
      <c r="D62" s="32">
        <v>61</v>
      </c>
      <c r="E62" s="28" t="s">
        <v>399</v>
      </c>
      <c r="F62" s="32">
        <v>61</v>
      </c>
      <c r="G62" s="27"/>
      <c r="H62" s="23"/>
    </row>
    <row r="63" spans="1:10">
      <c r="A63" s="25"/>
      <c r="B63" s="25"/>
      <c r="C63" s="25"/>
      <c r="D63" s="32">
        <v>62</v>
      </c>
      <c r="E63" s="28" t="s">
        <v>400</v>
      </c>
      <c r="F63" s="32">
        <v>62</v>
      </c>
      <c r="G63" s="27"/>
      <c r="H63" s="23"/>
    </row>
    <row r="64" spans="1:10">
      <c r="A64" s="25"/>
      <c r="B64" s="25"/>
      <c r="C64" s="25"/>
      <c r="D64" s="32">
        <v>63</v>
      </c>
      <c r="E64" s="28" t="s">
        <v>401</v>
      </c>
      <c r="F64" s="32">
        <v>63</v>
      </c>
      <c r="G64" s="27"/>
      <c r="H64" s="23"/>
    </row>
    <row r="65" spans="1:8">
      <c r="A65" s="35"/>
      <c r="B65" s="25"/>
      <c r="C65" s="25"/>
      <c r="D65" s="32">
        <v>64</v>
      </c>
      <c r="E65" s="28" t="s">
        <v>402</v>
      </c>
      <c r="F65" s="32">
        <v>64</v>
      </c>
      <c r="G65" s="27"/>
      <c r="H65" s="23"/>
    </row>
    <row r="66" spans="1:8">
      <c r="A66" s="25"/>
      <c r="B66" s="25"/>
      <c r="C66" s="25"/>
      <c r="D66" s="32">
        <v>65</v>
      </c>
      <c r="E66" s="28" t="s">
        <v>403</v>
      </c>
      <c r="F66" s="32">
        <v>65</v>
      </c>
      <c r="G66" s="27"/>
      <c r="H66" s="23"/>
    </row>
    <row r="67" spans="1:8">
      <c r="A67" s="25"/>
      <c r="B67" s="25"/>
      <c r="C67" s="25"/>
      <c r="D67" s="32">
        <v>66</v>
      </c>
      <c r="E67" s="28" t="s">
        <v>404</v>
      </c>
      <c r="F67" s="32">
        <v>66</v>
      </c>
      <c r="G67" s="27"/>
      <c r="H67" s="23"/>
    </row>
    <row r="68" spans="1:8">
      <c r="A68" s="25"/>
      <c r="B68" s="25"/>
      <c r="C68" s="25"/>
      <c r="D68" s="32">
        <v>67</v>
      </c>
      <c r="E68" s="28" t="s">
        <v>405</v>
      </c>
      <c r="F68" s="32">
        <v>67</v>
      </c>
      <c r="G68" s="27"/>
      <c r="H68" s="23"/>
    </row>
    <row r="69" spans="1:8">
      <c r="A69" s="25"/>
      <c r="B69" s="25"/>
      <c r="C69" s="25"/>
      <c r="D69" s="32">
        <v>68</v>
      </c>
      <c r="E69" s="28" t="s">
        <v>406</v>
      </c>
      <c r="F69" s="32">
        <v>68</v>
      </c>
      <c r="G69" s="27"/>
      <c r="H69" s="23"/>
    </row>
    <row r="70" spans="1:8">
      <c r="A70" s="25"/>
      <c r="B70" s="25"/>
      <c r="C70" s="25"/>
      <c r="D70" s="32">
        <v>69</v>
      </c>
      <c r="E70" s="28" t="s">
        <v>407</v>
      </c>
      <c r="F70" s="32">
        <v>69</v>
      </c>
      <c r="G70" s="27"/>
      <c r="H70" s="23"/>
    </row>
    <row r="71" spans="1:8">
      <c r="A71" s="25"/>
      <c r="B71" s="25"/>
      <c r="C71" s="25"/>
      <c r="D71" s="32">
        <v>70</v>
      </c>
      <c r="E71" s="28" t="s">
        <v>408</v>
      </c>
      <c r="F71" s="32">
        <v>70</v>
      </c>
      <c r="G71" s="28"/>
      <c r="H71" s="23"/>
    </row>
    <row r="72" spans="1:8">
      <c r="A72" s="25"/>
      <c r="B72" s="25"/>
      <c r="C72" s="25"/>
      <c r="D72" s="32">
        <v>71</v>
      </c>
      <c r="E72" s="28" t="s">
        <v>194</v>
      </c>
      <c r="F72" s="32">
        <v>71</v>
      </c>
      <c r="G72" s="32"/>
      <c r="H72" s="23"/>
    </row>
    <row r="73" spans="1:8">
      <c r="A73" s="25"/>
      <c r="B73" s="25"/>
      <c r="C73" s="25"/>
      <c r="D73" s="32">
        <v>72</v>
      </c>
      <c r="E73" s="28" t="s">
        <v>171</v>
      </c>
      <c r="F73" s="32">
        <v>72</v>
      </c>
      <c r="G73" s="32"/>
      <c r="H73" s="23"/>
    </row>
    <row r="74" spans="1:8">
      <c r="A74" s="25"/>
      <c r="B74" s="25"/>
      <c r="C74" s="25"/>
      <c r="D74" s="32">
        <v>73</v>
      </c>
      <c r="E74" s="28" t="s">
        <v>174</v>
      </c>
      <c r="F74" s="32">
        <v>73</v>
      </c>
      <c r="G74" s="32"/>
      <c r="H74" s="23"/>
    </row>
    <row r="75" spans="1:8">
      <c r="A75" s="25"/>
      <c r="B75" s="25"/>
      <c r="C75" s="25"/>
      <c r="D75" s="32">
        <v>74</v>
      </c>
      <c r="E75" s="28" t="s">
        <v>196</v>
      </c>
      <c r="F75" s="32">
        <v>74</v>
      </c>
      <c r="G75" s="32" t="s">
        <v>409</v>
      </c>
      <c r="H75" s="23"/>
    </row>
    <row r="76" spans="1:8">
      <c r="A76" s="25"/>
      <c r="B76" s="25"/>
      <c r="C76" s="25"/>
      <c r="D76" s="32">
        <v>75</v>
      </c>
      <c r="E76" s="28" t="s">
        <v>410</v>
      </c>
      <c r="F76" s="32">
        <v>75</v>
      </c>
      <c r="G76" s="32"/>
      <c r="H76" s="23"/>
    </row>
    <row r="77" spans="1:8">
      <c r="A77" s="25"/>
      <c r="B77" s="25"/>
      <c r="C77" s="25"/>
      <c r="D77" s="32">
        <v>76</v>
      </c>
      <c r="E77" s="28" t="s">
        <v>122</v>
      </c>
      <c r="F77" s="32">
        <v>76</v>
      </c>
      <c r="G77" s="32"/>
      <c r="H77" s="23"/>
    </row>
    <row r="78" spans="1:8">
      <c r="A78" s="25"/>
      <c r="B78" s="25"/>
      <c r="C78" s="25"/>
      <c r="D78" s="32">
        <v>77</v>
      </c>
      <c r="E78" s="28" t="s">
        <v>339</v>
      </c>
      <c r="F78" s="32">
        <v>77</v>
      </c>
      <c r="G78" s="32"/>
      <c r="H78" s="23"/>
    </row>
    <row r="79" spans="1:8">
      <c r="A79" s="25"/>
      <c r="B79" s="25"/>
      <c r="C79" s="25"/>
      <c r="D79" s="32">
        <v>77</v>
      </c>
      <c r="E79" s="28" t="s">
        <v>90</v>
      </c>
      <c r="F79" s="32">
        <v>77</v>
      </c>
      <c r="G79" s="32"/>
      <c r="H79" s="23"/>
    </row>
    <row r="80" spans="1:8">
      <c r="A80" s="25"/>
      <c r="B80" s="25"/>
      <c r="C80" s="25"/>
      <c r="D80" s="32">
        <v>78</v>
      </c>
      <c r="E80" s="28" t="s">
        <v>206</v>
      </c>
      <c r="F80" s="32">
        <v>78</v>
      </c>
      <c r="G80" s="32"/>
      <c r="H80" s="23"/>
    </row>
    <row r="81" spans="1:8">
      <c r="A81" s="25"/>
      <c r="B81" s="25"/>
      <c r="C81" s="25"/>
      <c r="D81" s="32">
        <v>79</v>
      </c>
      <c r="E81" s="28" t="s">
        <v>411</v>
      </c>
      <c r="F81" s="32">
        <v>79</v>
      </c>
      <c r="G81" s="27"/>
      <c r="H81" s="23"/>
    </row>
    <row r="82" spans="1:8">
      <c r="A82" s="25"/>
      <c r="B82" s="25"/>
      <c r="C82" s="25"/>
      <c r="D82" s="32">
        <v>80</v>
      </c>
      <c r="E82" s="28" t="s">
        <v>412</v>
      </c>
      <c r="F82" s="32">
        <v>80</v>
      </c>
      <c r="G82" s="27"/>
      <c r="H82" s="23"/>
    </row>
    <row r="83" spans="1:8">
      <c r="A83" s="25"/>
      <c r="B83" s="25"/>
      <c r="C83" s="25"/>
      <c r="D83" s="32">
        <v>81</v>
      </c>
      <c r="E83" s="28" t="s">
        <v>168</v>
      </c>
      <c r="F83" s="32">
        <v>81</v>
      </c>
      <c r="G83" s="27"/>
      <c r="H83" s="23"/>
    </row>
    <row r="84" spans="1:8">
      <c r="A84" s="25"/>
      <c r="B84" s="25"/>
      <c r="C84" s="25"/>
      <c r="D84" s="32">
        <v>82</v>
      </c>
      <c r="E84" s="28" t="s">
        <v>207</v>
      </c>
      <c r="F84" s="32">
        <v>82</v>
      </c>
      <c r="G84" s="27"/>
      <c r="H84" s="23"/>
    </row>
    <row r="85" spans="1:8">
      <c r="A85" s="25"/>
      <c r="B85" s="25"/>
      <c r="C85" s="25"/>
      <c r="D85" s="32">
        <v>83</v>
      </c>
      <c r="E85" s="28" t="s">
        <v>413</v>
      </c>
      <c r="F85" s="32">
        <v>83</v>
      </c>
      <c r="G85" s="27"/>
      <c r="H85" s="23"/>
    </row>
    <row r="86" spans="1:8">
      <c r="A86" s="25"/>
      <c r="B86" s="25"/>
      <c r="C86" s="25"/>
      <c r="D86" s="32">
        <v>84</v>
      </c>
      <c r="E86" s="28" t="s">
        <v>167</v>
      </c>
      <c r="F86" s="32">
        <v>84</v>
      </c>
      <c r="G86" s="27"/>
      <c r="H86" s="23"/>
    </row>
    <row r="87" spans="1:8">
      <c r="A87" s="25"/>
      <c r="B87" s="25"/>
      <c r="C87" s="25"/>
      <c r="D87" s="32">
        <v>85</v>
      </c>
      <c r="E87" s="28" t="s">
        <v>216</v>
      </c>
      <c r="F87" s="32">
        <v>85</v>
      </c>
      <c r="G87" s="27"/>
      <c r="H87" s="23"/>
    </row>
    <row r="88" spans="1:8">
      <c r="A88" s="25"/>
      <c r="B88" s="25"/>
      <c r="C88" s="25"/>
      <c r="D88" s="32">
        <v>86</v>
      </c>
      <c r="E88" s="28" t="s">
        <v>414</v>
      </c>
      <c r="F88" s="32">
        <v>86</v>
      </c>
      <c r="G88" s="27"/>
      <c r="H88" s="23"/>
    </row>
    <row r="89" spans="1:8">
      <c r="A89" s="25"/>
      <c r="B89" s="25"/>
      <c r="C89" s="25"/>
      <c r="D89" s="32">
        <v>87</v>
      </c>
      <c r="E89" s="28" t="s">
        <v>415</v>
      </c>
      <c r="F89" s="32">
        <v>87</v>
      </c>
      <c r="G89" s="27"/>
      <c r="H89" s="23"/>
    </row>
    <row r="90" spans="1:8">
      <c r="A90" s="25"/>
      <c r="B90" s="25"/>
      <c r="C90" s="25"/>
      <c r="D90" s="32">
        <v>88</v>
      </c>
      <c r="E90" s="28" t="s">
        <v>416</v>
      </c>
      <c r="F90" s="32">
        <v>88</v>
      </c>
      <c r="G90" s="27"/>
      <c r="H90" s="23"/>
    </row>
    <row r="91" spans="1:8">
      <c r="A91" s="25"/>
      <c r="B91" s="25"/>
      <c r="C91" s="25"/>
      <c r="D91" s="32">
        <v>89</v>
      </c>
      <c r="E91" s="28" t="s">
        <v>417</v>
      </c>
      <c r="F91" s="32">
        <v>89</v>
      </c>
      <c r="G91" s="27"/>
      <c r="H91" s="23"/>
    </row>
    <row r="92" spans="1:8">
      <c r="A92" s="25"/>
      <c r="B92" s="25"/>
      <c r="C92" s="25"/>
      <c r="D92" s="32">
        <v>90</v>
      </c>
      <c r="E92" s="28" t="s">
        <v>112</v>
      </c>
      <c r="F92" s="32">
        <v>90</v>
      </c>
      <c r="G92" s="27"/>
      <c r="H92" s="23"/>
    </row>
    <row r="93" spans="1:8">
      <c r="A93" s="25"/>
      <c r="B93" s="25"/>
      <c r="C93" s="25"/>
      <c r="D93" s="32">
        <v>91</v>
      </c>
      <c r="E93" s="28" t="s">
        <v>418</v>
      </c>
      <c r="F93" s="32">
        <v>91</v>
      </c>
      <c r="G93" s="27"/>
      <c r="H93" s="23"/>
    </row>
    <row r="94" spans="1:8">
      <c r="A94" s="25"/>
      <c r="B94" s="25"/>
      <c r="C94" s="25"/>
      <c r="D94" s="32">
        <v>92</v>
      </c>
      <c r="E94" s="28" t="s">
        <v>419</v>
      </c>
      <c r="F94" s="32">
        <v>92</v>
      </c>
      <c r="G94" s="27"/>
      <c r="H94" s="23"/>
    </row>
    <row r="95" spans="1:8">
      <c r="A95" s="25"/>
      <c r="B95" s="25"/>
      <c r="C95" s="25"/>
      <c r="D95" s="32">
        <v>93</v>
      </c>
      <c r="E95" s="28" t="s">
        <v>202</v>
      </c>
      <c r="F95" s="32">
        <v>93</v>
      </c>
      <c r="G95" s="27"/>
      <c r="H95" s="23"/>
    </row>
    <row r="96" spans="1:8">
      <c r="A96" s="25"/>
      <c r="B96" s="25"/>
      <c r="C96" s="25"/>
      <c r="D96" s="32">
        <v>94</v>
      </c>
      <c r="E96" s="28" t="s">
        <v>184</v>
      </c>
      <c r="F96" s="32">
        <v>94</v>
      </c>
      <c r="G96" s="27"/>
      <c r="H96" s="23"/>
    </row>
    <row r="97" spans="1:8">
      <c r="A97" s="25"/>
      <c r="B97" s="25"/>
      <c r="C97" s="25"/>
      <c r="D97" s="32">
        <v>95</v>
      </c>
      <c r="E97" s="28" t="s">
        <v>420</v>
      </c>
      <c r="F97" s="32">
        <v>95</v>
      </c>
      <c r="G97" s="27"/>
      <c r="H97" s="23"/>
    </row>
    <row r="98" spans="1:8">
      <c r="A98" s="25"/>
      <c r="B98" s="25"/>
      <c r="C98" s="25"/>
      <c r="D98" s="32">
        <v>96</v>
      </c>
      <c r="E98" s="28" t="s">
        <v>421</v>
      </c>
      <c r="F98" s="32">
        <v>96</v>
      </c>
      <c r="G98" s="27"/>
      <c r="H98" s="23"/>
    </row>
    <row r="99" spans="1:8">
      <c r="A99" s="25"/>
      <c r="B99" s="25"/>
      <c r="C99" s="25"/>
      <c r="D99" s="32">
        <v>97</v>
      </c>
      <c r="E99" s="28" t="s">
        <v>422</v>
      </c>
      <c r="F99" s="32">
        <v>97</v>
      </c>
      <c r="G99" s="27"/>
      <c r="H99" s="23"/>
    </row>
    <row r="100" spans="1:8">
      <c r="A100" s="25"/>
      <c r="B100" s="25"/>
      <c r="C100" s="25"/>
      <c r="D100" s="32">
        <v>98</v>
      </c>
      <c r="E100" s="28" t="s">
        <v>121</v>
      </c>
      <c r="F100" s="32">
        <v>98</v>
      </c>
      <c r="G100" s="27"/>
      <c r="H100" s="23"/>
    </row>
    <row r="101" spans="1:8">
      <c r="A101" s="25"/>
      <c r="B101" s="25"/>
      <c r="C101" s="25"/>
      <c r="D101" s="32">
        <v>99</v>
      </c>
      <c r="E101" s="28" t="s">
        <v>248</v>
      </c>
      <c r="F101" s="32">
        <v>99</v>
      </c>
      <c r="G101" s="27"/>
      <c r="H101" s="23"/>
    </row>
    <row r="102" spans="1:8">
      <c r="A102" s="25"/>
      <c r="B102" s="25"/>
      <c r="C102" s="25"/>
      <c r="D102" s="32">
        <v>100</v>
      </c>
      <c r="E102" s="28" t="s">
        <v>183</v>
      </c>
      <c r="F102" s="32">
        <v>100</v>
      </c>
      <c r="G102" s="27"/>
      <c r="H102" s="23"/>
    </row>
    <row r="103" spans="1:8">
      <c r="A103" s="25"/>
      <c r="B103" s="25"/>
      <c r="C103" s="25"/>
      <c r="D103" s="32">
        <v>101</v>
      </c>
      <c r="E103" s="28" t="s">
        <v>423</v>
      </c>
      <c r="F103" s="32">
        <v>101</v>
      </c>
      <c r="G103" s="27"/>
      <c r="H103" s="23"/>
    </row>
    <row r="104" spans="1:8">
      <c r="A104" s="25"/>
      <c r="B104" s="25"/>
      <c r="C104" s="25"/>
      <c r="D104" s="32">
        <v>102</v>
      </c>
      <c r="E104" s="28" t="s">
        <v>424</v>
      </c>
      <c r="F104" s="32">
        <v>102</v>
      </c>
      <c r="G104" s="27"/>
      <c r="H104" s="23"/>
    </row>
    <row r="105" spans="1:8">
      <c r="A105" s="25"/>
      <c r="B105" s="25"/>
      <c r="C105" s="25"/>
      <c r="D105" s="32">
        <v>103</v>
      </c>
      <c r="E105" s="28" t="s">
        <v>425</v>
      </c>
      <c r="F105" s="32">
        <v>103</v>
      </c>
      <c r="G105" s="27"/>
      <c r="H105" s="23"/>
    </row>
    <row r="106" spans="1:8">
      <c r="A106" s="25"/>
      <c r="B106" s="25"/>
      <c r="C106" s="25"/>
      <c r="D106" s="32">
        <v>104</v>
      </c>
      <c r="E106" s="28" t="s">
        <v>177</v>
      </c>
      <c r="F106" s="32">
        <v>104</v>
      </c>
      <c r="G106" s="27"/>
      <c r="H106" s="23"/>
    </row>
    <row r="107" spans="1:8">
      <c r="A107" s="25"/>
      <c r="B107" s="25"/>
      <c r="C107" s="25"/>
      <c r="D107" s="32">
        <v>105</v>
      </c>
      <c r="E107" s="28" t="s">
        <v>426</v>
      </c>
      <c r="F107" s="32">
        <v>105</v>
      </c>
      <c r="G107" s="27"/>
      <c r="H107" s="23"/>
    </row>
    <row r="108" spans="1:8">
      <c r="A108" s="25"/>
      <c r="B108" s="25"/>
      <c r="C108" s="25"/>
      <c r="D108" s="32">
        <v>106</v>
      </c>
      <c r="E108" s="28" t="s">
        <v>427</v>
      </c>
      <c r="F108" s="32">
        <v>106</v>
      </c>
      <c r="G108" s="27"/>
      <c r="H108" s="23"/>
    </row>
    <row r="109" spans="1:8">
      <c r="A109" s="25"/>
      <c r="B109" s="25"/>
      <c r="C109" s="25"/>
      <c r="D109" s="32">
        <v>107</v>
      </c>
      <c r="E109" s="28" t="s">
        <v>428</v>
      </c>
      <c r="F109" s="32">
        <v>107</v>
      </c>
      <c r="G109" s="27"/>
      <c r="H109" s="23"/>
    </row>
    <row r="110" spans="1:8">
      <c r="A110" s="25"/>
      <c r="B110" s="25"/>
      <c r="C110" s="25"/>
      <c r="D110" s="32">
        <v>108</v>
      </c>
      <c r="E110" s="28" t="s">
        <v>429</v>
      </c>
      <c r="F110" s="32">
        <v>108</v>
      </c>
      <c r="G110" s="27"/>
      <c r="H110" s="23"/>
    </row>
    <row r="111" spans="1:8">
      <c r="A111" s="25"/>
      <c r="B111" s="25"/>
      <c r="C111" s="25"/>
      <c r="D111" s="34">
        <v>109</v>
      </c>
      <c r="E111" s="28" t="s">
        <v>430</v>
      </c>
      <c r="F111" s="32">
        <v>109</v>
      </c>
      <c r="G111" s="27"/>
      <c r="H111" s="23"/>
    </row>
    <row r="112" spans="1:8">
      <c r="A112" s="25"/>
      <c r="B112" s="25"/>
      <c r="C112" s="25"/>
      <c r="D112" s="34">
        <v>110</v>
      </c>
      <c r="E112" s="28" t="s">
        <v>431</v>
      </c>
      <c r="F112" s="34">
        <v>110</v>
      </c>
      <c r="G112" s="27"/>
      <c r="H112" s="23"/>
    </row>
    <row r="113" spans="4:8">
      <c r="D113" s="34">
        <v>111</v>
      </c>
      <c r="E113" s="28" t="s">
        <v>432</v>
      </c>
      <c r="F113" s="34">
        <v>111</v>
      </c>
      <c r="H113" s="23"/>
    </row>
    <row r="114" spans="4:8">
      <c r="D114" s="32">
        <v>112</v>
      </c>
      <c r="E114" s="28" t="s">
        <v>433</v>
      </c>
      <c r="F114" s="32">
        <v>112</v>
      </c>
      <c r="H114" s="23"/>
    </row>
    <row r="115" spans="4:8">
      <c r="D115" s="32">
        <v>113</v>
      </c>
      <c r="E115" s="28" t="s">
        <v>434</v>
      </c>
      <c r="F115" s="32">
        <v>113</v>
      </c>
      <c r="H115" s="23"/>
    </row>
    <row r="116" spans="4:8">
      <c r="D116" s="32">
        <v>114</v>
      </c>
      <c r="E116" s="28" t="s">
        <v>197</v>
      </c>
      <c r="F116" s="32">
        <v>114</v>
      </c>
      <c r="H116" s="23"/>
    </row>
    <row r="117" spans="4:8">
      <c r="D117" s="32">
        <v>115</v>
      </c>
      <c r="E117" s="28" t="s">
        <v>435</v>
      </c>
      <c r="F117" s="32">
        <v>115</v>
      </c>
      <c r="H117" s="23"/>
    </row>
    <row r="118" spans="4:8">
      <c r="D118" s="32">
        <v>116</v>
      </c>
      <c r="E118" s="28" t="s">
        <v>210</v>
      </c>
      <c r="F118" s="32">
        <v>116</v>
      </c>
      <c r="H118" s="23"/>
    </row>
    <row r="119" spans="4:8">
      <c r="D119" s="32">
        <v>117</v>
      </c>
      <c r="E119" s="28" t="s">
        <v>120</v>
      </c>
      <c r="F119" s="32">
        <v>117</v>
      </c>
      <c r="H119" s="23"/>
    </row>
    <row r="120" spans="4:8">
      <c r="D120" s="32">
        <v>118</v>
      </c>
      <c r="E120" s="28" t="s">
        <v>118</v>
      </c>
      <c r="F120" s="32">
        <v>118</v>
      </c>
      <c r="H120" s="23"/>
    </row>
    <row r="121" spans="4:8">
      <c r="D121" s="32">
        <v>119</v>
      </c>
      <c r="E121" s="28" t="s">
        <v>111</v>
      </c>
      <c r="F121" s="32">
        <v>119</v>
      </c>
      <c r="H121" s="23"/>
    </row>
    <row r="122" spans="4:8">
      <c r="D122" s="32">
        <v>120</v>
      </c>
      <c r="E122" s="28" t="s">
        <v>436</v>
      </c>
      <c r="F122" s="32">
        <v>120</v>
      </c>
      <c r="H122" s="23"/>
    </row>
    <row r="123" spans="4:8">
      <c r="D123" s="32">
        <v>121</v>
      </c>
      <c r="E123" s="28" t="s">
        <v>437</v>
      </c>
      <c r="F123" s="32">
        <v>121</v>
      </c>
      <c r="H123" s="23"/>
    </row>
    <row r="124" spans="4:8">
      <c r="D124" s="32">
        <v>122</v>
      </c>
      <c r="E124" s="28" t="s">
        <v>203</v>
      </c>
      <c r="F124" s="32">
        <v>122</v>
      </c>
      <c r="H124" s="23"/>
    </row>
    <row r="125" spans="4:8">
      <c r="D125" s="32">
        <v>123</v>
      </c>
      <c r="E125" s="28" t="s">
        <v>438</v>
      </c>
      <c r="F125" s="32">
        <v>123</v>
      </c>
      <c r="H125" s="23"/>
    </row>
    <row r="126" spans="4:8">
      <c r="D126" s="36">
        <v>124</v>
      </c>
      <c r="E126" s="37" t="s">
        <v>204</v>
      </c>
      <c r="F126" s="36">
        <v>124</v>
      </c>
      <c r="H126" s="23"/>
    </row>
    <row r="127" spans="4:8">
      <c r="D127" s="36">
        <v>125</v>
      </c>
      <c r="E127" s="37" t="s">
        <v>200</v>
      </c>
      <c r="F127" s="36">
        <v>125</v>
      </c>
      <c r="H127" s="23"/>
    </row>
    <row r="128" spans="4:8">
      <c r="D128" s="36">
        <v>126</v>
      </c>
      <c r="E128" s="37" t="s">
        <v>208</v>
      </c>
      <c r="F128" s="36">
        <v>126</v>
      </c>
      <c r="G128" s="2" t="s">
        <v>440</v>
      </c>
      <c r="H128" s="23"/>
    </row>
    <row r="129" spans="4:8">
      <c r="D129" s="36">
        <v>126</v>
      </c>
      <c r="E129" s="37" t="s">
        <v>439</v>
      </c>
      <c r="F129" s="36">
        <v>126</v>
      </c>
      <c r="G129" s="2" t="s">
        <v>441</v>
      </c>
      <c r="H129" s="23"/>
    </row>
    <row r="130" spans="4:8">
      <c r="D130" s="36">
        <v>127</v>
      </c>
      <c r="E130" s="37" t="s">
        <v>445</v>
      </c>
      <c r="F130" s="36">
        <v>127</v>
      </c>
      <c r="H130" s="23"/>
    </row>
    <row r="131" spans="4:8">
      <c r="D131" s="36">
        <v>128</v>
      </c>
      <c r="E131" s="37" t="s">
        <v>450</v>
      </c>
      <c r="F131" s="36">
        <v>128</v>
      </c>
      <c r="H131" s="23"/>
    </row>
    <row r="132" spans="4:8">
      <c r="D132" s="36">
        <v>129</v>
      </c>
      <c r="E132" s="37" t="s">
        <v>452</v>
      </c>
      <c r="F132" s="36">
        <v>129</v>
      </c>
      <c r="H132" s="23"/>
    </row>
    <row r="133" spans="4:8">
      <c r="D133" s="36">
        <v>130</v>
      </c>
      <c r="E133" s="37" t="s">
        <v>453</v>
      </c>
      <c r="F133" s="36">
        <v>130</v>
      </c>
      <c r="H133" s="23"/>
    </row>
    <row r="134" spans="4:8">
      <c r="D134" s="36">
        <v>131</v>
      </c>
      <c r="E134" s="37" t="s">
        <v>471</v>
      </c>
      <c r="F134" s="36">
        <v>131</v>
      </c>
      <c r="H134" s="23"/>
    </row>
    <row r="135" spans="4:8">
      <c r="D135" s="36">
        <v>132</v>
      </c>
      <c r="E135" s="37" t="s">
        <v>483</v>
      </c>
      <c r="F135" s="36">
        <v>132</v>
      </c>
      <c r="H135" s="23"/>
    </row>
    <row r="136" spans="4:8">
      <c r="D136" s="36">
        <v>133</v>
      </c>
      <c r="E136" s="37" t="s">
        <v>486</v>
      </c>
      <c r="F136" s="36">
        <v>133</v>
      </c>
      <c r="H136" s="23"/>
    </row>
    <row r="137" spans="4:8">
      <c r="D137" s="36">
        <v>134</v>
      </c>
      <c r="E137" s="37" t="s">
        <v>508</v>
      </c>
      <c r="F137" s="36">
        <v>134</v>
      </c>
      <c r="H137" s="23"/>
    </row>
    <row r="138" spans="4:8">
      <c r="D138" s="36">
        <v>135</v>
      </c>
      <c r="E138" s="37" t="s">
        <v>517</v>
      </c>
      <c r="F138" s="36">
        <v>135</v>
      </c>
      <c r="H138" s="23"/>
    </row>
    <row r="139" spans="4:8">
      <c r="H139" s="23"/>
    </row>
    <row r="140" spans="4:8">
      <c r="H140" s="23"/>
    </row>
    <row r="141" spans="4:8">
      <c r="H141" s="23"/>
    </row>
    <row r="142" spans="4:8">
      <c r="H142" s="23"/>
    </row>
    <row r="143" spans="4:8">
      <c r="H143" s="23"/>
    </row>
    <row r="144" spans="4:8">
      <c r="H144" s="23"/>
    </row>
    <row r="145" spans="8:8">
      <c r="H145" s="23"/>
    </row>
    <row r="146" spans="8:8">
      <c r="H146" s="23"/>
    </row>
    <row r="147" spans="8:8">
      <c r="H147" s="23"/>
    </row>
    <row r="148" spans="8:8">
      <c r="H148" s="23"/>
    </row>
    <row r="149" spans="8:8">
      <c r="H149" s="23"/>
    </row>
    <row r="150" spans="8:8">
      <c r="H150" s="23"/>
    </row>
    <row r="151" spans="8:8">
      <c r="H151" s="23"/>
    </row>
    <row r="152" spans="8:8">
      <c r="H152" s="23"/>
    </row>
    <row r="153" spans="8:8">
      <c r="H153" s="23"/>
    </row>
    <row r="154" spans="8:8">
      <c r="H154" s="23"/>
    </row>
    <row r="155" spans="8:8">
      <c r="H155" s="23"/>
    </row>
    <row r="156" spans="8:8">
      <c r="H156" s="23"/>
    </row>
    <row r="157" spans="8:8">
      <c r="H157" s="23"/>
    </row>
    <row r="158" spans="8:8">
      <c r="H158" s="23"/>
    </row>
    <row r="159" spans="8:8">
      <c r="H159" s="23"/>
    </row>
    <row r="160" spans="8:8">
      <c r="H160" s="23"/>
    </row>
    <row r="161" spans="8:8">
      <c r="H161" s="23"/>
    </row>
    <row r="162" spans="8:8">
      <c r="H162" s="23"/>
    </row>
    <row r="163" spans="8:8">
      <c r="H163" s="23"/>
    </row>
    <row r="164" spans="8:8">
      <c r="H164" s="23"/>
    </row>
    <row r="165" spans="8:8">
      <c r="H165" s="23"/>
    </row>
    <row r="166" spans="8:8">
      <c r="H166" s="23"/>
    </row>
    <row r="167" spans="8:8">
      <c r="H167" s="23"/>
    </row>
    <row r="168" spans="8:8">
      <c r="H168" s="23"/>
    </row>
    <row r="169" spans="8:8">
      <c r="H169" s="23"/>
    </row>
    <row r="170" spans="8:8">
      <c r="H170" s="23"/>
    </row>
    <row r="171" spans="8:8">
      <c r="H171" s="23"/>
    </row>
    <row r="172" spans="8:8">
      <c r="H172" s="23"/>
    </row>
    <row r="173" spans="8:8">
      <c r="H173" s="23"/>
    </row>
    <row r="174" spans="8:8">
      <c r="H174" s="23"/>
    </row>
    <row r="175" spans="8:8">
      <c r="H175" s="23"/>
    </row>
    <row r="176" spans="8:8">
      <c r="H176" s="23"/>
    </row>
    <row r="177" spans="8:8">
      <c r="H177" s="23"/>
    </row>
    <row r="178" spans="8:8">
      <c r="H178" s="23"/>
    </row>
    <row r="179" spans="8:8">
      <c r="H179" s="23"/>
    </row>
    <row r="180" spans="8:8">
      <c r="H180" s="23"/>
    </row>
    <row r="181" spans="8:8">
      <c r="H181" s="23"/>
    </row>
    <row r="182" spans="8:8">
      <c r="H182" s="23"/>
    </row>
    <row r="183" spans="8:8">
      <c r="H183" s="23"/>
    </row>
    <row r="184" spans="8:8">
      <c r="H184" s="23"/>
    </row>
    <row r="185" spans="8:8">
      <c r="H185" s="23"/>
    </row>
    <row r="186" spans="8:8">
      <c r="H186" s="23"/>
    </row>
    <row r="187" spans="8:8">
      <c r="H187" s="23"/>
    </row>
    <row r="188" spans="8:8">
      <c r="H188" s="23"/>
    </row>
    <row r="189" spans="8:8">
      <c r="H189" s="23"/>
    </row>
    <row r="190" spans="8:8">
      <c r="H190" s="23"/>
    </row>
    <row r="191" spans="8:8">
      <c r="H191" s="23"/>
    </row>
    <row r="192" spans="8:8">
      <c r="H192" s="23"/>
    </row>
    <row r="193" spans="8:8">
      <c r="H193" s="23"/>
    </row>
    <row r="194" spans="8:8">
      <c r="H194" s="23"/>
    </row>
    <row r="195" spans="8:8">
      <c r="H195" s="23"/>
    </row>
    <row r="196" spans="8:8">
      <c r="H196" s="23"/>
    </row>
    <row r="197" spans="8:8">
      <c r="H197" s="23"/>
    </row>
    <row r="198" spans="8:8">
      <c r="H198" s="23"/>
    </row>
    <row r="199" spans="8:8">
      <c r="H199" s="23"/>
    </row>
    <row r="200" spans="8:8">
      <c r="H200" s="23"/>
    </row>
    <row r="201" spans="8:8">
      <c r="H201" s="23"/>
    </row>
    <row r="202" spans="8:8">
      <c r="H202" s="23"/>
    </row>
    <row r="203" spans="8:8">
      <c r="H203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5" workbookViewId="0">
      <selection activeCell="B1" sqref="B1:B55"/>
    </sheetView>
  </sheetViews>
  <sheetFormatPr baseColWidth="10" defaultRowHeight="15"/>
  <cols>
    <col min="1" max="1" width="34.42578125" bestFit="1" customWidth="1"/>
  </cols>
  <sheetData>
    <row r="1" spans="1:3">
      <c r="A1" t="s">
        <v>218</v>
      </c>
      <c r="B1" s="77" t="str">
        <f>CONCATENATE("'",A1,"',")</f>
        <v>'CORPORATIVO',</v>
      </c>
      <c r="C1" s="77"/>
    </row>
    <row r="2" spans="1:3">
      <c r="A2" t="s">
        <v>0</v>
      </c>
      <c r="B2" s="77" t="str">
        <f t="shared" ref="B2:B29" si="0">CONCATENATE("'",A2,"',")</f>
        <v>'PAGO EXTERNO',</v>
      </c>
    </row>
    <row r="3" spans="1:3">
      <c r="A3" t="s">
        <v>1</v>
      </c>
      <c r="B3" s="77" t="str">
        <f t="shared" si="0"/>
        <v>'ESTATUS',</v>
      </c>
    </row>
    <row r="4" spans="1:3">
      <c r="A4" t="s">
        <v>2</v>
      </c>
      <c r="B4" s="77" t="str">
        <f t="shared" si="0"/>
        <v>'NUM TRAB',</v>
      </c>
    </row>
    <row r="5" spans="1:3">
      <c r="A5" t="s">
        <v>3</v>
      </c>
      <c r="B5" s="77" t="str">
        <f t="shared" si="0"/>
        <v>'NOMBRE DEL TRABAJADOR',</v>
      </c>
    </row>
    <row r="6" spans="1:3">
      <c r="A6" t="s">
        <v>42</v>
      </c>
      <c r="B6" s="77" t="str">
        <f t="shared" si="0"/>
        <v>'RAZON SOCIAL',</v>
      </c>
    </row>
    <row r="7" spans="1:3">
      <c r="A7" t="s">
        <v>43</v>
      </c>
      <c r="B7" s="77" t="str">
        <f t="shared" si="0"/>
        <v>'OFICINA',</v>
      </c>
    </row>
    <row r="8" spans="1:3">
      <c r="A8" t="s">
        <v>44</v>
      </c>
      <c r="B8" s="77" t="str">
        <f t="shared" si="0"/>
        <v>'PLAZA',</v>
      </c>
    </row>
    <row r="9" spans="1:3">
      <c r="A9" t="s">
        <v>45</v>
      </c>
      <c r="B9" s="77" t="str">
        <f t="shared" si="0"/>
        <v>'FECHA DE INGRESO',</v>
      </c>
    </row>
    <row r="10" spans="1:3">
      <c r="A10" t="s">
        <v>46</v>
      </c>
      <c r="B10" s="77" t="str">
        <f t="shared" si="0"/>
        <v>'FECHA DE ALTA',</v>
      </c>
    </row>
    <row r="11" spans="1:3">
      <c r="A11" t="s">
        <v>442</v>
      </c>
      <c r="B11" s="77" t="str">
        <f t="shared" si="0"/>
        <v>'MES DE INGRESO',</v>
      </c>
    </row>
    <row r="12" spans="1:3">
      <c r="A12" t="s">
        <v>47</v>
      </c>
      <c r="B12" s="77" t="str">
        <f t="shared" si="0"/>
        <v>'REPORTA A',</v>
      </c>
    </row>
    <row r="13" spans="1:3">
      <c r="A13" t="s">
        <v>48</v>
      </c>
      <c r="B13" s="77" t="str">
        <f t="shared" si="0"/>
        <v>'PUESTO REPORTA',</v>
      </c>
    </row>
    <row r="14" spans="1:3">
      <c r="A14" t="s">
        <v>460</v>
      </c>
      <c r="B14" s="77" t="str">
        <f t="shared" si="0"/>
        <v>'NOMBRE DE GERENTE DE NEGOCIO',</v>
      </c>
    </row>
    <row r="15" spans="1:3">
      <c r="A15" t="s">
        <v>49</v>
      </c>
      <c r="B15" s="77" t="str">
        <f t="shared" si="0"/>
        <v>'CURP',</v>
      </c>
    </row>
    <row r="16" spans="1:3">
      <c r="A16" t="s">
        <v>50</v>
      </c>
      <c r="B16" s="77" t="str">
        <f t="shared" si="0"/>
        <v>'RFC',</v>
      </c>
    </row>
    <row r="17" spans="1:2">
      <c r="A17" t="s">
        <v>51</v>
      </c>
      <c r="B17" s="77" t="str">
        <f t="shared" si="0"/>
        <v>'LOGIN',</v>
      </c>
    </row>
    <row r="18" spans="1:2">
      <c r="A18" t="s">
        <v>52</v>
      </c>
      <c r="B18" s="77" t="str">
        <f t="shared" si="0"/>
        <v>'AGENTE',</v>
      </c>
    </row>
    <row r="19" spans="1:2">
      <c r="A19" t="s">
        <v>53</v>
      </c>
      <c r="B19" s="77" t="str">
        <f t="shared" si="0"/>
        <v>'CUENTA DE CORREO ELECTRONICO',</v>
      </c>
    </row>
    <row r="20" spans="1:2">
      <c r="A20" t="s">
        <v>54</v>
      </c>
      <c r="B20" s="77" t="str">
        <f t="shared" si="0"/>
        <v>'CUENTA NOMINA',</v>
      </c>
    </row>
    <row r="21" spans="1:2">
      <c r="A21" t="s">
        <v>55</v>
      </c>
      <c r="B21" s="77" t="str">
        <f t="shared" si="0"/>
        <v>'CUENTA INTERBANCARIA',</v>
      </c>
    </row>
    <row r="22" spans="1:2">
      <c r="A22" t="s">
        <v>56</v>
      </c>
      <c r="B22" s="77" t="str">
        <f t="shared" si="0"/>
        <v>'PUESTO',</v>
      </c>
    </row>
    <row r="23" spans="1:2">
      <c r="A23" t="s">
        <v>57</v>
      </c>
      <c r="B23" s="77" t="str">
        <f t="shared" si="0"/>
        <v>'# PUESTO',</v>
      </c>
    </row>
    <row r="24" spans="1:2">
      <c r="A24" t="s">
        <v>58</v>
      </c>
      <c r="B24" s="77" t="str">
        <f t="shared" si="0"/>
        <v>'DESCRIPCION DEPARTAMENTO',</v>
      </c>
    </row>
    <row r="25" spans="1:2">
      <c r="A25" t="s">
        <v>59</v>
      </c>
      <c r="B25" s="77" t="str">
        <f t="shared" si="0"/>
        <v>'# DEPARTAMENTO',</v>
      </c>
    </row>
    <row r="26" spans="1:2">
      <c r="A26" t="s">
        <v>60</v>
      </c>
      <c r="B26" s="77" t="str">
        <f t="shared" si="0"/>
        <v>'TURNO',</v>
      </c>
    </row>
    <row r="27" spans="1:2">
      <c r="A27" t="s">
        <v>61</v>
      </c>
      <c r="B27" s="77" t="str">
        <f t="shared" si="0"/>
        <v>'HORA ENTRADA',</v>
      </c>
    </row>
    <row r="28" spans="1:2">
      <c r="A28" t="s">
        <v>62</v>
      </c>
      <c r="B28" s="77" t="str">
        <f t="shared" si="0"/>
        <v>'HORA SALIDA',</v>
      </c>
    </row>
    <row r="29" spans="1:2">
      <c r="A29" t="s">
        <v>63</v>
      </c>
      <c r="B29" s="77" t="str">
        <f t="shared" si="0"/>
        <v>'DESCANSO',</v>
      </c>
    </row>
    <row r="30" spans="1:2">
      <c r="A30" t="s">
        <v>64</v>
      </c>
      <c r="B30" s="77" t="str">
        <f t="shared" ref="B30:B55" si="1">CONCATENATE("'",A30,"',")</f>
        <v>'DIAS  MES',</v>
      </c>
    </row>
    <row r="31" spans="1:2">
      <c r="A31" t="s">
        <v>65</v>
      </c>
      <c r="B31" s="77" t="str">
        <f t="shared" si="1"/>
        <v>'SUELDO MENSUAL NOI',</v>
      </c>
    </row>
    <row r="32" spans="1:2">
      <c r="A32" t="s">
        <v>66</v>
      </c>
      <c r="B32" s="77" t="str">
        <f t="shared" si="1"/>
        <v>'CUOTA DIARIA NOI',</v>
      </c>
    </row>
    <row r="33" spans="1:2">
      <c r="A33" t="s">
        <v>67</v>
      </c>
      <c r="B33" s="77" t="str">
        <f t="shared" si="1"/>
        <v>'DIAS TRAB NOI',</v>
      </c>
    </row>
    <row r="34" spans="1:2">
      <c r="A34" t="s">
        <v>68</v>
      </c>
      <c r="B34" s="77" t="str">
        <f t="shared" si="1"/>
        <v>'FALTAS',</v>
      </c>
    </row>
    <row r="35" spans="1:2">
      <c r="A35" t="s">
        <v>69</v>
      </c>
      <c r="B35" s="77" t="str">
        <f t="shared" si="1"/>
        <v>'INC',</v>
      </c>
    </row>
    <row r="36" spans="1:2">
      <c r="A36" t="s">
        <v>70</v>
      </c>
      <c r="B36" s="77" t="str">
        <f t="shared" si="1"/>
        <v>'VAC',</v>
      </c>
    </row>
    <row r="37" spans="1:2">
      <c r="A37" t="s">
        <v>71</v>
      </c>
      <c r="B37" s="77" t="str">
        <f t="shared" si="1"/>
        <v>' PAGO DIAS TRAB NOI',</v>
      </c>
    </row>
    <row r="38" spans="1:2">
      <c r="A38" t="s">
        <v>72</v>
      </c>
      <c r="B38" s="77" t="str">
        <f t="shared" si="1"/>
        <v>'COMISION',</v>
      </c>
    </row>
    <row r="39" spans="1:2">
      <c r="A39" t="s">
        <v>73</v>
      </c>
      <c r="B39" s="77" t="str">
        <f t="shared" si="1"/>
        <v>'CAJA DE AHORRO',</v>
      </c>
    </row>
    <row r="40" spans="1:2">
      <c r="A40" t="s">
        <v>74</v>
      </c>
      <c r="B40" s="77" t="str">
        <f t="shared" si="1"/>
        <v>'INFONAVIT / FONACOT',</v>
      </c>
    </row>
    <row r="41" spans="1:2">
      <c r="A41" t="s">
        <v>75</v>
      </c>
      <c r="B41" s="77" t="str">
        <f t="shared" si="1"/>
        <v>'OTROS DESCUENTOS',</v>
      </c>
    </row>
    <row r="42" spans="1:2">
      <c r="A42" t="s">
        <v>76</v>
      </c>
      <c r="B42" s="77" t="str">
        <f t="shared" si="1"/>
        <v>'TOTAL PAGADO QUINCENA NOI',</v>
      </c>
    </row>
    <row r="43" spans="1:2">
      <c r="A43" t="s">
        <v>77</v>
      </c>
      <c r="B43" s="77" t="str">
        <f t="shared" si="1"/>
        <v>'SUELDO SINERGIA',</v>
      </c>
    </row>
    <row r="44" spans="1:2">
      <c r="A44" t="s">
        <v>78</v>
      </c>
      <c r="B44" s="77" t="str">
        <f t="shared" si="1"/>
        <v>'CUOTA DIARIA SINERGIA',</v>
      </c>
    </row>
    <row r="45" spans="1:2">
      <c r="A45" t="s">
        <v>79</v>
      </c>
      <c r="B45" s="77" t="str">
        <f t="shared" si="1"/>
        <v>'DIAS TRAB SINERGIA',</v>
      </c>
    </row>
    <row r="46" spans="1:2">
      <c r="A46" t="s">
        <v>80</v>
      </c>
      <c r="B46" s="77" t="str">
        <f t="shared" si="1"/>
        <v>'PAGO DIAS TRAB SINERGIA',</v>
      </c>
    </row>
    <row r="47" spans="1:2">
      <c r="A47" t="s">
        <v>81</v>
      </c>
      <c r="B47" s="77" t="str">
        <f t="shared" si="1"/>
        <v>'SUELDO        NOI + SINERGIA',</v>
      </c>
    </row>
    <row r="48" spans="1:2">
      <c r="A48" t="s">
        <v>82</v>
      </c>
      <c r="B48" s="77" t="str">
        <f t="shared" si="1"/>
        <v>'PAGO QUIN                     NOI + SINERGIA',</v>
      </c>
    </row>
    <row r="49" spans="1:2">
      <c r="A49" t="s">
        <v>83</v>
      </c>
      <c r="B49" s="77" t="str">
        <f t="shared" si="1"/>
        <v>'OBSERVACIONES',</v>
      </c>
    </row>
    <row r="50" spans="1:2">
      <c r="A50" t="s">
        <v>84</v>
      </c>
      <c r="B50" s="77" t="str">
        <f t="shared" si="1"/>
        <v>'FECHA DE BAJA',</v>
      </c>
    </row>
    <row r="51" spans="1:2">
      <c r="A51" t="s">
        <v>444</v>
      </c>
      <c r="B51" s="77" t="str">
        <f t="shared" si="1"/>
        <v>'MES DE BAJA',</v>
      </c>
    </row>
    <row r="52" spans="1:2">
      <c r="A52" t="s">
        <v>85</v>
      </c>
      <c r="B52" s="77" t="str">
        <f t="shared" si="1"/>
        <v>'VAC PENDIENTES POR TOMAR',</v>
      </c>
    </row>
    <row r="53" spans="1:2">
      <c r="A53" t="s">
        <v>86</v>
      </c>
      <c r="B53" s="77" t="str">
        <f t="shared" si="1"/>
        <v>'FINIQUITO PAGADO',</v>
      </c>
    </row>
    <row r="54" spans="1:2">
      <c r="A54" t="s">
        <v>461</v>
      </c>
      <c r="B54" s="77" t="str">
        <f t="shared" si="1"/>
        <v>'PAGO',</v>
      </c>
    </row>
    <row r="55" spans="1:2">
      <c r="A55" t="s">
        <v>518</v>
      </c>
      <c r="B55" s="77" t="str">
        <f t="shared" si="1"/>
        <v>'AJUTE',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CATALOGO NOI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</dc:creator>
  <cp:lastModifiedBy>HP</cp:lastModifiedBy>
  <cp:lastPrinted>2016-05-03T15:47:48Z</cp:lastPrinted>
  <dcterms:created xsi:type="dcterms:W3CDTF">2015-04-10T19:35:59Z</dcterms:created>
  <dcterms:modified xsi:type="dcterms:W3CDTF">2016-10-27T05:00:19Z</dcterms:modified>
</cp:coreProperties>
</file>