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BSTU\ОИТ\"/>
    </mc:Choice>
  </mc:AlternateContent>
  <bookViews>
    <workbookView xWindow="0" yWindow="0" windowWidth="20490" windowHeight="7650"/>
  </bookViews>
  <sheets>
    <sheet name="Январь" sheetId="1" r:id="rId1"/>
    <sheet name="Февраль" sheetId="2" r:id="rId2"/>
    <sheet name="Март" sheetId="3" r:id="rId3"/>
    <sheet name="Программист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3" i="2" s="1"/>
  <c r="D4" i="1"/>
  <c r="D5" i="1"/>
  <c r="D6" i="1"/>
  <c r="D7" i="1"/>
  <c r="D3" i="1"/>
  <c r="E4" i="2" l="1"/>
  <c r="E4" i="3" s="1"/>
  <c r="E5" i="2"/>
  <c r="E5" i="3" s="1"/>
  <c r="E6" i="2"/>
  <c r="F6" i="2" s="1"/>
  <c r="E7" i="2"/>
  <c r="G7" i="2" s="1"/>
  <c r="G3" i="2"/>
  <c r="G5" i="2"/>
  <c r="G4" i="2"/>
  <c r="E9" i="1"/>
  <c r="E8" i="1"/>
  <c r="G4" i="1"/>
  <c r="G5" i="1"/>
  <c r="G6" i="1"/>
  <c r="G7" i="1"/>
  <c r="G3" i="1"/>
  <c r="F4" i="1"/>
  <c r="F5" i="1"/>
  <c r="F6" i="1"/>
  <c r="F7" i="1"/>
  <c r="F3" i="1"/>
  <c r="F4" i="2" l="1"/>
  <c r="H4" i="2" s="1"/>
  <c r="I4" i="2" s="1"/>
  <c r="J4" i="2" s="1"/>
  <c r="F5" i="2"/>
  <c r="H5" i="2" s="1"/>
  <c r="I5" i="2" s="1"/>
  <c r="J5" i="2" s="1"/>
  <c r="F8" i="1"/>
  <c r="H5" i="1"/>
  <c r="I5" i="1" s="1"/>
  <c r="J5" i="1" s="1"/>
  <c r="F5" i="3"/>
  <c r="G5" i="3"/>
  <c r="F4" i="3"/>
  <c r="G4" i="3"/>
  <c r="E7" i="3"/>
  <c r="F7" i="3" s="1"/>
  <c r="F9" i="1"/>
  <c r="H7" i="1"/>
  <c r="G6" i="2"/>
  <c r="G8" i="2" s="1"/>
  <c r="G8" i="1"/>
  <c r="H4" i="1"/>
  <c r="E6" i="3"/>
  <c r="G6" i="3" s="1"/>
  <c r="H6" i="1"/>
  <c r="I6" i="1" s="1"/>
  <c r="J6" i="1" s="1"/>
  <c r="E3" i="3"/>
  <c r="F3" i="3" s="1"/>
  <c r="I4" i="1"/>
  <c r="J4" i="1" s="1"/>
  <c r="I7" i="1"/>
  <c r="J7" i="1" s="1"/>
  <c r="G9" i="1"/>
  <c r="H3" i="1"/>
  <c r="F7" i="2"/>
  <c r="H7" i="2" s="1"/>
  <c r="I7" i="2" s="1"/>
  <c r="J7" i="2" s="1"/>
  <c r="E8" i="2"/>
  <c r="F3" i="2"/>
  <c r="H3" i="2" s="1"/>
  <c r="E9" i="2"/>
  <c r="G9" i="2" l="1"/>
  <c r="H6" i="2"/>
  <c r="I6" i="2" s="1"/>
  <c r="J6" i="2" s="1"/>
  <c r="G7" i="3"/>
  <c r="H7" i="3" s="1"/>
  <c r="I7" i="3" s="1"/>
  <c r="J7" i="3" s="1"/>
  <c r="H4" i="3"/>
  <c r="I4" i="3" s="1"/>
  <c r="J4" i="3" s="1"/>
  <c r="H5" i="3"/>
  <c r="I5" i="3" s="1"/>
  <c r="J5" i="3" s="1"/>
  <c r="F6" i="3"/>
  <c r="H6" i="3" s="1"/>
  <c r="I6" i="3" s="1"/>
  <c r="J6" i="3" s="1"/>
  <c r="E9" i="3"/>
  <c r="G3" i="3"/>
  <c r="E8" i="3"/>
  <c r="H8" i="1"/>
  <c r="H9" i="1"/>
  <c r="I3" i="1"/>
  <c r="J3" i="1" s="1"/>
  <c r="B3" i="4" s="1"/>
  <c r="F8" i="2"/>
  <c r="F9" i="2"/>
  <c r="H9" i="2"/>
  <c r="I3" i="2"/>
  <c r="G8" i="3" l="1"/>
  <c r="H8" i="2"/>
  <c r="F8" i="3"/>
  <c r="F9" i="3"/>
  <c r="H3" i="3"/>
  <c r="H9" i="3" s="1"/>
  <c r="G9" i="3"/>
  <c r="J9" i="1"/>
  <c r="J8" i="1"/>
  <c r="K3" i="1" s="1"/>
  <c r="I9" i="1"/>
  <c r="I8" i="1"/>
  <c r="I8" i="2"/>
  <c r="I9" i="2"/>
  <c r="J3" i="2"/>
  <c r="B4" i="4" s="1"/>
  <c r="H8" i="3" l="1"/>
  <c r="I3" i="3"/>
  <c r="K4" i="1"/>
  <c r="K7" i="1"/>
  <c r="K6" i="1"/>
  <c r="K5" i="1"/>
  <c r="J8" i="2"/>
  <c r="K3" i="2" s="1"/>
  <c r="J9" i="2"/>
  <c r="K8" i="1" l="1"/>
  <c r="J3" i="3"/>
  <c r="B5" i="4" s="1"/>
  <c r="I8" i="3"/>
  <c r="I9" i="3"/>
  <c r="K9" i="1"/>
  <c r="K6" i="2"/>
  <c r="K4" i="2"/>
  <c r="K7" i="2"/>
  <c r="K5" i="2"/>
  <c r="J9" i="3" l="1"/>
  <c r="J8" i="3"/>
  <c r="K8" i="2"/>
  <c r="K9" i="2"/>
  <c r="K3" i="3" l="1"/>
  <c r="K7" i="3"/>
  <c r="K4" i="3"/>
  <c r="K6" i="3"/>
  <c r="K5" i="3"/>
  <c r="K9" i="3" l="1"/>
  <c r="K8" i="3"/>
</calcChain>
</file>

<file path=xl/sharedStrings.xml><?xml version="1.0" encoding="utf-8"?>
<sst xmlns="http://schemas.openxmlformats.org/spreadsheetml/2006/main" count="78" uniqueCount="32">
  <si>
    <t>Номер</t>
  </si>
  <si>
    <t>Фамилия</t>
  </si>
  <si>
    <t>Должность</t>
  </si>
  <si>
    <t>Стаж</t>
  </si>
  <si>
    <t>Оклад</t>
  </si>
  <si>
    <t>Премия</t>
  </si>
  <si>
    <t>Надбавка за стаж</t>
  </si>
  <si>
    <t>Итого</t>
  </si>
  <si>
    <t>Налоги</t>
  </si>
  <si>
    <t>Получить</t>
  </si>
  <si>
    <t>Доля</t>
  </si>
  <si>
    <t>Зарплата работников за январь</t>
  </si>
  <si>
    <t>Сумма</t>
  </si>
  <si>
    <t>Среднее</t>
  </si>
  <si>
    <t>Астапкина</t>
  </si>
  <si>
    <t>Володина</t>
  </si>
  <si>
    <t>Александров</t>
  </si>
  <si>
    <t>Гоборов</t>
  </si>
  <si>
    <t>Казаков</t>
  </si>
  <si>
    <t>программист</t>
  </si>
  <si>
    <t>переводчик</t>
  </si>
  <si>
    <t>менеджер</t>
  </si>
  <si>
    <t>маркетолог</t>
  </si>
  <si>
    <t>бухгалтер</t>
  </si>
  <si>
    <t>Зарплата работников за февраль</t>
  </si>
  <si>
    <t>Зарплата работников за март</t>
  </si>
  <si>
    <t>Месяц</t>
  </si>
  <si>
    <t>Всего получить</t>
  </si>
  <si>
    <t>Январь</t>
  </si>
  <si>
    <t>Февраль</t>
  </si>
  <si>
    <t>Март</t>
  </si>
  <si>
    <t>Зарплата программист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</si>
</sst>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Январь!$J$2</c:f>
              <c:strCache>
                <c:ptCount val="1"/>
                <c:pt idx="0">
                  <c:v>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Январь!$B$3:$B$7</c:f>
              <c:strCache>
                <c:ptCount val="5"/>
                <c:pt idx="0">
                  <c:v>Астапкина</c:v>
                </c:pt>
                <c:pt idx="1">
                  <c:v>Володина</c:v>
                </c:pt>
                <c:pt idx="2">
                  <c:v>Казаков</c:v>
                </c:pt>
                <c:pt idx="3">
                  <c:v>Гоборов</c:v>
                </c:pt>
                <c:pt idx="4">
                  <c:v>Александров</c:v>
                </c:pt>
              </c:strCache>
            </c:strRef>
          </c:cat>
          <c:val>
            <c:numRef>
              <c:f>Январь!$J$3:$J$7</c:f>
              <c:numCache>
                <c:formatCode>General</c:formatCode>
                <c:ptCount val="5"/>
                <c:pt idx="0">
                  <c:v>777.92</c:v>
                </c:pt>
                <c:pt idx="1">
                  <c:v>277.2</c:v>
                </c:pt>
                <c:pt idx="2">
                  <c:v>862.24</c:v>
                </c:pt>
                <c:pt idx="3">
                  <c:v>908.4799999999999</c:v>
                </c:pt>
                <c:pt idx="4">
                  <c:v>739.83999999999992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0-47BD-826F-7220259D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324800"/>
        <c:axId val="192328736"/>
      </c:barChart>
      <c:catAx>
        <c:axId val="1923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28736"/>
        <c:crosses val="autoZero"/>
        <c:auto val="1"/>
        <c:lblAlgn val="ctr"/>
        <c:lblOffset val="100"/>
        <c:noMultiLvlLbl val="0"/>
      </c:catAx>
      <c:valAx>
        <c:axId val="192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2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Февраль!$J$2</c:f>
              <c:strCache>
                <c:ptCount val="1"/>
                <c:pt idx="0">
                  <c:v>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Февраль!$B$3:$B$7</c:f>
              <c:strCache>
                <c:ptCount val="5"/>
                <c:pt idx="0">
                  <c:v>Астапкина</c:v>
                </c:pt>
                <c:pt idx="1">
                  <c:v>Володина</c:v>
                </c:pt>
                <c:pt idx="2">
                  <c:v>Казаков</c:v>
                </c:pt>
                <c:pt idx="3">
                  <c:v>Гоборов</c:v>
                </c:pt>
                <c:pt idx="4">
                  <c:v>Александров</c:v>
                </c:pt>
              </c:strCache>
            </c:strRef>
          </c:cat>
          <c:val>
            <c:numRef>
              <c:f>Февраль!$J$3:$J$7</c:f>
              <c:numCache>
                <c:formatCode>General</c:formatCode>
                <c:ptCount val="5"/>
                <c:pt idx="0">
                  <c:v>755.04000000000008</c:v>
                </c:pt>
                <c:pt idx="1">
                  <c:v>345.57599999999996</c:v>
                </c:pt>
                <c:pt idx="2">
                  <c:v>948.46399999999994</c:v>
                </c:pt>
                <c:pt idx="3">
                  <c:v>999.32799999999986</c:v>
                </c:pt>
                <c:pt idx="4">
                  <c:v>718.07999999999993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3-4D48-8926-42868B35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98592"/>
        <c:axId val="445901872"/>
      </c:barChart>
      <c:catAx>
        <c:axId val="4458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01872"/>
        <c:crosses val="autoZero"/>
        <c:auto val="1"/>
        <c:lblAlgn val="ctr"/>
        <c:lblOffset val="100"/>
        <c:noMultiLvlLbl val="0"/>
      </c:catAx>
      <c:valAx>
        <c:axId val="445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Март!$J$2</c:f>
              <c:strCache>
                <c:ptCount val="1"/>
                <c:pt idx="0">
                  <c:v>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Март!$B$3:$B$7</c:f>
              <c:strCache>
                <c:ptCount val="5"/>
                <c:pt idx="0">
                  <c:v>Астапкина</c:v>
                </c:pt>
                <c:pt idx="1">
                  <c:v>Володина</c:v>
                </c:pt>
                <c:pt idx="2">
                  <c:v>Казаков</c:v>
                </c:pt>
                <c:pt idx="3">
                  <c:v>Гоборов</c:v>
                </c:pt>
                <c:pt idx="4">
                  <c:v>Александров</c:v>
                </c:pt>
              </c:strCache>
            </c:strRef>
          </c:cat>
          <c:val>
            <c:numRef>
              <c:f>Март!$J$3:$J$7</c:f>
              <c:numCache>
                <c:formatCode>General</c:formatCode>
                <c:ptCount val="5"/>
                <c:pt idx="0">
                  <c:v>792.79200000000014</c:v>
                </c:pt>
                <c:pt idx="1">
                  <c:v>362.85479999999995</c:v>
                </c:pt>
                <c:pt idx="2">
                  <c:v>995.88719999999989</c:v>
                </c:pt>
                <c:pt idx="3">
                  <c:v>1049.2944</c:v>
                </c:pt>
                <c:pt idx="4">
                  <c:v>753.98399999999992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1-4D65-B6FE-C54CDBBD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847328"/>
        <c:axId val="446845688"/>
      </c:barChart>
      <c:catAx>
        <c:axId val="4468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845688"/>
        <c:crosses val="autoZero"/>
        <c:auto val="1"/>
        <c:lblAlgn val="ctr"/>
        <c:lblOffset val="100"/>
        <c:noMultiLvlLbl val="0"/>
      </c:catAx>
      <c:valAx>
        <c:axId val="4468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8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Программист!$B$2</c:f>
              <c:strCache>
                <c:ptCount val="1"/>
                <c:pt idx="0">
                  <c:v>Всего получить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Программист!$A$3:$A$5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Программист!$B$3:$B$5</c:f>
              <c:numCache>
                <c:formatCode>General</c:formatCode>
                <c:ptCount val="3"/>
                <c:pt idx="0">
                  <c:v>777.92</c:v>
                </c:pt>
                <c:pt idx="1">
                  <c:v>755.04000000000008</c:v>
                </c:pt>
                <c:pt idx="2">
                  <c:v>792.79200000000014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1-446A-AAE8-D047069D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48448"/>
        <c:axId val="452549760"/>
      </c:lineChart>
      <c:catAx>
        <c:axId val="4525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49760"/>
        <c:crosses val="autoZero"/>
        <c:auto val="1"/>
        <c:lblAlgn val="ctr"/>
        <c:lblOffset val="100"/>
        <c:noMultiLvlLbl val="0"/>
      </c:catAx>
      <c:valAx>
        <c:axId val="4525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5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352425</xdr:rowOff>
    </xdr:from>
    <xdr:to>
      <xdr:col>18</xdr:col>
      <xdr:colOff>371475</xdr:colOff>
      <xdr:row>16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95250</xdr:rowOff>
    </xdr:from>
    <xdr:to>
      <xdr:col>19</xdr:col>
      <xdr:colOff>38100</xdr:colOff>
      <xdr:row>14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352425</xdr:rowOff>
    </xdr:from>
    <xdr:to>
      <xdr:col>19</xdr:col>
      <xdr:colOff>9525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133350</xdr:rowOff>
    </xdr:from>
    <xdr:to>
      <xdr:col>10</xdr:col>
      <xdr:colOff>523875</xdr:colOff>
      <xdr:row>16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G6" sqref="G6"/>
    </sheetView>
  </sheetViews>
  <sheetFormatPr defaultRowHeight="15" x14ac:dyDescent="0.25"/>
  <cols>
    <col min="1" max="1" width="9.140625" customWidth="1"/>
    <col min="2" max="2" width="15.7109375" customWidth="1"/>
    <col min="3" max="3" width="14" customWidth="1"/>
    <col min="7" max="7" width="16.85546875" customWidth="1"/>
  </cols>
  <sheetData>
    <row r="1" spans="1:11" ht="15" customHeight="1" x14ac:dyDescent="0.25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30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5">
        <v>1</v>
      </c>
      <c r="B3" s="6" t="s">
        <v>14</v>
      </c>
      <c r="C3" s="6" t="s">
        <v>19</v>
      </c>
      <c r="D3" s="6">
        <f ca="1">RANDBETWEEN(0,30)</f>
        <v>12</v>
      </c>
      <c r="E3" s="6">
        <f ca="1">RANDBETWEEN(200,800)</f>
        <v>572</v>
      </c>
      <c r="F3" s="6">
        <f ca="1">E3*0.5</f>
        <v>286</v>
      </c>
      <c r="G3" s="6">
        <f ca="1">IF(D3&gt;10,E3*0.2,E3*0)</f>
        <v>114.4</v>
      </c>
      <c r="H3" s="6">
        <f ca="1">E3+F3+G3</f>
        <v>972.4</v>
      </c>
      <c r="I3" s="6">
        <f ca="1">H3*0.2</f>
        <v>194.48000000000002</v>
      </c>
      <c r="J3" s="6">
        <f ca="1">H3-I3</f>
        <v>777.92</v>
      </c>
      <c r="K3" s="7">
        <f ca="1">J3/J8</f>
        <v>0.21816876444324787</v>
      </c>
    </row>
    <row r="4" spans="1:11" x14ac:dyDescent="0.25">
      <c r="A4" s="5">
        <v>2</v>
      </c>
      <c r="B4" s="6" t="s">
        <v>15</v>
      </c>
      <c r="C4" s="6" t="s">
        <v>20</v>
      </c>
      <c r="D4" s="6">
        <f t="shared" ref="D4:D7" ca="1" si="0">RANDBETWEEN(0,30)</f>
        <v>9</v>
      </c>
      <c r="E4" s="6">
        <f t="shared" ref="E4:E7" ca="1" si="1">RANDBETWEEN(200,800)</f>
        <v>231</v>
      </c>
      <c r="F4" s="6">
        <f t="shared" ref="F4:F7" ca="1" si="2">E4*0.5</f>
        <v>115.5</v>
      </c>
      <c r="G4" s="6">
        <f t="shared" ref="G4:G7" ca="1" si="3">IF(D4&gt;10,E4*0.2,E4*0)</f>
        <v>0</v>
      </c>
      <c r="H4" s="6">
        <f t="shared" ref="H4:H7" ca="1" si="4">E4+F4+G4</f>
        <v>346.5</v>
      </c>
      <c r="I4" s="6">
        <f t="shared" ref="I4:I7" ca="1" si="5">H4*0.2</f>
        <v>69.3</v>
      </c>
      <c r="J4" s="6">
        <f t="shared" ref="J4:J7" ca="1" si="6">H4-I4</f>
        <v>277.2</v>
      </c>
      <c r="K4" s="7">
        <f ca="1">J4/J8</f>
        <v>7.7741132126270457E-2</v>
      </c>
    </row>
    <row r="5" spans="1:11" x14ac:dyDescent="0.25">
      <c r="A5" s="5">
        <v>3</v>
      </c>
      <c r="B5" s="6" t="s">
        <v>18</v>
      </c>
      <c r="C5" s="6" t="s">
        <v>21</v>
      </c>
      <c r="D5" s="6">
        <f t="shared" ca="1" si="0"/>
        <v>19</v>
      </c>
      <c r="E5" s="6">
        <f t="shared" ca="1" si="1"/>
        <v>634</v>
      </c>
      <c r="F5" s="6">
        <f t="shared" ca="1" si="2"/>
        <v>317</v>
      </c>
      <c r="G5" s="6">
        <f t="shared" ca="1" si="3"/>
        <v>126.80000000000001</v>
      </c>
      <c r="H5" s="6">
        <f t="shared" ca="1" si="4"/>
        <v>1077.8</v>
      </c>
      <c r="I5" s="6">
        <f t="shared" ca="1" si="5"/>
        <v>215.56</v>
      </c>
      <c r="J5" s="6">
        <f t="shared" ca="1" si="6"/>
        <v>862.24</v>
      </c>
      <c r="K5" s="7">
        <f ca="1">J5/J8</f>
        <v>0.24181642772206147</v>
      </c>
    </row>
    <row r="6" spans="1:11" x14ac:dyDescent="0.25">
      <c r="A6" s="5">
        <v>4</v>
      </c>
      <c r="B6" s="6" t="s">
        <v>17</v>
      </c>
      <c r="C6" s="6" t="s">
        <v>22</v>
      </c>
      <c r="D6" s="6">
        <f t="shared" ca="1" si="0"/>
        <v>28</v>
      </c>
      <c r="E6" s="6">
        <f t="shared" ca="1" si="1"/>
        <v>668</v>
      </c>
      <c r="F6" s="6">
        <f t="shared" ca="1" si="2"/>
        <v>334</v>
      </c>
      <c r="G6" s="6">
        <f t="shared" ca="1" si="3"/>
        <v>133.6</v>
      </c>
      <c r="H6" s="6">
        <f t="shared" ca="1" si="4"/>
        <v>1135.5999999999999</v>
      </c>
      <c r="I6" s="6">
        <f t="shared" ca="1" si="5"/>
        <v>227.12</v>
      </c>
      <c r="J6" s="6">
        <f t="shared" ca="1" si="6"/>
        <v>908.4799999999999</v>
      </c>
      <c r="K6" s="7">
        <f ca="1">J6/J8</f>
        <v>0.25478450113302376</v>
      </c>
    </row>
    <row r="7" spans="1:11" x14ac:dyDescent="0.25">
      <c r="A7" s="5">
        <v>5</v>
      </c>
      <c r="B7" s="6" t="s">
        <v>16</v>
      </c>
      <c r="C7" s="6" t="s">
        <v>23</v>
      </c>
      <c r="D7" s="6">
        <f t="shared" ca="1" si="0"/>
        <v>25</v>
      </c>
      <c r="E7" s="6">
        <f t="shared" ca="1" si="1"/>
        <v>544</v>
      </c>
      <c r="F7" s="6">
        <f t="shared" ca="1" si="2"/>
        <v>272</v>
      </c>
      <c r="G7" s="6">
        <f t="shared" ca="1" si="3"/>
        <v>108.80000000000001</v>
      </c>
      <c r="H7" s="6">
        <f t="shared" ca="1" si="4"/>
        <v>924.8</v>
      </c>
      <c r="I7" s="6">
        <f t="shared" ca="1" si="5"/>
        <v>184.96</v>
      </c>
      <c r="J7" s="6">
        <f t="shared" ca="1" si="6"/>
        <v>739.83999999999992</v>
      </c>
      <c r="K7" s="7">
        <f ca="1">J7/J8</f>
        <v>0.20748917457539656</v>
      </c>
    </row>
    <row r="8" spans="1:11" x14ac:dyDescent="0.25">
      <c r="A8" s="10" t="s">
        <v>12</v>
      </c>
      <c r="B8" s="10"/>
      <c r="C8" s="10"/>
      <c r="D8" s="10"/>
      <c r="E8" s="6">
        <f ca="1">SUM(E3:E7)</f>
        <v>2649</v>
      </c>
      <c r="F8" s="6">
        <f t="shared" ref="F8:H8" ca="1" si="7">SUM(F3:F7)</f>
        <v>1324.5</v>
      </c>
      <c r="G8" s="6">
        <f t="shared" ca="1" si="7"/>
        <v>483.6</v>
      </c>
      <c r="H8" s="6">
        <f t="shared" ca="1" si="7"/>
        <v>4457.0999999999995</v>
      </c>
      <c r="I8" s="6">
        <f ca="1">SUM(I3:I7)</f>
        <v>891.42000000000007</v>
      </c>
      <c r="J8" s="6">
        <f ca="1">SUM(J3:J7)</f>
        <v>3565.6799999999994</v>
      </c>
      <c r="K8" s="7">
        <f ca="1">SUM(K3:K7)</f>
        <v>1</v>
      </c>
    </row>
    <row r="9" spans="1:11" x14ac:dyDescent="0.25">
      <c r="A9" s="10" t="s">
        <v>13</v>
      </c>
      <c r="B9" s="10"/>
      <c r="C9" s="10"/>
      <c r="D9" s="10"/>
      <c r="E9" s="6">
        <f ca="1">AVERAGE(E3:E7)</f>
        <v>529.79999999999995</v>
      </c>
      <c r="F9" s="6">
        <f t="shared" ref="F9:K9" ca="1" si="8">AVERAGE(F3:F7)</f>
        <v>264.89999999999998</v>
      </c>
      <c r="G9" s="6">
        <f t="shared" ca="1" si="8"/>
        <v>96.72</v>
      </c>
      <c r="H9" s="6">
        <f t="shared" ca="1" si="8"/>
        <v>891.41999999999985</v>
      </c>
      <c r="I9" s="6">
        <f t="shared" ca="1" si="8"/>
        <v>178.28400000000002</v>
      </c>
      <c r="J9" s="6">
        <f t="shared" ca="1" si="8"/>
        <v>713.13599999999985</v>
      </c>
      <c r="K9" s="7">
        <f t="shared" ca="1" si="8"/>
        <v>0.2</v>
      </c>
    </row>
  </sheetData>
  <mergeCells count="3">
    <mergeCell ref="A1:K1"/>
    <mergeCell ref="A8:D8"/>
    <mergeCell ref="A9:D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3" sqref="E3"/>
    </sheetView>
  </sheetViews>
  <sheetFormatPr defaultRowHeight="15" x14ac:dyDescent="0.25"/>
  <cols>
    <col min="2" max="2" width="13.140625" customWidth="1"/>
    <col min="3" max="3" width="13.42578125" customWidth="1"/>
  </cols>
  <sheetData>
    <row r="1" spans="1:11" x14ac:dyDescent="0.25">
      <c r="A1" s="11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30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">
        <v>1</v>
      </c>
      <c r="B3" s="2" t="s">
        <v>14</v>
      </c>
      <c r="C3" s="2" t="s">
        <v>19</v>
      </c>
      <c r="D3" s="2">
        <v>9</v>
      </c>
      <c r="E3" s="3">
        <f ca="1">HYPERLINK("Январь!",Январь!E3)+HYPERLINK("Январь!",Январь!E3)*0.1</f>
        <v>629.20000000000005</v>
      </c>
      <c r="F3" s="2">
        <f ca="1">E3*0.5</f>
        <v>314.60000000000002</v>
      </c>
      <c r="G3" s="2">
        <f ca="1">IF(D3&gt;10,E3*0.2,E3*0)</f>
        <v>0</v>
      </c>
      <c r="H3" s="2">
        <f ca="1">E3+F3+G3</f>
        <v>943.80000000000007</v>
      </c>
      <c r="I3" s="2">
        <f ca="1">H3*0.2</f>
        <v>188.76000000000002</v>
      </c>
      <c r="J3" s="2">
        <f ca="1">H3-I3</f>
        <v>755.04000000000008</v>
      </c>
      <c r="K3" s="4">
        <f ca="1">J3/J8</f>
        <v>0.20046260601387822</v>
      </c>
    </row>
    <row r="4" spans="1:11" x14ac:dyDescent="0.25">
      <c r="A4" s="1">
        <v>2</v>
      </c>
      <c r="B4" s="2" t="s">
        <v>15</v>
      </c>
      <c r="C4" s="2" t="s">
        <v>20</v>
      </c>
      <c r="D4" s="2">
        <v>21</v>
      </c>
      <c r="E4" s="3">
        <f ca="1">HYPERLINK("Январь!",Январь!E4)+HYPERLINK("Январь!",Январь!E4)*0.1</f>
        <v>254.1</v>
      </c>
      <c r="F4" s="2">
        <f t="shared" ref="F4:F7" ca="1" si="0">E4*0.5</f>
        <v>127.05</v>
      </c>
      <c r="G4" s="2">
        <f t="shared" ref="G4:G7" ca="1" si="1">IF(D4&gt;10,E4*0.2,E4*0)</f>
        <v>50.82</v>
      </c>
      <c r="H4" s="2">
        <f t="shared" ref="H4:H7" ca="1" si="2">E4+F4+G4</f>
        <v>431.96999999999997</v>
      </c>
      <c r="I4" s="2">
        <f t="shared" ref="I4:I7" ca="1" si="3">H4*0.2</f>
        <v>86.394000000000005</v>
      </c>
      <c r="J4" s="2">
        <f t="shared" ref="J4:J7" ca="1" si="4">H4-I4</f>
        <v>345.57599999999996</v>
      </c>
      <c r="K4" s="4">
        <f ca="1">J4/J8</f>
        <v>9.1750192752505774E-2</v>
      </c>
    </row>
    <row r="5" spans="1:11" x14ac:dyDescent="0.25">
      <c r="A5" s="1">
        <v>3</v>
      </c>
      <c r="B5" s="2" t="s">
        <v>18</v>
      </c>
      <c r="C5" s="2" t="s">
        <v>21</v>
      </c>
      <c r="D5" s="2">
        <v>27</v>
      </c>
      <c r="E5" s="3">
        <f ca="1">HYPERLINK("Январь!",Январь!E5)+HYPERLINK("Январь!",Январь!E5)*0.1</f>
        <v>697.4</v>
      </c>
      <c r="F5" s="2">
        <f t="shared" ca="1" si="0"/>
        <v>348.7</v>
      </c>
      <c r="G5" s="2">
        <f t="shared" ca="1" si="1"/>
        <v>139.47999999999999</v>
      </c>
      <c r="H5" s="2">
        <f t="shared" ca="1" si="2"/>
        <v>1185.58</v>
      </c>
      <c r="I5" s="2">
        <f t="shared" ca="1" si="3"/>
        <v>237.11599999999999</v>
      </c>
      <c r="J5" s="2">
        <f t="shared" ca="1" si="4"/>
        <v>948.46399999999994</v>
      </c>
      <c r="K5" s="4">
        <f ca="1">J5/J8</f>
        <v>0.25181654634237516</v>
      </c>
    </row>
    <row r="6" spans="1:11" x14ac:dyDescent="0.25">
      <c r="A6" s="1">
        <v>4</v>
      </c>
      <c r="B6" s="2" t="s">
        <v>17</v>
      </c>
      <c r="C6" s="2" t="s">
        <v>22</v>
      </c>
      <c r="D6" s="2">
        <v>13</v>
      </c>
      <c r="E6" s="3">
        <f ca="1">HYPERLINK("Январь!",Январь!E6)+HYPERLINK("Январь!",Январь!E6)*0.1</f>
        <v>734.8</v>
      </c>
      <c r="F6" s="2">
        <f t="shared" ca="1" si="0"/>
        <v>367.4</v>
      </c>
      <c r="G6" s="2">
        <f t="shared" ca="1" si="1"/>
        <v>146.96</v>
      </c>
      <c r="H6" s="2">
        <f t="shared" ca="1" si="2"/>
        <v>1249.1599999999999</v>
      </c>
      <c r="I6" s="2">
        <f t="shared" ca="1" si="3"/>
        <v>249.83199999999999</v>
      </c>
      <c r="J6" s="2">
        <f t="shared" ca="1" si="4"/>
        <v>999.32799999999986</v>
      </c>
      <c r="K6" s="4">
        <f ca="1">J6/J8</f>
        <v>0.26532090371720285</v>
      </c>
    </row>
    <row r="7" spans="1:11" x14ac:dyDescent="0.25">
      <c r="A7" s="1">
        <v>5</v>
      </c>
      <c r="B7" s="2" t="s">
        <v>16</v>
      </c>
      <c r="C7" s="2" t="s">
        <v>23</v>
      </c>
      <c r="D7" s="2">
        <v>4</v>
      </c>
      <c r="E7" s="3">
        <f ca="1">HYPERLINK("Январь!",Январь!E7)+HYPERLINK("Январь!",Январь!E7)*0.1</f>
        <v>598.4</v>
      </c>
      <c r="F7" s="2">
        <f t="shared" ca="1" si="0"/>
        <v>299.2</v>
      </c>
      <c r="G7" s="2">
        <f t="shared" ca="1" si="1"/>
        <v>0</v>
      </c>
      <c r="H7" s="2">
        <f t="shared" ca="1" si="2"/>
        <v>897.59999999999991</v>
      </c>
      <c r="I7" s="2">
        <f t="shared" ca="1" si="3"/>
        <v>179.51999999999998</v>
      </c>
      <c r="J7" s="2">
        <f t="shared" ca="1" si="4"/>
        <v>718.07999999999993</v>
      </c>
      <c r="K7" s="4">
        <f ca="1">J7/J8</f>
        <v>0.19064975117403798</v>
      </c>
    </row>
    <row r="8" spans="1:11" x14ac:dyDescent="0.25">
      <c r="A8" s="13" t="s">
        <v>12</v>
      </c>
      <c r="B8" s="13"/>
      <c r="C8" s="13"/>
      <c r="D8" s="13"/>
      <c r="E8" s="2">
        <f ca="1">SUM(E3:E7)</f>
        <v>2913.9</v>
      </c>
      <c r="F8" s="2">
        <f t="shared" ref="F8:H8" ca="1" si="5">SUM(F3:F7)</f>
        <v>1456.95</v>
      </c>
      <c r="G8" s="2">
        <f t="shared" ca="1" si="5"/>
        <v>337.26</v>
      </c>
      <c r="H8" s="2">
        <f t="shared" ca="1" si="5"/>
        <v>4708.1099999999997</v>
      </c>
      <c r="I8" s="4">
        <f ca="1">SUM(I3:I7)</f>
        <v>941.62199999999996</v>
      </c>
      <c r="J8" s="4">
        <f ca="1">SUM(J3:J7)</f>
        <v>3766.4879999999998</v>
      </c>
      <c r="K8" s="2">
        <f ca="1">SUM(K3:K7)</f>
        <v>1</v>
      </c>
    </row>
    <row r="9" spans="1:11" x14ac:dyDescent="0.25">
      <c r="A9" s="13" t="s">
        <v>13</v>
      </c>
      <c r="B9" s="13"/>
      <c r="C9" s="13"/>
      <c r="D9" s="13"/>
      <c r="E9" s="2">
        <f ca="1">AVERAGE(E3:E7)</f>
        <v>582.78</v>
      </c>
      <c r="F9" s="2">
        <f t="shared" ref="F9:K9" ca="1" si="6">AVERAGE(F3:F7)</f>
        <v>291.39</v>
      </c>
      <c r="G9" s="2">
        <f t="shared" ca="1" si="6"/>
        <v>67.451999999999998</v>
      </c>
      <c r="H9" s="2">
        <f t="shared" ca="1" si="6"/>
        <v>941.62199999999996</v>
      </c>
      <c r="I9" s="4">
        <f t="shared" ca="1" si="6"/>
        <v>188.3244</v>
      </c>
      <c r="J9" s="4">
        <f t="shared" ca="1" si="6"/>
        <v>753.29759999999999</v>
      </c>
      <c r="K9" s="2">
        <f t="shared" ca="1" si="6"/>
        <v>0.2</v>
      </c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K18" sqref="K18"/>
    </sheetView>
  </sheetViews>
  <sheetFormatPr defaultRowHeight="15" x14ac:dyDescent="0.25"/>
  <cols>
    <col min="2" max="2" width="13" customWidth="1"/>
    <col min="3" max="3" width="13.42578125" customWidth="1"/>
  </cols>
  <sheetData>
    <row r="1" spans="1:11" x14ac:dyDescent="0.25">
      <c r="A1" s="11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30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">
        <v>1</v>
      </c>
      <c r="B3" s="2" t="s">
        <v>14</v>
      </c>
      <c r="C3" s="2" t="s">
        <v>19</v>
      </c>
      <c r="D3" s="2">
        <v>9</v>
      </c>
      <c r="E3" s="3">
        <f ca="1">HYPERLINK("Февраль!",Февраль!E3)+HYPERLINK("Февраль!",Февраль!E3)*0.05</f>
        <v>660.66000000000008</v>
      </c>
      <c r="F3" s="4">
        <f ca="1">E3*0.5</f>
        <v>330.33000000000004</v>
      </c>
      <c r="G3" s="2">
        <f ca="1">IF(D3&gt;10,E3*0.2,E3*0)</f>
        <v>0</v>
      </c>
      <c r="H3" s="2">
        <f ca="1">E3+F3+G3</f>
        <v>990.99000000000012</v>
      </c>
      <c r="I3" s="2">
        <f ca="1">H3*0.2</f>
        <v>198.19800000000004</v>
      </c>
      <c r="J3" s="2">
        <f ca="1">H3-I3</f>
        <v>792.79200000000014</v>
      </c>
      <c r="K3" s="4">
        <f ca="1">J3/J8</f>
        <v>0.20046260601387825</v>
      </c>
    </row>
    <row r="4" spans="1:11" x14ac:dyDescent="0.25">
      <c r="A4" s="1">
        <v>2</v>
      </c>
      <c r="B4" s="2" t="s">
        <v>15</v>
      </c>
      <c r="C4" s="2" t="s">
        <v>20</v>
      </c>
      <c r="D4" s="2">
        <v>21</v>
      </c>
      <c r="E4" s="3">
        <f ca="1">HYPERLINK("Февраль!",Февраль!E4)+HYPERLINK("Февраль!",Февраль!E4)*0.05</f>
        <v>266.80500000000001</v>
      </c>
      <c r="F4" s="4">
        <f t="shared" ref="F4:F7" ca="1" si="0">E4*0.5</f>
        <v>133.4025</v>
      </c>
      <c r="G4" s="2">
        <f t="shared" ref="G4:G7" ca="1" si="1">IF(D4&gt;10,E4*0.2,E4*0)</f>
        <v>53.361000000000004</v>
      </c>
      <c r="H4" s="2">
        <f t="shared" ref="H4:H7" ca="1" si="2">E4+F4+G4</f>
        <v>453.56849999999997</v>
      </c>
      <c r="I4" s="2">
        <f t="shared" ref="I4:I7" ca="1" si="3">H4*0.2</f>
        <v>90.713700000000003</v>
      </c>
      <c r="J4" s="2">
        <f t="shared" ref="J4:J7" ca="1" si="4">H4-I4</f>
        <v>362.85479999999995</v>
      </c>
      <c r="K4" s="4">
        <f ca="1">J4/J8</f>
        <v>9.1750192752505788E-2</v>
      </c>
    </row>
    <row r="5" spans="1:11" x14ac:dyDescent="0.25">
      <c r="A5" s="1">
        <v>3</v>
      </c>
      <c r="B5" s="2" t="s">
        <v>18</v>
      </c>
      <c r="C5" s="2" t="s">
        <v>21</v>
      </c>
      <c r="D5" s="2">
        <v>27</v>
      </c>
      <c r="E5" s="3">
        <f ca="1">HYPERLINK("Февраль!",Февраль!E5)+HYPERLINK("Февраль!",Февраль!E5)*0.05</f>
        <v>732.27</v>
      </c>
      <c r="F5" s="4">
        <f t="shared" ca="1" si="0"/>
        <v>366.13499999999999</v>
      </c>
      <c r="G5" s="2">
        <f t="shared" ca="1" si="1"/>
        <v>146.45400000000001</v>
      </c>
      <c r="H5" s="2">
        <f t="shared" ca="1" si="2"/>
        <v>1244.8589999999999</v>
      </c>
      <c r="I5" s="2">
        <f t="shared" ca="1" si="3"/>
        <v>248.9718</v>
      </c>
      <c r="J5" s="2">
        <f t="shared" ca="1" si="4"/>
        <v>995.88719999999989</v>
      </c>
      <c r="K5" s="4">
        <f ca="1">J5/J8</f>
        <v>0.25181654634237521</v>
      </c>
    </row>
    <row r="6" spans="1:11" x14ac:dyDescent="0.25">
      <c r="A6" s="1">
        <v>4</v>
      </c>
      <c r="B6" s="2" t="s">
        <v>17</v>
      </c>
      <c r="C6" s="2" t="s">
        <v>22</v>
      </c>
      <c r="D6" s="2">
        <v>13</v>
      </c>
      <c r="E6" s="3">
        <f ca="1">HYPERLINK("Февраль!",Февраль!E6)+HYPERLINK("Февраль!",Февраль!E6)*0.05</f>
        <v>771.54</v>
      </c>
      <c r="F6" s="2">
        <f t="shared" ca="1" si="0"/>
        <v>385.77</v>
      </c>
      <c r="G6" s="2">
        <f t="shared" ca="1" si="1"/>
        <v>154.30799999999999</v>
      </c>
      <c r="H6" s="2">
        <f t="shared" ca="1" si="2"/>
        <v>1311.6179999999999</v>
      </c>
      <c r="I6" s="2">
        <f t="shared" ca="1" si="3"/>
        <v>262.3236</v>
      </c>
      <c r="J6" s="2">
        <f t="shared" ca="1" si="4"/>
        <v>1049.2944</v>
      </c>
      <c r="K6" s="4">
        <f ca="1">J6/J8</f>
        <v>0.26532090371720291</v>
      </c>
    </row>
    <row r="7" spans="1:11" x14ac:dyDescent="0.25">
      <c r="A7" s="1">
        <v>5</v>
      </c>
      <c r="B7" s="2" t="s">
        <v>16</v>
      </c>
      <c r="C7" s="2" t="s">
        <v>23</v>
      </c>
      <c r="D7" s="2">
        <v>4</v>
      </c>
      <c r="E7" s="3">
        <f ca="1">HYPERLINK("Февраль!",Февраль!E7)+HYPERLINK("Февраль!",Февраль!E7)*0.05</f>
        <v>628.31999999999994</v>
      </c>
      <c r="F7" s="4">
        <f t="shared" ca="1" si="0"/>
        <v>314.15999999999997</v>
      </c>
      <c r="G7" s="2">
        <f t="shared" ca="1" si="1"/>
        <v>0</v>
      </c>
      <c r="H7" s="2">
        <f t="shared" ca="1" si="2"/>
        <v>942.4799999999999</v>
      </c>
      <c r="I7" s="2">
        <f t="shared" ca="1" si="3"/>
        <v>188.49599999999998</v>
      </c>
      <c r="J7" s="2">
        <f t="shared" ca="1" si="4"/>
        <v>753.98399999999992</v>
      </c>
      <c r="K7" s="4">
        <f ca="1">J7/J8</f>
        <v>0.19064975117403801</v>
      </c>
    </row>
    <row r="8" spans="1:11" x14ac:dyDescent="0.25">
      <c r="A8" s="13" t="s">
        <v>12</v>
      </c>
      <c r="B8" s="13"/>
      <c r="C8" s="13"/>
      <c r="D8" s="13"/>
      <c r="E8" s="2">
        <f ca="1">SUM(E3:E7)</f>
        <v>3059.5950000000003</v>
      </c>
      <c r="F8" s="4">
        <f t="shared" ref="F8:H8" ca="1" si="5">SUM(F3:F7)</f>
        <v>1529.7975000000001</v>
      </c>
      <c r="G8" s="4">
        <f t="shared" ca="1" si="5"/>
        <v>354.12299999999999</v>
      </c>
      <c r="H8" s="4">
        <f t="shared" ca="1" si="5"/>
        <v>4943.5154999999995</v>
      </c>
      <c r="I8" s="4">
        <f ca="1">SUM(I3:I7)</f>
        <v>988.70310000000006</v>
      </c>
      <c r="J8" s="4">
        <f ca="1">SUM(J3:J7)</f>
        <v>3954.8123999999993</v>
      </c>
      <c r="K8" s="2">
        <f ca="1">SUM(K3:K7)</f>
        <v>1</v>
      </c>
    </row>
    <row r="9" spans="1:11" x14ac:dyDescent="0.25">
      <c r="A9" s="13" t="s">
        <v>13</v>
      </c>
      <c r="B9" s="13"/>
      <c r="C9" s="13"/>
      <c r="D9" s="13"/>
      <c r="E9" s="2">
        <f ca="1">AVERAGE(E3:E7)</f>
        <v>611.9190000000001</v>
      </c>
      <c r="F9" s="4">
        <f t="shared" ref="F9:K9" ca="1" si="6">AVERAGE(F3:F7)</f>
        <v>305.95950000000005</v>
      </c>
      <c r="G9" s="4">
        <f t="shared" ca="1" si="6"/>
        <v>70.824600000000004</v>
      </c>
      <c r="H9" s="4">
        <f t="shared" ca="1" si="6"/>
        <v>988.70309999999995</v>
      </c>
      <c r="I9" s="4">
        <f t="shared" ca="1" si="6"/>
        <v>197.74062000000001</v>
      </c>
      <c r="J9" s="4">
        <f t="shared" ca="1" si="6"/>
        <v>790.96247999999991</v>
      </c>
      <c r="K9" s="2">
        <f t="shared" ca="1" si="6"/>
        <v>0.2</v>
      </c>
    </row>
  </sheetData>
  <mergeCells count="3">
    <mergeCell ref="A1:K1"/>
    <mergeCell ref="A8:D8"/>
    <mergeCell ref="A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18.28515625" customWidth="1"/>
  </cols>
  <sheetData>
    <row r="1" spans="1:2" x14ac:dyDescent="0.25">
      <c r="A1" s="12" t="s">
        <v>31</v>
      </c>
      <c r="B1" s="12"/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>
        <f ca="1">Январь!J3</f>
        <v>777.92</v>
      </c>
    </row>
    <row r="4" spans="1:2" x14ac:dyDescent="0.25">
      <c r="A4" t="s">
        <v>29</v>
      </c>
      <c r="B4">
        <f ca="1">Февраль!J3</f>
        <v>755.04000000000008</v>
      </c>
    </row>
    <row r="5" spans="1:2" x14ac:dyDescent="0.25">
      <c r="A5" t="s">
        <v>30</v>
      </c>
      <c r="B5">
        <f ca="1">Март!J3</f>
        <v>792.79200000000014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Программист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Астапкина</dc:creator>
  <cp:lastModifiedBy>Екатерина Астапкина</cp:lastModifiedBy>
  <dcterms:created xsi:type="dcterms:W3CDTF">2019-09-18T12:43:15Z</dcterms:created>
  <dcterms:modified xsi:type="dcterms:W3CDTF">2019-09-25T12:57:56Z</dcterms:modified>
</cp:coreProperties>
</file>