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.beyer\Documents\DFEC_RoboticsLearningPlatform\"/>
    </mc:Choice>
  </mc:AlternateContent>
  <bookViews>
    <workbookView xWindow="-105" yWindow="-105" windowWidth="20715" windowHeight="13275"/>
  </bookViews>
  <sheets>
    <sheet name="Sheet1" sheetId="1" r:id="rId1"/>
  </sheets>
  <definedNames>
    <definedName name="_xlnm.Print_Area" localSheetId="0">Sheet1!$A$1:$I$48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H18" i="1"/>
  <c r="I18" i="1" s="1"/>
  <c r="H28" i="1" l="1"/>
  <c r="I28" i="1" s="1"/>
  <c r="D28" i="1"/>
  <c r="H9" i="1"/>
  <c r="I9" i="1" s="1"/>
  <c r="D9" i="1"/>
  <c r="F5" i="1" l="1"/>
  <c r="F7" i="1"/>
  <c r="F8" i="1"/>
  <c r="F14" i="1"/>
  <c r="F20" i="1"/>
  <c r="F3" i="1"/>
  <c r="F21" i="1"/>
  <c r="H13" i="1"/>
  <c r="F26" i="1"/>
  <c r="F29" i="1"/>
  <c r="F30" i="1"/>
  <c r="F34" i="1"/>
  <c r="F36" i="1"/>
  <c r="F37" i="1"/>
  <c r="F38" i="1"/>
  <c r="F39" i="1"/>
  <c r="F42" i="1"/>
  <c r="F43" i="1"/>
  <c r="F44" i="1"/>
  <c r="F45" i="1"/>
  <c r="F46" i="1"/>
  <c r="F23" i="1"/>
  <c r="F24" i="1"/>
  <c r="F15" i="1"/>
  <c r="F16" i="1"/>
  <c r="F17" i="1"/>
  <c r="F40" i="1"/>
  <c r="F2" i="1"/>
  <c r="H33" i="1" l="1"/>
  <c r="I33" i="1" s="1"/>
  <c r="D33" i="1"/>
  <c r="D6" i="1" l="1"/>
  <c r="D5" i="1"/>
  <c r="D34" i="1"/>
  <c r="H5" i="1" l="1"/>
  <c r="I5" i="1" s="1"/>
  <c r="H6" i="1"/>
  <c r="I6" i="1" s="1"/>
  <c r="H7" i="1"/>
  <c r="D32" i="1" l="1"/>
  <c r="D22" i="1" l="1"/>
  <c r="H32" i="1"/>
  <c r="I32" i="1" s="1"/>
  <c r="D13" i="1"/>
  <c r="I13" i="1"/>
  <c r="H22" i="1" l="1"/>
  <c r="I22" i="1" s="1"/>
  <c r="D43" i="1"/>
  <c r="D44" i="1"/>
  <c r="D45" i="1"/>
  <c r="D46" i="1"/>
  <c r="D42" i="1"/>
  <c r="D24" i="1"/>
  <c r="D8" i="1"/>
  <c r="D16" i="1"/>
  <c r="D17" i="1"/>
  <c r="D40" i="1"/>
  <c r="H40" i="1"/>
  <c r="D39" i="1"/>
  <c r="D37" i="1"/>
  <c r="H3" i="1"/>
  <c r="H21" i="1"/>
  <c r="H38" i="1"/>
  <c r="I7" i="1"/>
  <c r="H2" i="1"/>
  <c r="I2" i="1" s="1"/>
  <c r="H42" i="1" l="1"/>
  <c r="I42" i="1" s="1"/>
  <c r="H27" i="1"/>
  <c r="I27" i="1" s="1"/>
  <c r="H43" i="1"/>
  <c r="I43" i="1" s="1"/>
  <c r="H44" i="1"/>
  <c r="I44" i="1" s="1"/>
  <c r="H24" i="1"/>
  <c r="I24" i="1" s="1"/>
  <c r="H23" i="1"/>
  <c r="I23" i="1" s="1"/>
  <c r="H17" i="1"/>
  <c r="I17" i="1" s="1"/>
  <c r="H16" i="1"/>
  <c r="I16" i="1" s="1"/>
  <c r="H36" i="1"/>
  <c r="I36" i="1" s="1"/>
  <c r="H34" i="1"/>
  <c r="I34" i="1" s="1"/>
  <c r="H20" i="1"/>
  <c r="I20" i="1" s="1"/>
  <c r="H37" i="1"/>
  <c r="I37" i="1" s="1"/>
  <c r="H45" i="1"/>
  <c r="I45" i="1" s="1"/>
  <c r="H14" i="1"/>
  <c r="I14" i="1" s="1"/>
  <c r="H30" i="1"/>
  <c r="I30" i="1" s="1"/>
  <c r="H39" i="1"/>
  <c r="I39" i="1" s="1"/>
  <c r="H46" i="1"/>
  <c r="I46" i="1" s="1"/>
  <c r="H15" i="1"/>
  <c r="I15" i="1" s="1"/>
  <c r="H8" i="1"/>
  <c r="I8" i="1" s="1"/>
  <c r="H26" i="1"/>
  <c r="I26" i="1" s="1"/>
  <c r="H31" i="1"/>
  <c r="I31" i="1" s="1"/>
  <c r="H11" i="1"/>
  <c r="I11" i="1" s="1"/>
  <c r="H29" i="1"/>
  <c r="I29" i="1" s="1"/>
  <c r="I40" i="1"/>
  <c r="I38" i="1"/>
  <c r="I21" i="1"/>
  <c r="I3" i="1"/>
  <c r="D23" i="1"/>
  <c r="D15" i="1"/>
  <c r="D29" i="1"/>
  <c r="D27" i="1"/>
  <c r="D30" i="1"/>
  <c r="D31" i="1"/>
  <c r="D36" i="1"/>
  <c r="D38" i="1"/>
  <c r="D26" i="1"/>
  <c r="D21" i="1"/>
  <c r="D3" i="1"/>
  <c r="D20" i="1"/>
  <c r="D11" i="1"/>
  <c r="D14" i="1"/>
  <c r="D2" i="1"/>
  <c r="I47" i="1" l="1"/>
  <c r="D47" i="1"/>
</calcChain>
</file>

<file path=xl/sharedStrings.xml><?xml version="1.0" encoding="utf-8"?>
<sst xmlns="http://schemas.openxmlformats.org/spreadsheetml/2006/main" count="88" uniqueCount="88">
  <si>
    <t>Part</t>
  </si>
  <si>
    <t>Price ea</t>
  </si>
  <si>
    <t>Qnty</t>
  </si>
  <si>
    <t>Cost</t>
  </si>
  <si>
    <t>Link</t>
  </si>
  <si>
    <t>TT Motor</t>
  </si>
  <si>
    <t>https://www.adafruit.com/product/3777</t>
  </si>
  <si>
    <t>https://www.pololu.com/product/713</t>
  </si>
  <si>
    <t>https://www.adafruit.com/product/2166</t>
  </si>
  <si>
    <t>https://www.mouser.com/ProductDetail/ON-Semiconductor-Fairchild/2N3904TAR?qs=sGAEpiMZZMuGqqSvxcmxwoYu3JZFe%252bnV</t>
  </si>
  <si>
    <t xml:space="preserve">battery 8.4V, 900 mAhr NiMH AAA cells </t>
  </si>
  <si>
    <t>https://www.pololu.com/product/2236</t>
  </si>
  <si>
    <t>Toggle switch</t>
  </si>
  <si>
    <t>https://www.jameco.com/z/DS-40T1B1A1-1-Toggle-Switch-Single-Pole-Single-Throw-ON-OFF-SMTS101-Solder-3A-120-Amp-7-32-Inch-Mounting_72161.html</t>
  </si>
  <si>
    <t xml:space="preserve">10uF electrolytic </t>
  </si>
  <si>
    <t>https://www.jameco.com/webapp/wcs/stores/servlet/ProductDisplay?catalogId=10001&amp;freeText=94212&amp;langId=-1&amp;storeId=10001&amp;productId=94212&amp;krypto=hbpyjOOG1xaagkI1EBB9A0M53idRZwoWCbFWiVaRcMcw1H2wL6cLaBXp0%2B4DzXXujOCZNRV0rpBVFpwhwHmVHAjJRf9UhMb2OQBwq2Y0GXY%3D&amp;ddkey=https%3AStoreCatalogDrillDownView</t>
  </si>
  <si>
    <t>0.1uF non-polarized</t>
  </si>
  <si>
    <t>10k 1/4W resistor</t>
  </si>
  <si>
    <t>https://www.jameco.com/z/CF1-4W103JRC-Resistor-Carbon-Film-10k-Ohm-1-4-Watt-5-_691104.html</t>
  </si>
  <si>
    <t>330 1/4W resistor</t>
  </si>
  <si>
    <t>https://www.jameco.com/z/CF1-4W331JRC-Resistor-Carbon-Film-330-Ohm-1-4-Watt-5-_690742.html</t>
  </si>
  <si>
    <t>LED 5mm</t>
  </si>
  <si>
    <t>Arduino uno kit</t>
  </si>
  <si>
    <t>https://www.pololu.com/product/2450</t>
  </si>
  <si>
    <t>Photoresistor</t>
  </si>
  <si>
    <t>https://www.amazon.com/Gikfun-Photoresistor-GL5516-Resistors-Arduino/dp/B00RLGFIEY/ref=as_li_ss_tl?ie=UTF8&amp;qid=1534353588&amp;sr=8-2-spons&amp;keywords=ldr+arduino&amp;psc=1&amp;linkCode=sl1&amp;tag=learnroboti0d-20&amp;linkId=320297b4865851e10c49371e596a8cba&amp;language=en_US</t>
  </si>
  <si>
    <t>Total:</t>
  </si>
  <si>
    <t>5V TO-220 L7805ACV Regulator</t>
  </si>
  <si>
    <t>Need</t>
  </si>
  <si>
    <t>Have</t>
  </si>
  <si>
    <t>Bipolar Transistors - BJT NPN  - 2N3904TAR</t>
  </si>
  <si>
    <t>3.3V 250mA Linear Voltage Regulator - L4931</t>
  </si>
  <si>
    <t>Female 2x5 header</t>
  </si>
  <si>
    <t>Female 1x8 header</t>
  </si>
  <si>
    <t>Male 1x24</t>
  </si>
  <si>
    <t>Female 1x2 header</t>
  </si>
  <si>
    <t>#4-40 Nut</t>
  </si>
  <si>
    <t>#2-56 Nut</t>
  </si>
  <si>
    <t>Cadets:</t>
  </si>
  <si>
    <t>IR Sensor wires</t>
  </si>
  <si>
    <t>https://www.peconnectors.com/female-headers-pcb-1x-row-.100/hws15768/?gclid=CjwKCAjw8e7mBRBsEiwAPVxxiG_uEA68HRDANlysowqlKq-C0wXcmF-K1CQ1vdtdYdZ4VmQgK0iaPBoCLtIQAvD_BwE</t>
  </si>
  <si>
    <t>https://www.peconnectors.com/female-headers-pcb-1x-row-.100/hws1362/?gclid=CjwKCAjw8e7mBRBsEiwAPVxxiE20iwEYr6nSHe0uheb7GToCCM2SzgURKrX2Wl8Ir93pvgV3nnElQBoCMlEQAvD_BwE</t>
  </si>
  <si>
    <t>https://www.peconnectors.com/pin-headers-r/a-1x-row-.100/hws15655/</t>
  </si>
  <si>
    <t>Line sensor 90 deg header 1x40</t>
  </si>
  <si>
    <t>Total Cost</t>
  </si>
  <si>
    <t>Required</t>
  </si>
  <si>
    <t>Male to female #4-40 standoffs 2"</t>
  </si>
  <si>
    <t>Female to female #4-40 standoffs 1"</t>
  </si>
  <si>
    <t>Elegoo Wire Kit</t>
  </si>
  <si>
    <t>https://www.amazon.com/Elegoo-EL-CP-004-Multicolored-Breadboard-arduino/dp/B01EV70C78</t>
  </si>
  <si>
    <t>https://www.mouser.com/ProductDetail/Fascomp/FC4558-440-A?qs=sGAEpiMZZMtrde5aJd3qw6rAysW6QWVksr2cJwjPrqU%3D</t>
  </si>
  <si>
    <t>https://www.mouser.com/ProductDetail/Fascomp/FC2112-440-A?qs=sGAEpiMZZMtrde5aJd3qw7vH8KtW0Jf63LChwDms0E0%3D</t>
  </si>
  <si>
    <t>https://www.fastenal.com/product?query=1172478&amp;fsi=1</t>
  </si>
  <si>
    <t>#4-40 x 1" Screw</t>
  </si>
  <si>
    <t>#4-40 x 1/4" Screw</t>
  </si>
  <si>
    <t>#2-56 X 1/4" Screw</t>
  </si>
  <si>
    <t>https://www.fastenal.com/product?query=72494&amp;fsi=1</t>
  </si>
  <si>
    <t>https://www.fastenal.com/product?query=70702&amp;fsi=1</t>
  </si>
  <si>
    <t>https://www.fastenal.com/product?query=72456&amp;fsi=1</t>
  </si>
  <si>
    <t>https://www.fastenal.com/product?query=70704&amp;fsi=1</t>
  </si>
  <si>
    <t>Motor Driver: TB6612</t>
  </si>
  <si>
    <t>Sharp IR Sensors: GP2Y0A51SK0F</t>
  </si>
  <si>
    <t>PNP Transistor - 2N3906</t>
  </si>
  <si>
    <t>PCB board</t>
  </si>
  <si>
    <t>https://www.pololu.com/product/2411</t>
  </si>
  <si>
    <t>https://www.peconnectors.com/female-headers-pcb-2x-row-.100/hws1020/</t>
  </si>
  <si>
    <t>https://www.mouser.com/ProductDetail/STMicroelectronics/L7805ACV?qs=sGAEpiMZZMtUqDgmOWBjgCfuiko%2FXd2E8KO0Hua6TTA%3D</t>
  </si>
  <si>
    <t>https://www.jameco.com/z/DC-1-25-Capacitor-Ceramic-Disc-0-1-micro-F-25V-plusmn-20-37-_151116.html</t>
  </si>
  <si>
    <t>https://www.pololu.com/product/961</t>
  </si>
  <si>
    <t>QTR-8RC Reflectance Sensor Array</t>
  </si>
  <si>
    <t>https://www.jameco.com/z/GB110R-100-Piece-Red-LED-Grab-Bag_2226943.html</t>
  </si>
  <si>
    <t>Breadboard</t>
  </si>
  <si>
    <t>https://www.amazon.com/DEYUE-breadboard-Set-Prototype-Board/dp/B07LFD4LT6/ref=sr_1_4?keywords=breadboard&amp;qid=1584379122&amp;sr=8-4</t>
  </si>
  <si>
    <t>Velcro</t>
  </si>
  <si>
    <t>https://www.amazon.com/Cable-Ties-Management-Microfiber-Adjustable/dp/B07H6BPYRB/ref=sr_1_4?keywords=cord+velcro&amp;qid=1584379212&amp;sr=8-4</t>
  </si>
  <si>
    <t>13k resistor</t>
  </si>
  <si>
    <t>https://www.jameco.com/z/CF1-4W133JRC-Resistor-Carbon-Film-13K-Ohm-1-4-Watt-5-_691139.html</t>
  </si>
  <si>
    <t>1K resistor</t>
  </si>
  <si>
    <t>https://www.jameco.com/z/CF1-4W102JRC-Resistor-Carbon-Film-1k-Ohm-1-4-Watt-5-_690865.html</t>
  </si>
  <si>
    <t>https://www.amazon.com/Arduino-A000066-ARDUINO-UNO-R3/dp/B008GRTSV6/ref=sr_1_3?dchild=1&amp;keywords=arduino+uno&amp;qid=1588263479&amp;s=electronics&amp;sr=1-3</t>
  </si>
  <si>
    <t>order from pcbway or JLC, assume quantity 100</t>
  </si>
  <si>
    <t>https://www.mouser.com/ProductDetail/ON-Semiconductor-Fairchild/2N3906TF?qs=sGAEpiMZZMshyDBzk1%2FWi4G1GLBZKHK1CKzWvsLU5HY%3D</t>
  </si>
  <si>
    <t>33uF electrolytic</t>
  </si>
  <si>
    <t>https://www.jameco.com/z/R33-50-VP-R-Capacitor-Radial-33-uF-50-Volt-20-85c-6-3x11x2-5mm_93747.html</t>
  </si>
  <si>
    <t>https://www.peconnectors.com/pin-headers-straight-1x-row-.100/hws1646/</t>
  </si>
  <si>
    <t>Phillips Screwdriver</t>
  </si>
  <si>
    <t>https://www.pololu.com/product/158</t>
  </si>
  <si>
    <t>Total Cost Per Bot: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</si>
</sst>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0" xfId="0" applyFill="1" applyBorder="1" applyAlignment="1">
      <alignment wrapText="1"/>
    </xf>
    <xf numFmtId="49" fontId="0" fillId="0" borderId="0" xfId="0" applyNumberFormat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44" fontId="0" fillId="5" borderId="6" xfId="1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3" borderId="6" xfId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44" fontId="0" fillId="3" borderId="12" xfId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4" xfId="0" applyFill="1" applyBorder="1"/>
    <xf numFmtId="44" fontId="0" fillId="6" borderId="18" xfId="1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44" fontId="0" fillId="5" borderId="3" xfId="1" applyFont="1" applyFill="1" applyBorder="1" applyAlignment="1">
      <alignment horizontal="center" vertical="center"/>
    </xf>
    <xf numFmtId="44" fontId="0" fillId="5" borderId="4" xfId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4" fontId="0" fillId="3" borderId="4" xfId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4" borderId="4" xfId="1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44" fontId="0" fillId="8" borderId="21" xfId="1" applyFont="1" applyFill="1" applyBorder="1" applyAlignment="1">
      <alignment horizontal="center" vertical="center"/>
    </xf>
    <xf numFmtId="44" fontId="0" fillId="8" borderId="22" xfId="1" applyFont="1" applyFill="1" applyBorder="1" applyAlignment="1">
      <alignment horizontal="center" vertical="center"/>
    </xf>
    <xf numFmtId="8" fontId="0" fillId="5" borderId="1" xfId="1" applyNumberFormat="1" applyFont="1" applyFill="1" applyBorder="1" applyAlignment="1">
      <alignment horizontal="center" vertical="center"/>
    </xf>
    <xf numFmtId="49" fontId="5" fillId="5" borderId="1" xfId="2" applyNumberForma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49" fontId="5" fillId="3" borderId="1" xfId="2" applyNumberFormat="1" applyFill="1" applyBorder="1" applyAlignment="1">
      <alignment horizontal="center" vertical="center" wrapText="1"/>
    </xf>
    <xf numFmtId="44" fontId="0" fillId="10" borderId="1" xfId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49" fontId="5" fillId="10" borderId="1" xfId="2" applyNumberFormat="1" applyFill="1" applyBorder="1" applyAlignment="1">
      <alignment horizontal="center" vertical="center" wrapText="1"/>
    </xf>
    <xf numFmtId="0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4" fontId="0" fillId="11" borderId="1" xfId="1" applyFon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49" fontId="5" fillId="11" borderId="1" xfId="2" applyNumberFormat="1" applyFill="1" applyBorder="1" applyAlignment="1">
      <alignment horizontal="center" vertical="center" wrapText="1"/>
    </xf>
    <xf numFmtId="0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4" fontId="0" fillId="12" borderId="1" xfId="1" applyFon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49" fontId="5" fillId="12" borderId="1" xfId="2" applyNumberFormat="1" applyFill="1" applyBorder="1" applyAlignment="1">
      <alignment horizontal="center" vertical="center" wrapText="1"/>
    </xf>
    <xf numFmtId="0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4" fontId="2" fillId="10" borderId="1" xfId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44" fontId="0" fillId="10" borderId="6" xfId="1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44" fontId="0" fillId="12" borderId="6" xfId="1" applyFont="1" applyFill="1" applyBorder="1" applyAlignment="1">
      <alignment horizontal="center" vertical="center"/>
    </xf>
    <xf numFmtId="0" fontId="0" fillId="0" borderId="14" xfId="0" applyBorder="1"/>
    <xf numFmtId="0" fontId="0" fillId="0" borderId="0" xfId="0" applyBorder="1"/>
    <xf numFmtId="0" fontId="0" fillId="0" borderId="18" xfId="0" applyBorder="1"/>
    <xf numFmtId="0" fontId="0" fillId="11" borderId="5" xfId="0" applyFill="1" applyBorder="1" applyAlignment="1">
      <alignment horizontal="center" vertical="center" wrapText="1"/>
    </xf>
    <xf numFmtId="44" fontId="0" fillId="11" borderId="6" xfId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/>
    </xf>
    <xf numFmtId="49" fontId="5" fillId="4" borderId="3" xfId="2" applyNumberFormat="1" applyFill="1" applyBorder="1" applyAlignment="1">
      <alignment horizontal="center" vertical="center" wrapText="1"/>
    </xf>
    <xf numFmtId="0" fontId="0" fillId="4" borderId="3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44" fontId="0" fillId="4" borderId="11" xfId="1" applyFon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49" fontId="5" fillId="4" borderId="11" xfId="2" applyNumberFormat="1" applyFill="1" applyBorder="1" applyAlignment="1">
      <alignment horizontal="center" vertical="center" wrapText="1"/>
    </xf>
    <xf numFmtId="0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44" fontId="0" fillId="4" borderId="12" xfId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 wrapText="1"/>
    </xf>
    <xf numFmtId="2" fontId="0" fillId="8" borderId="21" xfId="0" applyNumberFormat="1" applyFill="1" applyBorder="1" applyAlignment="1">
      <alignment horizontal="center" vertical="center"/>
    </xf>
    <xf numFmtId="49" fontId="5" fillId="8" borderId="21" xfId="2" applyNumberFormat="1" applyFill="1" applyBorder="1" applyAlignment="1">
      <alignment horizontal="center" vertical="center" wrapText="1"/>
    </xf>
    <xf numFmtId="0" fontId="0" fillId="8" borderId="2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8" fontId="0" fillId="5" borderId="3" xfId="1" applyNumberFormat="1" applyFon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49" fontId="5" fillId="5" borderId="3" xfId="2" applyNumberFormat="1" applyFill="1" applyBorder="1" applyAlignment="1">
      <alignment horizontal="center" vertical="center" wrapText="1"/>
    </xf>
    <xf numFmtId="0" fontId="0" fillId="5" borderId="3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44" fontId="0" fillId="5" borderId="11" xfId="1" applyFon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49" fontId="5" fillId="5" borderId="11" xfId="2" applyNumberFormat="1" applyFill="1" applyBorder="1" applyAlignment="1">
      <alignment horizontal="center" vertical="center" wrapText="1"/>
    </xf>
    <xf numFmtId="0" fontId="0" fillId="5" borderId="11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4" fontId="0" fillId="5" borderId="12" xfId="1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 wrapText="1"/>
    </xf>
    <xf numFmtId="44" fontId="0" fillId="9" borderId="24" xfId="1" applyFont="1" applyFill="1" applyBorder="1" applyAlignment="1">
      <alignment horizontal="center" vertical="center"/>
    </xf>
    <xf numFmtId="2" fontId="0" fillId="9" borderId="24" xfId="0" applyNumberFormat="1" applyFill="1" applyBorder="1" applyAlignment="1">
      <alignment horizontal="center" vertical="center"/>
    </xf>
    <xf numFmtId="49" fontId="0" fillId="9" borderId="24" xfId="0" applyNumberFormat="1" applyFill="1" applyBorder="1" applyAlignment="1">
      <alignment horizontal="center" vertical="center" wrapText="1"/>
    </xf>
    <xf numFmtId="0" fontId="0" fillId="9" borderId="24" xfId="0" applyNumberFormat="1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44" fontId="0" fillId="9" borderId="25" xfId="1" applyFont="1" applyFill="1" applyBorder="1" applyAlignment="1">
      <alignment horizontal="center" vertical="center"/>
    </xf>
    <xf numFmtId="49" fontId="0" fillId="8" borderId="21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4" fontId="0" fillId="3" borderId="3" xfId="1" applyFon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49" fontId="5" fillId="3" borderId="3" xfId="2" applyNumberForma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44" fontId="0" fillId="3" borderId="11" xfId="1" applyFon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49" fontId="5" fillId="3" borderId="11" xfId="2" applyNumberFormat="1" applyFill="1" applyBorder="1" applyAlignment="1">
      <alignment horizontal="center" vertical="center" wrapText="1"/>
    </xf>
    <xf numFmtId="0" fontId="0" fillId="3" borderId="11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44" fontId="0" fillId="10" borderId="3" xfId="1" applyFont="1" applyFill="1" applyBorder="1" applyAlignment="1">
      <alignment horizontal="center" vertical="center"/>
    </xf>
    <xf numFmtId="2" fontId="0" fillId="10" borderId="3" xfId="0" applyNumberFormat="1" applyFill="1" applyBorder="1" applyAlignment="1">
      <alignment horizontal="center" vertical="center"/>
    </xf>
    <xf numFmtId="49" fontId="5" fillId="10" borderId="3" xfId="2" applyNumberFormat="1" applyFill="1" applyBorder="1" applyAlignment="1">
      <alignment horizontal="center" vertical="center" wrapText="1"/>
    </xf>
    <xf numFmtId="0" fontId="0" fillId="10" borderId="3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44" fontId="0" fillId="10" borderId="4" xfId="1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 wrapText="1"/>
    </xf>
    <xf numFmtId="44" fontId="2" fillId="10" borderId="11" xfId="1" applyFont="1" applyFill="1" applyBorder="1" applyAlignment="1">
      <alignment horizontal="center" vertical="center"/>
    </xf>
    <xf numFmtId="2" fontId="0" fillId="10" borderId="11" xfId="0" applyNumberFormat="1" applyFill="1" applyBorder="1" applyAlignment="1">
      <alignment horizontal="center" vertical="center"/>
    </xf>
    <xf numFmtId="49" fontId="5" fillId="10" borderId="11" xfId="2" applyNumberFormat="1" applyFill="1" applyBorder="1" applyAlignment="1">
      <alignment horizontal="center" vertical="center" wrapText="1"/>
    </xf>
    <xf numFmtId="0" fontId="0" fillId="10" borderId="11" xfId="0" applyNumberForma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44" fontId="0" fillId="10" borderId="12" xfId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 wrapText="1"/>
    </xf>
    <xf numFmtId="44" fontId="0" fillId="12" borderId="3" xfId="1" applyFont="1" applyFill="1" applyBorder="1" applyAlignment="1">
      <alignment horizontal="center" vertical="center"/>
    </xf>
    <xf numFmtId="2" fontId="0" fillId="12" borderId="3" xfId="0" applyNumberFormat="1" applyFill="1" applyBorder="1" applyAlignment="1">
      <alignment horizontal="center" vertical="center"/>
    </xf>
    <xf numFmtId="49" fontId="5" fillId="12" borderId="3" xfId="2" applyNumberFormat="1" applyFill="1" applyBorder="1" applyAlignment="1">
      <alignment horizontal="center" vertical="center" wrapText="1"/>
    </xf>
    <xf numFmtId="0" fontId="0" fillId="12" borderId="3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44" fontId="0" fillId="12" borderId="4" xfId="1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 wrapText="1"/>
    </xf>
    <xf numFmtId="44" fontId="0" fillId="12" borderId="11" xfId="1" applyFont="1" applyFill="1" applyBorder="1" applyAlignment="1">
      <alignment horizontal="center" vertical="center"/>
    </xf>
    <xf numFmtId="2" fontId="0" fillId="12" borderId="11" xfId="0" applyNumberFormat="1" applyFill="1" applyBorder="1" applyAlignment="1">
      <alignment horizontal="center" vertical="center"/>
    </xf>
    <xf numFmtId="49" fontId="5" fillId="12" borderId="11" xfId="2" applyNumberFormat="1" applyFill="1" applyBorder="1" applyAlignment="1">
      <alignment horizontal="center" vertical="center" wrapText="1"/>
    </xf>
    <xf numFmtId="0" fontId="0" fillId="12" borderId="11" xfId="0" applyNumberFormat="1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44" fontId="0" fillId="12" borderId="12" xfId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44" fontId="0" fillId="11" borderId="3" xfId="1" applyFont="1" applyFill="1" applyBorder="1" applyAlignment="1">
      <alignment horizontal="center" vertical="center"/>
    </xf>
    <xf numFmtId="2" fontId="0" fillId="11" borderId="3" xfId="0" applyNumberFormat="1" applyFill="1" applyBorder="1" applyAlignment="1">
      <alignment horizontal="center" vertical="center"/>
    </xf>
    <xf numFmtId="49" fontId="5" fillId="11" borderId="3" xfId="2" applyNumberFormat="1" applyFill="1" applyBorder="1" applyAlignment="1">
      <alignment horizontal="center" vertical="center" wrapText="1"/>
    </xf>
    <xf numFmtId="0" fontId="0" fillId="11" borderId="3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44" fontId="0" fillId="11" borderId="4" xfId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 wrapText="1"/>
    </xf>
    <xf numFmtId="44" fontId="0" fillId="11" borderId="11" xfId="1" applyFont="1" applyFill="1" applyBorder="1" applyAlignment="1">
      <alignment horizontal="center" vertical="center"/>
    </xf>
    <xf numFmtId="2" fontId="0" fillId="11" borderId="11" xfId="0" applyNumberFormat="1" applyFill="1" applyBorder="1" applyAlignment="1">
      <alignment horizontal="center" vertical="center"/>
    </xf>
    <xf numFmtId="49" fontId="5" fillId="11" borderId="11" xfId="2" applyNumberFormat="1" applyFill="1" applyBorder="1" applyAlignment="1">
      <alignment horizontal="center" vertical="center" wrapText="1"/>
    </xf>
    <xf numFmtId="1" fontId="0" fillId="11" borderId="11" xfId="0" applyNumberForma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44" fontId="0" fillId="11" borderId="12" xfId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44" fontId="0" fillId="7" borderId="1" xfId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49" fontId="5" fillId="7" borderId="1" xfId="2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4" fontId="0" fillId="7" borderId="6" xfId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44" fontId="0" fillId="7" borderId="11" xfId="1" applyFon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49" fontId="5" fillId="7" borderId="11" xfId="2" applyNumberFormat="1" applyFill="1" applyBorder="1" applyAlignment="1">
      <alignment horizontal="center" vertical="center" wrapText="1"/>
    </xf>
    <xf numFmtId="0" fontId="0" fillId="7" borderId="11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44" fontId="0" fillId="7" borderId="12" xfId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44" fontId="0" fillId="7" borderId="3" xfId="1" applyFon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49" fontId="5" fillId="7" borderId="3" xfId="2" applyNumberFormat="1" applyFill="1" applyBorder="1" applyAlignment="1">
      <alignment horizontal="center" vertical="center" wrapText="1"/>
    </xf>
    <xf numFmtId="0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44" fontId="0" fillId="7" borderId="4" xfId="1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44" fontId="1" fillId="6" borderId="8" xfId="1" applyFont="1" applyFill="1" applyBorder="1"/>
    <xf numFmtId="8" fontId="0" fillId="3" borderId="11" xfId="1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right" wrapText="1"/>
    </xf>
    <xf numFmtId="0" fontId="1" fillId="6" borderId="7" xfId="0" applyFont="1" applyFill="1" applyBorder="1" applyAlignment="1">
      <alignment horizontal="right" wrapText="1"/>
    </xf>
    <xf numFmtId="0" fontId="1" fillId="6" borderId="13" xfId="0" applyFont="1" applyFill="1" applyBorder="1" applyAlignment="1">
      <alignment horizontal="right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ameco.com/z/DS-40T1B1A1-1-Toggle-Switch-Single-Pole-Single-Throw-ON-OFF-SMTS101-Solder-3A-120-Amp-7-32-Inch-Mounting_72161.html" TargetMode="External"/><Relationship Id="rId13" Type="http://schemas.openxmlformats.org/officeDocument/2006/relationships/hyperlink" Target="https://www.jameco.com/z/CF1-4W133JRC-Resistor-Carbon-Film-13K-Ohm-1-4-Watt-5-_691139.html" TargetMode="External"/><Relationship Id="rId18" Type="http://schemas.openxmlformats.org/officeDocument/2006/relationships/hyperlink" Target="https://www.pololu.com/product/2450" TargetMode="External"/><Relationship Id="rId26" Type="http://schemas.openxmlformats.org/officeDocument/2006/relationships/hyperlink" Target="https://www.mouser.com/ProductDetail/STMicroelectronics/L7805ACV?qs=sGAEpiMZZMtUqDgmOWBjgCfuiko%2FXd2E8KO0Hua6TTA%3D" TargetMode="External"/><Relationship Id="rId3" Type="http://schemas.openxmlformats.org/officeDocument/2006/relationships/hyperlink" Target="https://www.amazon.com/Elegoo-EL-CP-004-Multicolored-Breadboard-arduino/dp/B01EV70C78" TargetMode="External"/><Relationship Id="rId21" Type="http://schemas.openxmlformats.org/officeDocument/2006/relationships/hyperlink" Target="https://www.peconnectors.com/pin-headers-r/a-1x-row-.100/hws15655/" TargetMode="External"/><Relationship Id="rId34" Type="http://schemas.openxmlformats.org/officeDocument/2006/relationships/hyperlink" Target="https://www.mouser.com/ProductDetail/Fascomp/FC4558-440-A?qs=sGAEpiMZZMtrde5aJd3qw6rAysW6QWVksr2cJwjPrqU%3D" TargetMode="External"/><Relationship Id="rId7" Type="http://schemas.openxmlformats.org/officeDocument/2006/relationships/hyperlink" Target="https://www.pololu.com/product/2236" TargetMode="External"/><Relationship Id="rId12" Type="http://schemas.openxmlformats.org/officeDocument/2006/relationships/hyperlink" Target="https://www.jameco.com/z/CF1-4W331JRC-Resistor-Carbon-Film-330-Ohm-1-4-Watt-5-_690742.html" TargetMode="External"/><Relationship Id="rId17" Type="http://schemas.openxmlformats.org/officeDocument/2006/relationships/hyperlink" Target="https://www.peconnectors.com/female-headers-pcb-1x-row-.100/hws15768/?gclid=CjwKCAjw8e7mBRBsEiwAPVxxiG_uEA68HRDANlysowqlKq-C0wXcmF-K1CQ1vdtdYdZ4VmQgK0iaPBoCLtIQAvD_BwE" TargetMode="External"/><Relationship Id="rId25" Type="http://schemas.openxmlformats.org/officeDocument/2006/relationships/hyperlink" Target="https://www.amazon.com/Gikfun-Photoresistor-GL5516-Resistors-Arduino/dp/B00RLGFIEY/ref=as_li_ss_tl?ie=UTF8&amp;qid=1534353588&amp;sr=8-2-spons&amp;keywords=ldr+arduino&amp;psc=1&amp;linkCode=sl1&amp;tag=learnroboti0d-20&amp;linkId=320297b4865851e10c49371e596a8cba&amp;language=en_US" TargetMode="External"/><Relationship Id="rId33" Type="http://schemas.openxmlformats.org/officeDocument/2006/relationships/hyperlink" Target="https://www.fastenal.com/product?query=70702&amp;fsi=1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Arduino-A000066-ARDUINO-UNO-R3/dp/B008GRTSV6/ref=sr_1_3?dchild=1&amp;keywords=arduino+uno&amp;qid=1588263479&amp;s=electronics&amp;sr=1-3" TargetMode="External"/><Relationship Id="rId16" Type="http://schemas.openxmlformats.org/officeDocument/2006/relationships/hyperlink" Target="https://www.peconnectors.com/female-headers-pcb-2x-row-.100/hws1020/" TargetMode="External"/><Relationship Id="rId20" Type="http://schemas.openxmlformats.org/officeDocument/2006/relationships/hyperlink" Target="https://www.pololu.com/product/961" TargetMode="External"/><Relationship Id="rId29" Type="http://schemas.openxmlformats.org/officeDocument/2006/relationships/hyperlink" Target="https://www.fastenal.com/product?query=72494&amp;fsi=1" TargetMode="External"/><Relationship Id="rId1" Type="http://schemas.openxmlformats.org/officeDocument/2006/relationships/hyperlink" Target="https://www.adafruit.com/product/3777" TargetMode="External"/><Relationship Id="rId6" Type="http://schemas.openxmlformats.org/officeDocument/2006/relationships/hyperlink" Target="https://www.mouser.com/ProductDetail/ON-Semiconductor-Fairchild/2N3904TAR?qs=sGAEpiMZZMuGqqSvxcmxwoYu3JZFe%252bnV" TargetMode="External"/><Relationship Id="rId11" Type="http://schemas.openxmlformats.org/officeDocument/2006/relationships/hyperlink" Target="https://www.jameco.com/z/CF1-4W103JRC-Resistor-Carbon-Film-10k-Ohm-1-4-Watt-5-_691104.html" TargetMode="External"/><Relationship Id="rId24" Type="http://schemas.openxmlformats.org/officeDocument/2006/relationships/hyperlink" Target="https://www.amazon.com/Cable-Ties-Management-Microfiber-Adjustable/dp/B07H6BPYRB/ref=sr_1_4?keywords=cord+velcro&amp;qid=1584379212&amp;sr=8-4" TargetMode="External"/><Relationship Id="rId32" Type="http://schemas.openxmlformats.org/officeDocument/2006/relationships/hyperlink" Target="https://www.fastenal.com/product?query=70704&amp;fsi=1" TargetMode="External"/><Relationship Id="rId37" Type="http://schemas.openxmlformats.org/officeDocument/2006/relationships/hyperlink" Target="https://www.pololu.com/product/158" TargetMode="External"/><Relationship Id="rId5" Type="http://schemas.openxmlformats.org/officeDocument/2006/relationships/hyperlink" Target="https://www.adafruit.com/product/2166" TargetMode="External"/><Relationship Id="rId15" Type="http://schemas.openxmlformats.org/officeDocument/2006/relationships/hyperlink" Target="https://www.peconnectors.com/female-headers-pcb-1x-row-.100/hws1362/?gclid=CjwKCAjw8e7mBRBsEiwAPVxxiE20iwEYr6nSHe0uheb7GToCCM2SzgURKrX2Wl8Ir93pvgV3nnElQBoCMlEQAvD_BwE" TargetMode="External"/><Relationship Id="rId23" Type="http://schemas.openxmlformats.org/officeDocument/2006/relationships/hyperlink" Target="https://www.amazon.com/DEYUE-breadboard-Set-Prototype-Board/dp/B07LFD4LT6/ref=sr_1_4?keywords=breadboard&amp;qid=1584379122&amp;sr=8-4" TargetMode="External"/><Relationship Id="rId28" Type="http://schemas.openxmlformats.org/officeDocument/2006/relationships/hyperlink" Target="https://www.jameco.com/z/CF1-4W102JRC-Resistor-Carbon-Film-1k-Ohm-1-4-Watt-5-_690865.html" TargetMode="External"/><Relationship Id="rId36" Type="http://schemas.openxmlformats.org/officeDocument/2006/relationships/hyperlink" Target="https://www.jameco.com/z/R33-50-VP-R-Capacitor-Radial-33-uF-50-Volt-20-85c-6-3x11x2-5mm_93747.html" TargetMode="External"/><Relationship Id="rId10" Type="http://schemas.openxmlformats.org/officeDocument/2006/relationships/hyperlink" Target="https://www.jameco.com/z/DC-1-25-Capacitor-Ceramic-Disc-0-1-micro-F-25V-plusmn-20-37-_151116.html" TargetMode="External"/><Relationship Id="rId19" Type="http://schemas.openxmlformats.org/officeDocument/2006/relationships/hyperlink" Target="https://www.pololu.com/product/2411" TargetMode="External"/><Relationship Id="rId31" Type="http://schemas.openxmlformats.org/officeDocument/2006/relationships/hyperlink" Target="https://www.fastenal.com/product?query=72456&amp;fsi=1" TargetMode="External"/><Relationship Id="rId4" Type="http://schemas.openxmlformats.org/officeDocument/2006/relationships/hyperlink" Target="https://www.pololu.com/product/713" TargetMode="External"/><Relationship Id="rId9" Type="http://schemas.openxmlformats.org/officeDocument/2006/relationships/hyperlink" Target="https://www.jameco.com/webapp/wcs/stores/servlet/ProductDisplay?catalogId=10001&amp;freeText=94212&amp;langId=-1&amp;storeId=10001&amp;productId=94212&amp;krypto=hbpyjOOG1xaagkI1EBB9A0M53idRZwoWCbFWiVaRcMcw1H2wL6cLaBXp0%2B4DzXXujOCZNRV0rpBVFpwhwHmVHAjJRf9UhMb2OQBwq2Y0GXY%3D&amp;ddkey=https%3AStoreCatalogDrillDownView" TargetMode="External"/><Relationship Id="rId14" Type="http://schemas.openxmlformats.org/officeDocument/2006/relationships/hyperlink" Target="https://www.peconnectors.com/pin-headers-straight-1x-row-.100/hws1646/" TargetMode="External"/><Relationship Id="rId22" Type="http://schemas.openxmlformats.org/officeDocument/2006/relationships/hyperlink" Target="https://www.jameco.com/z/GB110R-100-Piece-Red-LED-Grab-Bag_2226943.html" TargetMode="External"/><Relationship Id="rId27" Type="http://schemas.openxmlformats.org/officeDocument/2006/relationships/hyperlink" Target="https://www.mouser.com/ProductDetail/ON-Semiconductor-Fairchild/2N3906TF?qs=sGAEpiMZZMshyDBzk1%2FWi4G1GLBZKHK1CKzWvsLU5HY%3D" TargetMode="External"/><Relationship Id="rId30" Type="http://schemas.openxmlformats.org/officeDocument/2006/relationships/hyperlink" Target="https://www.fastenal.com/product?query=1172478&amp;fsi=1" TargetMode="External"/><Relationship Id="rId35" Type="http://schemas.openxmlformats.org/officeDocument/2006/relationships/hyperlink" Target="https://www.mouser.com/ProductDetail/Fascomp/FC2112-440-A?qs=sGAEpiMZZMtrde5aJd3qw7vH8KtW0Jf63LChwDms0E0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zoomScaleNormal="100" workbookViewId="0">
      <selection activeCell="A26" sqref="A26"/>
    </sheetView>
  </sheetViews>
  <sheetFormatPr defaultRowHeight="15" x14ac:dyDescent="0.25"/>
  <cols>
    <col min="1" max="1" width="38.42578125" bestFit="1" customWidth="1"/>
    <col min="2" max="2" width="8.42578125" customWidth="1"/>
    <col min="3" max="3" width="8.140625" bestFit="1" customWidth="1"/>
    <col min="4" max="4" width="9" bestFit="1" customWidth="1"/>
    <col min="5" max="5" width="37.28515625" customWidth="1"/>
    <col min="6" max="6" width="12" bestFit="1" customWidth="1"/>
    <col min="7" max="7" width="5.85546875" bestFit="1" customWidth="1"/>
    <col min="8" max="8" width="8.28515625" customWidth="1"/>
    <col min="9" max="9" width="11.5703125" bestFit="1" customWidth="1"/>
  </cols>
  <sheetData>
    <row r="1" spans="1:9" ht="32.25" thickBot="1" x14ac:dyDescent="0.3">
      <c r="A1" s="61" t="s">
        <v>0</v>
      </c>
      <c r="B1" s="13" t="s">
        <v>1</v>
      </c>
      <c r="C1" s="13" t="s">
        <v>2</v>
      </c>
      <c r="D1" s="13" t="s">
        <v>3</v>
      </c>
      <c r="E1" s="62" t="s">
        <v>4</v>
      </c>
      <c r="F1" s="63" t="s">
        <v>45</v>
      </c>
      <c r="G1" s="13" t="s">
        <v>29</v>
      </c>
      <c r="H1" s="13" t="s">
        <v>28</v>
      </c>
      <c r="I1" s="14" t="s">
        <v>44</v>
      </c>
    </row>
    <row r="2" spans="1:9" ht="30" x14ac:dyDescent="0.25">
      <c r="A2" s="64" t="s">
        <v>5</v>
      </c>
      <c r="B2" s="21">
        <v>2.36</v>
      </c>
      <c r="C2" s="65">
        <v>2</v>
      </c>
      <c r="D2" s="21">
        <f t="shared" ref="D2:D29" si="0">+B2*C2</f>
        <v>4.72</v>
      </c>
      <c r="E2" s="66" t="s">
        <v>6</v>
      </c>
      <c r="F2" s="67">
        <f>$G$47*C2</f>
        <v>200</v>
      </c>
      <c r="G2" s="20"/>
      <c r="H2" s="20">
        <f>F2-G2</f>
        <v>200</v>
      </c>
      <c r="I2" s="22">
        <f>H2*B2</f>
        <v>472</v>
      </c>
    </row>
    <row r="3" spans="1:9" ht="30.75" thickBot="1" x14ac:dyDescent="0.3">
      <c r="A3" s="68" t="s">
        <v>31</v>
      </c>
      <c r="B3" s="69">
        <v>0.86</v>
      </c>
      <c r="C3" s="70">
        <v>1</v>
      </c>
      <c r="D3" s="69">
        <f>+B3*C3</f>
        <v>0.86</v>
      </c>
      <c r="E3" s="71" t="s">
        <v>8</v>
      </c>
      <c r="F3" s="72">
        <f>$G$47*C3</f>
        <v>100</v>
      </c>
      <c r="G3" s="73"/>
      <c r="H3" s="73">
        <f>F3-G3</f>
        <v>100</v>
      </c>
      <c r="I3" s="74">
        <f>H3*B3</f>
        <v>86</v>
      </c>
    </row>
    <row r="4" spans="1:9" ht="15.75" thickBot="1" x14ac:dyDescent="0.3">
      <c r="A4" s="75"/>
      <c r="B4" s="24"/>
      <c r="C4" s="76"/>
      <c r="D4" s="24"/>
      <c r="E4" s="77"/>
      <c r="F4" s="78"/>
      <c r="G4" s="23"/>
      <c r="H4" s="23"/>
      <c r="I4" s="25"/>
    </row>
    <row r="5" spans="1:9" ht="75" x14ac:dyDescent="0.25">
      <c r="A5" s="79" t="s">
        <v>71</v>
      </c>
      <c r="B5" s="80">
        <v>8.99</v>
      </c>
      <c r="C5" s="81">
        <v>0.16666666666666666</v>
      </c>
      <c r="D5" s="16">
        <f>+B5*C5</f>
        <v>1.4983333333333333</v>
      </c>
      <c r="E5" s="82" t="s">
        <v>72</v>
      </c>
      <c r="F5" s="83">
        <f>$G$47*C5</f>
        <v>16.666666666666664</v>
      </c>
      <c r="G5" s="15"/>
      <c r="H5" s="15">
        <f>F5-G5</f>
        <v>16.666666666666664</v>
      </c>
      <c r="I5" s="17">
        <f>H5*B5</f>
        <v>149.83333333333331</v>
      </c>
    </row>
    <row r="6" spans="1:9" ht="75" x14ac:dyDescent="0.25">
      <c r="A6" s="49" t="s">
        <v>73</v>
      </c>
      <c r="B6" s="26">
        <v>7.59</v>
      </c>
      <c r="C6" s="5">
        <v>1.6666666666666666E-2</v>
      </c>
      <c r="D6" s="10">
        <f>+B6*C6</f>
        <v>0.1265</v>
      </c>
      <c r="E6" s="27" t="s">
        <v>74</v>
      </c>
      <c r="F6" s="28"/>
      <c r="G6" s="3"/>
      <c r="H6" s="3">
        <f>F6-G6</f>
        <v>0</v>
      </c>
      <c r="I6" s="4">
        <f>H6*B6</f>
        <v>0</v>
      </c>
    </row>
    <row r="7" spans="1:9" ht="75" x14ac:dyDescent="0.25">
      <c r="A7" s="49" t="s">
        <v>22</v>
      </c>
      <c r="B7" s="10">
        <v>22</v>
      </c>
      <c r="C7" s="5">
        <v>1</v>
      </c>
      <c r="D7" s="10">
        <v>20.9</v>
      </c>
      <c r="E7" s="27" t="s">
        <v>79</v>
      </c>
      <c r="F7" s="28">
        <f>$G$47*C7</f>
        <v>100</v>
      </c>
      <c r="G7" s="3"/>
      <c r="H7" s="3">
        <f>F7-G7</f>
        <v>100</v>
      </c>
      <c r="I7" s="4">
        <f>H7*B7</f>
        <v>2200</v>
      </c>
    </row>
    <row r="8" spans="1:9" ht="45" x14ac:dyDescent="0.25">
      <c r="A8" s="49" t="s">
        <v>48</v>
      </c>
      <c r="B8" s="10">
        <v>6.98</v>
      </c>
      <c r="C8" s="5">
        <v>1</v>
      </c>
      <c r="D8" s="10">
        <f>+B8*C8</f>
        <v>6.98</v>
      </c>
      <c r="E8" s="27" t="s">
        <v>49</v>
      </c>
      <c r="F8" s="28">
        <f>$G$47*C8</f>
        <v>100</v>
      </c>
      <c r="G8" s="3"/>
      <c r="H8" s="3">
        <f>F8-G8</f>
        <v>100</v>
      </c>
      <c r="I8" s="4">
        <f>H8*B8</f>
        <v>698</v>
      </c>
    </row>
    <row r="9" spans="1:9" ht="28.5" customHeight="1" thickBot="1" x14ac:dyDescent="0.3">
      <c r="A9" s="84" t="s">
        <v>24</v>
      </c>
      <c r="B9" s="85">
        <v>5.78</v>
      </c>
      <c r="C9" s="86">
        <v>0.15</v>
      </c>
      <c r="D9" s="85">
        <f t="shared" ref="D9" si="1">+B9*C9</f>
        <v>0.86699999999999999</v>
      </c>
      <c r="E9" s="87" t="s">
        <v>25</v>
      </c>
      <c r="F9" s="88"/>
      <c r="G9" s="89"/>
      <c r="H9" s="89">
        <f>F9-G9</f>
        <v>0</v>
      </c>
      <c r="I9" s="90">
        <f>H9*B9</f>
        <v>0</v>
      </c>
    </row>
    <row r="10" spans="1:9" ht="15.75" thickBot="1" x14ac:dyDescent="0.3">
      <c r="A10" s="75"/>
      <c r="B10" s="24"/>
      <c r="C10" s="76"/>
      <c r="D10" s="24"/>
      <c r="E10" s="77"/>
      <c r="F10" s="78"/>
      <c r="G10" s="23"/>
      <c r="H10" s="23"/>
      <c r="I10" s="25"/>
    </row>
    <row r="11" spans="1:9" ht="30.75" thickBot="1" x14ac:dyDescent="0.3">
      <c r="A11" s="91" t="s">
        <v>63</v>
      </c>
      <c r="B11" s="92">
        <v>0.7</v>
      </c>
      <c r="C11" s="93">
        <v>1</v>
      </c>
      <c r="D11" s="92">
        <f>+B11*C11</f>
        <v>0.7</v>
      </c>
      <c r="E11" s="94" t="s">
        <v>80</v>
      </c>
      <c r="F11" s="95">
        <v>100</v>
      </c>
      <c r="G11" s="96"/>
      <c r="H11" s="96">
        <f>F11-G11</f>
        <v>100</v>
      </c>
      <c r="I11" s="97">
        <f>H11*B11</f>
        <v>70</v>
      </c>
    </row>
    <row r="12" spans="1:9" ht="15.75" thickBot="1" x14ac:dyDescent="0.3">
      <c r="A12" s="75"/>
      <c r="B12" s="24"/>
      <c r="C12" s="76"/>
      <c r="D12" s="24"/>
      <c r="E12" s="98"/>
      <c r="F12" s="78"/>
      <c r="G12" s="23"/>
      <c r="H12" s="23"/>
      <c r="I12" s="25"/>
    </row>
    <row r="13" spans="1:9" x14ac:dyDescent="0.25">
      <c r="A13" s="99" t="s">
        <v>10</v>
      </c>
      <c r="B13" s="100">
        <v>11.66</v>
      </c>
      <c r="C13" s="101">
        <v>1</v>
      </c>
      <c r="D13" s="100">
        <f>+B13*C13</f>
        <v>11.66</v>
      </c>
      <c r="E13" s="102" t="s">
        <v>11</v>
      </c>
      <c r="F13" s="103"/>
      <c r="G13" s="18"/>
      <c r="H13" s="18">
        <f t="shared" ref="H13:H18" si="2">F13-G13</f>
        <v>0</v>
      </c>
      <c r="I13" s="19">
        <f t="shared" ref="I13:I18" si="3">H13*B13</f>
        <v>0</v>
      </c>
    </row>
    <row r="14" spans="1:9" x14ac:dyDescent="0.25">
      <c r="A14" s="50" t="s">
        <v>60</v>
      </c>
      <c r="B14" s="30">
        <v>2.94</v>
      </c>
      <c r="C14" s="31">
        <v>1</v>
      </c>
      <c r="D14" s="30">
        <f t="shared" si="0"/>
        <v>2.94</v>
      </c>
      <c r="E14" s="32" t="s">
        <v>7</v>
      </c>
      <c r="F14" s="29">
        <f>$G$47*C14</f>
        <v>100</v>
      </c>
      <c r="G14" s="6"/>
      <c r="H14" s="6">
        <f t="shared" si="2"/>
        <v>100</v>
      </c>
      <c r="I14" s="7">
        <f t="shared" si="3"/>
        <v>294</v>
      </c>
    </row>
    <row r="15" spans="1:9" x14ac:dyDescent="0.25">
      <c r="A15" s="50" t="s">
        <v>61</v>
      </c>
      <c r="B15" s="30">
        <v>9.93</v>
      </c>
      <c r="C15" s="31">
        <v>3</v>
      </c>
      <c r="D15" s="30">
        <f>+B15*C15</f>
        <v>29.79</v>
      </c>
      <c r="E15" s="32" t="s">
        <v>23</v>
      </c>
      <c r="F15" s="29">
        <f>$G$47*C15</f>
        <v>300</v>
      </c>
      <c r="G15" s="6"/>
      <c r="H15" s="6">
        <f t="shared" si="2"/>
        <v>300</v>
      </c>
      <c r="I15" s="7">
        <f t="shared" si="3"/>
        <v>2979</v>
      </c>
    </row>
    <row r="16" spans="1:9" x14ac:dyDescent="0.25">
      <c r="A16" s="50" t="s">
        <v>39</v>
      </c>
      <c r="B16" s="30">
        <v>0.79</v>
      </c>
      <c r="C16" s="31">
        <v>3</v>
      </c>
      <c r="D16" s="30">
        <f>+B16*C16</f>
        <v>2.37</v>
      </c>
      <c r="E16" s="32" t="s">
        <v>64</v>
      </c>
      <c r="F16" s="29">
        <f>$G$47*C16</f>
        <v>300</v>
      </c>
      <c r="G16" s="6"/>
      <c r="H16" s="6">
        <f t="shared" si="2"/>
        <v>300</v>
      </c>
      <c r="I16" s="7">
        <f t="shared" si="3"/>
        <v>237</v>
      </c>
    </row>
    <row r="17" spans="1:9" x14ac:dyDescent="0.25">
      <c r="A17" s="50" t="s">
        <v>69</v>
      </c>
      <c r="B17" s="30">
        <v>7.95</v>
      </c>
      <c r="C17" s="31">
        <v>1</v>
      </c>
      <c r="D17" s="30">
        <f>+B17*C17</f>
        <v>7.95</v>
      </c>
      <c r="E17" s="32" t="s">
        <v>68</v>
      </c>
      <c r="F17" s="29">
        <f>$G$47*C17</f>
        <v>100</v>
      </c>
      <c r="G17" s="6"/>
      <c r="H17" s="6">
        <f t="shared" si="2"/>
        <v>100</v>
      </c>
      <c r="I17" s="7">
        <f t="shared" si="3"/>
        <v>795</v>
      </c>
    </row>
    <row r="18" spans="1:9" ht="15.75" thickBot="1" x14ac:dyDescent="0.3">
      <c r="A18" s="104" t="s">
        <v>85</v>
      </c>
      <c r="B18" s="175">
        <v>1.35</v>
      </c>
      <c r="C18" s="106">
        <v>1</v>
      </c>
      <c r="D18" s="105">
        <f>+B18*C18</f>
        <v>1.35</v>
      </c>
      <c r="E18" s="107" t="s">
        <v>86</v>
      </c>
      <c r="F18" s="108">
        <v>30</v>
      </c>
      <c r="G18" s="8"/>
      <c r="H18" s="8">
        <f t="shared" si="2"/>
        <v>30</v>
      </c>
      <c r="I18" s="9">
        <f t="shared" si="3"/>
        <v>40.5</v>
      </c>
    </row>
    <row r="19" spans="1:9" ht="15.75" thickBot="1" x14ac:dyDescent="0.3">
      <c r="A19" s="75"/>
      <c r="B19" s="24"/>
      <c r="C19" s="76"/>
      <c r="D19" s="24"/>
      <c r="E19" s="77"/>
      <c r="F19" s="78"/>
      <c r="G19" s="23"/>
      <c r="H19" s="23"/>
      <c r="I19" s="25"/>
    </row>
    <row r="20" spans="1:9" ht="60" x14ac:dyDescent="0.25">
      <c r="A20" s="109" t="s">
        <v>27</v>
      </c>
      <c r="B20" s="110">
        <v>0.47</v>
      </c>
      <c r="C20" s="111">
        <v>1</v>
      </c>
      <c r="D20" s="110">
        <f t="shared" si="0"/>
        <v>0.47</v>
      </c>
      <c r="E20" s="112" t="s">
        <v>66</v>
      </c>
      <c r="F20" s="113">
        <f>$G$47*C20</f>
        <v>100</v>
      </c>
      <c r="G20" s="114"/>
      <c r="H20" s="114">
        <f>F20-G20</f>
        <v>100</v>
      </c>
      <c r="I20" s="115">
        <f>H20*B20</f>
        <v>47</v>
      </c>
    </row>
    <row r="21" spans="1:9" ht="60" x14ac:dyDescent="0.25">
      <c r="A21" s="51" t="s">
        <v>30</v>
      </c>
      <c r="B21" s="33">
        <v>5.8999999999999997E-2</v>
      </c>
      <c r="C21" s="34">
        <v>2</v>
      </c>
      <c r="D21" s="33">
        <f t="shared" si="0"/>
        <v>0.11799999999999999</v>
      </c>
      <c r="E21" s="35" t="s">
        <v>9</v>
      </c>
      <c r="F21" s="36">
        <f>$G$47*C21</f>
        <v>200</v>
      </c>
      <c r="G21" s="37"/>
      <c r="H21" s="37">
        <f>F21-G21</f>
        <v>200</v>
      </c>
      <c r="I21" s="52">
        <f>H21*B21</f>
        <v>11.799999999999999</v>
      </c>
    </row>
    <row r="22" spans="1:9" ht="75" x14ac:dyDescent="0.25">
      <c r="A22" s="51" t="s">
        <v>62</v>
      </c>
      <c r="B22" s="33">
        <v>0.06</v>
      </c>
      <c r="C22" s="34">
        <v>1</v>
      </c>
      <c r="D22" s="33">
        <f t="shared" si="0"/>
        <v>0.06</v>
      </c>
      <c r="E22" s="35" t="s">
        <v>81</v>
      </c>
      <c r="F22" s="36">
        <v>100</v>
      </c>
      <c r="G22" s="37"/>
      <c r="H22" s="37">
        <f>F22-G22</f>
        <v>100</v>
      </c>
      <c r="I22" s="52">
        <f>H22*B22</f>
        <v>6</v>
      </c>
    </row>
    <row r="23" spans="1:9" ht="60" x14ac:dyDescent="0.25">
      <c r="A23" s="53" t="s">
        <v>46</v>
      </c>
      <c r="B23" s="48">
        <v>0.56999999999999995</v>
      </c>
      <c r="C23" s="34">
        <v>4</v>
      </c>
      <c r="D23" s="48">
        <f>+B23*C23</f>
        <v>2.2799999999999998</v>
      </c>
      <c r="E23" s="35" t="s">
        <v>50</v>
      </c>
      <c r="F23" s="36">
        <f>$G$47*C23</f>
        <v>400</v>
      </c>
      <c r="G23" s="37">
        <v>0</v>
      </c>
      <c r="H23" s="37">
        <f>F23-G23</f>
        <v>400</v>
      </c>
      <c r="I23" s="52">
        <f>H23*B23</f>
        <v>227.99999999999997</v>
      </c>
    </row>
    <row r="24" spans="1:9" ht="60.75" thickBot="1" x14ac:dyDescent="0.3">
      <c r="A24" s="116" t="s">
        <v>47</v>
      </c>
      <c r="B24" s="117">
        <v>0.25</v>
      </c>
      <c r="C24" s="118">
        <v>4</v>
      </c>
      <c r="D24" s="117">
        <f>+B24*C24</f>
        <v>1</v>
      </c>
      <c r="E24" s="119" t="s">
        <v>51</v>
      </c>
      <c r="F24" s="120">
        <f>$G$47*C24</f>
        <v>400</v>
      </c>
      <c r="G24" s="121">
        <v>0</v>
      </c>
      <c r="H24" s="121">
        <f>F24-G24</f>
        <v>400</v>
      </c>
      <c r="I24" s="122">
        <f>H24*B24</f>
        <v>100</v>
      </c>
    </row>
    <row r="25" spans="1:9" ht="15.75" thickBot="1" x14ac:dyDescent="0.3">
      <c r="A25" s="75"/>
      <c r="B25" s="24"/>
      <c r="C25" s="76"/>
      <c r="D25" s="24"/>
      <c r="E25" s="77"/>
      <c r="F25" s="78"/>
      <c r="G25" s="23"/>
      <c r="H25" s="23"/>
      <c r="I25" s="25"/>
    </row>
    <row r="26" spans="1:9" ht="75" x14ac:dyDescent="0.25">
      <c r="A26" s="123" t="s">
        <v>12</v>
      </c>
      <c r="B26" s="124">
        <v>1.25</v>
      </c>
      <c r="C26" s="125">
        <v>1</v>
      </c>
      <c r="D26" s="124">
        <f t="shared" si="0"/>
        <v>1.25</v>
      </c>
      <c r="E26" s="126" t="s">
        <v>13</v>
      </c>
      <c r="F26" s="127">
        <f>$G$47*C26</f>
        <v>100</v>
      </c>
      <c r="G26" s="128"/>
      <c r="H26" s="128">
        <f t="shared" ref="H26:H34" si="4">F26-G26</f>
        <v>100</v>
      </c>
      <c r="I26" s="129">
        <f t="shared" ref="I26:I34" si="5">H26*B26</f>
        <v>125</v>
      </c>
    </row>
    <row r="27" spans="1:9" ht="135" x14ac:dyDescent="0.25">
      <c r="A27" s="54" t="s">
        <v>14</v>
      </c>
      <c r="B27" s="43">
        <v>0.09</v>
      </c>
      <c r="C27" s="44">
        <v>1</v>
      </c>
      <c r="D27" s="43">
        <f t="shared" si="0"/>
        <v>0.09</v>
      </c>
      <c r="E27" s="45" t="s">
        <v>15</v>
      </c>
      <c r="F27" s="46">
        <v>100</v>
      </c>
      <c r="G27" s="47"/>
      <c r="H27" s="47">
        <f t="shared" si="4"/>
        <v>100</v>
      </c>
      <c r="I27" s="55">
        <f t="shared" si="5"/>
        <v>9</v>
      </c>
    </row>
    <row r="28" spans="1:9" ht="45" x14ac:dyDescent="0.25">
      <c r="A28" s="54" t="s">
        <v>82</v>
      </c>
      <c r="B28" s="43">
        <v>0.08</v>
      </c>
      <c r="C28" s="44">
        <v>1</v>
      </c>
      <c r="D28" s="43">
        <f t="shared" ref="D28" si="6">+B28*C28</f>
        <v>0.08</v>
      </c>
      <c r="E28" s="45" t="s">
        <v>83</v>
      </c>
      <c r="F28" s="46">
        <v>100</v>
      </c>
      <c r="G28" s="47"/>
      <c r="H28" s="47">
        <f t="shared" si="4"/>
        <v>100</v>
      </c>
      <c r="I28" s="55">
        <f t="shared" si="5"/>
        <v>8</v>
      </c>
    </row>
    <row r="29" spans="1:9" ht="45" x14ac:dyDescent="0.25">
      <c r="A29" s="54" t="s">
        <v>16</v>
      </c>
      <c r="B29" s="43">
        <v>0.08</v>
      </c>
      <c r="C29" s="44">
        <v>3</v>
      </c>
      <c r="D29" s="43">
        <f t="shared" si="0"/>
        <v>0.24</v>
      </c>
      <c r="E29" s="45" t="s">
        <v>67</v>
      </c>
      <c r="F29" s="46">
        <f>$G$47*C29</f>
        <v>300</v>
      </c>
      <c r="G29" s="47"/>
      <c r="H29" s="47">
        <f t="shared" si="4"/>
        <v>300</v>
      </c>
      <c r="I29" s="55">
        <f t="shared" si="5"/>
        <v>24</v>
      </c>
    </row>
    <row r="30" spans="1:9" ht="14.25" customHeight="1" x14ac:dyDescent="0.25">
      <c r="A30" s="54" t="s">
        <v>17</v>
      </c>
      <c r="B30" s="43">
        <v>1.7899999999999999E-2</v>
      </c>
      <c r="C30" s="44">
        <v>5</v>
      </c>
      <c r="D30" s="43">
        <f t="shared" ref="D30:D39" si="7">+B30*C30</f>
        <v>8.9499999999999996E-2</v>
      </c>
      <c r="E30" s="45" t="s">
        <v>18</v>
      </c>
      <c r="F30" s="46">
        <f>$G$47*C30</f>
        <v>500</v>
      </c>
      <c r="G30" s="47"/>
      <c r="H30" s="47">
        <f t="shared" si="4"/>
        <v>500</v>
      </c>
      <c r="I30" s="55">
        <f t="shared" si="5"/>
        <v>8.9499999999999993</v>
      </c>
    </row>
    <row r="31" spans="1:9" ht="45" x14ac:dyDescent="0.25">
      <c r="A31" s="54" t="s">
        <v>19</v>
      </c>
      <c r="B31" s="43">
        <v>1.7899999999999999E-2</v>
      </c>
      <c r="C31" s="44">
        <v>1</v>
      </c>
      <c r="D31" s="43">
        <f t="shared" si="7"/>
        <v>1.7899999999999999E-2</v>
      </c>
      <c r="E31" s="45" t="s">
        <v>20</v>
      </c>
      <c r="F31" s="46">
        <v>100</v>
      </c>
      <c r="G31" s="47"/>
      <c r="H31" s="47">
        <f t="shared" si="4"/>
        <v>100</v>
      </c>
      <c r="I31" s="55">
        <f t="shared" si="5"/>
        <v>1.79</v>
      </c>
    </row>
    <row r="32" spans="1:9" ht="45" x14ac:dyDescent="0.25">
      <c r="A32" s="54" t="s">
        <v>75</v>
      </c>
      <c r="B32" s="43">
        <v>1.7899999999999999E-2</v>
      </c>
      <c r="C32" s="44">
        <v>1</v>
      </c>
      <c r="D32" s="43">
        <f t="shared" si="7"/>
        <v>1.7899999999999999E-2</v>
      </c>
      <c r="E32" s="45" t="s">
        <v>76</v>
      </c>
      <c r="F32" s="46">
        <v>100</v>
      </c>
      <c r="G32" s="47"/>
      <c r="H32" s="47">
        <f t="shared" si="4"/>
        <v>100</v>
      </c>
      <c r="I32" s="55">
        <f t="shared" si="5"/>
        <v>1.79</v>
      </c>
    </row>
    <row r="33" spans="1:9" ht="45" x14ac:dyDescent="0.25">
      <c r="A33" s="54" t="s">
        <v>77</v>
      </c>
      <c r="B33" s="43">
        <v>1.7899999999999999E-2</v>
      </c>
      <c r="C33" s="44">
        <v>1</v>
      </c>
      <c r="D33" s="43">
        <f t="shared" ref="D33" si="8">+B33*C33</f>
        <v>1.7899999999999999E-2</v>
      </c>
      <c r="E33" s="45" t="s">
        <v>78</v>
      </c>
      <c r="F33" s="46">
        <v>100</v>
      </c>
      <c r="G33" s="47"/>
      <c r="H33" s="47">
        <f t="shared" si="4"/>
        <v>100</v>
      </c>
      <c r="I33" s="55">
        <f t="shared" si="5"/>
        <v>1.79</v>
      </c>
    </row>
    <row r="34" spans="1:9" ht="45.75" thickBot="1" x14ac:dyDescent="0.3">
      <c r="A34" s="130" t="s">
        <v>21</v>
      </c>
      <c r="B34" s="131">
        <v>4.95</v>
      </c>
      <c r="C34" s="132">
        <v>0.02</v>
      </c>
      <c r="D34" s="131">
        <f t="shared" si="7"/>
        <v>9.9000000000000005E-2</v>
      </c>
      <c r="E34" s="133" t="s">
        <v>70</v>
      </c>
      <c r="F34" s="134">
        <f>$G$47*C34</f>
        <v>2</v>
      </c>
      <c r="G34" s="135"/>
      <c r="H34" s="135">
        <f t="shared" si="4"/>
        <v>2</v>
      </c>
      <c r="I34" s="136">
        <f t="shared" si="5"/>
        <v>9.9</v>
      </c>
    </row>
    <row r="35" spans="1:9" ht="15.75" thickBot="1" x14ac:dyDescent="0.3">
      <c r="A35" s="56"/>
      <c r="B35" s="57"/>
      <c r="C35" s="57"/>
      <c r="D35" s="57"/>
      <c r="E35" s="57"/>
      <c r="F35" s="57"/>
      <c r="G35" s="57"/>
      <c r="H35" s="57"/>
      <c r="I35" s="58"/>
    </row>
    <row r="36" spans="1:9" ht="30" x14ac:dyDescent="0.25">
      <c r="A36" s="137" t="s">
        <v>34</v>
      </c>
      <c r="B36" s="138">
        <v>0.3</v>
      </c>
      <c r="C36" s="139">
        <v>1</v>
      </c>
      <c r="D36" s="138">
        <f>+B36*C36</f>
        <v>0.3</v>
      </c>
      <c r="E36" s="140" t="s">
        <v>84</v>
      </c>
      <c r="F36" s="141">
        <f>$G$47*C36</f>
        <v>100</v>
      </c>
      <c r="G36" s="142"/>
      <c r="H36" s="142">
        <f>F36-G36</f>
        <v>100</v>
      </c>
      <c r="I36" s="143">
        <f>H36*B36</f>
        <v>30</v>
      </c>
    </row>
    <row r="37" spans="1:9" ht="90" x14ac:dyDescent="0.25">
      <c r="A37" s="59" t="s">
        <v>33</v>
      </c>
      <c r="B37" s="38">
        <v>0.38</v>
      </c>
      <c r="C37" s="39">
        <v>2</v>
      </c>
      <c r="D37" s="38">
        <f t="shared" si="7"/>
        <v>0.76</v>
      </c>
      <c r="E37" s="40" t="s">
        <v>41</v>
      </c>
      <c r="F37" s="41">
        <f>$G$47*C37</f>
        <v>200</v>
      </c>
      <c r="G37" s="42"/>
      <c r="H37" s="42">
        <f>F37-G37</f>
        <v>200</v>
      </c>
      <c r="I37" s="60">
        <f>H37*B37</f>
        <v>76</v>
      </c>
    </row>
    <row r="38" spans="1:9" ht="30" x14ac:dyDescent="0.25">
      <c r="A38" s="59" t="s">
        <v>32</v>
      </c>
      <c r="B38" s="38">
        <v>0.49</v>
      </c>
      <c r="C38" s="39">
        <v>1</v>
      </c>
      <c r="D38" s="38">
        <f t="shared" si="7"/>
        <v>0.49</v>
      </c>
      <c r="E38" s="40" t="s">
        <v>65</v>
      </c>
      <c r="F38" s="41">
        <f>$G$47*C38</f>
        <v>100</v>
      </c>
      <c r="G38" s="42"/>
      <c r="H38" s="42">
        <f>F38-G38</f>
        <v>100</v>
      </c>
      <c r="I38" s="60">
        <f>H38*B38</f>
        <v>49</v>
      </c>
    </row>
    <row r="39" spans="1:9" ht="105" x14ac:dyDescent="0.25">
      <c r="A39" s="59" t="s">
        <v>35</v>
      </c>
      <c r="B39" s="38">
        <v>0.2</v>
      </c>
      <c r="C39" s="39">
        <v>2</v>
      </c>
      <c r="D39" s="38">
        <f t="shared" si="7"/>
        <v>0.4</v>
      </c>
      <c r="E39" s="40" t="s">
        <v>40</v>
      </c>
      <c r="F39" s="41">
        <f>$G$47*C39</f>
        <v>200</v>
      </c>
      <c r="G39" s="42"/>
      <c r="H39" s="42">
        <f>F39-G39</f>
        <v>200</v>
      </c>
      <c r="I39" s="60">
        <f>H39*B39</f>
        <v>40</v>
      </c>
    </row>
    <row r="40" spans="1:9" ht="30.75" thickBot="1" x14ac:dyDescent="0.3">
      <c r="A40" s="144" t="s">
        <v>43</v>
      </c>
      <c r="B40" s="145">
        <v>0.67</v>
      </c>
      <c r="C40" s="146">
        <v>1</v>
      </c>
      <c r="D40" s="145">
        <f t="shared" ref="D40" si="9">+B40*C40</f>
        <v>0.67</v>
      </c>
      <c r="E40" s="147" t="s">
        <v>42</v>
      </c>
      <c r="F40" s="148">
        <f>$G$47*C40</f>
        <v>100</v>
      </c>
      <c r="G40" s="149"/>
      <c r="H40" s="148">
        <f>F40-G40</f>
        <v>100</v>
      </c>
      <c r="I40" s="150">
        <f>H40*B40</f>
        <v>67</v>
      </c>
    </row>
    <row r="41" spans="1:9" ht="15.75" thickBot="1" x14ac:dyDescent="0.3">
      <c r="A41" s="75"/>
      <c r="B41" s="24"/>
      <c r="C41" s="76"/>
      <c r="D41" s="24"/>
      <c r="E41" s="77"/>
      <c r="F41" s="78"/>
      <c r="G41" s="23"/>
      <c r="H41" s="23"/>
      <c r="I41" s="25"/>
    </row>
    <row r="42" spans="1:9" ht="30" x14ac:dyDescent="0.25">
      <c r="A42" s="165" t="s">
        <v>53</v>
      </c>
      <c r="B42" s="166">
        <v>0.1</v>
      </c>
      <c r="C42" s="167">
        <v>6</v>
      </c>
      <c r="D42" s="166">
        <f>+B42*C42</f>
        <v>0.60000000000000009</v>
      </c>
      <c r="E42" s="168" t="s">
        <v>56</v>
      </c>
      <c r="F42" s="169">
        <f>$G$47*C42</f>
        <v>600</v>
      </c>
      <c r="G42" s="170">
        <v>0</v>
      </c>
      <c r="H42" s="170">
        <f>F42-G42</f>
        <v>600</v>
      </c>
      <c r="I42" s="171">
        <f>H42*B42</f>
        <v>60</v>
      </c>
    </row>
    <row r="43" spans="1:9" ht="30" x14ac:dyDescent="0.25">
      <c r="A43" s="151" t="s">
        <v>54</v>
      </c>
      <c r="B43" s="152">
        <v>0.05</v>
      </c>
      <c r="C43" s="153">
        <v>8</v>
      </c>
      <c r="D43" s="152">
        <f t="shared" ref="D43:D46" si="10">+B43*C43</f>
        <v>0.4</v>
      </c>
      <c r="E43" s="154" t="s">
        <v>52</v>
      </c>
      <c r="F43" s="155">
        <f>$G$47*C43</f>
        <v>800</v>
      </c>
      <c r="G43" s="156">
        <v>0</v>
      </c>
      <c r="H43" s="156">
        <f>F43-G43</f>
        <v>800</v>
      </c>
      <c r="I43" s="157">
        <f>H43*B43</f>
        <v>40</v>
      </c>
    </row>
    <row r="44" spans="1:9" ht="30" x14ac:dyDescent="0.25">
      <c r="A44" s="151" t="s">
        <v>55</v>
      </c>
      <c r="B44" s="152">
        <v>0.03</v>
      </c>
      <c r="C44" s="153">
        <v>10</v>
      </c>
      <c r="D44" s="152">
        <f t="shared" si="10"/>
        <v>0.3</v>
      </c>
      <c r="E44" s="154" t="s">
        <v>58</v>
      </c>
      <c r="F44" s="155">
        <f>$G$47*C44</f>
        <v>1000</v>
      </c>
      <c r="G44" s="156">
        <v>0</v>
      </c>
      <c r="H44" s="156">
        <f>F44-G44</f>
        <v>1000</v>
      </c>
      <c r="I44" s="157">
        <f>H44*B44</f>
        <v>30</v>
      </c>
    </row>
    <row r="45" spans="1:9" ht="30" x14ac:dyDescent="0.25">
      <c r="A45" s="151" t="s">
        <v>36</v>
      </c>
      <c r="B45" s="152">
        <v>0.08</v>
      </c>
      <c r="C45" s="153">
        <v>6</v>
      </c>
      <c r="D45" s="152">
        <f t="shared" si="10"/>
        <v>0.48</v>
      </c>
      <c r="E45" s="154" t="s">
        <v>59</v>
      </c>
      <c r="F45" s="155">
        <f>$G$47*C45</f>
        <v>600</v>
      </c>
      <c r="G45" s="156">
        <v>0</v>
      </c>
      <c r="H45" s="156">
        <f>F45-G45</f>
        <v>600</v>
      </c>
      <c r="I45" s="157">
        <f>H45*B45</f>
        <v>48</v>
      </c>
    </row>
    <row r="46" spans="1:9" ht="30.75" thickBot="1" x14ac:dyDescent="0.3">
      <c r="A46" s="158" t="s">
        <v>37</v>
      </c>
      <c r="B46" s="159">
        <v>7.0000000000000007E-2</v>
      </c>
      <c r="C46" s="160">
        <v>8</v>
      </c>
      <c r="D46" s="159">
        <f t="shared" si="10"/>
        <v>0.56000000000000005</v>
      </c>
      <c r="E46" s="161" t="s">
        <v>57</v>
      </c>
      <c r="F46" s="162">
        <f>$G$47*C46</f>
        <v>800</v>
      </c>
      <c r="G46" s="163">
        <v>0</v>
      </c>
      <c r="H46" s="163">
        <f>F46-G46</f>
        <v>800</v>
      </c>
      <c r="I46" s="164">
        <f>H46*B46</f>
        <v>56.000000000000007</v>
      </c>
    </row>
    <row r="47" spans="1:9" ht="15.75" thickBot="1" x14ac:dyDescent="0.3">
      <c r="A47" s="176" t="s">
        <v>87</v>
      </c>
      <c r="B47" s="177"/>
      <c r="C47" s="178"/>
      <c r="D47" s="174">
        <f>SUM(D2:D46)</f>
        <v>103.50203333333333</v>
      </c>
      <c r="F47" s="172" t="s">
        <v>38</v>
      </c>
      <c r="G47" s="173">
        <v>100</v>
      </c>
      <c r="H47" s="11" t="s">
        <v>26</v>
      </c>
      <c r="I47" s="12">
        <f>SUM(I2:I46)</f>
        <v>9100.3533333333362</v>
      </c>
    </row>
    <row r="50" spans="1:1" x14ac:dyDescent="0.25">
      <c r="A50" s="2"/>
    </row>
    <row r="51" spans="1:1" x14ac:dyDescent="0.25">
      <c r="A51" s="2"/>
    </row>
    <row r="52" spans="1:1" x14ac:dyDescent="0.25">
      <c r="A52" s="1"/>
    </row>
    <row r="53" spans="1:1" x14ac:dyDescent="0.25">
      <c r="A53" s="1"/>
    </row>
  </sheetData>
  <mergeCells count="1">
    <mergeCell ref="A47:C47"/>
  </mergeCells>
  <hyperlinks>
    <hyperlink ref="E2" r:id="rId1"/>
    <hyperlink ref="E7" r:id="rId2"/>
    <hyperlink ref="E8" r:id="rId3"/>
    <hyperlink ref="E14" r:id="rId4"/>
    <hyperlink ref="E3" r:id="rId5"/>
    <hyperlink ref="E21" r:id="rId6"/>
    <hyperlink ref="E13" r:id="rId7"/>
    <hyperlink ref="E26" r:id="rId8"/>
    <hyperlink ref="E27" r:id="rId9" display="https://www.jameco.com/webapp/wcs/stores/servlet/ProductDisplay?catalogId=10001&amp;freeText=94212&amp;langId=-1&amp;storeId=10001&amp;productId=94212&amp;krypto=hbpyjOOG1xaagkI1EBB9A0M53idRZwoWCbFWiVaRcMcw1H2wL6cLaBXp0%2B4DzXXujOCZNRV0rpBVFpwhwHmVHAjJRf9UhMb2OQBwq2Y0GXY%3D&amp;ddkey=https%3AStoreCatalogDrillDownView"/>
    <hyperlink ref="E29" r:id="rId10"/>
    <hyperlink ref="E30" r:id="rId11"/>
    <hyperlink ref="E31" r:id="rId12"/>
    <hyperlink ref="E32" r:id="rId13"/>
    <hyperlink ref="E36" r:id="rId14"/>
    <hyperlink ref="E37" r:id="rId15"/>
    <hyperlink ref="E38" r:id="rId16"/>
    <hyperlink ref="E39" r:id="rId17"/>
    <hyperlink ref="E15" r:id="rId18"/>
    <hyperlink ref="E16" r:id="rId19"/>
    <hyperlink ref="E17" r:id="rId20"/>
    <hyperlink ref="E40" r:id="rId21"/>
    <hyperlink ref="E34" r:id="rId22"/>
    <hyperlink ref="E5" r:id="rId23"/>
    <hyperlink ref="E6" r:id="rId24"/>
    <hyperlink ref="E9" r:id="rId25"/>
    <hyperlink ref="E20" r:id="rId26"/>
    <hyperlink ref="E22" r:id="rId27"/>
    <hyperlink ref="E33" r:id="rId28"/>
    <hyperlink ref="E42" r:id="rId29"/>
    <hyperlink ref="E43" r:id="rId30"/>
    <hyperlink ref="E44" r:id="rId31"/>
    <hyperlink ref="E45" r:id="rId32"/>
    <hyperlink ref="E46" r:id="rId33"/>
    <hyperlink ref="E23" r:id="rId34"/>
    <hyperlink ref="E24" r:id="rId35"/>
    <hyperlink ref="E28" r:id="rId36"/>
    <hyperlink ref="E18" r:id="rId37"/>
  </hyperlinks>
  <pageMargins left="0.7" right="0.7" top="0.75" bottom="0.75" header="0.3" footer="0.3"/>
  <pageSetup scale="36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USAF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Beyer, Steven M. Capt USAF USAFA DF/DFEC</dc:creator>
  <cp:lastModifiedBy>Beyer, Steven M. Capt USAF USAFA DF/DFEC</cp:lastModifiedBy>
  <cp:lastPrinted>2019-12-05T19:30:45Z</cp:lastPrinted>
  <dcterms:created xsi:type="dcterms:W3CDTF">2018-12-13T18:19:03Z</dcterms:created>
  <dcterms:modified xsi:type="dcterms:W3CDTF">2021-03-05T15:13:59Z</dcterms:modified>
</cp:coreProperties>
</file>