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75B55326-07B2-43BC-B53D-57C2566C5437}" xr6:coauthVersionLast="47" xr6:coauthVersionMax="47" xr10:uidLastSave="{00000000-0000-0000-0000-000000000000}"/>
  <bookViews>
    <workbookView xWindow="-120" yWindow="-16320" windowWidth="27645" windowHeight="16440" tabRatio="998" firstSheet="2" activeTab="3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TargetInvestorTargets" sheetId="26" r:id="rId15"/>
    <sheet name="ElectricitySpotMarkets" sheetId="14" r:id="rId16"/>
    <sheet name="StepTrends" sheetId="18" r:id="rId17"/>
    <sheet name="Dismantled" sheetId="49" r:id="rId18"/>
    <sheet name="cash" sheetId="48" r:id="rId19"/>
    <sheet name="Governments" sheetId="19" r:id="rId20"/>
    <sheet name="GeometricTrends" sheetId="21" r:id="rId21"/>
    <sheet name="NewTechnologies" sheetId="35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externalReferences>
    <externalReference r:id="rId30"/>
  </externalReferences>
  <definedNames>
    <definedName name="_xlnm._FilterDatabase" localSheetId="22" hidden="1">dutchGermanPlants2015_from_emla!$A$1:$H$440</definedName>
    <definedName name="_xlnm._FilterDatabase" localSheetId="13" hidden="1">EnergyProducers!$H$9:$H$151</definedName>
    <definedName name="_xlnm._FilterDatabase" localSheetId="21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45" l="1"/>
  <c r="I7" i="45"/>
  <c r="I6" i="45"/>
  <c r="I5" i="45"/>
  <c r="I4" i="45"/>
  <c r="I3" i="45"/>
  <c r="I2" i="45"/>
  <c r="J2" i="45" s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N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M5" i="33"/>
  <c r="M6" i="33"/>
  <c r="M27" i="33"/>
  <c r="M29" i="33"/>
  <c r="M30" i="33"/>
  <c r="M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M3" i="33" l="1"/>
  <c r="M18" i="33"/>
  <c r="M19" i="33"/>
  <c r="M20" i="33"/>
  <c r="M21" i="33"/>
  <c r="M11" i="33"/>
  <c r="M12" i="33"/>
  <c r="M13" i="33"/>
  <c r="M14" i="33"/>
  <c r="M16" i="33" s="1"/>
  <c r="M15" i="33"/>
  <c r="M17" i="33"/>
  <c r="M22" i="33"/>
  <c r="M23" i="33"/>
  <c r="M24" i="33"/>
  <c r="M25" i="33"/>
  <c r="M26" i="33"/>
  <c r="M7" i="33"/>
  <c r="M8" i="33"/>
  <c r="M9" i="33"/>
  <c r="M10" i="33"/>
  <c r="M4" i="33"/>
  <c r="M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<sst xmlns="http://schemas.openxmlformats.org/spreadsheetml/2006/main" count="2534" uniqueCount="800">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</sst>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LABparameters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dictTech"/>
      <sheetName val="dictFuel"/>
      <sheetName val="dictvariables"/>
      <sheetName val="CapacityMarkets"/>
      <sheetName val="StrategicReserveOperator"/>
      <sheetName val="EnergyConsumers"/>
      <sheetName val="CandidatePowerPlants"/>
      <sheetName val="TechnologiesEmlab"/>
      <sheetName val="TechnologiesEmlabTemporal"/>
      <sheetName val="Fuels"/>
      <sheetName val="CO2"/>
      <sheetName val="FuelPriceTrends"/>
      <sheetName val="EnergyProducers"/>
      <sheetName val="Dismantled"/>
      <sheetName val="cash"/>
      <sheetName val="GeometricTrends"/>
      <sheetName val="NewTechnologies"/>
      <sheetName val="COMPETESfuelPrices"/>
      <sheetName val="TargetInvestorTargets"/>
      <sheetName val="ElectricitySpotMarkets"/>
      <sheetName val="Governments"/>
      <sheetName val="StepTrends"/>
      <sheetName val="dutchGermanPlants2015_from_emla"/>
      <sheetName val="CO2Auction"/>
      <sheetName val="not chosen technologies"/>
      <sheetName val="TargetInvestors"/>
      <sheetName val="IntermittentResourceProfiles"/>
      <sheetName val="MarketStabilityReserve"/>
      <sheetName val="NationalGovern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Biomass_CHP_wood_pellets_DH</v>
          </cell>
          <cell r="K2">
            <v>4</v>
          </cell>
        </row>
        <row r="3">
          <cell r="A3" t="str">
            <v>Biomass_CHP_wood_pellets_PH</v>
          </cell>
          <cell r="K3">
            <v>4</v>
          </cell>
        </row>
        <row r="4">
          <cell r="A4" t="str">
            <v>WTG_offshore</v>
          </cell>
          <cell r="K4">
            <v>3</v>
          </cell>
        </row>
        <row r="5">
          <cell r="A5" t="str">
            <v>WTG_onshore</v>
          </cell>
          <cell r="K5">
            <v>2</v>
          </cell>
        </row>
        <row r="6">
          <cell r="A6" t="str">
            <v>Wave_energy</v>
          </cell>
          <cell r="K6">
            <v>0</v>
          </cell>
        </row>
        <row r="7">
          <cell r="A7" t="str">
            <v>PV_commercial_systems</v>
          </cell>
          <cell r="K7">
            <v>0</v>
          </cell>
        </row>
        <row r="8">
          <cell r="A8" t="str">
            <v>PV_residential</v>
          </cell>
          <cell r="K8">
            <v>0</v>
          </cell>
        </row>
        <row r="9">
          <cell r="A9" t="str">
            <v>PV_utility_systems</v>
          </cell>
          <cell r="K9">
            <v>1</v>
          </cell>
        </row>
        <row r="10">
          <cell r="A10" t="str">
            <v>Power_to_Jet_Fuel</v>
          </cell>
          <cell r="K10">
            <v>0</v>
          </cell>
        </row>
        <row r="11">
          <cell r="A11" t="str">
            <v>CSP_Parabolic</v>
          </cell>
          <cell r="K11">
            <v>0</v>
          </cell>
        </row>
        <row r="12">
          <cell r="A12" t="str">
            <v>CSP_Tower</v>
          </cell>
          <cell r="K12">
            <v>0</v>
          </cell>
        </row>
        <row r="13">
          <cell r="A13" t="str">
            <v>Hydrogen_to_Jet_Fuel</v>
          </cell>
          <cell r="K13">
            <v>0</v>
          </cell>
        </row>
        <row r="14">
          <cell r="A14" t="str">
            <v>Hydropower_ROR</v>
          </cell>
          <cell r="K14">
            <v>7</v>
          </cell>
        </row>
        <row r="15">
          <cell r="A15" t="str">
            <v>Hydropower_reservoir_large</v>
          </cell>
          <cell r="K15">
            <v>0</v>
          </cell>
        </row>
        <row r="16">
          <cell r="A16" t="str">
            <v>Hydropower_reservoir_medium</v>
          </cell>
          <cell r="K16">
            <v>7</v>
          </cell>
        </row>
        <row r="17">
          <cell r="A17" t="str">
            <v>Hydropower_reservoir_small</v>
          </cell>
          <cell r="K17">
            <v>0</v>
          </cell>
        </row>
        <row r="18">
          <cell r="A18" t="str">
            <v>CCGT</v>
          </cell>
          <cell r="K18">
            <v>3</v>
          </cell>
        </row>
        <row r="19">
          <cell r="A19" t="str">
            <v>CCGT_CHP_backpressure_DH</v>
          </cell>
          <cell r="K19">
            <v>0</v>
          </cell>
        </row>
        <row r="20">
          <cell r="A20" t="str">
            <v>CCGT_CHP_backpressure_PH</v>
          </cell>
          <cell r="K20">
            <v>0</v>
          </cell>
        </row>
        <row r="21">
          <cell r="A21" t="str">
            <v>CCS</v>
          </cell>
          <cell r="K21">
            <v>3</v>
          </cell>
        </row>
        <row r="22">
          <cell r="A22" t="str">
            <v>Nuclear</v>
          </cell>
          <cell r="K22">
            <v>7</v>
          </cell>
        </row>
        <row r="23">
          <cell r="A23" t="str">
            <v>Nuclear_CHP_DH</v>
          </cell>
          <cell r="K23">
            <v>0</v>
          </cell>
        </row>
        <row r="24">
          <cell r="A24" t="str">
            <v>Nuclear_CHP_PH</v>
          </cell>
          <cell r="K24">
            <v>0</v>
          </cell>
        </row>
        <row r="25">
          <cell r="A25" t="str">
            <v>OCGT</v>
          </cell>
          <cell r="K25">
            <v>3</v>
          </cell>
        </row>
        <row r="26">
          <cell r="A26" t="str">
            <v>PEM_Electrolyzer</v>
          </cell>
          <cell r="K26">
            <v>0</v>
          </cell>
        </row>
        <row r="27">
          <cell r="A27" t="str">
            <v>Lithium_ion_battery</v>
          </cell>
          <cell r="K27">
            <v>1</v>
          </cell>
        </row>
        <row r="28">
          <cell r="A28" t="str">
            <v>Pumped_hydro</v>
          </cell>
          <cell r="K28">
            <v>7</v>
          </cell>
        </row>
        <row r="29">
          <cell r="A29" t="str">
            <v>Coal PSC</v>
          </cell>
          <cell r="K29">
            <v>5</v>
          </cell>
        </row>
        <row r="30">
          <cell r="A30" t="str">
            <v>Lignite PSC</v>
          </cell>
          <cell r="K30">
            <v>6</v>
          </cell>
        </row>
        <row r="31">
          <cell r="A31" t="str">
            <v>Fuel oil PGT</v>
          </cell>
          <cell r="K31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695</v>
      </c>
      <c r="B1" s="34" t="s">
        <v>694</v>
      </c>
      <c r="C1" s="34" t="s">
        <v>703</v>
      </c>
      <c r="D1" s="28" t="s">
        <v>696</v>
      </c>
      <c r="F1" s="29"/>
      <c r="G1" t="s">
        <v>678</v>
      </c>
    </row>
    <row r="2" spans="1:7">
      <c r="A2" s="23" t="s">
        <v>172</v>
      </c>
      <c r="B2" s="30" t="s">
        <v>129</v>
      </c>
      <c r="C2" s="30" t="s">
        <v>702</v>
      </c>
      <c r="D2" s="24">
        <v>1</v>
      </c>
      <c r="G2" s="32" t="s">
        <v>679</v>
      </c>
    </row>
    <row r="3" spans="1:7">
      <c r="A3" s="23"/>
      <c r="B3" s="30" t="s">
        <v>130</v>
      </c>
      <c r="C3" s="30" t="s">
        <v>702</v>
      </c>
      <c r="D3" s="24">
        <v>2</v>
      </c>
    </row>
    <row r="4" spans="1:7">
      <c r="A4" s="23" t="s">
        <v>116</v>
      </c>
      <c r="B4" s="30" t="s">
        <v>116</v>
      </c>
      <c r="C4" s="30" t="s">
        <v>723</v>
      </c>
      <c r="D4" s="24">
        <v>3</v>
      </c>
    </row>
    <row r="5" spans="1:7">
      <c r="A5" s="23"/>
      <c r="B5" s="30" t="s">
        <v>131</v>
      </c>
      <c r="C5" s="30" t="s">
        <v>723</v>
      </c>
      <c r="D5" s="24">
        <v>4</v>
      </c>
    </row>
    <row r="6" spans="1:7">
      <c r="A6" s="23"/>
      <c r="B6" s="30" t="s">
        <v>132</v>
      </c>
      <c r="C6" s="30" t="s">
        <v>723</v>
      </c>
      <c r="D6" s="24">
        <v>5</v>
      </c>
    </row>
    <row r="7" spans="1:7">
      <c r="A7" s="23"/>
      <c r="B7" s="30" t="s">
        <v>114</v>
      </c>
      <c r="C7" s="30" t="s">
        <v>723</v>
      </c>
      <c r="D7" s="24">
        <v>6</v>
      </c>
    </row>
    <row r="8" spans="1:7">
      <c r="A8" s="23"/>
      <c r="B8" s="30" t="s">
        <v>133</v>
      </c>
      <c r="C8" s="30" t="s">
        <v>723</v>
      </c>
      <c r="D8" s="24">
        <v>7</v>
      </c>
    </row>
    <row r="9" spans="1:7">
      <c r="A9" s="23"/>
      <c r="B9" s="30" t="s">
        <v>134</v>
      </c>
      <c r="C9" s="30" t="s">
        <v>723</v>
      </c>
      <c r="D9" s="24">
        <v>8</v>
      </c>
    </row>
    <row r="10" spans="1:7">
      <c r="A10" s="23"/>
      <c r="B10" s="30" t="s">
        <v>135</v>
      </c>
      <c r="C10" s="30" t="s">
        <v>723</v>
      </c>
      <c r="D10" s="24">
        <v>9</v>
      </c>
    </row>
    <row r="11" spans="1:7">
      <c r="A11" s="23"/>
      <c r="B11" s="30" t="s">
        <v>136</v>
      </c>
      <c r="C11" s="30" t="s">
        <v>700</v>
      </c>
      <c r="D11" s="24">
        <v>10</v>
      </c>
    </row>
    <row r="12" spans="1:7">
      <c r="A12" s="23"/>
      <c r="B12" s="30" t="s">
        <v>137</v>
      </c>
      <c r="C12" s="30" t="s">
        <v>700</v>
      </c>
      <c r="D12" s="24">
        <v>11</v>
      </c>
    </row>
    <row r="13" spans="1:7">
      <c r="A13" s="23" t="s">
        <v>176</v>
      </c>
      <c r="B13" s="30" t="s">
        <v>138</v>
      </c>
      <c r="C13" s="30" t="s">
        <v>700</v>
      </c>
      <c r="D13" s="24">
        <v>12</v>
      </c>
    </row>
    <row r="14" spans="1:7">
      <c r="A14" s="23"/>
      <c r="B14" s="30" t="s">
        <v>139</v>
      </c>
      <c r="C14" s="30" t="s">
        <v>700</v>
      </c>
      <c r="D14" s="24">
        <v>13</v>
      </c>
    </row>
    <row r="15" spans="1:7">
      <c r="A15" s="23" t="s">
        <v>174</v>
      </c>
      <c r="B15" s="30" t="s">
        <v>78</v>
      </c>
      <c r="C15" s="30" t="s">
        <v>723</v>
      </c>
      <c r="D15" s="24">
        <v>14</v>
      </c>
    </row>
    <row r="16" spans="1:7">
      <c r="A16" s="23"/>
      <c r="B16" s="30" t="s">
        <v>140</v>
      </c>
      <c r="C16" s="30" t="s">
        <v>723</v>
      </c>
      <c r="D16" s="24">
        <v>15</v>
      </c>
    </row>
    <row r="17" spans="1:4">
      <c r="A17" s="23"/>
      <c r="B17" s="30" t="s">
        <v>141</v>
      </c>
      <c r="C17" s="30" t="s">
        <v>723</v>
      </c>
      <c r="D17" s="24">
        <v>16</v>
      </c>
    </row>
    <row r="18" spans="1:4">
      <c r="A18" s="23" t="s">
        <v>142</v>
      </c>
      <c r="B18" s="30" t="s">
        <v>142</v>
      </c>
      <c r="C18" s="30" t="s">
        <v>723</v>
      </c>
      <c r="D18" s="24">
        <v>17</v>
      </c>
    </row>
    <row r="19" spans="1:4">
      <c r="A19" s="23"/>
      <c r="B19" s="30" t="s">
        <v>143</v>
      </c>
      <c r="C19" s="30" t="s">
        <v>723</v>
      </c>
      <c r="D19" s="24">
        <v>18</v>
      </c>
    </row>
    <row r="20" spans="1:4">
      <c r="A20" s="23"/>
      <c r="B20" s="30" t="s">
        <v>144</v>
      </c>
      <c r="C20" s="30" t="s">
        <v>701</v>
      </c>
      <c r="D20" s="24">
        <v>19</v>
      </c>
    </row>
    <row r="21" spans="1:4">
      <c r="A21" s="23"/>
      <c r="B21" s="30" t="s">
        <v>145</v>
      </c>
      <c r="C21" s="30" t="s">
        <v>697</v>
      </c>
      <c r="D21" s="24">
        <v>20</v>
      </c>
    </row>
    <row r="22" spans="1:4">
      <c r="A22" s="23" t="s">
        <v>175</v>
      </c>
      <c r="B22" s="30" t="s">
        <v>146</v>
      </c>
      <c r="C22" s="30" t="s">
        <v>701</v>
      </c>
      <c r="D22" s="24">
        <v>21</v>
      </c>
    </row>
    <row r="23" spans="1:4">
      <c r="A23" s="23"/>
      <c r="B23" s="30" t="s">
        <v>147</v>
      </c>
      <c r="C23" s="30" t="s">
        <v>723</v>
      </c>
      <c r="D23" s="24">
        <v>22</v>
      </c>
    </row>
    <row r="24" spans="1:4">
      <c r="A24" s="23" t="s">
        <v>178</v>
      </c>
      <c r="B24" s="30" t="s">
        <v>148</v>
      </c>
      <c r="C24" s="30" t="s">
        <v>699</v>
      </c>
      <c r="D24" s="24">
        <v>23</v>
      </c>
    </row>
    <row r="25" spans="1:4">
      <c r="A25" s="23" t="s">
        <v>177</v>
      </c>
      <c r="B25" s="30" t="s">
        <v>149</v>
      </c>
      <c r="C25" s="30" t="s">
        <v>698</v>
      </c>
      <c r="D25" s="24">
        <v>24</v>
      </c>
    </row>
    <row r="26" spans="1:4">
      <c r="A26" s="23"/>
      <c r="B26" s="30" t="s">
        <v>150</v>
      </c>
      <c r="C26" s="30" t="s">
        <v>723</v>
      </c>
      <c r="D26" s="24">
        <v>25</v>
      </c>
    </row>
    <row r="27" spans="1:4">
      <c r="A27" s="23"/>
      <c r="B27" s="30" t="s">
        <v>253</v>
      </c>
      <c r="C27" s="30" t="s">
        <v>723</v>
      </c>
      <c r="D27" s="24">
        <v>26</v>
      </c>
    </row>
    <row r="28" spans="1:4">
      <c r="A28" s="23"/>
      <c r="B28" s="30" t="s">
        <v>252</v>
      </c>
      <c r="C28" s="30" t="s">
        <v>723</v>
      </c>
      <c r="D28" s="24">
        <v>27</v>
      </c>
    </row>
    <row r="29" spans="1:4">
      <c r="A29" s="25" t="s">
        <v>264</v>
      </c>
      <c r="B29" s="33" t="str">
        <f>A29</f>
        <v>Coal PSC</v>
      </c>
      <c r="C29" s="30" t="s">
        <v>723</v>
      </c>
      <c r="D29" s="24">
        <v>28</v>
      </c>
    </row>
    <row r="30" spans="1:4">
      <c r="A30" s="25" t="s">
        <v>466</v>
      </c>
      <c r="B30" s="33" t="str">
        <f>A30</f>
        <v>Lignite PSC</v>
      </c>
      <c r="C30" s="30" t="s">
        <v>723</v>
      </c>
      <c r="D30" s="24">
        <v>29</v>
      </c>
    </row>
    <row r="31" spans="1:4" ht="15" thickBot="1">
      <c r="A31" s="26" t="s">
        <v>563</v>
      </c>
      <c r="B31" s="35" t="s">
        <v>563</v>
      </c>
      <c r="C31" s="36" t="s">
        <v>723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M41" sqref="M41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709</v>
      </c>
      <c r="J1" s="38" t="s">
        <v>710</v>
      </c>
      <c r="K1" s="38" t="s">
        <v>711</v>
      </c>
      <c r="L1" s="38" t="s">
        <v>749</v>
      </c>
      <c r="P1" t="s">
        <v>733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739</v>
      </c>
      <c r="P2" s="40" t="s">
        <v>736</v>
      </c>
      <c r="Q2" t="s">
        <v>737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736</v>
      </c>
      <c r="Q3" t="s">
        <v>737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738</v>
      </c>
      <c r="P4" s="40" t="s">
        <v>736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736</v>
      </c>
      <c r="Q5" t="s">
        <v>737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734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736</v>
      </c>
      <c r="Q8" s="42" t="s">
        <v>750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751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C16" sqref="C16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151</v>
      </c>
      <c r="B1" s="4" t="s">
        <v>68</v>
      </c>
      <c r="C1" s="4" t="s">
        <v>65</v>
      </c>
      <c r="D1" t="s">
        <v>66</v>
      </c>
      <c r="E1" t="s">
        <v>67</v>
      </c>
    </row>
    <row r="2" spans="1:5">
      <c r="A2" t="s">
        <v>152</v>
      </c>
      <c r="B2" t="s">
        <v>74</v>
      </c>
      <c r="C2">
        <v>0.20448</v>
      </c>
      <c r="D2">
        <v>36</v>
      </c>
      <c r="E2">
        <v>1</v>
      </c>
    </row>
    <row r="3" spans="1:5">
      <c r="A3" t="s">
        <v>153</v>
      </c>
      <c r="B3" t="s">
        <v>70</v>
      </c>
    </row>
    <row r="4" spans="1:5">
      <c r="A4" t="s">
        <v>154</v>
      </c>
      <c r="B4" t="s">
        <v>70</v>
      </c>
    </row>
    <row r="5" spans="1:5">
      <c r="A5" t="s">
        <v>155</v>
      </c>
      <c r="B5" t="s">
        <v>70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726</v>
      </c>
    </row>
    <row r="7" spans="1:5">
      <c r="A7" t="s">
        <v>156</v>
      </c>
      <c r="B7" t="s">
        <v>72</v>
      </c>
      <c r="C7">
        <v>0.34</v>
      </c>
      <c r="D7">
        <v>29000</v>
      </c>
      <c r="E7">
        <v>1</v>
      </c>
    </row>
    <row r="8" spans="1:5">
      <c r="A8" t="s">
        <v>157</v>
      </c>
      <c r="B8" t="s">
        <v>81</v>
      </c>
    </row>
    <row r="9" spans="1:5">
      <c r="A9" t="s">
        <v>158</v>
      </c>
      <c r="B9" t="s">
        <v>81</v>
      </c>
    </row>
    <row r="10" spans="1:5">
      <c r="A10" t="s">
        <v>159</v>
      </c>
      <c r="B10" t="s">
        <v>81</v>
      </c>
      <c r="C10">
        <v>0.26750000000000002</v>
      </c>
      <c r="D10">
        <v>11600</v>
      </c>
      <c r="E10">
        <v>1</v>
      </c>
    </row>
    <row r="11" spans="1:5">
      <c r="A11" t="s">
        <v>160</v>
      </c>
      <c r="B11" t="s">
        <v>77</v>
      </c>
      <c r="C11">
        <v>0.41</v>
      </c>
      <c r="D11">
        <v>3600</v>
      </c>
      <c r="E11">
        <v>1</v>
      </c>
    </row>
    <row r="12" spans="1:5">
      <c r="A12" t="s">
        <v>161</v>
      </c>
      <c r="B12" t="s">
        <v>74</v>
      </c>
      <c r="C12">
        <v>0.20448</v>
      </c>
      <c r="D12">
        <v>36</v>
      </c>
      <c r="E12">
        <v>1</v>
      </c>
    </row>
    <row r="13" spans="1:5">
      <c r="A13" t="s">
        <v>162</v>
      </c>
      <c r="B13" t="s">
        <v>79</v>
      </c>
      <c r="C13">
        <v>0</v>
      </c>
      <c r="D13" s="1">
        <v>3800000000</v>
      </c>
      <c r="E13">
        <v>1</v>
      </c>
    </row>
    <row r="14" spans="1:5">
      <c r="A14" t="s">
        <v>163</v>
      </c>
      <c r="B14" t="s">
        <v>81</v>
      </c>
    </row>
    <row r="15" spans="1:5">
      <c r="A15" t="s">
        <v>164</v>
      </c>
      <c r="B15" t="s">
        <v>70</v>
      </c>
    </row>
    <row r="16" spans="1:5">
      <c r="A16" t="s">
        <v>165</v>
      </c>
      <c r="B16" t="s">
        <v>70</v>
      </c>
      <c r="C16">
        <v>0</v>
      </c>
      <c r="D16">
        <v>25000</v>
      </c>
      <c r="E16">
        <v>0.5</v>
      </c>
    </row>
    <row r="17" spans="1:1">
      <c r="A17" t="s">
        <v>722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714</v>
      </c>
    </row>
    <row r="2" spans="1:4">
      <c r="A2" t="s">
        <v>715</v>
      </c>
      <c r="B2">
        <v>19.7</v>
      </c>
      <c r="C2" t="s">
        <v>713</v>
      </c>
    </row>
    <row r="3" spans="1:4">
      <c r="A3" t="s">
        <v>716</v>
      </c>
      <c r="B3">
        <v>20.399999999999999</v>
      </c>
      <c r="C3" t="s">
        <v>713</v>
      </c>
    </row>
    <row r="4" spans="1:4">
      <c r="A4" t="s">
        <v>717</v>
      </c>
      <c r="B4">
        <v>21.7</v>
      </c>
      <c r="C4" t="s">
        <v>713</v>
      </c>
    </row>
    <row r="5" spans="1:4">
      <c r="A5" t="s">
        <v>718</v>
      </c>
      <c r="B5">
        <v>53</v>
      </c>
      <c r="C5" t="s">
        <v>713</v>
      </c>
    </row>
    <row r="6" spans="1:4">
      <c r="A6" t="s">
        <v>719</v>
      </c>
      <c r="B6">
        <v>100</v>
      </c>
      <c r="C6" t="s">
        <v>713</v>
      </c>
    </row>
    <row r="7" spans="1:4">
      <c r="A7" t="s">
        <v>758</v>
      </c>
      <c r="B7">
        <v>120</v>
      </c>
      <c r="C7" t="s">
        <v>713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726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E1" sqref="E1:L1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744</v>
      </c>
      <c r="B2" t="s">
        <v>729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745</v>
      </c>
      <c r="B3" t="s">
        <v>741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725</v>
      </c>
      <c r="I1" t="s">
        <v>743</v>
      </c>
    </row>
    <row r="2" spans="1:9">
      <c r="A2" t="s">
        <v>729</v>
      </c>
      <c r="B2">
        <v>3000</v>
      </c>
      <c r="C2">
        <v>40</v>
      </c>
      <c r="D2" t="b">
        <v>0</v>
      </c>
      <c r="E2" t="s">
        <v>5</v>
      </c>
      <c r="F2" t="s">
        <v>726</v>
      </c>
      <c r="G2" t="s">
        <v>661</v>
      </c>
      <c r="H2" t="s">
        <v>727</v>
      </c>
      <c r="I2" t="str">
        <f>G2</f>
        <v>DE</v>
      </c>
    </row>
    <row r="3" spans="1:9">
      <c r="A3" t="s">
        <v>741</v>
      </c>
      <c r="B3">
        <v>3000</v>
      </c>
      <c r="C3">
        <v>40</v>
      </c>
      <c r="D3" t="b">
        <v>0</v>
      </c>
      <c r="E3" t="s">
        <v>5</v>
      </c>
      <c r="F3" t="s">
        <v>726</v>
      </c>
      <c r="G3" t="s">
        <v>1</v>
      </c>
      <c r="H3" t="s">
        <v>742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767</v>
      </c>
    </row>
    <row r="2" spans="1:2">
      <c r="A2" t="s">
        <v>767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4" tint="0.59999389629810485"/>
  </sheetPr>
  <dimension ref="A1:J3"/>
  <sheetViews>
    <sheetView workbookViewId="0">
      <selection activeCell="X33" sqref="X3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766</v>
      </c>
      <c r="C1" s="3" t="s">
        <v>763</v>
      </c>
      <c r="D1" s="3" t="s">
        <v>759</v>
      </c>
      <c r="E1" s="3" t="s">
        <v>760</v>
      </c>
      <c r="F1" s="3" t="s">
        <v>761</v>
      </c>
      <c r="G1" s="3" t="s">
        <v>762</v>
      </c>
      <c r="H1" s="3" t="s">
        <v>764</v>
      </c>
      <c r="I1" s="3" t="s">
        <v>765</v>
      </c>
      <c r="J1" s="3" t="s">
        <v>37</v>
      </c>
    </row>
    <row r="2" spans="1:10">
      <c r="A2" t="s">
        <v>744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745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4" sqref="B4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692</v>
      </c>
      <c r="B1" t="s">
        <v>693</v>
      </c>
      <c r="C1" t="s">
        <v>691</v>
      </c>
      <c r="D1" t="s">
        <v>677</v>
      </c>
    </row>
    <row r="2" spans="1:4">
      <c r="A2" t="s">
        <v>156</v>
      </c>
      <c r="B2" t="s">
        <v>647</v>
      </c>
      <c r="C2">
        <v>1</v>
      </c>
      <c r="D2" t="s">
        <v>71</v>
      </c>
    </row>
    <row r="3" spans="1:4">
      <c r="A3" t="s">
        <v>160</v>
      </c>
      <c r="B3" t="s">
        <v>670</v>
      </c>
      <c r="C3">
        <v>2</v>
      </c>
      <c r="D3" t="s">
        <v>76</v>
      </c>
    </row>
    <row r="4" spans="1:4">
      <c r="A4" t="s">
        <v>155</v>
      </c>
      <c r="B4" s="22" t="s">
        <v>671</v>
      </c>
      <c r="C4">
        <v>3</v>
      </c>
      <c r="D4" t="s">
        <v>82</v>
      </c>
    </row>
    <row r="5" spans="1:4">
      <c r="A5" t="s">
        <v>152</v>
      </c>
      <c r="B5" s="22" t="s">
        <v>152</v>
      </c>
      <c r="C5">
        <v>4</v>
      </c>
      <c r="D5" t="s">
        <v>73</v>
      </c>
    </row>
    <row r="6" spans="1:4">
      <c r="A6" t="s">
        <v>157</v>
      </c>
      <c r="B6" t="s">
        <v>646</v>
      </c>
      <c r="C6">
        <v>5</v>
      </c>
      <c r="D6" t="s">
        <v>80</v>
      </c>
    </row>
    <row r="7" spans="1:4">
      <c r="A7" t="s">
        <v>158</v>
      </c>
      <c r="B7" s="22" t="s">
        <v>672</v>
      </c>
      <c r="C7">
        <v>6</v>
      </c>
    </row>
    <row r="8" spans="1:4">
      <c r="A8" t="s">
        <v>159</v>
      </c>
      <c r="B8" s="22" t="s">
        <v>673</v>
      </c>
      <c r="C8">
        <v>7</v>
      </c>
    </row>
    <row r="9" spans="1:4">
      <c r="A9" t="s">
        <v>161</v>
      </c>
      <c r="B9" t="s">
        <v>645</v>
      </c>
      <c r="C9">
        <v>8</v>
      </c>
      <c r="D9" t="s">
        <v>75</v>
      </c>
    </row>
    <row r="10" spans="1:4">
      <c r="A10" t="s">
        <v>162</v>
      </c>
      <c r="B10" t="s">
        <v>122</v>
      </c>
      <c r="C10">
        <v>9</v>
      </c>
      <c r="D10" t="s">
        <v>78</v>
      </c>
    </row>
    <row r="11" spans="1:4">
      <c r="A11" t="s">
        <v>163</v>
      </c>
      <c r="B11" s="22" t="s">
        <v>674</v>
      </c>
      <c r="C11">
        <v>10</v>
      </c>
    </row>
    <row r="12" spans="1:4">
      <c r="A12" t="s">
        <v>154</v>
      </c>
      <c r="B12" s="22" t="s">
        <v>732</v>
      </c>
      <c r="C12">
        <v>11</v>
      </c>
      <c r="D12" t="s">
        <v>69</v>
      </c>
    </row>
    <row r="13" spans="1:4">
      <c r="A13" t="s">
        <v>153</v>
      </c>
      <c r="B13" s="22" t="s">
        <v>675</v>
      </c>
      <c r="C13">
        <v>12</v>
      </c>
    </row>
    <row r="14" spans="1:4">
      <c r="A14" t="s">
        <v>731</v>
      </c>
      <c r="B14" s="22" t="s">
        <v>111</v>
      </c>
      <c r="C14">
        <v>13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711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720</v>
      </c>
      <c r="B381" t="s">
        <v>253</v>
      </c>
      <c r="C381" t="s">
        <v>253</v>
      </c>
      <c r="D381" t="s">
        <v>266</v>
      </c>
      <c r="E381">
        <v>3</v>
      </c>
      <c r="F381" t="s">
        <v>721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680</v>
      </c>
      <c r="B2" t="s">
        <v>687</v>
      </c>
    </row>
    <row r="3" spans="1:2">
      <c r="A3" t="s">
        <v>682</v>
      </c>
      <c r="B3" t="s">
        <v>690</v>
      </c>
    </row>
    <row r="4" spans="1:2">
      <c r="A4" t="s">
        <v>683</v>
      </c>
      <c r="B4" t="s">
        <v>688</v>
      </c>
    </row>
    <row r="5" spans="1:2">
      <c r="A5" t="s">
        <v>684</v>
      </c>
      <c r="B5" t="s">
        <v>688</v>
      </c>
    </row>
    <row r="6" spans="1:2">
      <c r="A6" t="s">
        <v>685</v>
      </c>
      <c r="B6" t="s">
        <v>667</v>
      </c>
    </row>
    <row r="7" spans="1:2">
      <c r="A7" t="s">
        <v>686</v>
      </c>
      <c r="B7" t="s">
        <v>667</v>
      </c>
    </row>
    <row r="8" spans="1:2">
      <c r="A8" t="s">
        <v>681</v>
      </c>
      <c r="B8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abSelected="1" zoomScale="85" zoomScaleNormal="85" workbookViewId="0">
      <selection activeCell="D1" sqref="D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791</v>
      </c>
    </row>
    <row r="2" spans="1:5">
      <c r="A2" s="9" t="s">
        <v>769</v>
      </c>
      <c r="B2" t="s">
        <v>184</v>
      </c>
    </row>
    <row r="6" spans="1:5">
      <c r="A6" s="21"/>
      <c r="B6" s="21" t="s">
        <v>107</v>
      </c>
      <c r="C6" s="21" t="s">
        <v>101</v>
      </c>
      <c r="D6" s="21" t="s">
        <v>783</v>
      </c>
      <c r="E6" s="21" t="s">
        <v>773</v>
      </c>
    </row>
    <row r="7" spans="1:5">
      <c r="A7" s="21" t="s">
        <v>190</v>
      </c>
      <c r="B7" s="21" t="s">
        <v>664</v>
      </c>
      <c r="C7" s="21" t="s">
        <v>799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795</v>
      </c>
      <c r="D9" s="21"/>
      <c r="E9" s="21"/>
    </row>
    <row r="10" spans="1:5">
      <c r="B10" s="21" t="s">
        <v>789</v>
      </c>
      <c r="C10" s="21"/>
      <c r="D10" s="21"/>
      <c r="E10" s="21"/>
    </row>
    <row r="11" spans="1:5">
      <c r="B11" s="21" t="s">
        <v>781</v>
      </c>
      <c r="C11" s="21" t="s">
        <v>782</v>
      </c>
      <c r="D11" s="21"/>
      <c r="E11" s="21"/>
    </row>
    <row r="12" spans="1:5">
      <c r="A12" s="21" t="s">
        <v>102</v>
      </c>
      <c r="B12" s="9" t="s">
        <v>663</v>
      </c>
      <c r="C12" s="21" t="s">
        <v>797</v>
      </c>
      <c r="D12" s="21"/>
      <c r="E12" s="21"/>
    </row>
    <row r="13" spans="1:5">
      <c r="A13" s="21"/>
      <c r="B13" s="9" t="s">
        <v>653</v>
      </c>
      <c r="C13" s="21" t="s">
        <v>797</v>
      </c>
      <c r="D13" s="21"/>
    </row>
    <row r="14" spans="1:5">
      <c r="A14" s="21"/>
      <c r="B14" s="9" t="s">
        <v>654</v>
      </c>
      <c r="C14" s="21" t="s">
        <v>797</v>
      </c>
      <c r="D14" s="21"/>
      <c r="E14" s="21"/>
    </row>
    <row r="15" spans="1:5">
      <c r="A15" s="21"/>
      <c r="B15" s="9" t="s">
        <v>650</v>
      </c>
      <c r="C15" s="21" t="s">
        <v>780</v>
      </c>
      <c r="D15" s="21"/>
      <c r="E15" s="21"/>
    </row>
    <row r="16" spans="1:5">
      <c r="A16" s="21"/>
      <c r="B16" s="9" t="s">
        <v>651</v>
      </c>
      <c r="C16" s="21" t="s">
        <v>772</v>
      </c>
      <c r="D16" s="21"/>
      <c r="E16" s="21"/>
    </row>
    <row r="17" spans="1:5">
      <c r="A17" s="21"/>
      <c r="B17" s="9" t="s">
        <v>652</v>
      </c>
      <c r="C17" s="21" t="s">
        <v>777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792</v>
      </c>
      <c r="D19" s="21" t="s">
        <v>770</v>
      </c>
      <c r="E19" s="21"/>
    </row>
    <row r="20" spans="1:5">
      <c r="A20" s="21"/>
      <c r="B20" s="21" t="s">
        <v>97</v>
      </c>
      <c r="C20" s="21"/>
      <c r="D20" s="21" t="s">
        <v>770</v>
      </c>
      <c r="E20" s="21"/>
    </row>
    <row r="21" spans="1:5">
      <c r="A21" s="21"/>
      <c r="B21" s="21" t="s">
        <v>98</v>
      </c>
      <c r="C21" s="21" t="s">
        <v>775</v>
      </c>
      <c r="D21" s="21" t="s">
        <v>770</v>
      </c>
      <c r="E21" s="21"/>
    </row>
    <row r="22" spans="1:5">
      <c r="A22" s="21"/>
      <c r="B22" s="21" t="s">
        <v>168</v>
      </c>
      <c r="C22" s="21" t="s">
        <v>774</v>
      </c>
      <c r="D22" s="21" t="s">
        <v>770</v>
      </c>
      <c r="E22" s="21"/>
    </row>
    <row r="23" spans="1:5">
      <c r="A23" s="21"/>
      <c r="B23" s="21" t="s">
        <v>728</v>
      </c>
      <c r="C23" s="44" t="s">
        <v>776</v>
      </c>
      <c r="D23" s="21" t="s">
        <v>770</v>
      </c>
      <c r="E23" s="21"/>
    </row>
    <row r="24" spans="1:5">
      <c r="A24" s="21"/>
      <c r="B24" s="21" t="s">
        <v>709</v>
      </c>
      <c r="C24" s="21" t="s">
        <v>209</v>
      </c>
      <c r="D24" s="21" t="s">
        <v>770</v>
      </c>
    </row>
    <row r="25" spans="1:5">
      <c r="A25" s="21"/>
      <c r="B25" s="21" t="s">
        <v>710</v>
      </c>
      <c r="C25" s="21" t="s">
        <v>209</v>
      </c>
      <c r="D25" s="21"/>
      <c r="E25" s="21"/>
    </row>
    <row r="26" spans="1:5">
      <c r="A26" s="21"/>
      <c r="B26" s="21" t="s">
        <v>711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796</v>
      </c>
      <c r="E27" s="21"/>
    </row>
    <row r="28" spans="1:5">
      <c r="A28" s="21" t="s">
        <v>779</v>
      </c>
      <c r="B28" s="45" t="s">
        <v>784</v>
      </c>
      <c r="C28" s="21" t="s">
        <v>189</v>
      </c>
      <c r="D28" s="21"/>
      <c r="E28" s="21"/>
    </row>
    <row r="29" spans="1:5">
      <c r="A29" s="21"/>
      <c r="B29" s="21" t="s">
        <v>785</v>
      </c>
      <c r="C29" s="21" t="s">
        <v>793</v>
      </c>
      <c r="D29" s="21" t="s">
        <v>770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785</v>
      </c>
      <c r="C32" s="21" t="s">
        <v>793</v>
      </c>
      <c r="D32" s="21" t="s">
        <v>770</v>
      </c>
      <c r="E32" s="21"/>
    </row>
    <row r="33" spans="1:5">
      <c r="A33" s="21" t="s">
        <v>778</v>
      </c>
      <c r="B33" s="21" t="s">
        <v>712</v>
      </c>
      <c r="C33" s="21"/>
      <c r="D33" s="21"/>
      <c r="E33" s="21"/>
    </row>
    <row r="34" spans="1:5">
      <c r="A34" s="21" t="s">
        <v>787</v>
      </c>
      <c r="B34" s="21" t="s">
        <v>708</v>
      </c>
      <c r="C34" s="21" t="s">
        <v>788</v>
      </c>
      <c r="D34" s="21"/>
      <c r="E34" s="21"/>
    </row>
    <row r="35" spans="1:5">
      <c r="A35" s="21"/>
      <c r="B35" s="21" t="s">
        <v>704</v>
      </c>
      <c r="C35" s="21" t="s">
        <v>788</v>
      </c>
      <c r="D35" s="21"/>
      <c r="E35" s="21"/>
    </row>
    <row r="36" spans="1:5">
      <c r="A36" s="21"/>
      <c r="B36" s="21" t="s">
        <v>705</v>
      </c>
      <c r="C36" s="21" t="s">
        <v>788</v>
      </c>
      <c r="D36" s="21"/>
      <c r="E36" s="21"/>
    </row>
    <row r="37" spans="1:5">
      <c r="A37" s="21"/>
      <c r="B37" s="21" t="s">
        <v>706</v>
      </c>
      <c r="C37" s="21" t="s">
        <v>788</v>
      </c>
      <c r="D37" s="21"/>
      <c r="E37" s="21"/>
    </row>
    <row r="38" spans="1:5">
      <c r="A38" s="21"/>
      <c r="B38" s="21" t="s">
        <v>707</v>
      </c>
      <c r="C38" s="21" t="s">
        <v>788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770</v>
      </c>
      <c r="E39" s="21"/>
    </row>
    <row r="40" spans="1:5">
      <c r="A40" s="21"/>
      <c r="B40" s="21" t="s">
        <v>30</v>
      </c>
      <c r="C40" s="21"/>
      <c r="D40" s="21" t="s">
        <v>770</v>
      </c>
      <c r="E40" s="21"/>
    </row>
    <row r="41" spans="1:5">
      <c r="A41" s="21"/>
      <c r="B41" s="21" t="s">
        <v>31</v>
      </c>
      <c r="C41" s="21"/>
      <c r="D41" s="21" t="s">
        <v>770</v>
      </c>
      <c r="E41" s="21"/>
    </row>
    <row r="42" spans="1:5">
      <c r="A42" s="21"/>
      <c r="B42" s="21" t="s">
        <v>32</v>
      </c>
      <c r="C42" s="21"/>
      <c r="D42" s="21" t="s">
        <v>770</v>
      </c>
      <c r="E42" s="21"/>
    </row>
    <row r="43" spans="1:5">
      <c r="A43" s="21"/>
      <c r="B43" s="21" t="s">
        <v>34</v>
      </c>
      <c r="C43" s="21" t="s">
        <v>798</v>
      </c>
      <c r="D43" s="21" t="s">
        <v>770</v>
      </c>
      <c r="E43" s="21"/>
    </row>
    <row r="44" spans="1:5">
      <c r="A44" s="21" t="s">
        <v>100</v>
      </c>
      <c r="B44" s="21" t="s">
        <v>55</v>
      </c>
      <c r="C44" s="21"/>
      <c r="D44" s="21" t="s">
        <v>770</v>
      </c>
      <c r="E44" s="21"/>
    </row>
    <row r="45" spans="1:5">
      <c r="A45" s="21"/>
      <c r="B45" s="21" t="s">
        <v>56</v>
      </c>
      <c r="C45" s="21"/>
      <c r="D45" s="21" t="s">
        <v>770</v>
      </c>
      <c r="E45" s="21"/>
    </row>
    <row r="46" spans="1:5">
      <c r="A46" s="21"/>
      <c r="B46" s="21" t="s">
        <v>57</v>
      </c>
      <c r="C46" s="21"/>
      <c r="D46" s="21" t="s">
        <v>770</v>
      </c>
      <c r="E46" s="21"/>
    </row>
    <row r="47" spans="1:5">
      <c r="A47" s="21"/>
      <c r="B47" s="21" t="s">
        <v>58</v>
      </c>
      <c r="C47" s="21"/>
      <c r="D47" s="21" t="s">
        <v>770</v>
      </c>
      <c r="E47" s="21"/>
    </row>
    <row r="48" spans="1:5">
      <c r="A48" s="21" t="s">
        <v>771</v>
      </c>
      <c r="B48" s="21" t="s">
        <v>755</v>
      </c>
      <c r="C48" s="21"/>
      <c r="D48" s="21" t="s">
        <v>770</v>
      </c>
      <c r="E48" s="21"/>
    </row>
    <row r="49" spans="1:5">
      <c r="A49" s="21"/>
      <c r="B49" s="21" t="s">
        <v>756</v>
      </c>
      <c r="C49" s="21"/>
      <c r="D49" s="21" t="s">
        <v>770</v>
      </c>
      <c r="E49" s="21"/>
    </row>
    <row r="50" spans="1:5">
      <c r="A50" s="21" t="s">
        <v>771</v>
      </c>
      <c r="B50" s="21" t="s">
        <v>790</v>
      </c>
      <c r="C50" s="21" t="s">
        <v>794</v>
      </c>
      <c r="D50" s="21" t="s">
        <v>770</v>
      </c>
      <c r="E50" s="21"/>
    </row>
    <row r="51" spans="1:5">
      <c r="A51" s="21" t="s">
        <v>106</v>
      </c>
      <c r="B51" s="21" t="s">
        <v>50</v>
      </c>
      <c r="C51" s="21" t="s">
        <v>786</v>
      </c>
      <c r="D51" s="21" t="s">
        <v>770</v>
      </c>
      <c r="E51" s="21"/>
    </row>
    <row r="52" spans="1:5">
      <c r="A52" s="21"/>
      <c r="B52" s="21" t="s">
        <v>39</v>
      </c>
      <c r="C52" s="21" t="s">
        <v>786</v>
      </c>
      <c r="D52" s="21" t="s">
        <v>770</v>
      </c>
      <c r="E52" s="21"/>
    </row>
    <row r="53" spans="1:5">
      <c r="A53" s="21"/>
      <c r="B53" s="21" t="s">
        <v>40</v>
      </c>
      <c r="C53" s="21" t="s">
        <v>786</v>
      </c>
      <c r="D53" s="21" t="s">
        <v>770</v>
      </c>
      <c r="E53" s="21"/>
    </row>
    <row r="54" spans="1:5">
      <c r="A54" s="21"/>
      <c r="B54" s="21" t="s">
        <v>41</v>
      </c>
      <c r="C54" s="21" t="s">
        <v>786</v>
      </c>
      <c r="D54" s="21" t="s">
        <v>770</v>
      </c>
      <c r="E54" s="21"/>
    </row>
    <row r="55" spans="1:5">
      <c r="A55" s="21"/>
      <c r="B55" s="21" t="s">
        <v>108</v>
      </c>
      <c r="C55" s="21" t="s">
        <v>786</v>
      </c>
      <c r="D55" s="21" t="s">
        <v>770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743</v>
      </c>
    </row>
    <row r="2" spans="1:6">
      <c r="A2" t="s">
        <v>724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740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1" sqref="B1:C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687</v>
      </c>
      <c r="B1" t="s">
        <v>755</v>
      </c>
      <c r="C1" t="s">
        <v>756</v>
      </c>
      <c r="D1" t="s">
        <v>20</v>
      </c>
      <c r="E1" t="s">
        <v>757</v>
      </c>
      <c r="F1" t="s">
        <v>37</v>
      </c>
      <c r="G1" t="s">
        <v>752</v>
      </c>
    </row>
    <row r="2" spans="1:7">
      <c r="A2" t="s">
        <v>753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B15" sqref="B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192</v>
      </c>
      <c r="C1" t="s">
        <v>260</v>
      </c>
      <c r="D1" t="s">
        <v>667</v>
      </c>
      <c r="E1" t="s">
        <v>730</v>
      </c>
      <c r="F1" t="s">
        <v>768</v>
      </c>
      <c r="I1" t="s">
        <v>747</v>
      </c>
      <c r="J1" t="s">
        <v>748</v>
      </c>
    </row>
    <row r="2" spans="1:12">
      <c r="A2">
        <v>2</v>
      </c>
      <c r="B2" t="s">
        <v>146</v>
      </c>
      <c r="C2" t="s">
        <v>744</v>
      </c>
      <c r="D2">
        <v>1000</v>
      </c>
      <c r="E2" t="b">
        <v>1</v>
      </c>
      <c r="F2">
        <v>150</v>
      </c>
      <c r="I2">
        <f>LOOKUP(B2,[1]TechnologiesEmlab!$A$2:$A$31,[1]TechnologiesEmlab!$K$2:$K$31)</f>
        <v>1</v>
      </c>
      <c r="J2">
        <f>MAX(I2:I8)</f>
        <v>4</v>
      </c>
    </row>
    <row r="3" spans="1:12">
      <c r="A3">
        <v>3</v>
      </c>
      <c r="B3" t="s">
        <v>149</v>
      </c>
      <c r="C3" t="s">
        <v>744</v>
      </c>
      <c r="D3">
        <v>1000</v>
      </c>
      <c r="E3" t="b">
        <v>1</v>
      </c>
      <c r="F3">
        <v>300</v>
      </c>
      <c r="I3">
        <f>LOOKUP(B3,[1]TechnologiesEmlab!$A$2:$A$31,[1]TechnologiesEmlab!$K$2:$K$31)</f>
        <v>1</v>
      </c>
    </row>
    <row r="4" spans="1:12">
      <c r="A4">
        <v>4</v>
      </c>
      <c r="B4" t="s">
        <v>129</v>
      </c>
      <c r="C4" t="s">
        <v>744</v>
      </c>
      <c r="D4">
        <v>1000</v>
      </c>
      <c r="E4" t="b">
        <v>1</v>
      </c>
      <c r="F4">
        <v>100</v>
      </c>
      <c r="I4">
        <f>LOOKUP(B4,[1]TechnologiesEmlab!$A$2:$A$31,[1]TechnologiesEmlab!$K$2:$K$31)</f>
        <v>4</v>
      </c>
    </row>
    <row r="5" spans="1:12">
      <c r="A5">
        <v>6</v>
      </c>
      <c r="B5" t="s">
        <v>142</v>
      </c>
      <c r="C5" t="s">
        <v>744</v>
      </c>
      <c r="D5">
        <v>1000</v>
      </c>
      <c r="E5" t="b">
        <v>1</v>
      </c>
      <c r="F5">
        <v>100</v>
      </c>
      <c r="I5">
        <f>LOOKUP(B5,[1]TechnologiesEmlab!$A$2:$A$31,[1]TechnologiesEmlab!$K$2:$K$31)</f>
        <v>3</v>
      </c>
    </row>
    <row r="6" spans="1:12">
      <c r="A6">
        <v>7</v>
      </c>
      <c r="B6" t="s">
        <v>148</v>
      </c>
      <c r="C6" t="s">
        <v>744</v>
      </c>
      <c r="D6">
        <v>1000</v>
      </c>
      <c r="E6" t="b">
        <v>1</v>
      </c>
      <c r="F6">
        <v>200</v>
      </c>
      <c r="I6">
        <f>LOOKUP(B6,[1]TechnologiesEmlab!$A$2:$A$31,[1]TechnologiesEmlab!$K$2:$K$31)</f>
        <v>1</v>
      </c>
    </row>
    <row r="7" spans="1:12">
      <c r="A7">
        <v>8</v>
      </c>
      <c r="B7" t="s">
        <v>116</v>
      </c>
      <c r="C7" t="s">
        <v>744</v>
      </c>
      <c r="D7">
        <v>1000</v>
      </c>
      <c r="E7" t="b">
        <v>1</v>
      </c>
      <c r="F7">
        <v>300</v>
      </c>
      <c r="I7">
        <f>LOOKUP(B7,[1]TechnologiesEmlab!$A$2:$A$31,[1]TechnologiesEmlab!$K$2:$K$31)</f>
        <v>4</v>
      </c>
    </row>
    <row r="8" spans="1:12">
      <c r="A8">
        <v>9</v>
      </c>
      <c r="B8" t="s">
        <v>253</v>
      </c>
      <c r="C8" t="s">
        <v>744</v>
      </c>
      <c r="D8">
        <v>1000</v>
      </c>
      <c r="E8" t="b">
        <v>1</v>
      </c>
      <c r="F8">
        <v>100</v>
      </c>
      <c r="I8">
        <f>LOOKUP(B8,[1]TechnologiesEmlab!$A$2:$A$31,[1]TechnologiesEmlab!$K$2:$K$31)</f>
        <v>3</v>
      </c>
    </row>
    <row r="11" spans="1:12">
      <c r="L11" t="s">
        <v>735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Normal="100" workbookViewId="0">
      <pane ySplit="1" topLeftCell="A2" activePane="bottomLeft" state="frozen"/>
      <selection pane="bottomLeft" activeCell="M3" sqref="M3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1" width="15.1796875" customWidth="1"/>
    <col min="12" max="12" width="2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728</v>
      </c>
      <c r="K1" s="7" t="s">
        <v>187</v>
      </c>
      <c r="M1" t="s">
        <v>181</v>
      </c>
      <c r="N1" t="s">
        <v>746</v>
      </c>
      <c r="O1" s="3" t="s">
        <v>188</v>
      </c>
      <c r="P1" t="s">
        <v>171</v>
      </c>
      <c r="Q1" s="3" t="s">
        <v>173</v>
      </c>
      <c r="R1" s="3" t="s">
        <v>173</v>
      </c>
      <c r="S1" t="s">
        <v>109</v>
      </c>
      <c r="T1" t="s">
        <v>110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129</v>
      </c>
      <c r="B2" t="s">
        <v>180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0.01</v>
      </c>
      <c r="J2">
        <v>0.7</v>
      </c>
      <c r="K2" t="s">
        <v>165</v>
      </c>
      <c r="M2">
        <f t="shared" ref="M2:M15" si="0">D2+C2</f>
        <v>4</v>
      </c>
      <c r="N2">
        <f>IF(F2&lt;&gt;"",1,0)</f>
        <v>1</v>
      </c>
      <c r="P2" t="s">
        <v>172</v>
      </c>
      <c r="Q2">
        <v>500</v>
      </c>
      <c r="R2">
        <v>500</v>
      </c>
      <c r="S2" t="s">
        <v>111</v>
      </c>
      <c r="T2" t="s">
        <v>113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130</v>
      </c>
      <c r="B3" t="s">
        <v>180</v>
      </c>
      <c r="C3">
        <v>1</v>
      </c>
      <c r="D3">
        <v>3</v>
      </c>
      <c r="E3" t="b">
        <v>1</v>
      </c>
      <c r="J3">
        <v>0.7</v>
      </c>
      <c r="K3" t="s">
        <v>165</v>
      </c>
      <c r="M3">
        <f t="shared" si="0"/>
        <v>4</v>
      </c>
      <c r="N3">
        <f t="shared" ref="N3:N31" si="1">IF(F3&lt;&gt;"",1,0)</f>
        <v>0</v>
      </c>
      <c r="S3" t="s">
        <v>111</v>
      </c>
      <c r="T3" t="s">
        <v>112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M4">
        <f t="shared" si="0"/>
        <v>3</v>
      </c>
      <c r="N4">
        <f t="shared" si="1"/>
        <v>1</v>
      </c>
      <c r="O4" t="s">
        <v>185</v>
      </c>
      <c r="P4" s="6" t="s">
        <v>178</v>
      </c>
      <c r="Q4">
        <v>600</v>
      </c>
      <c r="S4" t="s">
        <v>125</v>
      </c>
      <c r="T4" t="s">
        <v>127</v>
      </c>
      <c r="U4">
        <v>0</v>
      </c>
      <c r="V4">
        <v>2</v>
      </c>
      <c r="W4">
        <v>47.8</v>
      </c>
      <c r="X4">
        <v>0</v>
      </c>
    </row>
    <row r="5" spans="1:24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M5">
        <f t="shared" si="0"/>
        <v>2</v>
      </c>
      <c r="N5">
        <f t="shared" si="1"/>
        <v>1</v>
      </c>
      <c r="O5" t="s">
        <v>185</v>
      </c>
      <c r="P5" s="6" t="s">
        <v>177</v>
      </c>
      <c r="Q5">
        <v>600</v>
      </c>
      <c r="S5" t="s">
        <v>125</v>
      </c>
      <c r="T5" t="s">
        <v>126</v>
      </c>
      <c r="U5">
        <v>0</v>
      </c>
      <c r="V5">
        <v>1.5</v>
      </c>
      <c r="W5">
        <v>33.9</v>
      </c>
      <c r="X5">
        <v>0</v>
      </c>
    </row>
    <row r="6" spans="1:24">
      <c r="A6" t="s">
        <v>150</v>
      </c>
      <c r="B6" t="s">
        <v>180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185</v>
      </c>
    </row>
    <row r="7" spans="1:24">
      <c r="A7" t="s">
        <v>144</v>
      </c>
      <c r="B7" t="s">
        <v>180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185</v>
      </c>
    </row>
    <row r="8" spans="1:24">
      <c r="A8" t="s">
        <v>145</v>
      </c>
      <c r="B8" t="s">
        <v>180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185</v>
      </c>
    </row>
    <row r="9" spans="1:24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M9">
        <f t="shared" si="0"/>
        <v>2</v>
      </c>
      <c r="N9">
        <f t="shared" si="1"/>
        <v>1</v>
      </c>
      <c r="O9" t="s">
        <v>185</v>
      </c>
      <c r="P9" s="6" t="s">
        <v>175</v>
      </c>
      <c r="Q9">
        <v>500</v>
      </c>
      <c r="S9" t="s">
        <v>123</v>
      </c>
      <c r="T9" t="s">
        <v>124</v>
      </c>
      <c r="U9">
        <v>0</v>
      </c>
      <c r="V9">
        <v>0</v>
      </c>
      <c r="W9">
        <v>6.3</v>
      </c>
      <c r="X9">
        <v>0</v>
      </c>
    </row>
    <row r="10" spans="1:24">
      <c r="A10" t="s">
        <v>147</v>
      </c>
      <c r="B10" t="s">
        <v>180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133</v>
      </c>
      <c r="B11" t="s">
        <v>180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185</v>
      </c>
    </row>
    <row r="12" spans="1:24">
      <c r="A12" t="s">
        <v>134</v>
      </c>
      <c r="B12" t="s">
        <v>180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185</v>
      </c>
    </row>
    <row r="13" spans="1:24">
      <c r="A13" t="s">
        <v>135</v>
      </c>
      <c r="B13" t="s">
        <v>180</v>
      </c>
      <c r="E13" t="b">
        <v>1</v>
      </c>
      <c r="J13">
        <v>1</v>
      </c>
      <c r="K13" t="s">
        <v>158</v>
      </c>
      <c r="M13">
        <f t="shared" si="0"/>
        <v>0</v>
      </c>
      <c r="N13">
        <f t="shared" si="1"/>
        <v>0</v>
      </c>
      <c r="O13" t="s">
        <v>158</v>
      </c>
    </row>
    <row r="14" spans="1:24">
      <c r="A14" t="s">
        <v>136</v>
      </c>
      <c r="B14" t="s">
        <v>180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158</v>
      </c>
      <c r="P14" t="s">
        <v>176</v>
      </c>
      <c r="Q14">
        <v>250</v>
      </c>
      <c r="S14" t="s">
        <v>120</v>
      </c>
      <c r="T14" t="s">
        <v>121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137</v>
      </c>
      <c r="B15" t="s">
        <v>180</v>
      </c>
      <c r="E15" t="b">
        <v>1</v>
      </c>
      <c r="J15">
        <v>1</v>
      </c>
      <c r="M15">
        <f t="shared" si="0"/>
        <v>0</v>
      </c>
      <c r="N15">
        <f t="shared" si="1"/>
        <v>0</v>
      </c>
      <c r="O15" t="s">
        <v>158</v>
      </c>
    </row>
    <row r="16" spans="1:24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f t="shared" si="2"/>
        <v>1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M16">
        <f>M14</f>
        <v>7</v>
      </c>
      <c r="N16">
        <f t="shared" si="1"/>
        <v>1</v>
      </c>
      <c r="O16" t="s">
        <v>158</v>
      </c>
    </row>
    <row r="17" spans="1:24">
      <c r="A17" t="s">
        <v>139</v>
      </c>
      <c r="B17" t="s">
        <v>180</v>
      </c>
      <c r="E17" t="b">
        <v>1</v>
      </c>
      <c r="J17">
        <v>0.5</v>
      </c>
      <c r="M17">
        <f t="shared" ref="M17:M31" si="3">D17+C17</f>
        <v>0</v>
      </c>
      <c r="N17">
        <f t="shared" si="1"/>
        <v>0</v>
      </c>
      <c r="O17" t="s">
        <v>158</v>
      </c>
    </row>
    <row r="18" spans="1:24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 t="s">
        <v>161</v>
      </c>
      <c r="M18">
        <f t="shared" si="3"/>
        <v>3</v>
      </c>
      <c r="N18">
        <f t="shared" si="1"/>
        <v>1</v>
      </c>
      <c r="P18" t="s">
        <v>116</v>
      </c>
      <c r="Q18">
        <v>775</v>
      </c>
      <c r="R18">
        <v>775</v>
      </c>
      <c r="S18" t="s">
        <v>115</v>
      </c>
      <c r="T18" t="s">
        <v>116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131</v>
      </c>
      <c r="B19" t="s">
        <v>179</v>
      </c>
      <c r="E19" t="b">
        <v>0</v>
      </c>
      <c r="J19">
        <v>1</v>
      </c>
      <c r="K19" t="s">
        <v>161</v>
      </c>
      <c r="M19">
        <f t="shared" si="3"/>
        <v>0</v>
      </c>
      <c r="N19">
        <f t="shared" si="1"/>
        <v>0</v>
      </c>
    </row>
    <row r="20" spans="1:24">
      <c r="A20" t="s">
        <v>132</v>
      </c>
      <c r="B20" t="s">
        <v>179</v>
      </c>
      <c r="E20" t="b">
        <v>0</v>
      </c>
      <c r="J20">
        <v>1</v>
      </c>
      <c r="K20" t="s">
        <v>161</v>
      </c>
      <c r="M20">
        <f t="shared" si="3"/>
        <v>0</v>
      </c>
      <c r="N20">
        <f t="shared" si="1"/>
        <v>0</v>
      </c>
    </row>
    <row r="21" spans="1:24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K21" t="s">
        <v>156</v>
      </c>
      <c r="M21">
        <f t="shared" si="3"/>
        <v>3</v>
      </c>
      <c r="N21">
        <f t="shared" si="1"/>
        <v>0</v>
      </c>
      <c r="O21" t="s">
        <v>186</v>
      </c>
      <c r="S21" t="s">
        <v>115</v>
      </c>
      <c r="T21" t="s">
        <v>118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 t="s">
        <v>162</v>
      </c>
      <c r="M22">
        <f t="shared" si="3"/>
        <v>7</v>
      </c>
      <c r="N22">
        <f t="shared" si="1"/>
        <v>1</v>
      </c>
      <c r="P22" t="s">
        <v>174</v>
      </c>
      <c r="Q22">
        <v>1000</v>
      </c>
      <c r="S22" t="s">
        <v>122</v>
      </c>
      <c r="T22" t="s">
        <v>119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140</v>
      </c>
      <c r="B23" t="s">
        <v>179</v>
      </c>
      <c r="E23" t="b">
        <v>0</v>
      </c>
      <c r="J23">
        <v>1</v>
      </c>
      <c r="K23" t="s">
        <v>162</v>
      </c>
      <c r="M23">
        <f t="shared" si="3"/>
        <v>0</v>
      </c>
      <c r="N23">
        <f t="shared" si="1"/>
        <v>0</v>
      </c>
    </row>
    <row r="24" spans="1:24">
      <c r="A24" t="s">
        <v>141</v>
      </c>
      <c r="B24" t="s">
        <v>179</v>
      </c>
      <c r="E24" t="b">
        <v>0</v>
      </c>
      <c r="J24">
        <v>1</v>
      </c>
      <c r="K24" t="s">
        <v>162</v>
      </c>
      <c r="M24">
        <f t="shared" si="3"/>
        <v>0</v>
      </c>
      <c r="N24">
        <f t="shared" si="1"/>
        <v>0</v>
      </c>
    </row>
    <row r="25" spans="1:24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 t="s">
        <v>161</v>
      </c>
      <c r="M25">
        <f t="shared" si="3"/>
        <v>3</v>
      </c>
      <c r="N25">
        <f t="shared" si="1"/>
        <v>1</v>
      </c>
      <c r="P25" t="s">
        <v>142</v>
      </c>
      <c r="Q25">
        <v>150</v>
      </c>
      <c r="R25">
        <v>150</v>
      </c>
      <c r="S25" t="s">
        <v>115</v>
      </c>
      <c r="T25" t="s">
        <v>117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143</v>
      </c>
      <c r="B26" t="s">
        <v>179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M27">
        <f t="shared" si="3"/>
        <v>2</v>
      </c>
      <c r="N27">
        <f t="shared" si="1"/>
        <v>1</v>
      </c>
    </row>
    <row r="28" spans="1:24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M28">
        <f t="shared" si="3"/>
        <v>7</v>
      </c>
      <c r="N28">
        <f t="shared" si="1"/>
        <v>1</v>
      </c>
    </row>
    <row r="29" spans="1:24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 t="s">
        <v>156</v>
      </c>
      <c r="M29">
        <f t="shared" si="3"/>
        <v>5</v>
      </c>
      <c r="N29">
        <f t="shared" si="1"/>
        <v>1</v>
      </c>
    </row>
    <row r="30" spans="1:24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 t="s">
        <v>160</v>
      </c>
      <c r="M30">
        <f t="shared" si="3"/>
        <v>6</v>
      </c>
      <c r="N30">
        <f t="shared" si="1"/>
        <v>1</v>
      </c>
    </row>
    <row r="31" spans="1:24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 t="s">
        <v>157</v>
      </c>
      <c r="M31">
        <f t="shared" si="3"/>
        <v>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cash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2022-10-05T09:36:37Z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