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9842847B-1450-414E-ABF6-7E5CD3E4D101}" xr6:coauthVersionLast="47" xr6:coauthVersionMax="47" xr10:uidLastSave="{00000000-0000-0000-0000-000000000000}"/>
  <bookViews>
    <workbookView xWindow="-28920" yWindow="-15" windowWidth="29040" windowHeight="15840" tabRatio="876" activeTab="1" xr2:uid="{00000000-000D-0000-FFFF-FFFF00000000}"/>
  </bookViews>
  <sheets>
    <sheet name="explanation" sheetId="32" r:id="rId1"/>
    <sheet name="Import Priorities" sheetId="34" r:id="rId2"/>
    <sheet name="CapacityMarkets" sheetId="27" r:id="rId3"/>
    <sheet name="CO2Auction" sheetId="15" r:id="rId4"/>
    <sheet name="EnergyConsumers" sheetId="16" r:id="rId5"/>
    <sheet name="TechnologiesEmlab" sheetId="33" r:id="rId6"/>
    <sheet name="Fuels" sheetId="29" r:id="rId7"/>
    <sheet name="FuelPriceTrends" sheetId="30" r:id="rId8"/>
    <sheet name="ElectricitySpotMarkets" sheetId="14" r:id="rId9"/>
    <sheet name="EnergyProducers" sheetId="17" r:id="rId10"/>
    <sheet name="GeometricTrends" sheetId="21" r:id="rId11"/>
    <sheet name="Governments" sheetId="19" r:id="rId12"/>
    <sheet name="StepTrends" sheetId="18" r:id="rId13"/>
    <sheet name="IntermittentResourceProfiles" sheetId="10" r:id="rId14"/>
    <sheet name="MarketStabilityReserve" sheetId="28" r:id="rId15"/>
    <sheet name="NationalGovernments" sheetId="20" r:id="rId16"/>
    <sheet name="TargetInvestors" sheetId="25" r:id="rId17"/>
    <sheet name="TargetInvestorTargets" sheetId="26" r:id="rId18"/>
  </sheets>
  <definedNames>
    <definedName name="_xlnm._FilterDatabase" localSheetId="9" hidden="1">EnergyProducers!$H$9:$H$151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30" l="1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<sst xmlns="http://schemas.openxmlformats.org/spreadsheetml/2006/main" count="357" uniqueCount="250">
  <si>
    <t>Name</t>
  </si>
  <si>
    <t>NL</t>
  </si>
  <si>
    <t>OFF_NL</t>
  </si>
  <si>
    <t>ON_NL</t>
  </si>
  <si>
    <t>PV_NL</t>
  </si>
  <si>
    <t>demandGrowthTrendNL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</si>
  <si>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</si>
  <si>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</si>
  <si>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</si>
  <si>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</si>
  <si>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</si>
  <si>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</si>
  <si>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</si>
  <si>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</si>
  <si>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</si>
  <si>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</si>
  <si>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</si>
  <si>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</si>
  <si>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</si>
  <si>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</si>
  <si>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</si>
  <si>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</si>
  <si>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</si>
  <si>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</si>
  <si>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</si>
  <si>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</si>
  <si>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</si>
  <si>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</si>
  <si>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</si>
  <si>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</si>
  <si>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</si>
  <si>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</si>
  <si>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</si>
  <si>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</si>
  <si>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</si>
  <si>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</si>
  <si>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</si>
  <si>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</si>
  <si>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</si>
  <si>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</si>
  <si>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</si>
  <si>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</si>
  <si>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</si>
  <si>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</si>
  <si>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</si>
  <si>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</si>
  <si>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</si>
  <si>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</si>
  <si>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</si>
  <si>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</si>
  <si>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</si>
  <si>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</si>
  <si>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</si>
  <si>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</si>
  <si>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</si>
  <si>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</si>
  <si>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</t>
  </si>
  <si>
    <t>pvTarget</t>
  </si>
  <si>
    <t>windTargetTrend</t>
  </si>
  <si>
    <t>pvTargetTrend</t>
  </si>
  <si>
    <t>TargetInvestorNL</t>
  </si>
  <si>
    <t>TargetInvestmentRole</t>
  </si>
  <si>
    <t>NameInvestor</t>
  </si>
  <si>
    <t>NameTarget</t>
  </si>
  <si>
    <t>InstalledReserveMargin</t>
  </si>
  <si>
    <t>LowerMargin</t>
  </si>
  <si>
    <t>UpperMargin</t>
  </si>
  <si>
    <t>PriceCap</t>
  </si>
  <si>
    <t>DutchCapacityMarket</t>
  </si>
  <si>
    <t>DutchElectricitySpotMarket</t>
  </si>
  <si>
    <t>growthRate</t>
  </si>
  <si>
    <t>msr</t>
  </si>
  <si>
    <t>MarketStabilityReserve</t>
  </si>
  <si>
    <t>UpperTriggerTrend</t>
  </si>
  <si>
    <t>LowerTriggerTrend</t>
  </si>
  <si>
    <t>ReleaseTrend</t>
  </si>
  <si>
    <t>NL BIOMASS</t>
  </si>
  <si>
    <t>NL WASTE</t>
  </si>
  <si>
    <t>NL HYDRO</t>
  </si>
  <si>
    <t>NL PV</t>
  </si>
  <si>
    <t>NL WIND ONSHORE</t>
  </si>
  <si>
    <t>NL WIND OFFSHORE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</si>
  <si>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</si>
  <si>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</si>
  <si>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</si>
  <si>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</si>
  <si>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</si>
  <si>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</si>
  <si>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</si>
  <si>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</si>
  <si>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</si>
  <si>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</si>
  <si>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</si>
  <si>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</si>
  <si>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</si>
  <si>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</si>
  <si>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</si>
  <si>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</si>
  <si>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</si>
  <si>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</si>
  <si>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</si>
  <si>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</si>
  <si>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</si>
  <si>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</si>
  <si>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</si>
  <si>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</si>
  <si>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</si>
  <si>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</si>
  <si>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</si>
  <si>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</si>
  <si>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</si>
  <si>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</si>
  <si>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</si>
  <si>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</si>
  <si>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</si>
  <si>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</si>
  <si>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</si>
  <si>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</si>
  <si>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</si>
  <si>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</si>
  <si>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</si>
  <si>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</si>
  <si>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</si>
  <si>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</si>
  <si>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</si>
  <si>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</si>
  <si>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</si>
  <si>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</si>
  <si>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</si>
  <si>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</si>
  <si>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</si>
  <si>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</si>
  <si>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</si>
  <si>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</si>
  <si>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</si>
  <si>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</si>
  <si>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</si>
  <si>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</si>
  <si>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</si>
  <si>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</si>
  <si>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</si>
  <si>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</si>
  <si>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</si>
  <si>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</si>
  <si>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</si>
  <si>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</si>
  <si>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</si>
  <si>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</si>
  <si>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</si>
  <si>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</si>
  <si>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</si>
  <si>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</si>
  <si>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</si>
  <si>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</si>
  <si>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FuelPriceTrends</t>
  </si>
  <si>
    <t>expected permit time + expected construction time</t>
  </si>
  <si>
    <t xml:space="preserve">min, max, top </t>
  </si>
  <si>
    <t>comment</t>
  </si>
  <si>
    <t>start can be used as the prices input from traderesDB</t>
  </si>
  <si>
    <t>powerTechnologies</t>
  </si>
  <si>
    <t>CO2 density and energy density</t>
  </si>
  <si>
    <t>EnergyProducers</t>
  </si>
  <si>
    <t xml:space="preserve"> </t>
  </si>
  <si>
    <t>Fuels</t>
  </si>
  <si>
    <t xml:space="preserve">FixedOperatingCostTimeSeries -&gt; growth trend </t>
  </si>
  <si>
    <t>Governments</t>
  </si>
  <si>
    <t>Trends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</si>
  <si>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</si>
  <si>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</si>
  <si>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</si>
  <si>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</si>
  <si>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</si>
  <si>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</si>
  <si>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</si>
  <si>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</si>
  <si>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</si>
  <si>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</si>
  <si>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</si>
  <si>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</si>
  <si>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</si>
  <si>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</si>
  <si>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</si>
  <si>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</si>
  <si>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</si>
  <si>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</si>
  <si>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</si>
  <si>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</si>
  <si>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</si>
  <si>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</si>
  <si>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</si>
  <si>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</si>
  <si>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</si>
  <si>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</si>
  <si>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</si>
  <si>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</si>
  <si>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</si>
  <si>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</si>
  <si>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</si>
  <si>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</si>
  <si>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</si>
  <si>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</si>
  <si>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</si>
  <si>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</si>
  <si>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</si>
  <si>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</si>
  <si>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</si>
  <si>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</si>
  <si>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</si>
  <si>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</si>
  <si>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</si>
  <si>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</si>
  <si>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</si>
  <si>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technology</t>
  </si>
  <si>
    <t>traderes fuels</t>
  </si>
  <si>
    <t>emlabfuels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</si>
  <si>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</si>
  <si>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</si>
  <si>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</si>
  <si>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</si>
  <si>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</si>
  <si>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</si>
  <si>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</si>
  <si>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</si>
  <si>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</si>
  <si>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</si>
  <si>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</si>
  <si>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</si>
  <si>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</si>
  <si>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</si>
  <si>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</si>
  <si>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</si>
  <si>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</si>
  <si>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</si>
  <si>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</si>
  <si>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</si>
  <si>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</si>
  <si>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</si>
  <si>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</si>
  <si>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</si>
  <si>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</si>
  <si>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</si>
  <si>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</si>
  <si>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PowerGeneratingTechnologyFuel</t>
  </si>
  <si>
    <t>priority</t>
  </si>
  <si>
    <t>object_class_name</t>
  </si>
  <si>
    <t>ConventionalPlantOperator</t>
  </si>
  <si>
    <t>VariableRenewableOperator</t>
  </si>
  <si>
    <t>node</t>
  </si>
  <si>
    <t>unit</t>
  </si>
  <si>
    <t>TechnologiesEmlab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</si>
</sst>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C27"/>
  <sheetViews>
    <sheetView workbookViewId="0">
      <selection activeCell="C40" sqref="C40"/>
    </sheetView>
  </sheetViews>
  <sheetFormatPr defaultRowHeight="14.5"/>
  <cols>
    <col min="1" max="1" width="27" customWidth="1"/>
    <col min="2" max="2" width="46.7265625" customWidth="1"/>
    <col min="3" max="3" width="52" customWidth="1"/>
  </cols>
  <sheetData>
    <row r="1" spans="1:3">
      <c r="A1" t="s">
        <v>149</v>
      </c>
    </row>
    <row r="2" spans="1:3">
      <c r="A2" t="s">
        <v>152</v>
      </c>
      <c r="B2" t="s">
        <v>153</v>
      </c>
    </row>
    <row r="5" spans="1:3">
      <c r="B5" t="s">
        <v>167</v>
      </c>
      <c r="C5" t="s">
        <v>157</v>
      </c>
    </row>
    <row r="6" spans="1:3">
      <c r="A6" t="s">
        <v>163</v>
      </c>
      <c r="B6" t="s">
        <v>155</v>
      </c>
      <c r="C6" t="s">
        <v>169</v>
      </c>
    </row>
    <row r="7" spans="1:3">
      <c r="A7" t="s">
        <v>154</v>
      </c>
      <c r="B7" t="s">
        <v>156</v>
      </c>
      <c r="C7" t="s">
        <v>158</v>
      </c>
    </row>
    <row r="8" spans="1:3">
      <c r="A8" t="s">
        <v>159</v>
      </c>
      <c r="B8" t="s">
        <v>160</v>
      </c>
    </row>
    <row r="9" spans="1:3">
      <c r="B9" t="s">
        <v>164</v>
      </c>
      <c r="C9" t="s">
        <v>169</v>
      </c>
    </row>
    <row r="10" spans="1:3">
      <c r="B10" t="s">
        <v>147</v>
      </c>
    </row>
    <row r="11" spans="1:3">
      <c r="B11" t="s">
        <v>148</v>
      </c>
    </row>
    <row r="13" spans="1:3">
      <c r="A13" t="s">
        <v>161</v>
      </c>
      <c r="B13" t="s">
        <v>31</v>
      </c>
      <c r="C13" t="s">
        <v>169</v>
      </c>
    </row>
    <row r="14" spans="1:3">
      <c r="B14" t="s">
        <v>32</v>
      </c>
      <c r="C14" t="s">
        <v>169</v>
      </c>
    </row>
    <row r="15" spans="1:3">
      <c r="B15" t="s">
        <v>33</v>
      </c>
      <c r="C15" t="s">
        <v>169</v>
      </c>
    </row>
    <row r="16" spans="1:3">
      <c r="B16" t="s">
        <v>34</v>
      </c>
      <c r="C16" t="s">
        <v>169</v>
      </c>
    </row>
    <row r="17" spans="1:3">
      <c r="B17" t="s">
        <v>36</v>
      </c>
    </row>
    <row r="18" spans="1:3">
      <c r="A18" t="s">
        <v>165</v>
      </c>
      <c r="B18" t="s">
        <v>55</v>
      </c>
      <c r="C18" t="s">
        <v>169</v>
      </c>
    </row>
    <row r="19" spans="1:3">
      <c r="B19" t="s">
        <v>44</v>
      </c>
      <c r="C19" t="s">
        <v>169</v>
      </c>
    </row>
    <row r="20" spans="1:3">
      <c r="B20" t="s">
        <v>45</v>
      </c>
      <c r="C20" t="s">
        <v>169</v>
      </c>
    </row>
    <row r="21" spans="1:3">
      <c r="B21" t="s">
        <v>46</v>
      </c>
      <c r="C21" t="s">
        <v>169</v>
      </c>
    </row>
    <row r="22" spans="1:3">
      <c r="B22" t="s">
        <v>168</v>
      </c>
      <c r="C22" t="s">
        <v>169</v>
      </c>
    </row>
    <row r="23" spans="1:3">
      <c r="A23" t="s">
        <v>166</v>
      </c>
      <c r="B23" t="s">
        <v>47</v>
      </c>
    </row>
    <row r="24" spans="1:3">
      <c r="B24" t="s">
        <v>48</v>
      </c>
    </row>
    <row r="25" spans="1:3">
      <c r="B25" t="s">
        <v>49</v>
      </c>
    </row>
    <row r="26" spans="1:3">
      <c r="B26" t="s">
        <v>50</v>
      </c>
    </row>
    <row r="27" spans="1:3">
      <c r="A27" t="s">
        <v>150</v>
      </c>
      <c r="B27" t="s">
        <v>151</v>
      </c>
      <c r="C27" t="s">
        <v>169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topLeftCell="E1" workbookViewId="0">
      <selection activeCell="H15" sqref="H15"/>
    </sheetView>
  </sheetViews>
  <sheetFormatPr defaultRowHeight="14.5"/>
  <cols>
    <col min="1" max="1" width="29.81640625" bestFit="1" customWidth="1"/>
    <col min="2" max="2" width="25.7265625" bestFit="1" customWidth="1"/>
    <col min="3" max="15" width="18.453125" customWidth="1"/>
  </cols>
  <sheetData>
    <row r="1" spans="1:17" s="3" customFormat="1" ht="42.5" customHeight="1">
      <c r="A1" s="3" t="s">
        <v>0</v>
      </c>
      <c r="B1" s="3" t="s">
        <v>27</v>
      </c>
      <c r="C1" s="3" t="s">
        <v>28</v>
      </c>
      <c r="D1" s="3" t="s">
        <v>29</v>
      </c>
      <c r="E1" s="3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3" t="s">
        <v>35</v>
      </c>
      <c r="K1" s="5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</row>
    <row r="2" spans="1:17">
      <c r="A2" t="s">
        <v>189</v>
      </c>
      <c r="B2" t="s">
        <v>69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v>7</v>
      </c>
      <c r="N2">
        <v>3</v>
      </c>
      <c r="O2">
        <v>0.1</v>
      </c>
      <c r="P2" s="1">
        <v>3000000000</v>
      </c>
      <c r="Q2" t="s">
        <v>43</v>
      </c>
    </row>
    <row r="3" spans="1:17">
      <c r="A3" t="s">
        <v>76</v>
      </c>
      <c r="B3" t="s">
        <v>69</v>
      </c>
      <c r="C3">
        <v>5</v>
      </c>
      <c r="D3">
        <v>1</v>
      </c>
      <c r="E3" t="b">
        <v>1</v>
      </c>
      <c r="F3">
        <v>0.5</v>
      </c>
      <c r="G3">
        <v>0</v>
      </c>
      <c r="H3">
        <v>0</v>
      </c>
      <c r="I3">
        <v>0.7</v>
      </c>
      <c r="J3">
        <v>0.1</v>
      </c>
      <c r="K3">
        <v>0.1</v>
      </c>
      <c r="L3">
        <v>5</v>
      </c>
      <c r="M3">
        <v>7</v>
      </c>
      <c r="N3">
        <v>3</v>
      </c>
      <c r="O3">
        <v>0.1</v>
      </c>
      <c r="P3" s="1">
        <v>3000000000</v>
      </c>
      <c r="Q3" t="s">
        <v>43</v>
      </c>
    </row>
    <row r="4" spans="1:17">
      <c r="A4" t="s">
        <v>77</v>
      </c>
      <c r="B4" t="s">
        <v>69</v>
      </c>
      <c r="C4">
        <v>5</v>
      </c>
      <c r="D4">
        <v>1</v>
      </c>
      <c r="E4" t="b">
        <v>1</v>
      </c>
      <c r="F4">
        <v>0.5</v>
      </c>
      <c r="G4">
        <v>0</v>
      </c>
      <c r="H4">
        <v>0</v>
      </c>
      <c r="I4">
        <v>0.7</v>
      </c>
      <c r="J4">
        <v>0.1</v>
      </c>
      <c r="K4">
        <v>0.1</v>
      </c>
      <c r="L4">
        <v>5</v>
      </c>
      <c r="M4">
        <v>7</v>
      </c>
      <c r="N4">
        <v>3</v>
      </c>
      <c r="O4">
        <v>0.1</v>
      </c>
      <c r="P4" s="1">
        <v>3000000000</v>
      </c>
      <c r="Q4" t="s">
        <v>43</v>
      </c>
    </row>
    <row r="5" spans="1:17">
      <c r="A5" t="s">
        <v>78</v>
      </c>
      <c r="B5" t="s">
        <v>69</v>
      </c>
      <c r="C5">
        <v>5</v>
      </c>
      <c r="D5">
        <v>1</v>
      </c>
      <c r="E5" t="b">
        <v>1</v>
      </c>
      <c r="F5">
        <v>0.5</v>
      </c>
      <c r="G5">
        <v>0</v>
      </c>
      <c r="H5">
        <v>0</v>
      </c>
      <c r="I5">
        <v>0.7</v>
      </c>
      <c r="J5">
        <v>0.1</v>
      </c>
      <c r="K5">
        <v>0.1</v>
      </c>
      <c r="L5">
        <v>5</v>
      </c>
      <c r="M5">
        <v>7</v>
      </c>
      <c r="N5">
        <v>3</v>
      </c>
      <c r="O5">
        <v>0.1</v>
      </c>
      <c r="P5" s="1">
        <v>3000000000</v>
      </c>
      <c r="Q5" t="s">
        <v>43</v>
      </c>
    </row>
    <row r="6" spans="1:17">
      <c r="A6" t="s">
        <v>79</v>
      </c>
      <c r="B6" t="s">
        <v>69</v>
      </c>
      <c r="C6">
        <v>5</v>
      </c>
      <c r="D6">
        <v>1</v>
      </c>
      <c r="E6" t="b">
        <v>1</v>
      </c>
      <c r="F6">
        <v>0.5</v>
      </c>
      <c r="G6">
        <v>0</v>
      </c>
      <c r="H6">
        <v>0</v>
      </c>
      <c r="I6">
        <v>0.7</v>
      </c>
      <c r="J6">
        <v>0.1</v>
      </c>
      <c r="K6">
        <v>0.1</v>
      </c>
      <c r="L6">
        <v>5</v>
      </c>
      <c r="M6">
        <v>7</v>
      </c>
      <c r="N6">
        <v>3</v>
      </c>
      <c r="O6">
        <v>0.1</v>
      </c>
      <c r="P6" s="1">
        <v>3000000000</v>
      </c>
      <c r="Q6" t="s">
        <v>43</v>
      </c>
    </row>
    <row r="7" spans="1:17">
      <c r="A7" t="s">
        <v>80</v>
      </c>
      <c r="B7" t="s">
        <v>69</v>
      </c>
      <c r="C7">
        <v>5</v>
      </c>
      <c r="D7">
        <v>1</v>
      </c>
      <c r="E7" t="b">
        <v>1</v>
      </c>
      <c r="F7">
        <v>0.5</v>
      </c>
      <c r="G7">
        <v>0</v>
      </c>
      <c r="H7">
        <v>0</v>
      </c>
      <c r="I7">
        <v>0.7</v>
      </c>
      <c r="J7">
        <v>0.1</v>
      </c>
      <c r="K7">
        <v>0.1</v>
      </c>
      <c r="L7">
        <v>5</v>
      </c>
      <c r="M7">
        <v>7</v>
      </c>
      <c r="N7">
        <v>3</v>
      </c>
      <c r="O7">
        <v>0.1</v>
      </c>
      <c r="P7" s="1">
        <v>3000000000</v>
      </c>
      <c r="Q7" t="s">
        <v>43</v>
      </c>
    </row>
    <row r="8" spans="1:17">
      <c r="A8" t="s">
        <v>81</v>
      </c>
      <c r="B8" t="s">
        <v>69</v>
      </c>
      <c r="C8">
        <v>5</v>
      </c>
      <c r="D8">
        <v>1</v>
      </c>
      <c r="E8" t="b">
        <v>1</v>
      </c>
      <c r="F8">
        <v>0.5</v>
      </c>
      <c r="G8">
        <v>0</v>
      </c>
      <c r="H8">
        <v>0</v>
      </c>
      <c r="I8">
        <v>0.7</v>
      </c>
      <c r="J8">
        <v>0.1</v>
      </c>
      <c r="K8">
        <v>0.1</v>
      </c>
      <c r="L8">
        <v>5</v>
      </c>
      <c r="M8">
        <v>7</v>
      </c>
      <c r="N8">
        <v>3</v>
      </c>
      <c r="O8">
        <v>0.1</v>
      </c>
      <c r="P8" s="1">
        <v>3000000000</v>
      </c>
      <c r="Q8" t="s">
        <v>43</v>
      </c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K24" sqref="K24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48</v>
      </c>
      <c r="C1" s="4" t="s">
        <v>70</v>
      </c>
    </row>
    <row r="2" spans="1:3">
      <c r="A2" t="s">
        <v>82</v>
      </c>
      <c r="B2">
        <v>3458</v>
      </c>
      <c r="C2">
        <v>0.05</v>
      </c>
    </row>
    <row r="3" spans="1:3">
      <c r="A3" t="s">
        <v>83</v>
      </c>
      <c r="B3">
        <v>8000</v>
      </c>
      <c r="C3">
        <v>0.05</v>
      </c>
    </row>
    <row r="4" spans="1:3">
      <c r="A4" t="s">
        <v>84</v>
      </c>
      <c r="B4">
        <v>4620</v>
      </c>
      <c r="C4">
        <v>0.05</v>
      </c>
    </row>
    <row r="5" spans="1:3">
      <c r="A5" t="s">
        <v>85</v>
      </c>
      <c r="B5">
        <v>14640.543099024659</v>
      </c>
      <c r="C5">
        <v>0.05</v>
      </c>
    </row>
    <row r="6" spans="1:3">
      <c r="A6" t="s">
        <v>86</v>
      </c>
      <c r="B6">
        <v>69542.57972036711</v>
      </c>
      <c r="C6">
        <v>0.05</v>
      </c>
    </row>
    <row r="7" spans="1:3">
      <c r="A7" t="s">
        <v>87</v>
      </c>
      <c r="B7">
        <v>88320</v>
      </c>
      <c r="C7">
        <v>0.05</v>
      </c>
    </row>
    <row r="8" spans="1:3">
      <c r="A8" t="s">
        <v>88</v>
      </c>
      <c r="B8">
        <v>16000</v>
      </c>
      <c r="C8">
        <v>0.05</v>
      </c>
    </row>
    <row r="9" spans="1:3">
      <c r="A9" t="s">
        <v>89</v>
      </c>
      <c r="B9">
        <v>12000</v>
      </c>
      <c r="C9">
        <v>0.05</v>
      </c>
    </row>
    <row r="10" spans="1:3">
      <c r="A10" t="s">
        <v>90</v>
      </c>
      <c r="B10">
        <v>24437.546793112055</v>
      </c>
      <c r="C10">
        <v>0.05</v>
      </c>
    </row>
    <row r="11" spans="1:3">
      <c r="A11" t="s">
        <v>91</v>
      </c>
      <c r="B11">
        <v>24437.546793112055</v>
      </c>
      <c r="C11">
        <v>0.05</v>
      </c>
    </row>
    <row r="12" spans="1:3">
      <c r="A12" t="s">
        <v>92</v>
      </c>
      <c r="B12">
        <v>51155.931286914572</v>
      </c>
      <c r="C12">
        <v>0.05</v>
      </c>
    </row>
    <row r="13" spans="1:3">
      <c r="A13" t="s">
        <v>93</v>
      </c>
      <c r="B13">
        <v>24437.546793112055</v>
      </c>
      <c r="C13">
        <v>0.05</v>
      </c>
    </row>
    <row r="14" spans="1:3">
      <c r="A14" t="s">
        <v>110</v>
      </c>
      <c r="B14">
        <v>10473.234339905166</v>
      </c>
      <c r="C14">
        <v>0.05</v>
      </c>
    </row>
    <row r="15" spans="1:3">
      <c r="A15" t="s">
        <v>111</v>
      </c>
      <c r="B15">
        <v>10473.234339905166</v>
      </c>
      <c r="C15">
        <v>0.05</v>
      </c>
    </row>
    <row r="16" spans="1:3">
      <c r="A16" t="s">
        <v>112</v>
      </c>
      <c r="B16">
        <v>10473.234339905166</v>
      </c>
      <c r="C16">
        <v>0.05</v>
      </c>
    </row>
    <row r="17" spans="1:3">
      <c r="A17" t="s">
        <v>94</v>
      </c>
      <c r="B17">
        <v>10473.234339905166</v>
      </c>
      <c r="C17">
        <v>0.05</v>
      </c>
    </row>
    <row r="18" spans="1:3">
      <c r="A18" t="s">
        <v>95</v>
      </c>
      <c r="B18">
        <v>10473.234339905166</v>
      </c>
      <c r="C18">
        <v>0.05</v>
      </c>
    </row>
    <row r="19" spans="1:3">
      <c r="A19" t="s">
        <v>96</v>
      </c>
      <c r="B19">
        <v>3850.4628350434846</v>
      </c>
      <c r="C19">
        <v>0.05</v>
      </c>
    </row>
    <row r="20" spans="1:3">
      <c r="A20" t="s">
        <v>113</v>
      </c>
      <c r="B20">
        <v>10473.234339905166</v>
      </c>
      <c r="C20">
        <v>0.05</v>
      </c>
    </row>
    <row r="21" spans="1:3">
      <c r="A21" t="s">
        <v>114</v>
      </c>
      <c r="B21">
        <v>32000</v>
      </c>
      <c r="C21">
        <v>0.05</v>
      </c>
    </row>
    <row r="22" spans="1:3">
      <c r="A22" t="s">
        <v>97</v>
      </c>
      <c r="B22">
        <v>117000</v>
      </c>
      <c r="C22">
        <v>0.05</v>
      </c>
    </row>
    <row r="23" spans="1:3">
      <c r="A23" t="s">
        <v>98</v>
      </c>
      <c r="B23">
        <v>10980.407324268492</v>
      </c>
      <c r="C23">
        <v>0.05</v>
      </c>
    </row>
    <row r="24" spans="1:3">
      <c r="A24" t="s">
        <v>99</v>
      </c>
      <c r="B24">
        <v>16000</v>
      </c>
      <c r="C24">
        <v>0.05</v>
      </c>
    </row>
    <row r="25" spans="1:3">
      <c r="A25" t="s">
        <v>100</v>
      </c>
      <c r="B25">
        <v>33514.349887696531</v>
      </c>
      <c r="C25">
        <v>0.05</v>
      </c>
    </row>
    <row r="26" spans="1:3">
      <c r="A26" t="s">
        <v>101</v>
      </c>
      <c r="B26">
        <v>33514.349887696531</v>
      </c>
      <c r="C26">
        <v>0.05</v>
      </c>
    </row>
    <row r="27" spans="1:3">
      <c r="A27" t="s">
        <v>102</v>
      </c>
      <c r="B27">
        <v>110000</v>
      </c>
      <c r="C27">
        <v>0.05</v>
      </c>
    </row>
    <row r="28" spans="1:3">
      <c r="A28" t="s">
        <v>103</v>
      </c>
      <c r="B28">
        <v>9222.2248259489752</v>
      </c>
      <c r="C28">
        <v>0.05</v>
      </c>
    </row>
    <row r="29" spans="1:3">
      <c r="A29" t="s">
        <v>104</v>
      </c>
      <c r="B29">
        <v>346980.87144688441</v>
      </c>
      <c r="C29">
        <v>0.05</v>
      </c>
    </row>
    <row r="30" spans="1:3">
      <c r="A30" t="s">
        <v>105</v>
      </c>
      <c r="B30">
        <v>6300</v>
      </c>
      <c r="C30">
        <v>0.05</v>
      </c>
    </row>
    <row r="31" spans="1:3">
      <c r="A31" t="s">
        <v>106</v>
      </c>
      <c r="B31">
        <v>36601.35774756164</v>
      </c>
      <c r="C31">
        <v>0.05</v>
      </c>
    </row>
    <row r="32" spans="1:3">
      <c r="A32" t="s">
        <v>107</v>
      </c>
      <c r="B32">
        <v>0</v>
      </c>
      <c r="C32">
        <v>0.05</v>
      </c>
    </row>
    <row r="33" spans="1:15">
      <c r="A33" t="s">
        <v>108</v>
      </c>
      <c r="B33">
        <v>33900</v>
      </c>
      <c r="C33">
        <v>0.05</v>
      </c>
      <c r="O33" t="s">
        <v>162</v>
      </c>
    </row>
    <row r="34" spans="1:15">
      <c r="A34" t="s">
        <v>109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55</v>
      </c>
      <c r="C1" s="4" t="s">
        <v>44</v>
      </c>
      <c r="D1" s="4" t="s">
        <v>45</v>
      </c>
      <c r="E1" s="4" t="s">
        <v>46</v>
      </c>
    </row>
    <row r="2" spans="1:5">
      <c r="A2" t="s">
        <v>53</v>
      </c>
      <c r="B2">
        <v>500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E9"/>
  <sheetViews>
    <sheetView workbookViewId="0">
      <selection activeCell="D34" sqref="D34"/>
    </sheetView>
  </sheetViews>
  <sheetFormatPr defaultRowHeight="14.5"/>
  <cols>
    <col min="1" max="1" width="42.1796875" customWidth="1"/>
    <col min="3" max="3" width="9" bestFit="1" customWidth="1"/>
  </cols>
  <sheetData>
    <row r="1" spans="1:5">
      <c r="A1" t="s">
        <v>0</v>
      </c>
      <c r="B1" t="s">
        <v>47</v>
      </c>
      <c r="C1" t="s">
        <v>48</v>
      </c>
      <c r="D1" t="s">
        <v>49</v>
      </c>
      <c r="E1" t="s">
        <v>50</v>
      </c>
    </row>
    <row r="2" spans="1:5">
      <c r="A2" t="s">
        <v>44</v>
      </c>
      <c r="B2">
        <v>1</v>
      </c>
      <c r="C2" s="2">
        <v>0</v>
      </c>
      <c r="D2">
        <v>0</v>
      </c>
      <c r="E2">
        <v>0</v>
      </c>
    </row>
    <row r="3" spans="1:5">
      <c r="A3" t="s">
        <v>45</v>
      </c>
      <c r="B3">
        <v>1</v>
      </c>
      <c r="C3" s="2">
        <v>41000000</v>
      </c>
      <c r="D3">
        <v>0</v>
      </c>
      <c r="E3" s="1">
        <v>-1000000</v>
      </c>
    </row>
    <row r="4" spans="1:5">
      <c r="A4" t="s">
        <v>46</v>
      </c>
      <c r="B4">
        <v>1</v>
      </c>
      <c r="C4" s="2">
        <v>0</v>
      </c>
      <c r="D4">
        <v>0</v>
      </c>
      <c r="E4">
        <v>0</v>
      </c>
    </row>
    <row r="5" spans="1:5">
      <c r="A5" t="s">
        <v>58</v>
      </c>
      <c r="B5">
        <v>1</v>
      </c>
      <c r="C5" s="2">
        <v>0</v>
      </c>
      <c r="D5">
        <v>0</v>
      </c>
      <c r="E5">
        <v>500</v>
      </c>
    </row>
    <row r="6" spans="1:5">
      <c r="A6" t="s">
        <v>59</v>
      </c>
      <c r="B6">
        <v>1</v>
      </c>
      <c r="C6" s="2">
        <v>0</v>
      </c>
      <c r="D6">
        <v>0</v>
      </c>
      <c r="E6">
        <v>200</v>
      </c>
    </row>
    <row r="7" spans="1:5">
      <c r="A7" t="s">
        <v>75</v>
      </c>
      <c r="B7">
        <v>1</v>
      </c>
      <c r="C7" s="2">
        <v>1000000</v>
      </c>
      <c r="D7">
        <v>0</v>
      </c>
      <c r="E7">
        <v>0</v>
      </c>
    </row>
    <row r="8" spans="1:5">
      <c r="A8" t="s">
        <v>73</v>
      </c>
      <c r="B8">
        <v>1</v>
      </c>
      <c r="C8" s="2">
        <f>C3*0.8</f>
        <v>32800000</v>
      </c>
      <c r="D8">
        <v>0</v>
      </c>
      <c r="E8" s="1">
        <v>-1200000</v>
      </c>
    </row>
    <row r="9" spans="1:5">
      <c r="A9" t="s">
        <v>74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12</v>
      </c>
      <c r="C1" t="s">
        <v>13</v>
      </c>
    </row>
    <row r="2" spans="1:3">
      <c r="A2" t="s">
        <v>9</v>
      </c>
      <c r="B2" t="s">
        <v>14</v>
      </c>
      <c r="C2" t="s">
        <v>2</v>
      </c>
    </row>
    <row r="3" spans="1:3">
      <c r="A3" t="s">
        <v>10</v>
      </c>
      <c r="B3" t="s">
        <v>14</v>
      </c>
      <c r="C3" t="s">
        <v>3</v>
      </c>
    </row>
    <row r="4" spans="1:3">
      <c r="A4" t="s">
        <v>11</v>
      </c>
      <c r="B4" t="s">
        <v>14</v>
      </c>
      <c r="C4" t="s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73</v>
      </c>
      <c r="C1" t="s">
        <v>74</v>
      </c>
      <c r="D1" t="s">
        <v>75</v>
      </c>
      <c r="E1" t="s">
        <v>8</v>
      </c>
    </row>
    <row r="2" spans="1:5">
      <c r="A2" t="s">
        <v>72</v>
      </c>
      <c r="B2" t="s">
        <v>73</v>
      </c>
      <c r="C2" t="s">
        <v>74</v>
      </c>
      <c r="D2" t="s">
        <v>75</v>
      </c>
      <c r="E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B3" sqref="B3"/>
    </sheetView>
  </sheetViews>
  <sheetFormatPr defaultRowHeight="14.5"/>
  <sheetData>
    <row r="1" spans="1:3">
      <c r="A1" t="s">
        <v>0</v>
      </c>
      <c r="B1" t="s">
        <v>51</v>
      </c>
      <c r="C1" t="s">
        <v>52</v>
      </c>
    </row>
    <row r="2" spans="1:3">
      <c r="A2" t="s">
        <v>54</v>
      </c>
      <c r="B2" t="s">
        <v>1</v>
      </c>
      <c r="C2" t="s">
        <v>46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B3" sqref="B3"/>
    </sheetView>
  </sheetViews>
  <sheetFormatPr defaultRowHeight="14.5"/>
  <sheetData>
    <row r="1" spans="1:3">
      <c r="A1" t="s">
        <v>0</v>
      </c>
      <c r="B1" t="s">
        <v>42</v>
      </c>
      <c r="C1" t="s">
        <v>27</v>
      </c>
    </row>
    <row r="2" spans="1:3">
      <c r="A2" t="s">
        <v>60</v>
      </c>
      <c r="B2" t="s">
        <v>61</v>
      </c>
      <c r="C2" t="s">
        <v>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/>
  <dimension ref="A1:B3"/>
  <sheetViews>
    <sheetView topLeftCell="A4" workbookViewId="0">
      <selection activeCell="F16" sqref="F16"/>
    </sheetView>
  </sheetViews>
  <sheetFormatPr defaultRowHeight="14.5"/>
  <sheetData>
    <row r="1" spans="1:2">
      <c r="A1" t="s">
        <v>62</v>
      </c>
      <c r="B1" t="s">
        <v>63</v>
      </c>
    </row>
    <row r="2" spans="1:2">
      <c r="A2" t="s">
        <v>60</v>
      </c>
      <c r="B2" t="s">
        <v>56</v>
      </c>
    </row>
    <row r="3" spans="1:2">
      <c r="A3" t="s">
        <v>60</v>
      </c>
      <c r="B3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6E74-CA3A-492B-9ADC-BD8736CC7D5A}">
  <dimension ref="A1:B11"/>
  <sheetViews>
    <sheetView tabSelected="1" workbookViewId="0">
      <selection activeCell="H18" sqref="H18"/>
    </sheetView>
  </sheetViews>
  <sheetFormatPr defaultRowHeight="14.5"/>
  <cols>
    <col min="1" max="1" width="30.26953125" customWidth="1"/>
    <col min="5" max="5" width="27.54296875" customWidth="1"/>
  </cols>
  <sheetData>
    <row r="1" spans="1:2">
      <c r="A1" t="s">
        <v>244</v>
      </c>
      <c r="B1" t="s">
        <v>243</v>
      </c>
    </row>
    <row r="2" spans="1:2">
      <c r="A2" t="s">
        <v>154</v>
      </c>
      <c r="B2">
        <v>10</v>
      </c>
    </row>
    <row r="3" spans="1:2">
      <c r="A3" t="s">
        <v>247</v>
      </c>
      <c r="B3">
        <v>8</v>
      </c>
    </row>
    <row r="4" spans="1:2">
      <c r="A4" t="s">
        <v>163</v>
      </c>
      <c r="B4">
        <v>7</v>
      </c>
    </row>
    <row r="5" spans="1:2">
      <c r="A5" t="s">
        <v>161</v>
      </c>
      <c r="B5">
        <v>6</v>
      </c>
    </row>
    <row r="6" spans="1:2">
      <c r="A6" t="s">
        <v>249</v>
      </c>
      <c r="B6">
        <v>5</v>
      </c>
    </row>
    <row r="7" spans="1:2">
      <c r="A7" t="s">
        <v>245</v>
      </c>
      <c r="B7">
        <v>3</v>
      </c>
    </row>
    <row r="8" spans="1:2">
      <c r="A8" t="s">
        <v>246</v>
      </c>
      <c r="B8">
        <v>3</v>
      </c>
    </row>
    <row r="9" spans="1:2">
      <c r="A9" t="s">
        <v>6</v>
      </c>
      <c r="B9">
        <v>3</v>
      </c>
    </row>
    <row r="10" spans="1:2">
      <c r="A10" t="s">
        <v>248</v>
      </c>
      <c r="B10">
        <v>3</v>
      </c>
    </row>
    <row r="11" spans="1:2">
      <c r="A11" t="s">
        <v>242</v>
      </c>
      <c r="B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2"/>
  <sheetViews>
    <sheetView workbookViewId="0">
      <selection activeCell="N27" sqref="N27"/>
    </sheetView>
  </sheetViews>
  <sheetFormatPr defaultRowHeight="14.5"/>
  <cols>
    <col min="1" max="6" width="17.7265625" customWidth="1"/>
  </cols>
  <sheetData>
    <row r="1" spans="1:6">
      <c r="A1" t="s">
        <v>0</v>
      </c>
      <c r="B1" t="s">
        <v>64</v>
      </c>
      <c r="C1" t="s">
        <v>65</v>
      </c>
      <c r="D1" t="s">
        <v>66</v>
      </c>
      <c r="E1" t="s">
        <v>67</v>
      </c>
      <c r="F1" t="s">
        <v>21</v>
      </c>
    </row>
    <row r="2" spans="1:6">
      <c r="A2" t="s">
        <v>68</v>
      </c>
      <c r="B2">
        <v>0.1</v>
      </c>
      <c r="C2">
        <v>3.5000000000000003E-2</v>
      </c>
      <c r="D2">
        <v>3.5000000000000003E-2</v>
      </c>
      <c r="E2">
        <v>75000</v>
      </c>
      <c r="F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Q56" sqref="Q56"/>
    </sheetView>
  </sheetViews>
  <sheetFormatPr defaultRowHeight="14.5"/>
  <sheetData>
    <row r="1" spans="1:6">
      <c r="A1" t="s">
        <v>0</v>
      </c>
      <c r="B1" t="s">
        <v>17</v>
      </c>
      <c r="C1" t="s">
        <v>18</v>
      </c>
      <c r="D1" t="s">
        <v>19</v>
      </c>
      <c r="E1" t="s">
        <v>21</v>
      </c>
      <c r="F1" t="s">
        <v>71</v>
      </c>
    </row>
    <row r="2" spans="1:6">
      <c r="A2" t="s">
        <v>22</v>
      </c>
      <c r="B2">
        <v>0</v>
      </c>
      <c r="C2" t="b">
        <v>1</v>
      </c>
      <c r="D2" t="s">
        <v>7</v>
      </c>
      <c r="E2" t="s">
        <v>1</v>
      </c>
      <c r="F2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I20" sqref="I20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23</v>
      </c>
      <c r="C1" t="s">
        <v>24</v>
      </c>
      <c r="D1" t="s">
        <v>25</v>
      </c>
    </row>
    <row r="2" spans="1:4">
      <c r="A2" t="s">
        <v>26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R26"/>
  <sheetViews>
    <sheetView workbookViewId="0">
      <pane ySplit="1" topLeftCell="A2" activePane="bottomLeft" state="frozen"/>
      <selection pane="bottomLeft" activeCell="G2" sqref="G2"/>
    </sheetView>
  </sheetViews>
  <sheetFormatPr defaultRowHeight="14.5"/>
  <cols>
    <col min="1" max="1" width="28.7265625" customWidth="1"/>
    <col min="2" max="3" width="7.7265625" customWidth="1"/>
    <col min="4" max="9" width="15.08984375" customWidth="1"/>
    <col min="10" max="12" width="10.1796875" customWidth="1"/>
    <col min="13" max="15" width="8.453125" customWidth="1"/>
    <col min="19" max="19" width="11.1796875" customWidth="1"/>
    <col min="20" max="20" width="19.26953125" customWidth="1"/>
  </cols>
  <sheetData>
    <row r="1" spans="1:18" ht="55.5" customHeight="1">
      <c r="A1" s="3" t="s">
        <v>212</v>
      </c>
      <c r="B1" s="3" t="s">
        <v>147</v>
      </c>
      <c r="C1" s="3" t="s">
        <v>148</v>
      </c>
      <c r="D1" s="3" t="s">
        <v>229</v>
      </c>
      <c r="E1" s="3" t="s">
        <v>230</v>
      </c>
      <c r="F1" s="3" t="s">
        <v>231</v>
      </c>
      <c r="G1" s="3" t="s">
        <v>232</v>
      </c>
      <c r="H1" s="3" t="s">
        <v>233</v>
      </c>
      <c r="I1" s="3"/>
      <c r="J1" t="s">
        <v>234</v>
      </c>
      <c r="K1" s="3" t="s">
        <v>236</v>
      </c>
      <c r="L1" s="3" t="s">
        <v>236</v>
      </c>
      <c r="M1" t="s">
        <v>170</v>
      </c>
      <c r="N1" t="s">
        <v>171</v>
      </c>
      <c r="O1" t="s">
        <v>143</v>
      </c>
      <c r="P1" t="s">
        <v>144</v>
      </c>
      <c r="Q1" t="s">
        <v>145</v>
      </c>
      <c r="R1" t="s">
        <v>146</v>
      </c>
    </row>
    <row r="2" spans="1:18">
      <c r="A2" t="s">
        <v>190</v>
      </c>
      <c r="B2">
        <v>1</v>
      </c>
      <c r="C2">
        <v>3</v>
      </c>
      <c r="D2" t="b">
        <v>1</v>
      </c>
      <c r="E2" t="b">
        <v>1</v>
      </c>
      <c r="F2">
        <v>1</v>
      </c>
      <c r="G2">
        <v>1</v>
      </c>
      <c r="H2">
        <v>0.05</v>
      </c>
      <c r="J2" t="s">
        <v>235</v>
      </c>
      <c r="K2">
        <v>500</v>
      </c>
      <c r="L2">
        <v>500</v>
      </c>
      <c r="M2" t="s">
        <v>172</v>
      </c>
      <c r="N2" t="s">
        <v>174</v>
      </c>
      <c r="O2">
        <v>0</v>
      </c>
      <c r="P2">
        <v>2.2999999999999998</v>
      </c>
      <c r="Q2">
        <v>69.542579720367115</v>
      </c>
      <c r="R2">
        <v>0</v>
      </c>
    </row>
    <row r="3" spans="1:18">
      <c r="A3" t="s">
        <v>191</v>
      </c>
      <c r="B3">
        <v>1</v>
      </c>
      <c r="C3">
        <v>3</v>
      </c>
      <c r="D3" t="b">
        <v>1</v>
      </c>
      <c r="M3" t="s">
        <v>172</v>
      </c>
      <c r="N3" t="s">
        <v>173</v>
      </c>
      <c r="O3">
        <v>0</v>
      </c>
      <c r="P3">
        <v>3.5</v>
      </c>
      <c r="Q3">
        <v>14.640543099024658</v>
      </c>
      <c r="R3">
        <v>0</v>
      </c>
    </row>
    <row r="4" spans="1:18">
      <c r="A4" t="s">
        <v>177</v>
      </c>
      <c r="B4">
        <v>1</v>
      </c>
      <c r="C4">
        <v>2</v>
      </c>
      <c r="D4" t="b">
        <v>0</v>
      </c>
      <c r="E4" t="b">
        <v>1</v>
      </c>
      <c r="F4">
        <v>1</v>
      </c>
      <c r="G4">
        <v>1</v>
      </c>
      <c r="H4">
        <v>0.05</v>
      </c>
      <c r="J4" t="s">
        <v>177</v>
      </c>
      <c r="K4">
        <v>775</v>
      </c>
      <c r="L4">
        <v>775</v>
      </c>
      <c r="M4" t="s">
        <v>176</v>
      </c>
      <c r="N4" t="s">
        <v>177</v>
      </c>
      <c r="O4">
        <v>56.8</v>
      </c>
      <c r="P4">
        <v>1.5</v>
      </c>
      <c r="Q4">
        <v>10.473234339905167</v>
      </c>
      <c r="R4">
        <v>0</v>
      </c>
    </row>
    <row r="5" spans="1:18">
      <c r="A5" t="s">
        <v>192</v>
      </c>
      <c r="D5" t="b">
        <v>0</v>
      </c>
    </row>
    <row r="6" spans="1:18">
      <c r="A6" t="s">
        <v>193</v>
      </c>
      <c r="D6" t="b">
        <v>0</v>
      </c>
    </row>
    <row r="7" spans="1:18">
      <c r="A7" t="s">
        <v>175</v>
      </c>
      <c r="B7">
        <v>1</v>
      </c>
      <c r="C7">
        <v>2</v>
      </c>
      <c r="D7" t="b">
        <v>0</v>
      </c>
      <c r="M7" t="s">
        <v>176</v>
      </c>
      <c r="N7" t="s">
        <v>179</v>
      </c>
      <c r="O7">
        <v>8.52</v>
      </c>
      <c r="P7">
        <v>6.11</v>
      </c>
      <c r="Q7">
        <v>32</v>
      </c>
      <c r="R7">
        <v>14</v>
      </c>
    </row>
    <row r="8" spans="1:18">
      <c r="A8" t="s">
        <v>194</v>
      </c>
      <c r="D8" t="b">
        <v>1</v>
      </c>
    </row>
    <row r="9" spans="1:18">
      <c r="A9" t="s">
        <v>195</v>
      </c>
      <c r="D9" t="b">
        <v>1</v>
      </c>
    </row>
    <row r="10" spans="1:18">
      <c r="A10" t="s">
        <v>196</v>
      </c>
      <c r="D10" t="b">
        <v>1</v>
      </c>
    </row>
    <row r="11" spans="1:18">
      <c r="A11" t="s">
        <v>197</v>
      </c>
      <c r="B11">
        <v>2</v>
      </c>
      <c r="C11">
        <v>5</v>
      </c>
      <c r="D11" t="b">
        <v>1</v>
      </c>
      <c r="E11" t="b">
        <v>1</v>
      </c>
      <c r="F11">
        <v>1</v>
      </c>
      <c r="G11">
        <v>1</v>
      </c>
      <c r="H11">
        <v>0.05</v>
      </c>
      <c r="J11" t="s">
        <v>239</v>
      </c>
      <c r="K11">
        <v>250</v>
      </c>
      <c r="M11" t="s">
        <v>181</v>
      </c>
      <c r="N11" t="s">
        <v>182</v>
      </c>
      <c r="O11">
        <v>0</v>
      </c>
      <c r="P11">
        <v>1.2</v>
      </c>
      <c r="Q11">
        <v>16</v>
      </c>
      <c r="R11">
        <v>0</v>
      </c>
    </row>
    <row r="12" spans="1:18">
      <c r="A12" t="s">
        <v>198</v>
      </c>
      <c r="D12" t="b">
        <v>1</v>
      </c>
    </row>
    <row r="13" spans="1:18">
      <c r="A13" t="s">
        <v>199</v>
      </c>
      <c r="D13" t="b">
        <v>1</v>
      </c>
    </row>
    <row r="14" spans="1:18">
      <c r="A14" t="s">
        <v>200</v>
      </c>
      <c r="D14" t="b">
        <v>1</v>
      </c>
    </row>
    <row r="15" spans="1:18">
      <c r="A15" t="s">
        <v>128</v>
      </c>
      <c r="B15">
        <v>2</v>
      </c>
      <c r="C15">
        <v>5</v>
      </c>
      <c r="D15" t="b">
        <v>0</v>
      </c>
      <c r="E15" t="b">
        <v>1</v>
      </c>
      <c r="F15">
        <v>0</v>
      </c>
      <c r="G15">
        <v>0</v>
      </c>
      <c r="H15">
        <v>0.05</v>
      </c>
      <c r="J15" t="s">
        <v>237</v>
      </c>
      <c r="K15">
        <v>1000</v>
      </c>
      <c r="M15" t="s">
        <v>183</v>
      </c>
      <c r="N15" t="s">
        <v>180</v>
      </c>
      <c r="O15">
        <v>0</v>
      </c>
      <c r="P15">
        <v>1.74</v>
      </c>
      <c r="Q15">
        <v>110</v>
      </c>
      <c r="R15">
        <v>0</v>
      </c>
    </row>
    <row r="16" spans="1:18">
      <c r="A16" t="s">
        <v>201</v>
      </c>
      <c r="D16" t="b">
        <v>0</v>
      </c>
    </row>
    <row r="17" spans="1:18">
      <c r="A17" t="s">
        <v>202</v>
      </c>
      <c r="D17" t="b">
        <v>0</v>
      </c>
    </row>
    <row r="18" spans="1:18">
      <c r="A18" t="s">
        <v>203</v>
      </c>
      <c r="B18">
        <v>1</v>
      </c>
      <c r="C18">
        <v>2</v>
      </c>
      <c r="D18" t="b">
        <v>0</v>
      </c>
      <c r="E18" t="b">
        <v>1</v>
      </c>
      <c r="F18">
        <v>1</v>
      </c>
      <c r="G18">
        <v>1</v>
      </c>
      <c r="H18">
        <v>0.05</v>
      </c>
      <c r="J18" t="s">
        <v>203</v>
      </c>
      <c r="K18">
        <v>150</v>
      </c>
      <c r="L18">
        <v>150</v>
      </c>
      <c r="M18" t="s">
        <v>176</v>
      </c>
      <c r="N18" t="s">
        <v>178</v>
      </c>
      <c r="O18">
        <v>56.8</v>
      </c>
      <c r="P18">
        <v>1.5</v>
      </c>
      <c r="Q18">
        <v>3.8504628350434844</v>
      </c>
      <c r="R18">
        <v>0</v>
      </c>
    </row>
    <row r="19" spans="1:18">
      <c r="A19" t="s">
        <v>204</v>
      </c>
      <c r="D19" t="b">
        <v>0</v>
      </c>
    </row>
    <row r="20" spans="1:18">
      <c r="A20" t="s">
        <v>205</v>
      </c>
      <c r="D20" t="b">
        <v>1</v>
      </c>
    </row>
    <row r="21" spans="1:18">
      <c r="A21" t="s">
        <v>206</v>
      </c>
      <c r="D21" t="b">
        <v>1</v>
      </c>
    </row>
    <row r="22" spans="1:18">
      <c r="A22" t="s">
        <v>207</v>
      </c>
      <c r="B22">
        <v>0</v>
      </c>
      <c r="C22">
        <v>1</v>
      </c>
      <c r="D22" t="b">
        <v>1</v>
      </c>
      <c r="E22" t="b">
        <v>1</v>
      </c>
      <c r="F22">
        <v>1</v>
      </c>
      <c r="G22">
        <v>1</v>
      </c>
      <c r="H22">
        <v>0.05</v>
      </c>
      <c r="J22" s="6" t="s">
        <v>238</v>
      </c>
      <c r="K22">
        <v>500</v>
      </c>
      <c r="M22" t="s">
        <v>184</v>
      </c>
      <c r="N22" t="s">
        <v>185</v>
      </c>
      <c r="O22">
        <v>0</v>
      </c>
      <c r="P22">
        <v>0</v>
      </c>
      <c r="Q22">
        <v>6.3</v>
      </c>
      <c r="R22">
        <v>0</v>
      </c>
    </row>
    <row r="23" spans="1:18">
      <c r="A23" t="s">
        <v>208</v>
      </c>
      <c r="D23" t="b">
        <v>0</v>
      </c>
    </row>
    <row r="24" spans="1:18">
      <c r="A24" t="s">
        <v>209</v>
      </c>
      <c r="B24">
        <v>1</v>
      </c>
      <c r="C24">
        <v>2</v>
      </c>
      <c r="D24" t="b">
        <v>1</v>
      </c>
      <c r="E24" t="b">
        <v>1</v>
      </c>
      <c r="F24">
        <v>1</v>
      </c>
      <c r="G24">
        <v>1</v>
      </c>
      <c r="H24">
        <v>0.05</v>
      </c>
      <c r="J24" s="6" t="s">
        <v>241</v>
      </c>
      <c r="K24">
        <v>600</v>
      </c>
      <c r="M24" t="s">
        <v>186</v>
      </c>
      <c r="N24" t="s">
        <v>188</v>
      </c>
      <c r="O24">
        <v>0</v>
      </c>
      <c r="P24">
        <v>2</v>
      </c>
      <c r="Q24">
        <v>47.8</v>
      </c>
      <c r="R24">
        <v>0</v>
      </c>
    </row>
    <row r="25" spans="1:18">
      <c r="A25" t="s">
        <v>210</v>
      </c>
      <c r="B25">
        <v>1</v>
      </c>
      <c r="C25">
        <v>1</v>
      </c>
      <c r="D25" t="b">
        <v>1</v>
      </c>
      <c r="E25" t="b">
        <v>1</v>
      </c>
      <c r="F25">
        <v>1</v>
      </c>
      <c r="G25">
        <v>1</v>
      </c>
      <c r="H25">
        <v>0.05</v>
      </c>
      <c r="J25" s="6" t="s">
        <v>240</v>
      </c>
      <c r="K25">
        <v>600</v>
      </c>
      <c r="M25" t="s">
        <v>186</v>
      </c>
      <c r="N25" t="s">
        <v>187</v>
      </c>
      <c r="O25">
        <v>0</v>
      </c>
      <c r="P25">
        <v>1.5</v>
      </c>
      <c r="Q25">
        <v>33.9</v>
      </c>
      <c r="R25">
        <v>0</v>
      </c>
    </row>
    <row r="26" spans="1:18">
      <c r="A26" t="s">
        <v>211</v>
      </c>
      <c r="D26" t="b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6"/>
  <sheetViews>
    <sheetView workbookViewId="0">
      <selection activeCell="G18" sqref="G18"/>
    </sheetView>
  </sheetViews>
  <sheetFormatPr defaultRowHeight="14.5"/>
  <cols>
    <col min="1" max="1" width="15.54296875" customWidth="1"/>
  </cols>
  <sheetData>
    <row r="1" spans="1:6">
      <c r="A1" t="s">
        <v>213</v>
      </c>
      <c r="B1" t="s">
        <v>214</v>
      </c>
      <c r="C1" s="4" t="s">
        <v>115</v>
      </c>
      <c r="D1" s="4" t="s">
        <v>116</v>
      </c>
      <c r="E1" t="s">
        <v>117</v>
      </c>
      <c r="F1" t="s">
        <v>118</v>
      </c>
    </row>
    <row r="2" spans="1:6">
      <c r="A2" t="s">
        <v>215</v>
      </c>
      <c r="B2" t="s">
        <v>123</v>
      </c>
      <c r="C2">
        <v>0.20448</v>
      </c>
      <c r="D2">
        <v>36</v>
      </c>
      <c r="E2">
        <v>1</v>
      </c>
      <c r="F2" t="s">
        <v>124</v>
      </c>
    </row>
    <row r="3" spans="1:6">
      <c r="A3" t="s">
        <v>216</v>
      </c>
    </row>
    <row r="4" spans="1:6">
      <c r="A4" t="s">
        <v>217</v>
      </c>
    </row>
    <row r="5" spans="1:6">
      <c r="A5" t="s">
        <v>218</v>
      </c>
      <c r="B5" t="s">
        <v>132</v>
      </c>
      <c r="C5">
        <v>0.26388</v>
      </c>
      <c r="D5">
        <v>25000</v>
      </c>
      <c r="E5">
        <v>0.5</v>
      </c>
      <c r="F5" t="s">
        <v>120</v>
      </c>
    </row>
    <row r="6" spans="1:6">
      <c r="A6" t="s">
        <v>6</v>
      </c>
    </row>
    <row r="7" spans="1:6">
      <c r="A7" t="s">
        <v>219</v>
      </c>
      <c r="B7" t="s">
        <v>121</v>
      </c>
      <c r="C7">
        <v>0.34</v>
      </c>
      <c r="D7">
        <v>29000</v>
      </c>
      <c r="E7">
        <v>1</v>
      </c>
      <c r="F7" t="s">
        <v>122</v>
      </c>
    </row>
    <row r="8" spans="1:6">
      <c r="A8" t="s">
        <v>220</v>
      </c>
    </row>
    <row r="9" spans="1:6">
      <c r="A9" t="s">
        <v>221</v>
      </c>
    </row>
    <row r="10" spans="1:6">
      <c r="A10" t="s">
        <v>222</v>
      </c>
      <c r="B10" t="s">
        <v>130</v>
      </c>
      <c r="C10">
        <v>0.26750000000000002</v>
      </c>
      <c r="D10">
        <v>11600</v>
      </c>
      <c r="E10">
        <v>1</v>
      </c>
      <c r="F10" t="s">
        <v>131</v>
      </c>
    </row>
    <row r="11" spans="1:6">
      <c r="A11" t="s">
        <v>223</v>
      </c>
      <c r="B11" t="s">
        <v>126</v>
      </c>
      <c r="C11">
        <v>0.41</v>
      </c>
      <c r="D11">
        <v>3600</v>
      </c>
      <c r="E11">
        <v>1</v>
      </c>
      <c r="F11" t="s">
        <v>127</v>
      </c>
    </row>
    <row r="12" spans="1:6">
      <c r="A12" t="s">
        <v>224</v>
      </c>
      <c r="B12" t="s">
        <v>125</v>
      </c>
      <c r="C12">
        <v>0.20448</v>
      </c>
      <c r="D12">
        <v>36</v>
      </c>
      <c r="E12">
        <v>1</v>
      </c>
      <c r="F12" t="s">
        <v>124</v>
      </c>
    </row>
    <row r="13" spans="1:6">
      <c r="A13" t="s">
        <v>225</v>
      </c>
      <c r="B13" t="s">
        <v>128</v>
      </c>
      <c r="C13">
        <v>0</v>
      </c>
      <c r="D13" s="1">
        <v>3800000000</v>
      </c>
      <c r="E13">
        <v>1</v>
      </c>
      <c r="F13" t="s">
        <v>129</v>
      </c>
    </row>
    <row r="14" spans="1:6">
      <c r="A14" t="s">
        <v>226</v>
      </c>
    </row>
    <row r="15" spans="1:6">
      <c r="A15" t="s">
        <v>227</v>
      </c>
    </row>
    <row r="16" spans="1:6">
      <c r="A16" t="s">
        <v>228</v>
      </c>
      <c r="B16" t="s">
        <v>119</v>
      </c>
      <c r="C16">
        <v>0</v>
      </c>
      <c r="D16">
        <v>25000</v>
      </c>
      <c r="E16">
        <v>0.5</v>
      </c>
      <c r="F16" t="s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F10"/>
  <sheetViews>
    <sheetView workbookViewId="0">
      <selection activeCell="F1" sqref="F1:F10"/>
    </sheetView>
  </sheetViews>
  <sheetFormatPr defaultRowHeight="14.5"/>
  <cols>
    <col min="1" max="1" width="17.54296875" customWidth="1"/>
  </cols>
  <sheetData>
    <row r="1" spans="1:6">
      <c r="A1" t="s">
        <v>0</v>
      </c>
      <c r="B1" s="4" t="s">
        <v>135</v>
      </c>
      <c r="C1" s="4" t="s">
        <v>136</v>
      </c>
      <c r="D1" s="4" t="s">
        <v>137</v>
      </c>
      <c r="E1" t="s">
        <v>138</v>
      </c>
      <c r="F1" t="s">
        <v>139</v>
      </c>
    </row>
    <row r="2" spans="1:6">
      <c r="A2" t="s">
        <v>120</v>
      </c>
      <c r="B2">
        <v>1.01</v>
      </c>
      <c r="C2">
        <v>1.05</v>
      </c>
      <c r="D2">
        <v>0.97</v>
      </c>
      <c r="E2">
        <f>8*3.6</f>
        <v>28.8</v>
      </c>
      <c r="F2" t="s">
        <v>119</v>
      </c>
    </row>
    <row r="3" spans="1:6">
      <c r="A3" t="s">
        <v>129</v>
      </c>
      <c r="B3">
        <v>1.01</v>
      </c>
      <c r="C3">
        <v>1.02</v>
      </c>
      <c r="D3">
        <v>1</v>
      </c>
      <c r="E3">
        <f>0.78*3.6</f>
        <v>2.8080000000000003</v>
      </c>
      <c r="F3" t="s">
        <v>128</v>
      </c>
    </row>
    <row r="4" spans="1:6">
      <c r="A4" t="s">
        <v>131</v>
      </c>
      <c r="B4">
        <v>1.01</v>
      </c>
      <c r="C4">
        <v>1.04</v>
      </c>
      <c r="D4">
        <v>0.96</v>
      </c>
      <c r="E4">
        <f>13.8*3.6</f>
        <v>49.680000000000007</v>
      </c>
      <c r="F4" t="s">
        <v>130</v>
      </c>
    </row>
    <row r="5" spans="1:6">
      <c r="A5" t="s">
        <v>122</v>
      </c>
      <c r="B5">
        <v>1</v>
      </c>
      <c r="C5">
        <v>1.04</v>
      </c>
      <c r="D5">
        <v>0.79</v>
      </c>
      <c r="E5">
        <f>2.04*3.6</f>
        <v>7.3440000000000003</v>
      </c>
      <c r="F5" t="s">
        <v>121</v>
      </c>
    </row>
    <row r="6" spans="1:6">
      <c r="A6" t="s">
        <v>127</v>
      </c>
      <c r="B6">
        <v>1</v>
      </c>
      <c r="C6">
        <v>1.02</v>
      </c>
      <c r="D6">
        <v>0.98</v>
      </c>
      <c r="E6">
        <f>2.04*3.6</f>
        <v>7.3440000000000003</v>
      </c>
      <c r="F6" t="s">
        <v>126</v>
      </c>
    </row>
    <row r="7" spans="1:6">
      <c r="A7" t="s">
        <v>124</v>
      </c>
      <c r="B7">
        <v>1.01</v>
      </c>
      <c r="C7">
        <v>1.06</v>
      </c>
      <c r="D7">
        <v>0.95</v>
      </c>
      <c r="E7">
        <f>3.55*3.6</f>
        <v>12.78</v>
      </c>
      <c r="F7" t="s">
        <v>125</v>
      </c>
    </row>
    <row r="8" spans="1:6">
      <c r="A8" t="s">
        <v>140</v>
      </c>
      <c r="B8">
        <v>0</v>
      </c>
      <c r="C8">
        <v>0</v>
      </c>
      <c r="D8">
        <v>0</v>
      </c>
      <c r="E8">
        <v>25</v>
      </c>
      <c r="F8" t="s">
        <v>141</v>
      </c>
    </row>
    <row r="9" spans="1:6">
      <c r="A9" t="s">
        <v>142</v>
      </c>
      <c r="B9">
        <v>1.01</v>
      </c>
      <c r="C9">
        <v>1.06</v>
      </c>
      <c r="D9">
        <v>0.95</v>
      </c>
      <c r="E9">
        <f>3.55*3.6</f>
        <v>12.78</v>
      </c>
      <c r="F9" t="s">
        <v>123</v>
      </c>
    </row>
    <row r="10" spans="1:6">
      <c r="A10" t="s">
        <v>133</v>
      </c>
      <c r="B10">
        <v>0</v>
      </c>
      <c r="C10">
        <v>0</v>
      </c>
      <c r="D10">
        <v>0</v>
      </c>
      <c r="E10">
        <v>0</v>
      </c>
      <c r="F10" t="s">
        <v>134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2" tint="-0.249977111117893"/>
  </sheetPr>
  <dimension ref="A1:G2"/>
  <sheetViews>
    <sheetView workbookViewId="0">
      <selection activeCell="R32" sqref="R32"/>
    </sheetView>
  </sheetViews>
  <sheetFormatPr defaultRowHeight="14.5"/>
  <cols>
    <col min="2" max="2" width="12.54296875" customWidth="1"/>
  </cols>
  <sheetData>
    <row r="1" spans="1:7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 t="s">
        <v>69</v>
      </c>
      <c r="B2">
        <v>2000</v>
      </c>
      <c r="C2">
        <v>40</v>
      </c>
      <c r="D2" t="b">
        <v>0</v>
      </c>
      <c r="E2" t="s">
        <v>6</v>
      </c>
      <c r="F2" t="s">
        <v>5</v>
      </c>
      <c r="G2" t="s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explanation</vt:lpstr>
      <vt:lpstr>Import Priorities</vt:lpstr>
      <vt:lpstr>CapacityMarkets</vt:lpstr>
      <vt:lpstr>CO2Auction</vt:lpstr>
      <vt:lpstr>EnergyConsumers</vt:lpstr>
      <vt:lpstr>TechnologiesEmlab</vt:lpstr>
      <vt:lpstr>Fuels</vt:lpstr>
      <vt:lpstr>FuelPriceTrends</vt:lpstr>
      <vt:lpstr>ElectricitySpotMarkets</vt:lpstr>
      <vt:lpstr>EnergyProducers</vt:lpstr>
      <vt:lpstr>GeometricTrends</vt:lpstr>
      <vt:lpstr>Governments</vt:lpstr>
      <vt:lpstr>StepTrends</vt:lpstr>
      <vt:lpstr>IntermittentResourceProfiles</vt:lpstr>
      <vt:lpstr>MarketStabilityReserve</vt:lpstr>
      <vt:lpstr>NationalGovernments</vt:lpstr>
      <vt:lpstr>TargetInvestors</vt:lpstr>
      <vt:lpstr>TargetInvestorTargets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2022-02-28T11:32:51Z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