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20ABFF4-9BBF-44FD-85A1-32D3D9E6EE2C}" xr6:coauthVersionLast="47" xr6:coauthVersionMax="47" xr10:uidLastSave="{00000000-0000-0000-0000-000000000000}"/>
  <bookViews>
    <workbookView xWindow="-110" yWindow="-110" windowWidth="19420" windowHeight="10420" tabRatio="998" firstSheet="7" activeTab="15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Dismantled" sheetId="49" r:id="rId18"/>
    <sheet name="backup" sheetId="50" r:id="rId19"/>
    <sheet name="CO2" sheetId="44" r:id="rId20"/>
    <sheet name="Governments" sheetId="19" r:id="rId21"/>
    <sheet name="GeometricTrends" sheetId="21" r:id="rId22"/>
    <sheet name="NewTechnologies" sheetId="35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10" hidden="1">EnergyProducers!$H$9:$H$151</definedName>
    <definedName name="_xlnm._FilterDatabase" localSheetId="22" hidden="1">NewTechnologies!$A$1:$I$11</definedName>
    <definedName name="_xlnm._FilterDatabase" localSheetId="24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8" l="1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tc={A12495BB-0B8F-49F2-A269-19F2B6AF5EAB}</author>
  </authors>
  <commentList>
    <comment ref="D1" authorId="0" shapeId="0" xr:uid="{A12495BB-0B8F-49F2-A269-19F2B6AF5E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tradeRES Scenario data corrected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<sst xmlns="http://schemas.openxmlformats.org/spreadsheetml/2006/main" count="1076" uniqueCount="416">
  <si>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</si>
  <si>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</si>
  <si>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</si>
  <si>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</si>
  <si>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</si>
  <si>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</si>
  <si>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</si>
  <si>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</si>
  <si>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</si>
  <si>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</si>
  <si>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</si>
  <si>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</si>
  <si>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</si>
  <si>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</si>
  <si>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</si>
  <si>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</si>
  <si>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</si>
  <si>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</si>
  <si>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</si>
  <si>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</si>
  <si>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</si>
  <si>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</si>
  <si>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</si>
  <si>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</si>
  <si>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</si>
  <si>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</si>
  <si>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</si>
  <si>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</si>
  <si>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</si>
  <si>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</si>
  <si>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</si>
  <si>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</si>
  <si>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</si>
  <si>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</si>
  <si>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</si>
  <si>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</si>
  <si>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</si>
  <si>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</si>
  <si>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</si>
  <si>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</si>
  <si>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</si>
  <si>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</si>
  <si>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</si>
  <si>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</si>
  <si>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</si>
  <si>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</si>
  <si>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</si>
  <si>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</si>
  <si>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</si>
  <si>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</si>
  <si>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</si>
  <si>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</si>
  <si>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</si>
  <si>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</si>
  <si>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</si>
  <si>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</si>
  <si>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</si>
  <si>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</si>
  <si>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</si>
  <si>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</si>
  <si>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</si>
  <si>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</si>
  <si>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</si>
  <si>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</si>
  <si>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</si>
  <si>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</si>
  <si>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</si>
  <si>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</si>
  <si>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</si>
  <si>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</si>
  <si>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</si>
  <si>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</si>
  <si>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</si>
  <si>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</si>
  <si>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</si>
  <si>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</si>
  <si>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</si>
  <si>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</si>
  <si>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</si>
  <si>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</si>
  <si>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</si>
  <si>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</si>
  <si>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</si>
  <si>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</si>
  <si>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</si>
  <si>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</si>
  <si>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</si>
  <si>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</si>
  <si>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</si>
  <si>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</si>
  <si>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</si>
  <si>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</si>
  <si>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</si>
  <si>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</si>
  <si>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</si>
  <si>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</si>
  <si>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</si>
  <si>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</si>
  <si>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</si>
  <si>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</si>
  <si>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</si>
  <si>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</si>
  <si>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</si>
  <si>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</si>
  <si>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</si>
  <si>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</si>
  <si>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</si>
  <si>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</si>
  <si>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</si>
  <si>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</si>
  <si>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</si>
  <si>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</si>
  <si>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</si>
  <si>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</si>
  <si>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</si>
  <si>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</si>
  <si>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</si>
  <si>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</si>
  <si>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</si>
  <si>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</si>
  <si>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</si>
  <si>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</si>
  <si>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</si>
  <si>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</si>
  <si>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</si>
  <si>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</si>
  <si>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</si>
  <si>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</si>
  <si>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</si>
  <si>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</si>
  <si>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</si>
  <si>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</si>
  <si>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</si>
  <si>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</si>
  <si>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</si>
  <si>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</si>
  <si>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</si>
  <si>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</si>
  <si>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</si>
  <si>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</si>
  <si>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</si>
  <si>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</si>
  <si>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</si>
  <si>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</si>
  <si>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</si>
  <si>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</si>
  <si>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</si>
  <si>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</si>
  <si>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</si>
  <si>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</si>
  <si>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</si>
  <si>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</si>
  <si>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</si>
  <si>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</si>
  <si>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</si>
  <si>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</si>
  <si>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</si>
  <si>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</si>
  <si>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</si>
  <si>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</si>
  <si>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</si>
  <si>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</si>
  <si>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</si>
  <si>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</si>
  <si>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</si>
  <si>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</si>
  <si>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</si>
  <si>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</si>
  <si>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</si>
  <si>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</si>
  <si>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</si>
  <si>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</si>
  <si>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</si>
  <si>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</si>
  <si>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</si>
  <si>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</si>
  <si>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</si>
  <si>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</si>
  <si>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</si>
  <si>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</si>
  <si>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</si>
  <si>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</si>
  <si>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</si>
  <si>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</si>
  <si>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</si>
  <si>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</si>
  <si>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</si>
  <si>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</si>
  <si>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</si>
  <si>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</si>
  <si>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</si>
  <si>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</si>
  <si>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</si>
  <si>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</si>
  <si>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</si>
  <si>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</si>
  <si>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</si>
  <si>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</si>
  <si>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</si>
  <si>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</si>
  <si>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</si>
  <si>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</si>
  <si>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</si>
  <si>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</si>
  <si>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</si>
  <si>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</si>
  <si>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</si>
  <si>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</si>
  <si>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</si>
  <si>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</si>
  <si>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</si>
  <si>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</si>
  <si>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</si>
  <si>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</si>
  <si>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</si>
  <si>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</si>
  <si>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</si>
  <si>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</si>
  <si>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</si>
  <si>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</si>
  <si>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</si>
  <si>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</si>
  <si>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</si>
  <si>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</si>
  <si>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</si>
  <si>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</si>
  <si>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</si>
  <si>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</si>
  <si>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</si>
  <si>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</si>
  <si>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</si>
  <si>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</si>
  <si>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</si>
  <si>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</si>
  <si>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</si>
  <si>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</si>
  <si>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</si>
  <si>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</si>
  <si>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</si>
  <si>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</si>
  <si>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</si>
  <si>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</si>
  <si>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</si>
  <si>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</si>
  <si>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</si>
  <si>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</si>
  <si>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</si>
  <si>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</si>
  <si>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</si>
  <si>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</si>
  <si>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</si>
  <si>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</si>
  <si>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</si>
  <si>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</si>
  <si>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</si>
  <si>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</si>
  <si>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</si>
  <si>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</si>
  <si>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</si>
  <si>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</si>
  <si>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</si>
  <si>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</si>
  <si>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</si>
  <si>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</si>
  <si>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</si>
  <si>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</si>
  <si>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</si>
  <si>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</si>
  <si>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</si>
  <si>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</si>
  <si>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</si>
  <si>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</si>
  <si>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</si>
  <si>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</si>
  <si>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</si>
  <si>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</si>
  <si>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</si>
  <si>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</si>
  <si>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</si>
  <si>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</si>
  <si>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</si>
  <si>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</si>
  <si>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</si>
  <si>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</si>
  <si>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</si>
  <si>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</si>
  <si>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</si>
  <si>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</si>
  <si>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</si>
  <si>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</si>
  <si>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</si>
  <si>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</si>
  <si>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</si>
  <si>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</si>
  <si>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</si>
  <si>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</si>
  <si>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</si>
  <si>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</si>
  <si>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</si>
  <si>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</si>
  <si>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</si>
  <si>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</si>
  <si>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</si>
  <si>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</si>
  <si>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</si>
  <si>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</si>
  <si>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</si>
  <si>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</si>
  <si>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</si>
  <si>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</si>
  <si>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</si>
  <si>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</si>
  <si>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</si>
  <si>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</si>
  <si>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</si>
  <si>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</si>
  <si>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</si>
  <si>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</si>
  <si>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</si>
  <si>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</si>
  <si>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</si>
  <si>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</si>
  <si>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</si>
  <si>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</si>
  <si>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</si>
  <si>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</si>
  <si>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</si>
  <si>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</si>
  <si>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</si>
  <si>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</si>
  <si>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</si>
  <si>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</si>
  <si>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</si>
  <si>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</si>
  <si>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</si>
  <si>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</si>
  <si>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</si>
  <si>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</si>
  <si>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</si>
  <si>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</si>
  <si>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</si>
  <si>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</si>
  <si>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</si>
  <si>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</si>
  <si>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</si>
  <si>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</si>
  <si>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</si>
  <si>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</si>
  <si>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</si>
  <si>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</si>
  <si>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</si>
  <si>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</si>
  <si>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</si>
  <si>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</si>
  <si>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</si>
  <si>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</si>
  <si>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</si>
  <si>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</si>
  <si>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</si>
  <si>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</si>
  <si>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</si>
  <si>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</si>
  <si>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</si>
  <si>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</si>
  <si>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</si>
  <si>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</si>
  <si>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</si>
  <si>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</si>
  <si>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</si>
  <si>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</si>
  <si>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</si>
  <si>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</si>
  <si>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</si>
  <si>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</si>
  <si>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</si>
  <si>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</si>
  <si>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</si>
  <si>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</si>
  <si>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</si>
  <si>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</si>
  <si>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</si>
  <si>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</si>
  <si>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</si>
  <si>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</si>
  <si>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</si>
  <si>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</si>
  <si>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</si>
  <si>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</si>
  <si>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</si>
  <si>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</si>
  <si>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</si>
  <si>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</si>
  <si>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</si>
  <si>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all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</si>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</sst>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17T21:41:02.28" personId="{9E95C7A5-7FDF-48FF-95DD-9C4C7D0F3D8F}" id="{A12495BB-0B8F-49F2-A269-19F2B6AF5EAB}">
    <text>From tradeRES Scenario data corrected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8.x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395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402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398</v>
      </c>
    </row>
    <row r="4" spans="1:12">
      <c r="A4" s="22" t="s">
        <v>114</v>
      </c>
      <c r="B4" s="29" t="s">
        <v>114</v>
      </c>
      <c r="C4" s="29" t="s">
        <v>325</v>
      </c>
      <c r="D4" s="23">
        <v>3</v>
      </c>
    </row>
    <row r="5" spans="1:12">
      <c r="A5" s="22"/>
      <c r="B5" s="29" t="s">
        <v>128</v>
      </c>
      <c r="C5" s="29" t="s">
        <v>325</v>
      </c>
      <c r="D5" s="23">
        <v>4</v>
      </c>
      <c r="E5" s="46" t="s">
        <v>397</v>
      </c>
    </row>
    <row r="6" spans="1:12">
      <c r="A6" s="22"/>
      <c r="B6" s="29" t="s">
        <v>129</v>
      </c>
      <c r="C6" s="29" t="s">
        <v>325</v>
      </c>
      <c r="D6" s="23">
        <v>5</v>
      </c>
    </row>
    <row r="7" spans="1:12">
      <c r="A7" s="22"/>
      <c r="B7" s="29" t="s">
        <v>112</v>
      </c>
      <c r="C7" s="29" t="s">
        <v>325</v>
      </c>
      <c r="D7" s="23">
        <v>6</v>
      </c>
    </row>
    <row r="8" spans="1:12">
      <c r="A8" s="22"/>
      <c r="B8" s="29" t="s">
        <v>130</v>
      </c>
      <c r="C8" s="29" t="s">
        <v>325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325</v>
      </c>
      <c r="D9" s="23">
        <v>8</v>
      </c>
      <c r="L9" s="46"/>
    </row>
    <row r="10" spans="1:12">
      <c r="A10" s="22"/>
      <c r="B10" s="29" t="s">
        <v>132</v>
      </c>
      <c r="C10" s="29" t="s">
        <v>325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325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325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325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325</v>
      </c>
      <c r="D18" s="23">
        <v>17</v>
      </c>
      <c r="E18" s="46" t="s">
        <v>396</v>
      </c>
      <c r="F18" s="46" t="s">
        <v>139</v>
      </c>
      <c r="L18" s="46"/>
    </row>
    <row r="19" spans="1:12">
      <c r="A19" s="22"/>
      <c r="B19" s="29" t="s">
        <v>140</v>
      </c>
      <c r="C19" s="29" t="s">
        <v>325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325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325</v>
      </c>
      <c r="D26" s="23">
        <v>25</v>
      </c>
    </row>
    <row r="27" spans="1:12">
      <c r="A27" s="22"/>
      <c r="B27" s="29" t="s">
        <v>250</v>
      </c>
      <c r="C27" s="29" t="s">
        <v>325</v>
      </c>
      <c r="D27" s="23">
        <v>26</v>
      </c>
    </row>
    <row r="28" spans="1:12">
      <c r="A28" s="22"/>
      <c r="B28" s="29" t="s">
        <v>249</v>
      </c>
      <c r="C28" s="29" t="s">
        <v>325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325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325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325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115" zoomScaleNormal="115" workbookViewId="0">
      <selection activeCell="E28" sqref="E28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14.81640625" customWidth="1"/>
    <col min="8" max="8" width="15.81640625" customWidth="1"/>
  </cols>
  <sheetData>
    <row r="1" spans="1:9">
      <c r="A1" s="9" t="s">
        <v>148</v>
      </c>
      <c r="B1" s="4" t="s">
        <v>66</v>
      </c>
      <c r="C1" s="4" t="s">
        <v>63</v>
      </c>
      <c r="D1" s="43" t="s">
        <v>384</v>
      </c>
      <c r="E1" t="s">
        <v>64</v>
      </c>
      <c r="F1" t="s">
        <v>65</v>
      </c>
    </row>
    <row r="2" spans="1:9">
      <c r="A2" t="s">
        <v>149</v>
      </c>
      <c r="B2" t="s">
        <v>72</v>
      </c>
      <c r="C2">
        <v>0.20448</v>
      </c>
      <c r="E2">
        <v>36</v>
      </c>
      <c r="F2">
        <v>1</v>
      </c>
    </row>
    <row r="3" spans="1:9">
      <c r="A3" t="s">
        <v>150</v>
      </c>
      <c r="B3" t="s">
        <v>68</v>
      </c>
    </row>
    <row r="4" spans="1:9">
      <c r="A4" t="s">
        <v>151</v>
      </c>
      <c r="B4" t="s">
        <v>68</v>
      </c>
    </row>
    <row r="5" spans="1:9">
      <c r="A5" t="s">
        <v>152</v>
      </c>
      <c r="B5" t="s">
        <v>68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328</v>
      </c>
    </row>
    <row r="7" spans="1:9">
      <c r="A7" t="s">
        <v>153</v>
      </c>
      <c r="B7" t="s">
        <v>70</v>
      </c>
      <c r="C7">
        <v>0.34</v>
      </c>
      <c r="D7" s="42">
        <v>0.34055972755000002</v>
      </c>
      <c r="E7">
        <v>29000</v>
      </c>
      <c r="F7">
        <v>1</v>
      </c>
      <c r="I7" s="42"/>
    </row>
    <row r="8" spans="1:9">
      <c r="A8" t="s">
        <v>154</v>
      </c>
      <c r="B8" t="s">
        <v>79</v>
      </c>
      <c r="D8" s="42">
        <v>0.26676</v>
      </c>
      <c r="I8" s="42"/>
    </row>
    <row r="9" spans="1:9">
      <c r="A9" t="s">
        <v>155</v>
      </c>
      <c r="B9" t="s">
        <v>79</v>
      </c>
    </row>
    <row r="10" spans="1:9">
      <c r="A10" t="s">
        <v>156</v>
      </c>
      <c r="B10" t="s">
        <v>79</v>
      </c>
      <c r="C10">
        <v>0.26750000000000002</v>
      </c>
      <c r="E10">
        <v>11600</v>
      </c>
      <c r="F10">
        <v>1</v>
      </c>
    </row>
    <row r="11" spans="1:9">
      <c r="A11" t="s">
        <v>157</v>
      </c>
      <c r="B11" t="s">
        <v>75</v>
      </c>
      <c r="C11">
        <v>0.41</v>
      </c>
      <c r="D11" s="42">
        <v>0.36399999999999999</v>
      </c>
      <c r="E11">
        <v>3600</v>
      </c>
      <c r="F11">
        <v>1</v>
      </c>
      <c r="I11" s="42"/>
    </row>
    <row r="12" spans="1:9">
      <c r="A12" t="s">
        <v>158</v>
      </c>
      <c r="B12" t="s">
        <v>72</v>
      </c>
      <c r="C12">
        <v>0.20448</v>
      </c>
      <c r="D12" s="42">
        <v>0.20195983840000001</v>
      </c>
      <c r="E12">
        <v>36</v>
      </c>
      <c r="F12">
        <v>1</v>
      </c>
      <c r="I12" s="42"/>
    </row>
    <row r="13" spans="1:9">
      <c r="A13" t="s">
        <v>159</v>
      </c>
      <c r="B13" t="s">
        <v>77</v>
      </c>
      <c r="C13">
        <v>0</v>
      </c>
      <c r="E13" s="1">
        <v>3800000000</v>
      </c>
      <c r="F13">
        <v>1</v>
      </c>
    </row>
    <row r="14" spans="1:9">
      <c r="A14" t="s">
        <v>160</v>
      </c>
      <c r="B14" t="s">
        <v>79</v>
      </c>
    </row>
    <row r="15" spans="1:9">
      <c r="A15" t="s">
        <v>161</v>
      </c>
      <c r="B15" t="s">
        <v>68</v>
      </c>
    </row>
    <row r="16" spans="1:9">
      <c r="A16" t="s">
        <v>162</v>
      </c>
      <c r="B16" t="s">
        <v>68</v>
      </c>
      <c r="C16">
        <v>0</v>
      </c>
      <c r="E16">
        <v>25000</v>
      </c>
      <c r="F16">
        <v>0.5</v>
      </c>
    </row>
    <row r="17" spans="1:1">
      <c r="A17" t="s">
        <v>324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339</v>
      </c>
      <c r="B2" t="s">
        <v>331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340</v>
      </c>
      <c r="B3" t="s">
        <v>336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327</v>
      </c>
      <c r="I1" t="s">
        <v>338</v>
      </c>
    </row>
    <row r="2" spans="1:9">
      <c r="A2" t="s">
        <v>331</v>
      </c>
      <c r="B2">
        <v>3000</v>
      </c>
      <c r="C2">
        <v>40</v>
      </c>
      <c r="D2" t="b">
        <v>0</v>
      </c>
      <c r="E2" t="s">
        <v>5</v>
      </c>
      <c r="F2" t="s">
        <v>328</v>
      </c>
      <c r="G2" t="s">
        <v>268</v>
      </c>
      <c r="H2" t="s">
        <v>329</v>
      </c>
      <c r="I2" t="str">
        <f>G2</f>
        <v>DE</v>
      </c>
    </row>
    <row r="3" spans="1:9">
      <c r="A3" t="s">
        <v>336</v>
      </c>
      <c r="B3">
        <v>3000</v>
      </c>
      <c r="C3">
        <v>40</v>
      </c>
      <c r="D3" t="b">
        <v>0</v>
      </c>
      <c r="E3" t="s">
        <v>5</v>
      </c>
      <c r="F3" t="s">
        <v>328</v>
      </c>
      <c r="G3" t="s">
        <v>1</v>
      </c>
      <c r="H3" t="s">
        <v>337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399</v>
      </c>
    </row>
    <row r="2" spans="1:10">
      <c r="A2" t="s">
        <v>407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404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405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406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412</v>
      </c>
      <c r="B7">
        <v>10</v>
      </c>
      <c r="D7" s="37"/>
      <c r="E7" s="37">
        <v>290.54545454545456</v>
      </c>
    </row>
    <row r="8" spans="1:10">
      <c r="A8" t="s">
        <v>411</v>
      </c>
      <c r="B8">
        <v>10</v>
      </c>
      <c r="D8" s="37"/>
      <c r="E8" s="37">
        <v>1821.6363636363637</v>
      </c>
    </row>
    <row r="9" spans="1:10">
      <c r="A9" t="s">
        <v>413</v>
      </c>
      <c r="B9">
        <v>10</v>
      </c>
      <c r="D9" s="37"/>
      <c r="E9" s="37">
        <v>1724.3181818181818</v>
      </c>
    </row>
    <row r="10" spans="1:10">
      <c r="A10" s="46" t="s">
        <v>412</v>
      </c>
      <c r="B10">
        <v>20</v>
      </c>
      <c r="C10" s="46"/>
      <c r="D10" s="46"/>
      <c r="E10">
        <v>228.4</v>
      </c>
    </row>
    <row r="11" spans="1:10">
      <c r="A11" s="46" t="s">
        <v>411</v>
      </c>
      <c r="B11">
        <v>20</v>
      </c>
      <c r="C11" s="46"/>
      <c r="D11" s="46"/>
      <c r="E11">
        <v>2450</v>
      </c>
    </row>
    <row r="12" spans="1:10">
      <c r="A12" s="46" t="s">
        <v>413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403</v>
      </c>
      <c r="C1" s="46" t="s">
        <v>414</v>
      </c>
      <c r="D1" s="46" t="s">
        <v>415</v>
      </c>
    </row>
    <row r="2" spans="1:4">
      <c r="A2" s="46" t="s">
        <v>412</v>
      </c>
      <c r="B2" s="46" t="s">
        <v>1</v>
      </c>
      <c r="C2" s="46" t="s">
        <v>146</v>
      </c>
      <c r="D2">
        <v>0</v>
      </c>
    </row>
    <row r="3" spans="1:4">
      <c r="A3" s="46" t="s">
        <v>411</v>
      </c>
      <c r="B3" t="s">
        <v>1</v>
      </c>
      <c r="C3" s="29" t="s">
        <v>145</v>
      </c>
      <c r="D3">
        <v>0</v>
      </c>
    </row>
    <row r="4" spans="1:4">
      <c r="A4" s="46" t="s">
        <v>413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K33"/>
  <sheetViews>
    <sheetView tabSelected="1" zoomScale="85" zoomScaleNormal="85" workbookViewId="0">
      <selection activeCell="G6" sqref="G6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9.453125" customWidth="1"/>
  </cols>
  <sheetData>
    <row r="1" spans="1:11">
      <c r="A1" t="s">
        <v>392</v>
      </c>
      <c r="B1" s="46" t="s">
        <v>412</v>
      </c>
      <c r="C1" s="46" t="s">
        <v>411</v>
      </c>
      <c r="D1" s="46" t="s">
        <v>413</v>
      </c>
      <c r="E1" s="29"/>
      <c r="F1" s="52" t="s">
        <v>410</v>
      </c>
      <c r="G1" s="48" t="s">
        <v>409</v>
      </c>
      <c r="H1" s="48" t="s">
        <v>408</v>
      </c>
      <c r="I1" s="29" t="s">
        <v>146</v>
      </c>
      <c r="J1" s="29" t="s">
        <v>145</v>
      </c>
      <c r="K1" s="29" t="s">
        <v>143</v>
      </c>
    </row>
    <row r="2" spans="1:11">
      <c r="A2" s="50">
        <v>2019</v>
      </c>
      <c r="B2" s="46">
        <v>300</v>
      </c>
      <c r="C2" s="46">
        <v>200</v>
      </c>
      <c r="D2" s="51">
        <v>150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1">
      <c r="A3">
        <v>2020</v>
      </c>
      <c r="B3" s="46">
        <v>300</v>
      </c>
      <c r="C3" s="46">
        <v>200</v>
      </c>
      <c r="D3" s="51">
        <v>150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1">
      <c r="A4" s="50">
        <v>2021</v>
      </c>
      <c r="B4" s="46">
        <v>300</v>
      </c>
      <c r="C4" s="46">
        <v>200</v>
      </c>
      <c r="D4" s="51">
        <v>150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1">
      <c r="A5" s="46">
        <v>2022</v>
      </c>
      <c r="B5" s="46">
        <v>300</v>
      </c>
      <c r="C5" s="46">
        <v>200</v>
      </c>
      <c r="D5" s="51">
        <v>150</v>
      </c>
    </row>
    <row r="6" spans="1:11">
      <c r="A6" s="50">
        <v>2023</v>
      </c>
      <c r="B6" s="46">
        <v>300</v>
      </c>
      <c r="C6" s="46">
        <v>200</v>
      </c>
      <c r="D6" s="51">
        <v>150</v>
      </c>
    </row>
    <row r="7" spans="1:11">
      <c r="A7" s="46">
        <v>2024</v>
      </c>
      <c r="B7" s="46">
        <v>300</v>
      </c>
      <c r="C7" s="46">
        <v>200</v>
      </c>
      <c r="D7" s="51">
        <v>150</v>
      </c>
    </row>
    <row r="8" spans="1:11">
      <c r="A8" s="50">
        <v>2025</v>
      </c>
      <c r="B8" s="46">
        <v>300</v>
      </c>
      <c r="C8" s="46">
        <v>200</v>
      </c>
      <c r="D8" s="51">
        <v>150</v>
      </c>
    </row>
    <row r="9" spans="1:11">
      <c r="A9" s="46">
        <v>2026</v>
      </c>
      <c r="B9" s="46">
        <v>300</v>
      </c>
      <c r="C9" s="46">
        <v>200</v>
      </c>
      <c r="D9" s="51">
        <v>150</v>
      </c>
    </row>
    <row r="10" spans="1:11">
      <c r="A10" s="50">
        <v>2027</v>
      </c>
      <c r="B10" s="46">
        <v>300</v>
      </c>
      <c r="C10" s="46">
        <v>200</v>
      </c>
      <c r="D10" s="51">
        <v>150</v>
      </c>
    </row>
    <row r="11" spans="1:11">
      <c r="A11" s="46">
        <v>2028</v>
      </c>
      <c r="B11" s="46">
        <v>300</v>
      </c>
      <c r="C11" s="46">
        <v>200</v>
      </c>
      <c r="D11" s="51">
        <v>150</v>
      </c>
      <c r="I11" s="46"/>
    </row>
    <row r="12" spans="1:11">
      <c r="A12" s="46">
        <v>2029</v>
      </c>
      <c r="B12" s="46">
        <v>300</v>
      </c>
      <c r="C12" s="46">
        <v>200</v>
      </c>
      <c r="D12" s="51">
        <v>150</v>
      </c>
    </row>
    <row r="13" spans="1:11">
      <c r="A13" s="50">
        <v>2030</v>
      </c>
      <c r="B13" s="46">
        <v>300</v>
      </c>
      <c r="C13" s="46">
        <v>200</v>
      </c>
      <c r="D13" s="51">
        <v>150</v>
      </c>
    </row>
    <row r="14" spans="1:11">
      <c r="A14" s="50">
        <v>2031</v>
      </c>
      <c r="B14" s="46">
        <v>300</v>
      </c>
      <c r="C14" s="46">
        <v>200</v>
      </c>
      <c r="D14" s="51">
        <v>150</v>
      </c>
      <c r="G14" s="50"/>
    </row>
    <row r="15" spans="1:11">
      <c r="A15" s="46">
        <v>2032</v>
      </c>
      <c r="B15" s="46">
        <v>300</v>
      </c>
      <c r="C15" s="46">
        <v>200</v>
      </c>
      <c r="D15" s="51">
        <v>150</v>
      </c>
      <c r="G15" s="50"/>
      <c r="H15" s="51"/>
      <c r="J15" s="51"/>
    </row>
    <row r="16" spans="1:11">
      <c r="A16" s="46">
        <v>2033</v>
      </c>
      <c r="B16" s="46">
        <v>300</v>
      </c>
      <c r="C16" s="46">
        <v>200</v>
      </c>
      <c r="D16" s="51">
        <v>150</v>
      </c>
    </row>
    <row r="17" spans="1:4">
      <c r="A17" s="50">
        <v>2034</v>
      </c>
      <c r="B17" s="46">
        <v>300</v>
      </c>
      <c r="C17" s="46">
        <v>200</v>
      </c>
      <c r="D17" s="51">
        <v>150</v>
      </c>
    </row>
    <row r="18" spans="1:4">
      <c r="A18" s="50">
        <v>2035</v>
      </c>
      <c r="B18" s="46">
        <v>300</v>
      </c>
      <c r="C18" s="46">
        <v>200</v>
      </c>
      <c r="D18" s="51">
        <v>150</v>
      </c>
    </row>
    <row r="19" spans="1:4">
      <c r="A19" s="46">
        <v>2036</v>
      </c>
      <c r="B19" s="46">
        <v>300</v>
      </c>
      <c r="C19" s="46">
        <v>200</v>
      </c>
      <c r="D19" s="51">
        <v>150</v>
      </c>
    </row>
    <row r="20" spans="1:4">
      <c r="A20" s="46">
        <v>2037</v>
      </c>
      <c r="B20" s="46">
        <v>300</v>
      </c>
      <c r="C20" s="46">
        <v>200</v>
      </c>
      <c r="D20" s="51">
        <v>150</v>
      </c>
    </row>
    <row r="21" spans="1:4">
      <c r="A21" s="50">
        <v>2038</v>
      </c>
      <c r="B21" s="46">
        <v>300</v>
      </c>
      <c r="C21" s="46">
        <v>200</v>
      </c>
      <c r="D21" s="51">
        <v>150</v>
      </c>
    </row>
    <row r="22" spans="1:4">
      <c r="A22" s="50">
        <v>2039</v>
      </c>
      <c r="B22" s="46">
        <v>300</v>
      </c>
      <c r="C22" s="46">
        <v>200</v>
      </c>
      <c r="D22" s="51">
        <v>150</v>
      </c>
    </row>
    <row r="23" spans="1:4">
      <c r="A23" s="46">
        <v>2040</v>
      </c>
      <c r="B23" s="46">
        <v>300</v>
      </c>
      <c r="C23" s="46">
        <v>200</v>
      </c>
      <c r="D23" s="51">
        <v>150</v>
      </c>
    </row>
    <row r="24" spans="1:4">
      <c r="A24" s="46">
        <v>2041</v>
      </c>
      <c r="B24" s="46">
        <v>300</v>
      </c>
      <c r="C24" s="46">
        <v>200</v>
      </c>
      <c r="D24" s="51">
        <v>150</v>
      </c>
    </row>
    <row r="25" spans="1:4">
      <c r="A25" s="50">
        <v>2042</v>
      </c>
      <c r="B25" s="46">
        <v>300</v>
      </c>
      <c r="C25" s="46">
        <v>200</v>
      </c>
      <c r="D25" s="51">
        <v>150</v>
      </c>
    </row>
    <row r="26" spans="1:4">
      <c r="A26" s="50">
        <v>2043</v>
      </c>
      <c r="B26" s="46">
        <v>300</v>
      </c>
      <c r="C26" s="46">
        <v>200</v>
      </c>
      <c r="D26" s="51">
        <v>150</v>
      </c>
    </row>
    <row r="27" spans="1:4">
      <c r="A27" s="46">
        <v>2044</v>
      </c>
      <c r="B27" s="46">
        <v>300</v>
      </c>
      <c r="C27" s="46">
        <v>200</v>
      </c>
      <c r="D27" s="51">
        <v>150</v>
      </c>
    </row>
    <row r="28" spans="1:4">
      <c r="A28" s="46">
        <v>2045</v>
      </c>
      <c r="B28" s="46">
        <v>300</v>
      </c>
      <c r="C28" s="46">
        <v>200</v>
      </c>
      <c r="D28" s="51">
        <v>150</v>
      </c>
    </row>
    <row r="29" spans="1:4">
      <c r="A29" s="50">
        <v>2046</v>
      </c>
      <c r="B29" s="46">
        <v>300</v>
      </c>
      <c r="C29" s="46">
        <v>200</v>
      </c>
      <c r="D29" s="51">
        <v>150</v>
      </c>
    </row>
    <row r="30" spans="1:4">
      <c r="A30" s="50">
        <v>2047</v>
      </c>
      <c r="B30" s="46">
        <v>300</v>
      </c>
      <c r="C30" s="46">
        <v>200</v>
      </c>
      <c r="D30" s="51">
        <v>150</v>
      </c>
    </row>
    <row r="31" spans="1:4">
      <c r="A31" s="46">
        <v>2048</v>
      </c>
      <c r="B31" s="46">
        <v>300</v>
      </c>
      <c r="C31" s="46">
        <v>200</v>
      </c>
      <c r="D31" s="51">
        <v>150</v>
      </c>
    </row>
    <row r="32" spans="1:4">
      <c r="A32" s="46">
        <v>2049</v>
      </c>
      <c r="B32" s="46">
        <v>300</v>
      </c>
      <c r="C32" s="46">
        <v>200</v>
      </c>
      <c r="D32" s="51">
        <v>150</v>
      </c>
    </row>
    <row r="33" spans="1:4">
      <c r="A33" s="50">
        <v>2050</v>
      </c>
      <c r="B33" s="46">
        <v>300</v>
      </c>
      <c r="C33" s="46">
        <v>200</v>
      </c>
      <c r="D33" s="51">
        <v>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F14"/>
  <sheetViews>
    <sheetView workbookViewId="0">
      <selection activeCell="F14" sqref="F14"/>
    </sheetView>
  </sheetViews>
  <sheetFormatPr defaultRowHeight="14.5"/>
  <cols>
    <col min="1" max="1" width="16.26953125" customWidth="1"/>
  </cols>
  <sheetData>
    <row r="1" spans="1:6">
      <c r="A1" s="44" t="s">
        <v>388</v>
      </c>
      <c r="B1" t="s">
        <v>392</v>
      </c>
      <c r="C1" s="44" t="s">
        <v>268</v>
      </c>
      <c r="D1" s="44" t="s">
        <v>1</v>
      </c>
      <c r="E1" s="44" t="s">
        <v>389</v>
      </c>
    </row>
    <row r="2" spans="1:6">
      <c r="A2" s="44" t="s">
        <v>146</v>
      </c>
      <c r="B2" t="s">
        <v>393</v>
      </c>
      <c r="C2" s="37">
        <v>42191.125290999997</v>
      </c>
      <c r="D2" s="37">
        <v>43336.125919000006</v>
      </c>
      <c r="E2" s="44" t="s">
        <v>390</v>
      </c>
      <c r="F2" s="44"/>
    </row>
    <row r="3" spans="1:6">
      <c r="A3" s="44" t="s">
        <v>145</v>
      </c>
      <c r="B3" t="s">
        <v>393</v>
      </c>
      <c r="C3" s="37">
        <v>27840</v>
      </c>
      <c r="D3" s="37">
        <v>47745</v>
      </c>
      <c r="E3" s="44" t="s">
        <v>390</v>
      </c>
      <c r="F3" s="44"/>
    </row>
    <row r="4" spans="1:6">
      <c r="A4" s="44" t="s">
        <v>143</v>
      </c>
      <c r="B4" t="s">
        <v>393</v>
      </c>
      <c r="C4" s="37">
        <v>796910.69999999984</v>
      </c>
      <c r="D4" s="37">
        <v>96145.2</v>
      </c>
      <c r="E4" s="44" t="s">
        <v>391</v>
      </c>
      <c r="F4" s="44"/>
    </row>
    <row r="5" spans="1:6">
      <c r="A5" s="45" t="s">
        <v>151</v>
      </c>
      <c r="B5" s="45">
        <v>2019</v>
      </c>
      <c r="C5" s="45">
        <v>110</v>
      </c>
      <c r="D5" s="45">
        <v>49</v>
      </c>
      <c r="E5" s="46" t="s">
        <v>394</v>
      </c>
    </row>
    <row r="6" spans="1:6">
      <c r="A6" s="45" t="s">
        <v>151</v>
      </c>
      <c r="B6" s="45">
        <v>2020</v>
      </c>
      <c r="C6" s="45">
        <v>109</v>
      </c>
      <c r="D6" s="45">
        <v>49</v>
      </c>
      <c r="E6" s="46" t="s">
        <v>394</v>
      </c>
    </row>
    <row r="7" spans="1:6">
      <c r="A7" s="45" t="s">
        <v>151</v>
      </c>
      <c r="B7" s="45">
        <v>2030</v>
      </c>
      <c r="C7" s="45">
        <v>111</v>
      </c>
      <c r="D7" s="45">
        <v>49</v>
      </c>
      <c r="E7" s="46" t="s">
        <v>394</v>
      </c>
    </row>
    <row r="8" spans="1:6">
      <c r="A8" s="45" t="s">
        <v>151</v>
      </c>
      <c r="B8" s="45">
        <v>2040</v>
      </c>
      <c r="C8" s="45">
        <v>113</v>
      </c>
      <c r="D8" s="45">
        <v>49</v>
      </c>
      <c r="E8" s="46" t="s">
        <v>394</v>
      </c>
    </row>
    <row r="9" spans="1:6">
      <c r="A9" s="45" t="s">
        <v>151</v>
      </c>
      <c r="B9" s="45">
        <v>2050</v>
      </c>
      <c r="C9" s="45">
        <v>116</v>
      </c>
      <c r="D9" s="45">
        <v>49</v>
      </c>
      <c r="E9" s="46" t="s">
        <v>394</v>
      </c>
    </row>
    <row r="10" spans="1:6">
      <c r="A10" s="45" t="s">
        <v>333</v>
      </c>
      <c r="B10" s="45">
        <v>2019</v>
      </c>
      <c r="C10" s="45">
        <v>462</v>
      </c>
      <c r="D10" s="45">
        <v>19</v>
      </c>
      <c r="E10" s="46" t="s">
        <v>394</v>
      </c>
    </row>
    <row r="11" spans="1:6">
      <c r="A11" s="45" t="s">
        <v>333</v>
      </c>
      <c r="B11" s="45">
        <v>2020</v>
      </c>
      <c r="C11" s="45">
        <v>335</v>
      </c>
      <c r="D11" s="45">
        <v>19</v>
      </c>
      <c r="E11" s="46" t="s">
        <v>394</v>
      </c>
    </row>
    <row r="12" spans="1:6">
      <c r="A12" s="45" t="s">
        <v>333</v>
      </c>
      <c r="B12" s="45">
        <v>2030</v>
      </c>
      <c r="C12" s="45">
        <v>309</v>
      </c>
      <c r="D12" s="45">
        <v>22</v>
      </c>
      <c r="E12" s="46" t="s">
        <v>394</v>
      </c>
    </row>
    <row r="13" spans="1:6">
      <c r="A13" s="45" t="s">
        <v>333</v>
      </c>
      <c r="B13" s="45">
        <v>2040</v>
      </c>
      <c r="C13" s="45">
        <v>299</v>
      </c>
      <c r="D13" s="45">
        <v>25</v>
      </c>
      <c r="E13" s="46" t="s">
        <v>394</v>
      </c>
    </row>
    <row r="14" spans="1:6">
      <c r="A14" s="45" t="s">
        <v>333</v>
      </c>
      <c r="B14" s="45">
        <v>2050</v>
      </c>
      <c r="C14" s="45">
        <v>321</v>
      </c>
      <c r="D14" s="45">
        <v>28</v>
      </c>
      <c r="E14" s="46" t="s">
        <v>394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351</v>
      </c>
    </row>
    <row r="2" spans="1:2">
      <c r="A2" t="s">
        <v>351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400</v>
      </c>
      <c r="N1" s="46" t="s">
        <v>401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400</v>
      </c>
      <c r="N2" s="46" t="s">
        <v>401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400</v>
      </c>
      <c r="N3" s="46" t="s">
        <v>401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400</v>
      </c>
      <c r="N4" s="46" t="s">
        <v>401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400</v>
      </c>
      <c r="N5" s="46" t="s">
        <v>401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B21" sqref="B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296</v>
      </c>
      <c r="B1" t="s">
        <v>297</v>
      </c>
      <c r="C1" t="s">
        <v>295</v>
      </c>
      <c r="D1" t="s">
        <v>282</v>
      </c>
      <c r="E1" t="s">
        <v>384</v>
      </c>
    </row>
    <row r="2" spans="1:5">
      <c r="A2" t="s">
        <v>153</v>
      </c>
      <c r="B2" t="s">
        <v>261</v>
      </c>
      <c r="C2">
        <v>1</v>
      </c>
      <c r="D2" t="s">
        <v>69</v>
      </c>
      <c r="E2" s="42">
        <v>0.34055972755000002</v>
      </c>
    </row>
    <row r="3" spans="1:5">
      <c r="A3" t="s">
        <v>157</v>
      </c>
      <c r="B3" t="s">
        <v>275</v>
      </c>
      <c r="C3">
        <v>2</v>
      </c>
      <c r="D3" t="s">
        <v>74</v>
      </c>
      <c r="E3" s="42">
        <v>0.36399999999999999</v>
      </c>
    </row>
    <row r="4" spans="1:5">
      <c r="A4" t="s">
        <v>152</v>
      </c>
      <c r="B4" s="21" t="s">
        <v>276</v>
      </c>
      <c r="C4">
        <v>3</v>
      </c>
      <c r="D4" t="s">
        <v>80</v>
      </c>
    </row>
    <row r="5" spans="1:5">
      <c r="A5" t="s">
        <v>149</v>
      </c>
      <c r="B5" s="21" t="s">
        <v>149</v>
      </c>
      <c r="C5">
        <v>4</v>
      </c>
      <c r="D5" t="s">
        <v>71</v>
      </c>
    </row>
    <row r="6" spans="1:5">
      <c r="A6" t="s">
        <v>154</v>
      </c>
      <c r="B6" t="s">
        <v>260</v>
      </c>
      <c r="C6">
        <v>5</v>
      </c>
      <c r="D6" t="s">
        <v>78</v>
      </c>
      <c r="E6" s="42">
        <v>0.26676</v>
      </c>
    </row>
    <row r="7" spans="1:5">
      <c r="A7" t="s">
        <v>155</v>
      </c>
      <c r="B7" s="21" t="s">
        <v>277</v>
      </c>
      <c r="C7">
        <v>6</v>
      </c>
    </row>
    <row r="8" spans="1:5">
      <c r="A8" t="s">
        <v>156</v>
      </c>
      <c r="B8" s="21" t="s">
        <v>278</v>
      </c>
      <c r="C8">
        <v>7</v>
      </c>
    </row>
    <row r="9" spans="1:5">
      <c r="A9" t="s">
        <v>158</v>
      </c>
      <c r="B9" t="s">
        <v>259</v>
      </c>
      <c r="C9">
        <v>8</v>
      </c>
      <c r="D9" t="s">
        <v>73</v>
      </c>
      <c r="E9" s="42">
        <v>0.20195983840000001</v>
      </c>
    </row>
    <row r="10" spans="1:5">
      <c r="A10" t="s">
        <v>159</v>
      </c>
      <c r="B10" t="s">
        <v>120</v>
      </c>
      <c r="C10">
        <v>9</v>
      </c>
      <c r="D10" t="s">
        <v>76</v>
      </c>
      <c r="E10">
        <v>0</v>
      </c>
    </row>
    <row r="11" spans="1:5">
      <c r="A11" t="s">
        <v>160</v>
      </c>
      <c r="B11" s="21" t="s">
        <v>279</v>
      </c>
      <c r="C11">
        <v>10</v>
      </c>
    </row>
    <row r="12" spans="1:5">
      <c r="A12" t="s">
        <v>151</v>
      </c>
      <c r="B12" s="21" t="s">
        <v>334</v>
      </c>
      <c r="C12">
        <v>11</v>
      </c>
      <c r="D12" t="s">
        <v>67</v>
      </c>
      <c r="E12">
        <v>0</v>
      </c>
    </row>
    <row r="13" spans="1:5">
      <c r="A13" t="s">
        <v>150</v>
      </c>
      <c r="B13" s="21" t="s">
        <v>280</v>
      </c>
      <c r="C13">
        <v>12</v>
      </c>
    </row>
    <row r="14" spans="1:5">
      <c r="A14" t="s">
        <v>333</v>
      </c>
      <c r="B14" s="21" t="s">
        <v>109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268</v>
      </c>
      <c r="D1" t="s">
        <v>318</v>
      </c>
    </row>
    <row r="2" spans="1:4">
      <c r="A2" t="s">
        <v>319</v>
      </c>
      <c r="B2">
        <v>19.7</v>
      </c>
      <c r="C2" t="s">
        <v>317</v>
      </c>
    </row>
    <row r="3" spans="1:4">
      <c r="A3" t="s">
        <v>320</v>
      </c>
      <c r="B3">
        <v>20.399999999999999</v>
      </c>
      <c r="C3" t="s">
        <v>317</v>
      </c>
    </row>
    <row r="4" spans="1:4">
      <c r="A4" t="s">
        <v>321</v>
      </c>
      <c r="B4">
        <v>21.7</v>
      </c>
      <c r="C4" t="s">
        <v>317</v>
      </c>
    </row>
    <row r="5" spans="1:4">
      <c r="A5" t="s">
        <v>322</v>
      </c>
      <c r="B5">
        <v>53</v>
      </c>
      <c r="C5" t="s">
        <v>317</v>
      </c>
    </row>
    <row r="6" spans="1:4">
      <c r="A6" t="s">
        <v>323</v>
      </c>
      <c r="B6">
        <v>100</v>
      </c>
      <c r="C6" t="s">
        <v>317</v>
      </c>
    </row>
    <row r="7" spans="1:4">
      <c r="A7" t="s">
        <v>350</v>
      </c>
      <c r="B7">
        <v>120</v>
      </c>
      <c r="C7" t="s">
        <v>317</v>
      </c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opLeftCell="A10"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375</v>
      </c>
    </row>
    <row r="2" spans="1:5">
      <c r="A2" s="9" t="s">
        <v>353</v>
      </c>
      <c r="B2" t="s">
        <v>181</v>
      </c>
    </row>
    <row r="3" spans="1:5">
      <c r="A3" s="43" t="s">
        <v>385</v>
      </c>
      <c r="B3" t="s">
        <v>386</v>
      </c>
    </row>
    <row r="6" spans="1:5">
      <c r="A6" s="20"/>
      <c r="B6" s="20" t="s">
        <v>105</v>
      </c>
      <c r="C6" s="20" t="s">
        <v>99</v>
      </c>
      <c r="D6" s="20" t="s">
        <v>367</v>
      </c>
      <c r="E6" s="20" t="s">
        <v>357</v>
      </c>
    </row>
    <row r="7" spans="1:5">
      <c r="A7" s="20" t="s">
        <v>187</v>
      </c>
      <c r="B7" s="20" t="s">
        <v>270</v>
      </c>
      <c r="C7" s="20" t="s">
        <v>383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379</v>
      </c>
      <c r="D9" s="20"/>
      <c r="E9" s="20"/>
    </row>
    <row r="10" spans="1:5">
      <c r="B10" s="20" t="s">
        <v>373</v>
      </c>
      <c r="C10" s="20"/>
      <c r="D10" s="20"/>
      <c r="E10" s="20"/>
    </row>
    <row r="11" spans="1:5">
      <c r="B11" s="20" t="s">
        <v>365</v>
      </c>
      <c r="C11" s="20" t="s">
        <v>366</v>
      </c>
      <c r="D11" s="20"/>
      <c r="E11" s="20"/>
    </row>
    <row r="12" spans="1:5">
      <c r="A12" s="20" t="s">
        <v>100</v>
      </c>
      <c r="B12" s="9" t="s">
        <v>269</v>
      </c>
      <c r="C12" s="20" t="s">
        <v>381</v>
      </c>
      <c r="D12" s="20"/>
      <c r="E12" s="20"/>
    </row>
    <row r="13" spans="1:5">
      <c r="A13" s="20"/>
      <c r="B13" s="9" t="s">
        <v>266</v>
      </c>
      <c r="C13" s="20" t="s">
        <v>381</v>
      </c>
      <c r="D13" s="20"/>
    </row>
    <row r="14" spans="1:5">
      <c r="A14" s="20"/>
      <c r="B14" s="9" t="s">
        <v>267</v>
      </c>
      <c r="C14" s="20" t="s">
        <v>381</v>
      </c>
      <c r="D14" s="20"/>
      <c r="E14" s="20"/>
    </row>
    <row r="15" spans="1:5">
      <c r="A15" s="20"/>
      <c r="B15" s="9" t="s">
        <v>263</v>
      </c>
      <c r="C15" s="20" t="s">
        <v>364</v>
      </c>
      <c r="D15" s="20"/>
      <c r="E15" s="20"/>
    </row>
    <row r="16" spans="1:5">
      <c r="A16" s="20"/>
      <c r="B16" s="9" t="s">
        <v>264</v>
      </c>
      <c r="C16" s="20" t="s">
        <v>356</v>
      </c>
      <c r="D16" s="20"/>
      <c r="E16" s="20"/>
    </row>
    <row r="17" spans="1:5">
      <c r="A17" s="20"/>
      <c r="B17" s="9" t="s">
        <v>265</v>
      </c>
      <c r="C17" s="20" t="s">
        <v>361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376</v>
      </c>
      <c r="D19" s="20" t="s">
        <v>354</v>
      </c>
      <c r="E19" s="20"/>
    </row>
    <row r="20" spans="1:5">
      <c r="A20" s="20"/>
      <c r="B20" s="20" t="s">
        <v>95</v>
      </c>
      <c r="C20" s="20"/>
      <c r="D20" s="20" t="s">
        <v>354</v>
      </c>
      <c r="E20" s="20"/>
    </row>
    <row r="21" spans="1:5">
      <c r="A21" s="20"/>
      <c r="B21" s="20" t="s">
        <v>96</v>
      </c>
      <c r="C21" s="20" t="s">
        <v>359</v>
      </c>
      <c r="D21" s="20" t="s">
        <v>354</v>
      </c>
      <c r="E21" s="20"/>
    </row>
    <row r="22" spans="1:5">
      <c r="A22" s="20"/>
      <c r="B22" s="20" t="s">
        <v>165</v>
      </c>
      <c r="C22" s="20" t="s">
        <v>358</v>
      </c>
      <c r="D22" s="20" t="s">
        <v>354</v>
      </c>
      <c r="E22" s="20"/>
    </row>
    <row r="23" spans="1:5">
      <c r="A23" s="20"/>
      <c r="B23" s="20" t="s">
        <v>330</v>
      </c>
      <c r="C23" s="39" t="s">
        <v>360</v>
      </c>
      <c r="D23" s="20" t="s">
        <v>354</v>
      </c>
      <c r="E23" s="20"/>
    </row>
    <row r="24" spans="1:5">
      <c r="A24" s="20"/>
      <c r="B24" s="20" t="s">
        <v>313</v>
      </c>
      <c r="C24" s="20" t="s">
        <v>206</v>
      </c>
      <c r="D24" s="20" t="s">
        <v>354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380</v>
      </c>
      <c r="E27" s="20"/>
    </row>
    <row r="28" spans="1:5">
      <c r="A28" s="20" t="s">
        <v>363</v>
      </c>
      <c r="B28" s="40" t="s">
        <v>368</v>
      </c>
      <c r="C28" s="20" t="s">
        <v>186</v>
      </c>
      <c r="D28" s="20"/>
      <c r="E28" s="20"/>
    </row>
    <row r="29" spans="1:5">
      <c r="A29" s="20"/>
      <c r="B29" s="20" t="s">
        <v>369</v>
      </c>
      <c r="C29" s="20" t="s">
        <v>377</v>
      </c>
      <c r="D29" s="20" t="s">
        <v>354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369</v>
      </c>
      <c r="C32" s="20" t="s">
        <v>377</v>
      </c>
      <c r="D32" s="20" t="s">
        <v>354</v>
      </c>
      <c r="E32" s="20"/>
    </row>
    <row r="33" spans="1:5">
      <c r="A33" s="20" t="s">
        <v>362</v>
      </c>
      <c r="B33" s="20" t="s">
        <v>316</v>
      </c>
      <c r="C33" s="20"/>
      <c r="D33" s="20"/>
      <c r="E33" s="20"/>
    </row>
    <row r="34" spans="1:5">
      <c r="A34" s="20" t="s">
        <v>371</v>
      </c>
      <c r="B34" s="20" t="s">
        <v>312</v>
      </c>
      <c r="C34" s="20" t="s">
        <v>372</v>
      </c>
      <c r="D34" s="20"/>
      <c r="E34" s="20"/>
    </row>
    <row r="35" spans="1:5">
      <c r="A35" s="20"/>
      <c r="B35" s="20" t="s">
        <v>308</v>
      </c>
      <c r="C35" s="20" t="s">
        <v>372</v>
      </c>
      <c r="D35" s="20"/>
      <c r="E35" s="20"/>
    </row>
    <row r="36" spans="1:5">
      <c r="A36" s="20"/>
      <c r="B36" s="20" t="s">
        <v>309</v>
      </c>
      <c r="C36" s="20" t="s">
        <v>372</v>
      </c>
      <c r="D36" s="20"/>
      <c r="E36" s="20"/>
    </row>
    <row r="37" spans="1:5">
      <c r="A37" s="20"/>
      <c r="B37" s="20" t="s">
        <v>310</v>
      </c>
      <c r="C37" s="20" t="s">
        <v>372</v>
      </c>
      <c r="D37" s="20"/>
      <c r="E37" s="20"/>
    </row>
    <row r="38" spans="1:5">
      <c r="A38" s="20"/>
      <c r="B38" s="20" t="s">
        <v>311</v>
      </c>
      <c r="C38" s="20" t="s">
        <v>372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354</v>
      </c>
      <c r="E39" s="20"/>
    </row>
    <row r="40" spans="1:5">
      <c r="A40" s="20"/>
      <c r="B40" s="20" t="s">
        <v>30</v>
      </c>
      <c r="C40" s="20"/>
      <c r="D40" s="20" t="s">
        <v>354</v>
      </c>
      <c r="E40" s="20"/>
    </row>
    <row r="41" spans="1:5">
      <c r="A41" s="20"/>
      <c r="B41" s="20" t="s">
        <v>31</v>
      </c>
      <c r="C41" s="20"/>
      <c r="D41" s="20" t="s">
        <v>354</v>
      </c>
      <c r="E41" s="20"/>
    </row>
    <row r="42" spans="1:5">
      <c r="A42" s="20"/>
      <c r="B42" s="20" t="s">
        <v>32</v>
      </c>
      <c r="C42" s="20"/>
      <c r="D42" s="20" t="s">
        <v>354</v>
      </c>
      <c r="E42" s="20"/>
    </row>
    <row r="43" spans="1:5">
      <c r="A43" s="20"/>
      <c r="B43" s="20" t="s">
        <v>34</v>
      </c>
      <c r="C43" s="20" t="s">
        <v>382</v>
      </c>
      <c r="D43" s="20" t="s">
        <v>354</v>
      </c>
      <c r="E43" s="20"/>
    </row>
    <row r="44" spans="1:5">
      <c r="A44" s="20" t="s">
        <v>98</v>
      </c>
      <c r="B44" s="20" t="s">
        <v>53</v>
      </c>
      <c r="C44" s="20"/>
      <c r="D44" s="20" t="s">
        <v>354</v>
      </c>
      <c r="E44" s="20"/>
    </row>
    <row r="45" spans="1:5">
      <c r="A45" s="20"/>
      <c r="B45" s="20" t="s">
        <v>54</v>
      </c>
      <c r="C45" s="20"/>
      <c r="D45" s="20" t="s">
        <v>354</v>
      </c>
      <c r="E45" s="20"/>
    </row>
    <row r="46" spans="1:5">
      <c r="A46" s="20"/>
      <c r="B46" s="20" t="s">
        <v>55</v>
      </c>
      <c r="C46" s="20"/>
      <c r="D46" s="20" t="s">
        <v>354</v>
      </c>
      <c r="E46" s="20"/>
    </row>
    <row r="47" spans="1:5">
      <c r="A47" s="20"/>
      <c r="B47" s="20" t="s">
        <v>56</v>
      </c>
      <c r="C47" s="20"/>
      <c r="D47" s="20" t="s">
        <v>354</v>
      </c>
      <c r="E47" s="20"/>
    </row>
    <row r="48" spans="1:5">
      <c r="A48" s="20" t="s">
        <v>355</v>
      </c>
      <c r="B48" s="20" t="s">
        <v>347</v>
      </c>
      <c r="C48" s="20"/>
      <c r="D48" s="20" t="s">
        <v>354</v>
      </c>
      <c r="E48" s="20"/>
    </row>
    <row r="49" spans="1:5">
      <c r="A49" s="20"/>
      <c r="B49" s="20" t="s">
        <v>348</v>
      </c>
      <c r="C49" s="20"/>
      <c r="D49" s="20" t="s">
        <v>354</v>
      </c>
      <c r="E49" s="20"/>
    </row>
    <row r="50" spans="1:5">
      <c r="A50" s="20" t="s">
        <v>355</v>
      </c>
      <c r="B50" s="20" t="s">
        <v>374</v>
      </c>
      <c r="C50" s="20" t="s">
        <v>378</v>
      </c>
      <c r="D50" s="20" t="s">
        <v>354</v>
      </c>
      <c r="E50" s="20"/>
    </row>
    <row r="51" spans="1:5">
      <c r="A51" s="20" t="s">
        <v>104</v>
      </c>
      <c r="B51" s="20" t="s">
        <v>50</v>
      </c>
      <c r="C51" s="20" t="s">
        <v>370</v>
      </c>
      <c r="D51" s="20" t="s">
        <v>354</v>
      </c>
      <c r="E51" s="20"/>
    </row>
    <row r="52" spans="1:5">
      <c r="A52" s="20"/>
      <c r="B52" s="20" t="s">
        <v>39</v>
      </c>
      <c r="C52" s="20" t="s">
        <v>370</v>
      </c>
      <c r="D52" s="20" t="s">
        <v>354</v>
      </c>
      <c r="E52" s="20"/>
    </row>
    <row r="53" spans="1:5">
      <c r="A53" s="20"/>
      <c r="B53" s="20" t="s">
        <v>40</v>
      </c>
      <c r="C53" s="20" t="s">
        <v>370</v>
      </c>
      <c r="D53" s="20" t="s">
        <v>354</v>
      </c>
      <c r="E53" s="20"/>
    </row>
    <row r="54" spans="1:5">
      <c r="A54" s="20"/>
      <c r="B54" s="20" t="s">
        <v>41</v>
      </c>
      <c r="C54" s="20" t="s">
        <v>370</v>
      </c>
      <c r="D54" s="20" t="s">
        <v>354</v>
      </c>
      <c r="E54" s="20"/>
    </row>
    <row r="55" spans="1:5">
      <c r="A55" s="20"/>
      <c r="B55" s="20" t="s">
        <v>106</v>
      </c>
      <c r="C55" s="20" t="s">
        <v>370</v>
      </c>
      <c r="D55" s="20" t="s">
        <v>354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338</v>
      </c>
    </row>
    <row r="2" spans="1:6">
      <c r="A2" t="s">
        <v>326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335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347</v>
      </c>
      <c r="C1" t="s">
        <v>348</v>
      </c>
      <c r="D1" t="s">
        <v>20</v>
      </c>
      <c r="E1" t="s">
        <v>349</v>
      </c>
      <c r="F1" t="s">
        <v>37</v>
      </c>
      <c r="G1" t="s">
        <v>344</v>
      </c>
    </row>
    <row r="2" spans="1:7">
      <c r="A2" t="s">
        <v>345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346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8"/>
  <sheetViews>
    <sheetView zoomScale="85" zoomScaleNormal="85" workbookViewId="0">
      <selection activeCell="L17" sqref="L17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332</v>
      </c>
      <c r="E1" t="s">
        <v>352</v>
      </c>
      <c r="H1" t="s">
        <v>342</v>
      </c>
      <c r="I1" t="s">
        <v>343</v>
      </c>
    </row>
    <row r="2" spans="1:9">
      <c r="A2">
        <v>2</v>
      </c>
      <c r="B2" t="s">
        <v>143</v>
      </c>
      <c r="C2" t="s">
        <v>339</v>
      </c>
      <c r="D2" t="b">
        <v>1</v>
      </c>
      <c r="E2">
        <v>150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339</v>
      </c>
      <c r="D3" t="b">
        <v>1</v>
      </c>
      <c r="E3">
        <v>300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339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339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339</v>
      </c>
      <c r="D6" t="b">
        <v>1</v>
      </c>
      <c r="E6">
        <v>200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339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339</v>
      </c>
      <c r="D8" t="b">
        <v>1</v>
      </c>
      <c r="E8">
        <v>100</v>
      </c>
      <c r="H8">
        <f>LOOKUP(B8,TechnologiesEmlab!$A$2:$A$31,TechnologiesEmlab!$N$2:$N$31)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85" zoomScaleNormal="85" workbookViewId="0">
      <pane ySplit="1" topLeftCell="A2" activePane="bottomLeft" state="frozen"/>
      <selection pane="bottomLeft" activeCell="P36" sqref="P3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330</v>
      </c>
      <c r="K1" s="8" t="s">
        <v>387</v>
      </c>
      <c r="L1" s="7" t="s">
        <v>184</v>
      </c>
      <c r="M1" s="41"/>
      <c r="N1" t="s">
        <v>178</v>
      </c>
      <c r="O1" t="s">
        <v>341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>
      <c r="A2" t="s">
        <v>126</v>
      </c>
      <c r="B2" t="s">
        <v>177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L2" t="s">
        <v>162</v>
      </c>
      <c r="N2">
        <f t="shared" ref="N2:N15" si="0">D2+C2</f>
        <v>4</v>
      </c>
      <c r="O2">
        <f>IF(F2&lt;&gt;"",1,0)</f>
        <v>1</v>
      </c>
      <c r="Q2" t="s">
        <v>169</v>
      </c>
      <c r="R2">
        <v>500</v>
      </c>
      <c r="S2">
        <v>500</v>
      </c>
      <c r="T2" t="s">
        <v>109</v>
      </c>
      <c r="U2" t="s">
        <v>111</v>
      </c>
      <c r="V2">
        <v>0</v>
      </c>
      <c r="W2">
        <v>2.2999999999999998</v>
      </c>
      <c r="X2">
        <v>69.542579720367115</v>
      </c>
      <c r="Y2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>
      <c r="A4" t="s">
        <v>145</v>
      </c>
      <c r="B4" t="s">
        <v>177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N4">
        <f t="shared" si="0"/>
        <v>3</v>
      </c>
      <c r="O4">
        <f t="shared" si="1"/>
        <v>1</v>
      </c>
      <c r="P4" t="s">
        <v>182</v>
      </c>
      <c r="Q4" s="6" t="s">
        <v>175</v>
      </c>
      <c r="R4">
        <v>600</v>
      </c>
      <c r="T4" t="s">
        <v>123</v>
      </c>
      <c r="U4" t="s">
        <v>125</v>
      </c>
      <c r="V4">
        <v>0</v>
      </c>
      <c r="W4">
        <v>2</v>
      </c>
      <c r="X4">
        <v>47.8</v>
      </c>
      <c r="Y4">
        <v>0</v>
      </c>
    </row>
    <row r="5" spans="1:25">
      <c r="A5" t="s">
        <v>146</v>
      </c>
      <c r="B5" t="s">
        <v>177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N5">
        <f t="shared" si="0"/>
        <v>2</v>
      </c>
      <c r="O5">
        <f t="shared" si="1"/>
        <v>1</v>
      </c>
      <c r="P5" t="s">
        <v>182</v>
      </c>
      <c r="Q5" s="6" t="s">
        <v>174</v>
      </c>
      <c r="R5">
        <v>600</v>
      </c>
      <c r="T5" t="s">
        <v>123</v>
      </c>
      <c r="U5" t="s">
        <v>124</v>
      </c>
      <c r="V5">
        <v>0</v>
      </c>
      <c r="W5">
        <v>1.5</v>
      </c>
      <c r="X5">
        <v>33.9</v>
      </c>
      <c r="Y5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>
      <c r="A9" t="s">
        <v>143</v>
      </c>
      <c r="B9" t="s">
        <v>177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N9">
        <f t="shared" si="0"/>
        <v>2</v>
      </c>
      <c r="O9">
        <f t="shared" si="1"/>
        <v>1</v>
      </c>
      <c r="P9" t="s">
        <v>182</v>
      </c>
      <c r="Q9" s="6" t="s">
        <v>172</v>
      </c>
      <c r="R9">
        <v>500</v>
      </c>
      <c r="T9" t="s">
        <v>121</v>
      </c>
      <c r="U9" t="s">
        <v>122</v>
      </c>
      <c r="V9">
        <v>0</v>
      </c>
      <c r="W9">
        <v>0</v>
      </c>
      <c r="X9">
        <v>6.3</v>
      </c>
      <c r="Y9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>
      <c r="A16" t="s">
        <v>135</v>
      </c>
      <c r="B16" t="s">
        <v>177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N16">
        <f>N14</f>
        <v>7</v>
      </c>
      <c r="O16">
        <f t="shared" si="1"/>
        <v>1</v>
      </c>
      <c r="P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>
      <c r="A18" t="s">
        <v>114</v>
      </c>
      <c r="B18" t="s">
        <v>176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L18" t="s">
        <v>158</v>
      </c>
      <c r="N18">
        <f t="shared" si="3"/>
        <v>3</v>
      </c>
      <c r="O18">
        <f t="shared" si="1"/>
        <v>1</v>
      </c>
      <c r="Q18" t="s">
        <v>114</v>
      </c>
      <c r="R18">
        <v>775</v>
      </c>
      <c r="S18">
        <v>775</v>
      </c>
      <c r="T18" t="s">
        <v>113</v>
      </c>
      <c r="U18" t="s">
        <v>114</v>
      </c>
      <c r="V18">
        <v>56.8</v>
      </c>
      <c r="W18">
        <v>1.5</v>
      </c>
      <c r="X18">
        <v>10.473234339905167</v>
      </c>
      <c r="Y18">
        <v>0</v>
      </c>
    </row>
    <row r="19" spans="1:25">
      <c r="A19" t="s">
        <v>128</v>
      </c>
      <c r="B19" t="s">
        <v>176</v>
      </c>
      <c r="C19" s="46">
        <v>1</v>
      </c>
      <c r="D19" s="46">
        <v>2</v>
      </c>
      <c r="E19" t="b">
        <v>0</v>
      </c>
      <c r="F19" s="46" t="b">
        <v>1</v>
      </c>
      <c r="G19" s="46">
        <v>1</v>
      </c>
      <c r="H19" s="46">
        <v>1</v>
      </c>
      <c r="I19" s="46">
        <v>0.01</v>
      </c>
      <c r="J19">
        <v>1</v>
      </c>
      <c r="L19" t="s">
        <v>158</v>
      </c>
      <c r="N19">
        <f t="shared" si="3"/>
        <v>3</v>
      </c>
      <c r="O19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>
      <c r="A22" t="s">
        <v>76</v>
      </c>
      <c r="B22" t="s">
        <v>176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L22" t="s">
        <v>159</v>
      </c>
      <c r="N22">
        <f t="shared" si="3"/>
        <v>7</v>
      </c>
      <c r="O22">
        <f t="shared" si="1"/>
        <v>1</v>
      </c>
      <c r="Q22" t="s">
        <v>171</v>
      </c>
      <c r="R22">
        <v>1000</v>
      </c>
      <c r="T22" t="s">
        <v>120</v>
      </c>
      <c r="U22" t="s">
        <v>117</v>
      </c>
      <c r="V22">
        <v>0</v>
      </c>
      <c r="W22">
        <v>1.74</v>
      </c>
      <c r="X22">
        <v>110</v>
      </c>
      <c r="Y22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>
      <c r="A25" t="s">
        <v>139</v>
      </c>
      <c r="B25" t="s">
        <v>176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L25" t="s">
        <v>158</v>
      </c>
      <c r="N25">
        <f t="shared" si="3"/>
        <v>3</v>
      </c>
      <c r="O25">
        <f t="shared" si="1"/>
        <v>1</v>
      </c>
      <c r="Q25" t="s">
        <v>139</v>
      </c>
      <c r="R25">
        <v>150</v>
      </c>
      <c r="S25">
        <v>150</v>
      </c>
      <c r="T25" t="s">
        <v>113</v>
      </c>
      <c r="U25" t="s">
        <v>115</v>
      </c>
      <c r="V25">
        <v>56.8</v>
      </c>
      <c r="W25">
        <v>1.5</v>
      </c>
      <c r="X25">
        <v>3.8504628350434844</v>
      </c>
      <c r="Y25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>
      <c r="A27" s="3" t="s">
        <v>250</v>
      </c>
      <c r="B27" t="s">
        <v>248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 s="15"/>
      <c r="N27">
        <f t="shared" si="3"/>
        <v>2</v>
      </c>
      <c r="O27">
        <f t="shared" si="1"/>
        <v>1</v>
      </c>
    </row>
    <row r="28" spans="1:25">
      <c r="A28" s="3" t="s">
        <v>249</v>
      </c>
      <c r="B28" t="s">
        <v>248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 s="15"/>
      <c r="N28">
        <f t="shared" si="3"/>
        <v>7</v>
      </c>
      <c r="O28">
        <f t="shared" si="1"/>
        <v>1</v>
      </c>
    </row>
    <row r="29" spans="1:25">
      <c r="A29" s="18" t="s">
        <v>256</v>
      </c>
      <c r="B29" t="s">
        <v>176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L29" t="s">
        <v>153</v>
      </c>
      <c r="N29">
        <f t="shared" si="3"/>
        <v>5</v>
      </c>
      <c r="O29">
        <f t="shared" si="1"/>
        <v>1</v>
      </c>
    </row>
    <row r="30" spans="1:25">
      <c r="A30" s="18" t="s">
        <v>257</v>
      </c>
      <c r="B30" t="s">
        <v>176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L30" t="s">
        <v>157</v>
      </c>
      <c r="N30">
        <f t="shared" si="3"/>
        <v>6</v>
      </c>
      <c r="O30">
        <f t="shared" si="1"/>
        <v>1</v>
      </c>
    </row>
    <row r="31" spans="1:25">
      <c r="A31" s="18" t="s">
        <v>258</v>
      </c>
      <c r="B31" t="s">
        <v>176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L31" t="s">
        <v>154</v>
      </c>
      <c r="N31">
        <f t="shared" si="3"/>
        <v>2</v>
      </c>
      <c r="O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Dismantled</vt:lpstr>
      <vt:lpstr>backup</vt:lpstr>
      <vt:lpstr>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2022-10-20T23:25:52Z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