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3A470A0-2A2C-4F46-BA92-B590F7CAA0AE}" xr6:coauthVersionLast="47" xr6:coauthVersionMax="47" xr10:uidLastSave="{00000000-0000-0000-0000-000000000000}"/>
  <bookViews>
    <workbookView xWindow="15" yWindow="-16320" windowWidth="29040" windowHeight="15840" tabRatio="998" firstSheet="6" activeTab="10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backup" sheetId="50" r:id="rId10"/>
    <sheet name="TechnologiesEmlabTemporal" sheetId="42" r:id="rId11"/>
    <sheet name="Fuels" sheetId="29" r:id="rId12"/>
    <sheet name="CO2" sheetId="44" r:id="rId13"/>
    <sheet name="FuelPriceTrends" sheetId="30" r:id="rId14"/>
    <sheet name="EnergyProducers" sheetId="17" r:id="rId15"/>
    <sheet name="TargetInvestorTargets" sheetId="26" r:id="rId16"/>
    <sheet name="ElectricitySpotMarkets" sheetId="14" r:id="rId17"/>
    <sheet name="StepTrends" sheetId="18" r:id="rId18"/>
    <sheet name="Dismantled" sheetId="49" r:id="rId19"/>
    <sheet name="Governments" sheetId="19" r:id="rId20"/>
    <sheet name="GeometricTrends" sheetId="21" r:id="rId21"/>
    <sheet name="NewTechnologies" sheetId="35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externalReferences>
    <externalReference r:id="rId30"/>
  </externalReference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21" hidden="1">NewTechnologies!$A$1:$I$11</definedName>
    <definedName name="_xlnm._FilterDatabase" localSheetId="24" hidden="1">'not chosen technologies'!$A$1:$H$1</definedName>
    <definedName name="ExternalData_19" localSheetId="11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50" l="1"/>
  <c r="H2" i="45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F16" i="33"/>
  <c r="O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N5" i="33"/>
  <c r="N6" i="33"/>
  <c r="N27" i="33"/>
  <c r="N29" i="33"/>
  <c r="N30" i="33"/>
  <c r="N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<sst xmlns="http://schemas.openxmlformats.org/spreadsheetml/2006/main" count="2514" uniqueCount="795">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</sst>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LABparameter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Tech"/>
      <sheetName val="dictFuel"/>
      <sheetName val="dictvariables"/>
      <sheetName val="explanation"/>
      <sheetName val="CapacityMarkets"/>
      <sheetName val="StrategicReserveOperator"/>
      <sheetName val="EnergyConsumers"/>
      <sheetName val="CandidatePowerPlants"/>
      <sheetName val="TechnologiesEmlab"/>
      <sheetName val="TechnologiesEmlabTemporal"/>
      <sheetName val="Fuels"/>
      <sheetName val="CO2"/>
      <sheetName val="FuelPriceTrends"/>
      <sheetName val="EnergyProducers"/>
      <sheetName val="TargetInvestorTargets"/>
      <sheetName val="ElectricitySpotMarkets"/>
      <sheetName val="StepTrends"/>
      <sheetName val="Dismantled"/>
      <sheetName val="Governments"/>
      <sheetName val="GeometricTrends"/>
      <sheetName val="NewTechnologies"/>
      <sheetName val="dutchGermanPlants2015_from_emla"/>
      <sheetName val="CO2Auction"/>
      <sheetName val="not chosen technologies"/>
      <sheetName val="TargetInvestors"/>
      <sheetName val="IntermittentResourceProfiles"/>
      <sheetName val="MarketStabilityReserve"/>
      <sheetName val="NationalGovern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Biomass_CHP_wood_pellets_DH</v>
          </cell>
          <cell r="M2">
            <v>4</v>
          </cell>
        </row>
        <row r="3">
          <cell r="A3" t="str">
            <v>Biomass_CHP_wood_pellets_PH</v>
          </cell>
          <cell r="M3">
            <v>4</v>
          </cell>
        </row>
        <row r="4">
          <cell r="A4" t="str">
            <v>WTG_offshore</v>
          </cell>
          <cell r="M4">
            <v>3</v>
          </cell>
        </row>
        <row r="5">
          <cell r="A5" t="str">
            <v>WTG_onshore</v>
          </cell>
          <cell r="M5">
            <v>2</v>
          </cell>
        </row>
        <row r="6">
          <cell r="A6" t="str">
            <v>Wave_energy</v>
          </cell>
          <cell r="M6">
            <v>0</v>
          </cell>
        </row>
        <row r="7">
          <cell r="A7" t="str">
            <v>PV_commercial_systems</v>
          </cell>
          <cell r="M7">
            <v>0</v>
          </cell>
        </row>
        <row r="8">
          <cell r="A8" t="str">
            <v>PV_residential</v>
          </cell>
          <cell r="M8">
            <v>0</v>
          </cell>
        </row>
        <row r="9">
          <cell r="A9" t="str">
            <v>PV_utility_systems</v>
          </cell>
          <cell r="M9">
            <v>2</v>
          </cell>
        </row>
        <row r="10">
          <cell r="A10" t="str">
            <v>Power_to_Jet_Fuel</v>
          </cell>
          <cell r="M10">
            <v>0</v>
          </cell>
        </row>
        <row r="11">
          <cell r="A11" t="str">
            <v>CSP_Parabolic</v>
          </cell>
          <cell r="M11">
            <v>0</v>
          </cell>
        </row>
        <row r="12">
          <cell r="A12" t="str">
            <v>CSP_Tower</v>
          </cell>
          <cell r="M12">
            <v>0</v>
          </cell>
        </row>
        <row r="13">
          <cell r="A13" t="str">
            <v>Hydrogen_to_Jet_Fuel</v>
          </cell>
          <cell r="M13">
            <v>0</v>
          </cell>
        </row>
        <row r="14">
          <cell r="A14" t="str">
            <v>Hydropower_ROR</v>
          </cell>
          <cell r="M14">
            <v>7</v>
          </cell>
        </row>
        <row r="15">
          <cell r="A15" t="str">
            <v>Hydropower_reservoir_large</v>
          </cell>
          <cell r="M15">
            <v>0</v>
          </cell>
        </row>
        <row r="16">
          <cell r="A16" t="str">
            <v>Hydropower_reservoir_medium</v>
          </cell>
          <cell r="M16">
            <v>7</v>
          </cell>
        </row>
        <row r="17">
          <cell r="A17" t="str">
            <v>Hydropower_reservoir_small</v>
          </cell>
          <cell r="M17">
            <v>0</v>
          </cell>
        </row>
        <row r="18">
          <cell r="A18" t="str">
            <v>CCGT</v>
          </cell>
          <cell r="M18">
            <v>3</v>
          </cell>
        </row>
        <row r="19">
          <cell r="A19" t="str">
            <v>CCGT_CHP_backpressure_DH</v>
          </cell>
          <cell r="M19">
            <v>0</v>
          </cell>
        </row>
        <row r="20">
          <cell r="A20" t="str">
            <v>CCGT_CHP_backpressure_PH</v>
          </cell>
          <cell r="M20">
            <v>0</v>
          </cell>
        </row>
        <row r="21">
          <cell r="A21" t="str">
            <v>CCS</v>
          </cell>
          <cell r="M21">
            <v>3</v>
          </cell>
        </row>
        <row r="22">
          <cell r="A22" t="str">
            <v>Nuclear</v>
          </cell>
          <cell r="M22">
            <v>7</v>
          </cell>
        </row>
        <row r="23">
          <cell r="A23" t="str">
            <v>Nuclear_CHP_DH</v>
          </cell>
          <cell r="M23">
            <v>0</v>
          </cell>
        </row>
        <row r="24">
          <cell r="A24" t="str">
            <v>Nuclear_CHP_PH</v>
          </cell>
          <cell r="M24">
            <v>0</v>
          </cell>
        </row>
        <row r="25">
          <cell r="A25" t="str">
            <v>OCGT</v>
          </cell>
          <cell r="M25">
            <v>3</v>
          </cell>
        </row>
        <row r="26">
          <cell r="A26" t="str">
            <v>PEM_Electrolyzer</v>
          </cell>
          <cell r="M26">
            <v>0</v>
          </cell>
        </row>
        <row r="27">
          <cell r="A27" t="str">
            <v>Lithium_ion_battery</v>
          </cell>
          <cell r="M27">
            <v>2</v>
          </cell>
        </row>
        <row r="28">
          <cell r="A28" t="str">
            <v>Pumped_hydro</v>
          </cell>
          <cell r="M28">
            <v>7</v>
          </cell>
        </row>
        <row r="29">
          <cell r="A29" t="str">
            <v>Coal PSC</v>
          </cell>
          <cell r="M29">
            <v>5</v>
          </cell>
        </row>
        <row r="30">
          <cell r="A30" t="str">
            <v>Lignite PSC</v>
          </cell>
          <cell r="M30">
            <v>6</v>
          </cell>
        </row>
        <row r="31">
          <cell r="A31" t="str">
            <v>Fuel oil PGT</v>
          </cell>
          <cell r="M31">
            <v>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A31"/>
  <sheetViews>
    <sheetView workbookViewId="0">
      <selection activeCell="M28" sqref="M28"/>
    </sheetView>
  </sheetViews>
  <sheetFormatPr defaultRowHeight="14.5"/>
  <cols>
    <col min="1" max="1" width="15.1796875" customWidth="1"/>
  </cols>
  <sheetData>
    <row r="1" spans="1:1" ht="43.5">
      <c r="A1" s="8" t="s">
        <v>170</v>
      </c>
    </row>
    <row r="2" spans="1:1">
      <c r="A2">
        <v>0.01</v>
      </c>
    </row>
    <row r="4" spans="1:1">
      <c r="A4">
        <v>0.01</v>
      </c>
    </row>
    <row r="5" spans="1:1">
      <c r="A5">
        <v>0.01</v>
      </c>
    </row>
    <row r="9" spans="1:1">
      <c r="A9">
        <v>0.01</v>
      </c>
    </row>
    <row r="14" spans="1:1">
      <c r="A14">
        <v>0.01</v>
      </c>
    </row>
    <row r="16" spans="1:1">
      <c r="A16">
        <f t="shared" ref="A16" si="0">A14</f>
        <v>0.01</v>
      </c>
    </row>
    <row r="18" spans="1:1">
      <c r="A18">
        <v>0.01</v>
      </c>
    </row>
    <row r="22" spans="1:1">
      <c r="A22">
        <v>0.01</v>
      </c>
    </row>
    <row r="25" spans="1:1">
      <c r="A25">
        <v>0.01</v>
      </c>
    </row>
    <row r="27" spans="1:1">
      <c r="A27" s="15">
        <v>0.2</v>
      </c>
    </row>
    <row r="28" spans="1:1">
      <c r="A28" s="15">
        <v>0.2</v>
      </c>
    </row>
    <row r="29" spans="1:1">
      <c r="A29">
        <v>0.01</v>
      </c>
    </row>
    <row r="30" spans="1:1">
      <c r="A30">
        <v>0.01</v>
      </c>
    </row>
    <row r="31" spans="1:1">
      <c r="A31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tabSelected="1" zoomScale="85" zoomScaleNormal="85" workbookViewId="0">
      <selection activeCell="N19" sqref="N19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748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738</v>
      </c>
      <c r="P2" s="40" t="s">
        <v>735</v>
      </c>
      <c r="Q2" t="s">
        <v>736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735</v>
      </c>
      <c r="Q3" t="s">
        <v>736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737</v>
      </c>
      <c r="P4" s="40" t="s">
        <v>735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735</v>
      </c>
      <c r="Q5" t="s">
        <v>736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735</v>
      </c>
      <c r="Q8" s="42" t="s">
        <v>749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750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791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757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743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744</v>
      </c>
      <c r="B3" t="s">
        <v>740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742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740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741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758</v>
      </c>
    </row>
    <row r="2" spans="1:2">
      <c r="A2" t="s">
        <v>758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791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782</v>
      </c>
    </row>
    <row r="2" spans="1:5">
      <c r="A2" s="9" t="s">
        <v>760</v>
      </c>
      <c r="B2" t="s">
        <v>184</v>
      </c>
    </row>
    <row r="3" spans="1:5">
      <c r="A3" s="48" t="s">
        <v>792</v>
      </c>
      <c r="B3" t="s">
        <v>793</v>
      </c>
    </row>
    <row r="6" spans="1:5">
      <c r="A6" s="21"/>
      <c r="B6" s="21" t="s">
        <v>107</v>
      </c>
      <c r="C6" s="21" t="s">
        <v>101</v>
      </c>
      <c r="D6" s="21" t="s">
        <v>774</v>
      </c>
      <c r="E6" s="21" t="s">
        <v>764</v>
      </c>
    </row>
    <row r="7" spans="1:5">
      <c r="A7" s="21" t="s">
        <v>190</v>
      </c>
      <c r="B7" s="21" t="s">
        <v>664</v>
      </c>
      <c r="C7" s="21" t="s">
        <v>790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786</v>
      </c>
      <c r="D9" s="21"/>
      <c r="E9" s="21"/>
    </row>
    <row r="10" spans="1:5">
      <c r="B10" s="21" t="s">
        <v>780</v>
      </c>
      <c r="C10" s="21"/>
      <c r="D10" s="21"/>
      <c r="E10" s="21"/>
    </row>
    <row r="11" spans="1:5">
      <c r="B11" s="21" t="s">
        <v>772</v>
      </c>
      <c r="C11" s="21" t="s">
        <v>773</v>
      </c>
      <c r="D11" s="21"/>
      <c r="E11" s="21"/>
    </row>
    <row r="12" spans="1:5">
      <c r="A12" s="21" t="s">
        <v>102</v>
      </c>
      <c r="B12" s="9" t="s">
        <v>663</v>
      </c>
      <c r="C12" s="21" t="s">
        <v>788</v>
      </c>
      <c r="D12" s="21"/>
      <c r="E12" s="21"/>
    </row>
    <row r="13" spans="1:5">
      <c r="A13" s="21"/>
      <c r="B13" s="9" t="s">
        <v>653</v>
      </c>
      <c r="C13" s="21" t="s">
        <v>788</v>
      </c>
      <c r="D13" s="21"/>
    </row>
    <row r="14" spans="1:5">
      <c r="A14" s="21"/>
      <c r="B14" s="9" t="s">
        <v>654</v>
      </c>
      <c r="C14" s="21" t="s">
        <v>788</v>
      </c>
      <c r="D14" s="21"/>
      <c r="E14" s="21"/>
    </row>
    <row r="15" spans="1:5">
      <c r="A15" s="21"/>
      <c r="B15" s="9" t="s">
        <v>650</v>
      </c>
      <c r="C15" s="21" t="s">
        <v>771</v>
      </c>
      <c r="D15" s="21"/>
      <c r="E15" s="21"/>
    </row>
    <row r="16" spans="1:5">
      <c r="A16" s="21"/>
      <c r="B16" s="9" t="s">
        <v>651</v>
      </c>
      <c r="C16" s="21" t="s">
        <v>763</v>
      </c>
      <c r="D16" s="21"/>
      <c r="E16" s="21"/>
    </row>
    <row r="17" spans="1:5">
      <c r="A17" s="21"/>
      <c r="B17" s="9" t="s">
        <v>652</v>
      </c>
      <c r="C17" s="21" t="s">
        <v>768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783</v>
      </c>
      <c r="D19" s="21" t="s">
        <v>761</v>
      </c>
      <c r="E19" s="21"/>
    </row>
    <row r="20" spans="1:5">
      <c r="A20" s="21"/>
      <c r="B20" s="21" t="s">
        <v>97</v>
      </c>
      <c r="C20" s="21"/>
      <c r="D20" s="21" t="s">
        <v>761</v>
      </c>
      <c r="E20" s="21"/>
    </row>
    <row r="21" spans="1:5">
      <c r="A21" s="21"/>
      <c r="B21" s="21" t="s">
        <v>98</v>
      </c>
      <c r="C21" s="21" t="s">
        <v>766</v>
      </c>
      <c r="D21" s="21" t="s">
        <v>761</v>
      </c>
      <c r="E21" s="21"/>
    </row>
    <row r="22" spans="1:5">
      <c r="A22" s="21"/>
      <c r="B22" s="21" t="s">
        <v>168</v>
      </c>
      <c r="C22" s="21" t="s">
        <v>765</v>
      </c>
      <c r="D22" s="21" t="s">
        <v>761</v>
      </c>
      <c r="E22" s="21"/>
    </row>
    <row r="23" spans="1:5">
      <c r="A23" s="21"/>
      <c r="B23" s="21" t="s">
        <v>728</v>
      </c>
      <c r="C23" s="44" t="s">
        <v>767</v>
      </c>
      <c r="D23" s="21" t="s">
        <v>761</v>
      </c>
      <c r="E23" s="21"/>
    </row>
    <row r="24" spans="1:5">
      <c r="A24" s="21"/>
      <c r="B24" s="21" t="s">
        <v>709</v>
      </c>
      <c r="C24" s="21" t="s">
        <v>209</v>
      </c>
      <c r="D24" s="21" t="s">
        <v>761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787</v>
      </c>
      <c r="E27" s="21"/>
    </row>
    <row r="28" spans="1:5">
      <c r="A28" s="21" t="s">
        <v>770</v>
      </c>
      <c r="B28" s="45" t="s">
        <v>775</v>
      </c>
      <c r="C28" s="21" t="s">
        <v>189</v>
      </c>
      <c r="D28" s="21"/>
      <c r="E28" s="21"/>
    </row>
    <row r="29" spans="1:5">
      <c r="A29" s="21"/>
      <c r="B29" s="21" t="s">
        <v>776</v>
      </c>
      <c r="C29" s="21" t="s">
        <v>784</v>
      </c>
      <c r="D29" s="21" t="s">
        <v>761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776</v>
      </c>
      <c r="C32" s="21" t="s">
        <v>784</v>
      </c>
      <c r="D32" s="21" t="s">
        <v>761</v>
      </c>
      <c r="E32" s="21"/>
    </row>
    <row r="33" spans="1:5">
      <c r="A33" s="21" t="s">
        <v>769</v>
      </c>
      <c r="B33" s="21" t="s">
        <v>712</v>
      </c>
      <c r="C33" s="21"/>
      <c r="D33" s="21"/>
      <c r="E33" s="21"/>
    </row>
    <row r="34" spans="1:5">
      <c r="A34" s="21" t="s">
        <v>778</v>
      </c>
      <c r="B34" s="21" t="s">
        <v>708</v>
      </c>
      <c r="C34" s="21" t="s">
        <v>779</v>
      </c>
      <c r="D34" s="21"/>
      <c r="E34" s="21"/>
    </row>
    <row r="35" spans="1:5">
      <c r="A35" s="21"/>
      <c r="B35" s="21" t="s">
        <v>704</v>
      </c>
      <c r="C35" s="21" t="s">
        <v>779</v>
      </c>
      <c r="D35" s="21"/>
      <c r="E35" s="21"/>
    </row>
    <row r="36" spans="1:5">
      <c r="A36" s="21"/>
      <c r="B36" s="21" t="s">
        <v>705</v>
      </c>
      <c r="C36" s="21" t="s">
        <v>779</v>
      </c>
      <c r="D36" s="21"/>
      <c r="E36" s="21"/>
    </row>
    <row r="37" spans="1:5">
      <c r="A37" s="21"/>
      <c r="B37" s="21" t="s">
        <v>706</v>
      </c>
      <c r="C37" s="21" t="s">
        <v>779</v>
      </c>
      <c r="D37" s="21"/>
      <c r="E37" s="21"/>
    </row>
    <row r="38" spans="1:5">
      <c r="A38" s="21"/>
      <c r="B38" s="21" t="s">
        <v>707</v>
      </c>
      <c r="C38" s="21" t="s">
        <v>779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761</v>
      </c>
      <c r="E39" s="21"/>
    </row>
    <row r="40" spans="1:5">
      <c r="A40" s="21"/>
      <c r="B40" s="21" t="s">
        <v>30</v>
      </c>
      <c r="C40" s="21"/>
      <c r="D40" s="21" t="s">
        <v>761</v>
      </c>
      <c r="E40" s="21"/>
    </row>
    <row r="41" spans="1:5">
      <c r="A41" s="21"/>
      <c r="B41" s="21" t="s">
        <v>31</v>
      </c>
      <c r="C41" s="21"/>
      <c r="D41" s="21" t="s">
        <v>761</v>
      </c>
      <c r="E41" s="21"/>
    </row>
    <row r="42" spans="1:5">
      <c r="A42" s="21"/>
      <c r="B42" s="21" t="s">
        <v>32</v>
      </c>
      <c r="C42" s="21"/>
      <c r="D42" s="21" t="s">
        <v>761</v>
      </c>
      <c r="E42" s="21"/>
    </row>
    <row r="43" spans="1:5">
      <c r="A43" s="21"/>
      <c r="B43" s="21" t="s">
        <v>34</v>
      </c>
      <c r="C43" s="21" t="s">
        <v>789</v>
      </c>
      <c r="D43" s="21" t="s">
        <v>761</v>
      </c>
      <c r="E43" s="21"/>
    </row>
    <row r="44" spans="1:5">
      <c r="A44" s="21" t="s">
        <v>100</v>
      </c>
      <c r="B44" s="21" t="s">
        <v>55</v>
      </c>
      <c r="C44" s="21"/>
      <c r="D44" s="21" t="s">
        <v>761</v>
      </c>
      <c r="E44" s="21"/>
    </row>
    <row r="45" spans="1:5">
      <c r="A45" s="21"/>
      <c r="B45" s="21" t="s">
        <v>56</v>
      </c>
      <c r="C45" s="21"/>
      <c r="D45" s="21" t="s">
        <v>761</v>
      </c>
      <c r="E45" s="21"/>
    </row>
    <row r="46" spans="1:5">
      <c r="A46" s="21"/>
      <c r="B46" s="21" t="s">
        <v>57</v>
      </c>
      <c r="C46" s="21"/>
      <c r="D46" s="21" t="s">
        <v>761</v>
      </c>
      <c r="E46" s="21"/>
    </row>
    <row r="47" spans="1:5">
      <c r="A47" s="21"/>
      <c r="B47" s="21" t="s">
        <v>58</v>
      </c>
      <c r="C47" s="21"/>
      <c r="D47" s="21" t="s">
        <v>761</v>
      </c>
      <c r="E47" s="21"/>
    </row>
    <row r="48" spans="1:5">
      <c r="A48" s="21" t="s">
        <v>762</v>
      </c>
      <c r="B48" s="21" t="s">
        <v>754</v>
      </c>
      <c r="C48" s="21"/>
      <c r="D48" s="21" t="s">
        <v>761</v>
      </c>
      <c r="E48" s="21"/>
    </row>
    <row r="49" spans="1:5">
      <c r="A49" s="21"/>
      <c r="B49" s="21" t="s">
        <v>755</v>
      </c>
      <c r="C49" s="21"/>
      <c r="D49" s="21" t="s">
        <v>761</v>
      </c>
      <c r="E49" s="21"/>
    </row>
    <row r="50" spans="1:5">
      <c r="A50" s="21" t="s">
        <v>762</v>
      </c>
      <c r="B50" s="21" t="s">
        <v>781</v>
      </c>
      <c r="C50" s="21" t="s">
        <v>785</v>
      </c>
      <c r="D50" s="21" t="s">
        <v>761</v>
      </c>
      <c r="E50" s="21"/>
    </row>
    <row r="51" spans="1:5">
      <c r="A51" s="21" t="s">
        <v>106</v>
      </c>
      <c r="B51" s="21" t="s">
        <v>50</v>
      </c>
      <c r="C51" s="21" t="s">
        <v>777</v>
      </c>
      <c r="D51" s="21" t="s">
        <v>761</v>
      </c>
      <c r="E51" s="21"/>
    </row>
    <row r="52" spans="1:5">
      <c r="A52" s="21"/>
      <c r="B52" s="21" t="s">
        <v>39</v>
      </c>
      <c r="C52" s="21" t="s">
        <v>777</v>
      </c>
      <c r="D52" s="21" t="s">
        <v>761</v>
      </c>
      <c r="E52" s="21"/>
    </row>
    <row r="53" spans="1:5">
      <c r="A53" s="21"/>
      <c r="B53" s="21" t="s">
        <v>40</v>
      </c>
      <c r="C53" s="21" t="s">
        <v>777</v>
      </c>
      <c r="D53" s="21" t="s">
        <v>761</v>
      </c>
      <c r="E53" s="21"/>
    </row>
    <row r="54" spans="1:5">
      <c r="A54" s="21"/>
      <c r="B54" s="21" t="s">
        <v>41</v>
      </c>
      <c r="C54" s="21" t="s">
        <v>777</v>
      </c>
      <c r="D54" s="21" t="s">
        <v>761</v>
      </c>
      <c r="E54" s="21"/>
    </row>
    <row r="55" spans="1:5">
      <c r="A55" s="21"/>
      <c r="B55" s="21" t="s">
        <v>108</v>
      </c>
      <c r="C55" s="21" t="s">
        <v>777</v>
      </c>
      <c r="D55" s="21" t="s">
        <v>761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742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739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2" sqref="E32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754</v>
      </c>
      <c r="C1" t="s">
        <v>755</v>
      </c>
      <c r="D1" t="s">
        <v>20</v>
      </c>
      <c r="E1" t="s">
        <v>756</v>
      </c>
      <c r="F1" t="s">
        <v>37</v>
      </c>
      <c r="G1" t="s">
        <v>751</v>
      </c>
    </row>
    <row r="2" spans="1:7">
      <c r="A2" t="s">
        <v>752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753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2"/>
  <sheetViews>
    <sheetView workbookViewId="0">
      <selection activeCell="I18" sqref="I18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192</v>
      </c>
      <c r="C1" t="s">
        <v>260</v>
      </c>
      <c r="D1" t="s">
        <v>730</v>
      </c>
      <c r="E1" t="s">
        <v>759</v>
      </c>
      <c r="H1" t="s">
        <v>746</v>
      </c>
      <c r="I1" t="s">
        <v>747</v>
      </c>
    </row>
    <row r="2" spans="1:9">
      <c r="A2">
        <v>4</v>
      </c>
      <c r="B2" t="s">
        <v>129</v>
      </c>
      <c r="C2" t="s">
        <v>743</v>
      </c>
      <c r="D2" t="b">
        <v>1</v>
      </c>
      <c r="E2">
        <v>100</v>
      </c>
      <c r="H2">
        <f>LOOKUP(B2,[1]TechnologiesEmlab!$A$2:$A$31,[1]TechnologiesEmlab!$M$2:$M$31)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70" zoomScaleNormal="70" workbookViewId="0">
      <pane ySplit="1" topLeftCell="A2" activePane="bottomLeft" state="frozen"/>
      <selection pane="bottomLeft" activeCell="K1" sqref="K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8" t="s">
        <v>794</v>
      </c>
      <c r="L1" s="7" t="s">
        <v>187</v>
      </c>
      <c r="M1" s="46"/>
      <c r="N1" t="s">
        <v>181</v>
      </c>
      <c r="O1" t="s">
        <v>745</v>
      </c>
      <c r="P1" s="3" t="s">
        <v>188</v>
      </c>
      <c r="Q1" t="s">
        <v>171</v>
      </c>
      <c r="R1" s="3" t="s">
        <v>173</v>
      </c>
      <c r="S1" s="3" t="s">
        <v>173</v>
      </c>
      <c r="T1" t="s">
        <v>109</v>
      </c>
      <c r="U1" t="s">
        <v>110</v>
      </c>
      <c r="V1" t="s">
        <v>93</v>
      </c>
      <c r="W1" t="s">
        <v>94</v>
      </c>
      <c r="X1" t="s">
        <v>95</v>
      </c>
      <c r="Y1" t="s">
        <v>96</v>
      </c>
    </row>
    <row r="2" spans="1:25">
      <c r="A2" t="s">
        <v>129</v>
      </c>
      <c r="B2" t="s">
        <v>180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L2" t="s">
        <v>165</v>
      </c>
      <c r="N2">
        <f t="shared" ref="N2:N15" si="0">D2+C2</f>
        <v>4</v>
      </c>
      <c r="O2">
        <f>IF(F2&lt;&gt;"",1,0)</f>
        <v>1</v>
      </c>
      <c r="Q2" t="s">
        <v>172</v>
      </c>
      <c r="R2">
        <v>500</v>
      </c>
      <c r="S2">
        <v>500</v>
      </c>
      <c r="T2" t="s">
        <v>111</v>
      </c>
      <c r="U2" t="s">
        <v>113</v>
      </c>
      <c r="V2">
        <v>0</v>
      </c>
      <c r="W2">
        <v>2.2999999999999998</v>
      </c>
      <c r="X2">
        <v>69.542579720367115</v>
      </c>
      <c r="Y2">
        <v>0</v>
      </c>
    </row>
    <row r="3" spans="1:25">
      <c r="A3" t="s">
        <v>130</v>
      </c>
      <c r="B3" t="s">
        <v>180</v>
      </c>
      <c r="C3">
        <v>1</v>
      </c>
      <c r="D3">
        <v>3</v>
      </c>
      <c r="E3" t="b">
        <v>0</v>
      </c>
      <c r="J3">
        <v>0.7</v>
      </c>
      <c r="L3" t="s">
        <v>165</v>
      </c>
      <c r="N3">
        <f t="shared" si="0"/>
        <v>4</v>
      </c>
      <c r="O3">
        <f t="shared" ref="O3:O31" si="1">IF(F3&lt;&gt;"",1,0)</f>
        <v>0</v>
      </c>
      <c r="T3" t="s">
        <v>111</v>
      </c>
      <c r="U3" t="s">
        <v>112</v>
      </c>
      <c r="V3">
        <v>0</v>
      </c>
      <c r="W3">
        <v>3.5</v>
      </c>
      <c r="X3">
        <v>14.640543099024658</v>
      </c>
      <c r="Y3">
        <v>0</v>
      </c>
    </row>
    <row r="4" spans="1:25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N4">
        <f t="shared" si="0"/>
        <v>3</v>
      </c>
      <c r="O4">
        <f t="shared" si="1"/>
        <v>1</v>
      </c>
      <c r="P4" t="s">
        <v>185</v>
      </c>
      <c r="Q4" s="6" t="s">
        <v>178</v>
      </c>
      <c r="R4">
        <v>600</v>
      </c>
      <c r="T4" t="s">
        <v>125</v>
      </c>
      <c r="U4" t="s">
        <v>127</v>
      </c>
      <c r="V4">
        <v>0</v>
      </c>
      <c r="W4">
        <v>2</v>
      </c>
      <c r="X4">
        <v>47.8</v>
      </c>
      <c r="Y4">
        <v>0</v>
      </c>
    </row>
    <row r="5" spans="1:25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N5">
        <f t="shared" si="0"/>
        <v>2</v>
      </c>
      <c r="O5">
        <f t="shared" si="1"/>
        <v>1</v>
      </c>
      <c r="P5" t="s">
        <v>185</v>
      </c>
      <c r="Q5" s="6" t="s">
        <v>177</v>
      </c>
      <c r="R5">
        <v>600</v>
      </c>
      <c r="T5" t="s">
        <v>125</v>
      </c>
      <c r="U5" t="s">
        <v>126</v>
      </c>
      <c r="V5">
        <v>0</v>
      </c>
      <c r="W5">
        <v>1.5</v>
      </c>
      <c r="X5">
        <v>33.9</v>
      </c>
      <c r="Y5">
        <v>0</v>
      </c>
    </row>
    <row r="6" spans="1:25">
      <c r="A6" t="s">
        <v>150</v>
      </c>
      <c r="B6" t="s">
        <v>180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185</v>
      </c>
    </row>
    <row r="7" spans="1:25">
      <c r="A7" t="s">
        <v>144</v>
      </c>
      <c r="B7" t="s">
        <v>180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185</v>
      </c>
    </row>
    <row r="8" spans="1:25">
      <c r="A8" t="s">
        <v>145</v>
      </c>
      <c r="B8" t="s">
        <v>180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185</v>
      </c>
    </row>
    <row r="9" spans="1:25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N9">
        <f t="shared" si="0"/>
        <v>2</v>
      </c>
      <c r="O9">
        <f t="shared" si="1"/>
        <v>1</v>
      </c>
      <c r="P9" t="s">
        <v>185</v>
      </c>
      <c r="Q9" s="6" t="s">
        <v>175</v>
      </c>
      <c r="R9">
        <v>500</v>
      </c>
      <c r="T9" t="s">
        <v>123</v>
      </c>
      <c r="U9" t="s">
        <v>124</v>
      </c>
      <c r="V9">
        <v>0</v>
      </c>
      <c r="W9">
        <v>0</v>
      </c>
      <c r="X9">
        <v>6.3</v>
      </c>
      <c r="Y9">
        <v>0</v>
      </c>
    </row>
    <row r="10" spans="1:25">
      <c r="A10" t="s">
        <v>147</v>
      </c>
      <c r="B10" t="s">
        <v>180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133</v>
      </c>
      <c r="B11" t="s">
        <v>180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185</v>
      </c>
    </row>
    <row r="12" spans="1:25">
      <c r="A12" t="s">
        <v>134</v>
      </c>
      <c r="B12" t="s">
        <v>180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185</v>
      </c>
    </row>
    <row r="13" spans="1:25">
      <c r="A13" t="s">
        <v>135</v>
      </c>
      <c r="B13" t="s">
        <v>180</v>
      </c>
      <c r="E13" t="b">
        <v>1</v>
      </c>
      <c r="J13">
        <v>1</v>
      </c>
      <c r="L13" t="s">
        <v>158</v>
      </c>
      <c r="N13">
        <f t="shared" si="0"/>
        <v>0</v>
      </c>
      <c r="O13">
        <f t="shared" si="1"/>
        <v>0</v>
      </c>
      <c r="P13" t="s">
        <v>158</v>
      </c>
    </row>
    <row r="14" spans="1:25">
      <c r="A14" t="s">
        <v>136</v>
      </c>
      <c r="B14" t="s">
        <v>180</v>
      </c>
      <c r="C14">
        <v>2</v>
      </c>
      <c r="D14">
        <v>5</v>
      </c>
      <c r="E14" s="32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158</v>
      </c>
      <c r="Q14" t="s">
        <v>176</v>
      </c>
      <c r="R14">
        <v>250</v>
      </c>
      <c r="T14" t="s">
        <v>120</v>
      </c>
      <c r="U14" t="s">
        <v>121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137</v>
      </c>
      <c r="B15" t="s">
        <v>180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158</v>
      </c>
    </row>
    <row r="16" spans="1:25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N16">
        <f>N14</f>
        <v>7</v>
      </c>
      <c r="O16">
        <f t="shared" si="1"/>
        <v>1</v>
      </c>
      <c r="P16" t="s">
        <v>158</v>
      </c>
    </row>
    <row r="17" spans="1:25">
      <c r="A17" t="s">
        <v>139</v>
      </c>
      <c r="B17" t="s">
        <v>180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158</v>
      </c>
    </row>
    <row r="18" spans="1:25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L18" t="s">
        <v>161</v>
      </c>
      <c r="N18">
        <f t="shared" si="3"/>
        <v>3</v>
      </c>
      <c r="O18">
        <f t="shared" si="1"/>
        <v>1</v>
      </c>
      <c r="Q18" t="s">
        <v>116</v>
      </c>
      <c r="R18">
        <v>775</v>
      </c>
      <c r="S18">
        <v>775</v>
      </c>
      <c r="T18" t="s">
        <v>115</v>
      </c>
      <c r="U18" t="s">
        <v>116</v>
      </c>
      <c r="V18">
        <v>56.8</v>
      </c>
      <c r="W18">
        <v>1.5</v>
      </c>
      <c r="X18">
        <v>10.473234339905167</v>
      </c>
      <c r="Y18">
        <v>0</v>
      </c>
    </row>
    <row r="19" spans="1:25">
      <c r="A19" t="s">
        <v>131</v>
      </c>
      <c r="B19" t="s">
        <v>179</v>
      </c>
      <c r="E19" t="b">
        <v>0</v>
      </c>
      <c r="J19">
        <v>1</v>
      </c>
      <c r="L19" t="s">
        <v>161</v>
      </c>
      <c r="N19">
        <f t="shared" si="3"/>
        <v>0</v>
      </c>
      <c r="O19">
        <f t="shared" si="1"/>
        <v>0</v>
      </c>
    </row>
    <row r="20" spans="1:25">
      <c r="A20" t="s">
        <v>132</v>
      </c>
      <c r="B20" t="s">
        <v>179</v>
      </c>
      <c r="E20" t="b">
        <v>0</v>
      </c>
      <c r="J20">
        <v>1</v>
      </c>
      <c r="L20" t="s">
        <v>161</v>
      </c>
      <c r="N20">
        <f t="shared" si="3"/>
        <v>0</v>
      </c>
      <c r="O20">
        <f t="shared" si="1"/>
        <v>0</v>
      </c>
    </row>
    <row r="21" spans="1:25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L21" t="s">
        <v>156</v>
      </c>
      <c r="N21">
        <f t="shared" si="3"/>
        <v>3</v>
      </c>
      <c r="O21">
        <f t="shared" si="1"/>
        <v>0</v>
      </c>
      <c r="P21" t="s">
        <v>186</v>
      </c>
      <c r="T21" t="s">
        <v>115</v>
      </c>
      <c r="U21" t="s">
        <v>118</v>
      </c>
      <c r="V21">
        <v>8.52</v>
      </c>
      <c r="W21">
        <v>6.11</v>
      </c>
      <c r="X21">
        <v>32</v>
      </c>
      <c r="Y21">
        <v>14</v>
      </c>
    </row>
    <row r="22" spans="1:25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L22" t="s">
        <v>162</v>
      </c>
      <c r="N22">
        <f t="shared" si="3"/>
        <v>7</v>
      </c>
      <c r="O22">
        <f t="shared" si="1"/>
        <v>1</v>
      </c>
      <c r="Q22" t="s">
        <v>174</v>
      </c>
      <c r="R22">
        <v>1000</v>
      </c>
      <c r="T22" t="s">
        <v>122</v>
      </c>
      <c r="U22" t="s">
        <v>119</v>
      </c>
      <c r="V22">
        <v>0</v>
      </c>
      <c r="W22">
        <v>1.74</v>
      </c>
      <c r="X22">
        <v>110</v>
      </c>
      <c r="Y22">
        <v>0</v>
      </c>
    </row>
    <row r="23" spans="1:25">
      <c r="A23" t="s">
        <v>140</v>
      </c>
      <c r="B23" t="s">
        <v>179</v>
      </c>
      <c r="E23" t="b">
        <v>0</v>
      </c>
      <c r="J23">
        <v>1</v>
      </c>
      <c r="L23" t="s">
        <v>162</v>
      </c>
      <c r="N23">
        <f t="shared" si="3"/>
        <v>0</v>
      </c>
      <c r="O23">
        <f t="shared" si="1"/>
        <v>0</v>
      </c>
    </row>
    <row r="24" spans="1:25">
      <c r="A24" t="s">
        <v>141</v>
      </c>
      <c r="B24" t="s">
        <v>179</v>
      </c>
      <c r="E24" t="b">
        <v>0</v>
      </c>
      <c r="J24">
        <v>1</v>
      </c>
      <c r="L24" t="s">
        <v>162</v>
      </c>
      <c r="N24">
        <f t="shared" si="3"/>
        <v>0</v>
      </c>
      <c r="O24">
        <f t="shared" si="1"/>
        <v>0</v>
      </c>
    </row>
    <row r="25" spans="1:25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L25" t="s">
        <v>161</v>
      </c>
      <c r="N25">
        <f t="shared" si="3"/>
        <v>3</v>
      </c>
      <c r="O25">
        <f t="shared" si="1"/>
        <v>1</v>
      </c>
      <c r="Q25" t="s">
        <v>142</v>
      </c>
      <c r="R25">
        <v>150</v>
      </c>
      <c r="S25">
        <v>150</v>
      </c>
      <c r="T25" t="s">
        <v>115</v>
      </c>
      <c r="U25" t="s">
        <v>117</v>
      </c>
      <c r="V25">
        <v>56.8</v>
      </c>
      <c r="W25">
        <v>1.5</v>
      </c>
      <c r="X25">
        <v>3.8504628350434844</v>
      </c>
      <c r="Y25">
        <v>0</v>
      </c>
    </row>
    <row r="26" spans="1:25">
      <c r="A26" t="s">
        <v>143</v>
      </c>
      <c r="B26" t="s">
        <v>179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 s="15"/>
      <c r="N27">
        <f t="shared" si="3"/>
        <v>2</v>
      </c>
      <c r="O27">
        <f t="shared" si="1"/>
        <v>1</v>
      </c>
    </row>
    <row r="28" spans="1:25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 s="15"/>
      <c r="N28">
        <f t="shared" si="3"/>
        <v>7</v>
      </c>
      <c r="O28">
        <f t="shared" si="1"/>
        <v>1</v>
      </c>
    </row>
    <row r="29" spans="1:25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L29" t="s">
        <v>156</v>
      </c>
      <c r="N29">
        <f t="shared" si="3"/>
        <v>5</v>
      </c>
      <c r="O29">
        <f t="shared" si="1"/>
        <v>1</v>
      </c>
    </row>
    <row r="30" spans="1:25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L30" t="s">
        <v>160</v>
      </c>
      <c r="N30">
        <f t="shared" si="3"/>
        <v>6</v>
      </c>
      <c r="O30">
        <f t="shared" si="1"/>
        <v>1</v>
      </c>
    </row>
    <row r="31" spans="1:25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L31" t="s">
        <v>157</v>
      </c>
      <c r="N31">
        <f t="shared" si="3"/>
        <v>2</v>
      </c>
      <c r="O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backup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2022-10-17T18:03:47Z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