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emlabpy\"/>
    </mc:Choice>
  </mc:AlternateContent>
  <xr:revisionPtr revIDLastSave="0" documentId="13_ncr:1_{57AADC97-2CB7-4532-8221-22CE52A41449}" xr6:coauthVersionLast="47" xr6:coauthVersionMax="47" xr10:uidLastSave="{00000000-0000-0000-0000-000000000000}"/>
  <bookViews>
    <workbookView xWindow="-110" yWindow="-110" windowWidth="19420" windowHeight="10420" activeTab="1" xr2:uid="{2DEE18F0-ABF9-4F99-8667-5A8B8B4F2408}"/>
  </bookViews>
  <sheets>
    <sheet name="solar" sheetId="1" r:id="rId1"/>
    <sheet name="ccg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B13" i="2"/>
  <c r="B15" i="2" s="1"/>
  <c r="B11" i="2"/>
  <c r="B12" i="2" s="1"/>
  <c r="C4" i="2"/>
  <c r="C3" i="2"/>
  <c r="B3" i="2"/>
  <c r="B13" i="1"/>
  <c r="B12" i="1"/>
  <c r="B15" i="1"/>
  <c r="C15" i="1" s="1"/>
  <c r="A15" i="1"/>
  <c r="A15" i="2" l="1"/>
  <c r="C15" i="2"/>
  <c r="D15" i="1"/>
  <c r="E15" i="2" l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B17" i="2"/>
  <c r="B19" i="2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B17" i="1"/>
  <c r="B19" i="1" s="1"/>
  <c r="B4" i="1"/>
  <c r="C5" i="1"/>
  <c r="C4" i="1"/>
</calcChain>
</file>

<file path=xl/sharedStrings.xml><?xml version="1.0" encoding="utf-8"?>
<sst xmlns="http://schemas.openxmlformats.org/spreadsheetml/2006/main" count="32" uniqueCount="18">
  <si>
    <t>technology</t>
  </si>
  <si>
    <t>investment</t>
  </si>
  <si>
    <t>wacc</t>
  </si>
  <si>
    <t>technical_lifetime</t>
  </si>
  <si>
    <t>depreciationTime</t>
  </si>
  <si>
    <t>interestRate</t>
  </si>
  <si>
    <t>buildingTime</t>
  </si>
  <si>
    <t>operatingProfit</t>
  </si>
  <si>
    <t>equalTotalDownPaymentInstallment</t>
  </si>
  <si>
    <t>PV</t>
  </si>
  <si>
    <t>fixed costs</t>
  </si>
  <si>
    <t xml:space="preserve">debt ratio </t>
  </si>
  <si>
    <t>equity interest rate</t>
  </si>
  <si>
    <t>restpayment</t>
  </si>
  <si>
    <t>yearly inocme</t>
  </si>
  <si>
    <t>NPV excel</t>
  </si>
  <si>
    <t>NPV python</t>
  </si>
  <si>
    <t>yearluDownPaymentInstallment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</si>
</sst>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&quot;€&quot;\ \-#,##0.00"/>
    <numFmt numFmtId="166" formatCode="&quot;€&quot;\ #,##0.0;[Red]&quot;€&quot;\ \-#,##0.0"/>
  </numFmts>
  <fonts count="2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8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767E-B639-4E4C-BDD5-035C5FA94434}">
  <dimension ref="A1:AR19"/>
  <sheetViews>
    <sheetView topLeftCell="A2" workbookViewId="0">
      <selection activeCell="V19" sqref="A2:V19"/>
    </sheetView>
  </sheetViews>
  <sheetFormatPr defaultRowHeight="14.5"/>
  <cols>
    <col min="1" max="1" width="22" customWidth="1"/>
    <col min="2" max="2" width="13.90625" customWidth="1"/>
    <col min="4" max="41" width="6.1796875" customWidth="1"/>
  </cols>
  <sheetData>
    <row r="1" spans="1:44">
      <c r="A1" t="s">
        <v>0</v>
      </c>
      <c r="B1" t="s">
        <v>9</v>
      </c>
    </row>
    <row r="2" spans="1:44">
      <c r="A2" t="s">
        <v>5</v>
      </c>
      <c r="B2" s="2">
        <v>0.1</v>
      </c>
    </row>
    <row r="3" spans="1:44">
      <c r="A3" t="s">
        <v>12</v>
      </c>
      <c r="B3" s="2">
        <v>0.1</v>
      </c>
    </row>
    <row r="4" spans="1:44">
      <c r="A4" t="s">
        <v>2</v>
      </c>
      <c r="B4">
        <f>((1-B5)*B3)+(B5*B2)</f>
        <v>0.1</v>
      </c>
      <c r="C4">
        <f>(1-B5)*B3</f>
        <v>3.0000000000000006E-2</v>
      </c>
    </row>
    <row r="5" spans="1:44">
      <c r="A5" t="s">
        <v>11</v>
      </c>
      <c r="B5">
        <v>0.7</v>
      </c>
      <c r="C5">
        <f>(B5*B2)</f>
        <v>6.9999999999999993E-2</v>
      </c>
    </row>
    <row r="6" spans="1:44">
      <c r="A6" t="s">
        <v>7</v>
      </c>
      <c r="B6">
        <v>832316.88</v>
      </c>
    </row>
    <row r="7" spans="1:44">
      <c r="A7" t="s">
        <v>10</v>
      </c>
      <c r="B7">
        <v>7250</v>
      </c>
    </row>
    <row r="8" spans="1:44">
      <c r="A8" t="s">
        <v>6</v>
      </c>
      <c r="B8">
        <v>1</v>
      </c>
    </row>
    <row r="9" spans="1:44">
      <c r="A9" t="s">
        <v>1</v>
      </c>
      <c r="B9">
        <v>380000</v>
      </c>
    </row>
    <row r="10" spans="1:44">
      <c r="A10" t="s">
        <v>3</v>
      </c>
      <c r="B10">
        <v>40</v>
      </c>
    </row>
    <row r="11" spans="1:44">
      <c r="A11" t="s">
        <v>4</v>
      </c>
      <c r="B11">
        <v>20</v>
      </c>
    </row>
    <row r="12" spans="1:44">
      <c r="A12" t="s">
        <v>13</v>
      </c>
      <c r="B12">
        <f>B9*(1-B5)/B11</f>
        <v>5700.0000000000009</v>
      </c>
    </row>
    <row r="13" spans="1:44">
      <c r="A13" t="s">
        <v>14</v>
      </c>
      <c r="B13">
        <f>B6-B12-B7</f>
        <v>819366.88</v>
      </c>
      <c r="AR13" s="1"/>
    </row>
    <row r="14" spans="1:44">
      <c r="A14" t="s">
        <v>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</row>
    <row r="15" spans="1:44">
      <c r="A15">
        <f>-B9*B5/B8</f>
        <v>-266000</v>
      </c>
      <c r="B15">
        <f>B13</f>
        <v>819366.88</v>
      </c>
      <c r="C15">
        <f>B15</f>
        <v>819366.88</v>
      </c>
      <c r="D15">
        <f t="shared" ref="D15:U15" si="0">C15</f>
        <v>819366.88</v>
      </c>
      <c r="E15">
        <f t="shared" si="0"/>
        <v>819366.88</v>
      </c>
      <c r="F15">
        <f t="shared" si="0"/>
        <v>819366.88</v>
      </c>
      <c r="G15">
        <f t="shared" si="0"/>
        <v>819366.88</v>
      </c>
      <c r="H15">
        <f t="shared" si="0"/>
        <v>819366.88</v>
      </c>
      <c r="I15">
        <f t="shared" si="0"/>
        <v>819366.88</v>
      </c>
      <c r="J15">
        <f t="shared" si="0"/>
        <v>819366.88</v>
      </c>
      <c r="K15">
        <f t="shared" si="0"/>
        <v>819366.88</v>
      </c>
      <c r="L15">
        <f t="shared" si="0"/>
        <v>819366.88</v>
      </c>
      <c r="M15">
        <f t="shared" si="0"/>
        <v>819366.88</v>
      </c>
      <c r="N15">
        <f t="shared" si="0"/>
        <v>819366.88</v>
      </c>
      <c r="O15">
        <f t="shared" si="0"/>
        <v>819366.88</v>
      </c>
      <c r="P15">
        <f t="shared" si="0"/>
        <v>819366.88</v>
      </c>
      <c r="Q15">
        <f t="shared" si="0"/>
        <v>819366.88</v>
      </c>
      <c r="R15">
        <f t="shared" si="0"/>
        <v>819366.88</v>
      </c>
      <c r="S15">
        <f t="shared" si="0"/>
        <v>819366.88</v>
      </c>
      <c r="T15">
        <f t="shared" si="0"/>
        <v>819366.88</v>
      </c>
      <c r="U15">
        <f t="shared" si="0"/>
        <v>819366.88</v>
      </c>
    </row>
    <row r="17" spans="1:2">
      <c r="A17" t="s">
        <v>15</v>
      </c>
      <c r="B17" s="3">
        <f>NPV(B4,A15:U15)</f>
        <v>6099756.4933997858</v>
      </c>
    </row>
    <row r="18" spans="1:2">
      <c r="A18" t="s">
        <v>16</v>
      </c>
      <c r="B18">
        <v>6709732.2000000002</v>
      </c>
    </row>
    <row r="19" spans="1:2">
      <c r="B19" s="3">
        <f>B17-B18</f>
        <v>-609975.70660021435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6C2D-37DB-42C8-A821-1F3771468E39}">
  <dimension ref="A1:V19"/>
  <sheetViews>
    <sheetView tabSelected="1" zoomScale="85" zoomScaleNormal="85" workbookViewId="0">
      <selection activeCell="N10" sqref="N10"/>
    </sheetView>
  </sheetViews>
  <sheetFormatPr defaultRowHeight="14.5"/>
  <cols>
    <col min="1" max="1" width="28.36328125" customWidth="1"/>
    <col min="2" max="2" width="14.08984375" customWidth="1"/>
    <col min="3" max="3" width="12.1796875" customWidth="1"/>
  </cols>
  <sheetData>
    <row r="1" spans="1:22">
      <c r="A1" t="s">
        <v>5</v>
      </c>
      <c r="B1" s="2">
        <v>0.1</v>
      </c>
    </row>
    <row r="2" spans="1:22">
      <c r="A2" t="s">
        <v>12</v>
      </c>
      <c r="B2" s="2">
        <v>0.1</v>
      </c>
    </row>
    <row r="3" spans="1:22">
      <c r="A3" t="s">
        <v>2</v>
      </c>
      <c r="B3">
        <f>((1-B4)*B2)+(B4*B1)</f>
        <v>0.1</v>
      </c>
      <c r="C3">
        <f>(1-B4)*B2</f>
        <v>3.0000000000000006E-2</v>
      </c>
    </row>
    <row r="4" spans="1:22">
      <c r="A4" t="s">
        <v>11</v>
      </c>
      <c r="B4">
        <v>0.7</v>
      </c>
      <c r="C4">
        <f>(B4*B1)</f>
        <v>6.9999999999999993E-2</v>
      </c>
    </row>
    <row r="5" spans="1:22">
      <c r="A5" t="s">
        <v>7</v>
      </c>
      <c r="B5">
        <v>12664435.23</v>
      </c>
    </row>
    <row r="6" spans="1:22">
      <c r="A6" t="s">
        <v>10</v>
      </c>
      <c r="B6">
        <v>27800</v>
      </c>
    </row>
    <row r="7" spans="1:22">
      <c r="A7" t="s">
        <v>6</v>
      </c>
      <c r="B7">
        <v>2</v>
      </c>
    </row>
    <row r="8" spans="1:22">
      <c r="A8" t="s">
        <v>1</v>
      </c>
      <c r="B8">
        <v>830000</v>
      </c>
    </row>
    <row r="9" spans="1:22">
      <c r="A9" t="s">
        <v>3</v>
      </c>
      <c r="B9">
        <v>25</v>
      </c>
    </row>
    <row r="10" spans="1:22">
      <c r="A10" t="s">
        <v>4</v>
      </c>
      <c r="B10">
        <v>20</v>
      </c>
    </row>
    <row r="11" spans="1:22">
      <c r="A11" t="s">
        <v>13</v>
      </c>
      <c r="B11">
        <f>B8*(1-B4)/B10</f>
        <v>12450.000000000002</v>
      </c>
    </row>
    <row r="12" spans="1:22">
      <c r="A12" t="s">
        <v>14</v>
      </c>
      <c r="B12">
        <f>B5-B11-B6</f>
        <v>12624185.23</v>
      </c>
    </row>
    <row r="13" spans="1:22">
      <c r="A13" t="s">
        <v>17</v>
      </c>
      <c r="B13">
        <f>-B8*B4/B7</f>
        <v>-290500</v>
      </c>
    </row>
    <row r="14" spans="1:22"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</row>
    <row r="15" spans="1:22">
      <c r="A15">
        <f>B13</f>
        <v>-290500</v>
      </c>
      <c r="B15">
        <f>B13</f>
        <v>-290500</v>
      </c>
      <c r="C15">
        <f>B12</f>
        <v>12624185.23</v>
      </c>
      <c r="D15">
        <f>C15</f>
        <v>12624185.23</v>
      </c>
      <c r="E15">
        <f t="shared" ref="E15:V15" si="0">D15</f>
        <v>12624185.23</v>
      </c>
      <c r="F15">
        <f t="shared" si="0"/>
        <v>12624185.23</v>
      </c>
      <c r="G15">
        <f t="shared" si="0"/>
        <v>12624185.23</v>
      </c>
      <c r="H15">
        <f t="shared" si="0"/>
        <v>12624185.23</v>
      </c>
      <c r="I15">
        <f t="shared" si="0"/>
        <v>12624185.23</v>
      </c>
      <c r="J15">
        <f t="shared" si="0"/>
        <v>12624185.23</v>
      </c>
      <c r="K15">
        <f t="shared" si="0"/>
        <v>12624185.23</v>
      </c>
      <c r="L15">
        <f t="shared" si="0"/>
        <v>12624185.23</v>
      </c>
      <c r="M15">
        <f t="shared" si="0"/>
        <v>12624185.23</v>
      </c>
      <c r="N15">
        <f t="shared" si="0"/>
        <v>12624185.23</v>
      </c>
      <c r="O15">
        <f t="shared" si="0"/>
        <v>12624185.23</v>
      </c>
      <c r="P15">
        <f t="shared" si="0"/>
        <v>12624185.23</v>
      </c>
      <c r="Q15">
        <f t="shared" si="0"/>
        <v>12624185.23</v>
      </c>
      <c r="R15">
        <f t="shared" si="0"/>
        <v>12624185.23</v>
      </c>
      <c r="S15">
        <f t="shared" si="0"/>
        <v>12624185.23</v>
      </c>
      <c r="T15">
        <f t="shared" si="0"/>
        <v>12624185.23</v>
      </c>
      <c r="U15">
        <f t="shared" si="0"/>
        <v>12624185.23</v>
      </c>
      <c r="V15">
        <f t="shared" si="0"/>
        <v>12624185.23</v>
      </c>
    </row>
    <row r="17" spans="1:2">
      <c r="A17" t="s">
        <v>15</v>
      </c>
      <c r="B17" s="4">
        <f>NPV(B3,A15:V15)</f>
        <v>88319632.533586636</v>
      </c>
    </row>
    <row r="18" spans="1:2">
      <c r="A18" t="s">
        <v>16</v>
      </c>
      <c r="B18">
        <v>97151595</v>
      </c>
    </row>
    <row r="19" spans="1:2">
      <c r="B19" s="3">
        <f>B17-B18</f>
        <v>-8831962.4664133638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</vt:lpstr>
      <vt:lpstr>ccgt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2022-07-26T09:47:56Z</dcterms:created>
  <dcterms:modified xsi:type="dcterms:W3CDTF">2022-07-26T13:43:09Z</dcterms:modified>
</cp:coreProperties>
</file>