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drawings/drawing2.xml" ContentType="application/vnd.openxmlformats-officedocument.drawing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drawings/drawing3.xml" ContentType="application/vnd.openxmlformats-officedocument.drawing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rtv\Documents\toolbox-amiris-emlab\data\"/>
    </mc:Choice>
  </mc:AlternateContent>
  <xr:revisionPtr revIDLastSave="0" documentId="13_ncr:1_{5651AC71-05C4-467D-8BFE-DE54163A68C3}" xr6:coauthVersionLast="47" xr6:coauthVersionMax="47" xr10:uidLastSave="{00000000-0000-0000-0000-000000000000}"/>
  <bookViews>
    <workbookView xWindow="-28920" yWindow="-120" windowWidth="29040" windowHeight="15840" tabRatio="876" firstSheet="19" activeTab="28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CO2" sheetId="44" r:id="rId6"/>
    <sheet name="CO2Auction" sheetId="15" r:id="rId7"/>
    <sheet name="COMPETESfuelPrices" sheetId="37" r:id="rId8"/>
    <sheet name="NewTechnologies" sheetId="35" r:id="rId9"/>
    <sheet name="not chosen technologies" sheetId="36" r:id="rId10"/>
    <sheet name="CandidatePowerPlants" sheetId="45" r:id="rId11"/>
    <sheet name="EnergyConsumers" sheetId="16" r:id="rId12"/>
    <sheet name="TechnologiesEmlabTemporal" sheetId="42" r:id="rId13"/>
    <sheet name="TechnologiesEmlab" sheetId="33" r:id="rId14"/>
    <sheet name="Fuels" sheetId="29" r:id="rId15"/>
    <sheet name="FuelPriceTrends" sheetId="30" r:id="rId16"/>
    <sheet name="EnergyProducers" sheetId="17" r:id="rId17"/>
    <sheet name="GeometricTrends" sheetId="21" r:id="rId18"/>
    <sheet name="Governments" sheetId="19" r:id="rId19"/>
    <sheet name="StepTrends" sheetId="18" r:id="rId20"/>
    <sheet name="dutchGermanPlants2015_from_emla" sheetId="39" r:id="rId21"/>
    <sheet name="dutchGermanPlants2022_from_emla" sheetId="51" r:id="rId22"/>
    <sheet name="Dutch_plants" sheetId="50" r:id="rId23"/>
    <sheet name="Dutch_plants (solar)" sheetId="54" r:id="rId24"/>
    <sheet name="Blad3" sheetId="49" r:id="rId25"/>
    <sheet name="German_plants" sheetId="52" r:id="rId26"/>
    <sheet name="German_plants_res" sheetId="55" r:id="rId27"/>
    <sheet name="German_plants_res (2)" sheetId="56" r:id="rId28"/>
    <sheet name="German_plants_res (3)" sheetId="57" r:id="rId29"/>
    <sheet name="Blad7" sheetId="53" r:id="rId30"/>
    <sheet name="Blad1" sheetId="47" r:id="rId31"/>
    <sheet name="Blad2" sheetId="48" r:id="rId32"/>
    <sheet name="TargetInvestorTargets" sheetId="26" r:id="rId33"/>
    <sheet name="ElectricitySpotMarkets" sheetId="14" r:id="rId34"/>
    <sheet name="EnergyConsumer" sheetId="46" r:id="rId35"/>
    <sheet name="TargetInvestors" sheetId="25" r:id="rId36"/>
    <sheet name="IntermittentResourceProfiles" sheetId="10" r:id="rId37"/>
    <sheet name="MarketStabilityReserve" sheetId="28" r:id="rId38"/>
    <sheet name="NationalGovernments" sheetId="20" r:id="rId39"/>
  </sheets>
  <definedNames>
    <definedName name="_xlnm._FilterDatabase" localSheetId="30" hidden="1">Blad1!$A$1:$I$800</definedName>
    <definedName name="_xlnm._FilterDatabase" localSheetId="20" hidden="1">dutchGermanPlants2015_from_emla!$A$1:$H$440</definedName>
    <definedName name="_xlnm._FilterDatabase" localSheetId="21" hidden="1">dutchGermanPlants2022_from_emla!$A$1:$H$438</definedName>
    <definedName name="_xlnm._FilterDatabase" localSheetId="16" hidden="1">EnergyProducers!$H$9:$H$151</definedName>
    <definedName name="_xlnm._FilterDatabase" localSheetId="8" hidden="1">NewTechnologies!$A$1:$I$11</definedName>
    <definedName name="_xlnm._FilterDatabase" localSheetId="9" hidden="1">'not chosen technologies'!$A$1:$H$1</definedName>
    <definedName name="ExternalData_19" localSheetId="14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76" i="51" l="1"/>
  <c r="E975" i="51"/>
  <c r="E974" i="51"/>
  <c r="E973" i="51"/>
  <c r="E972" i="51"/>
  <c r="E971" i="51"/>
  <c r="E970" i="51"/>
  <c r="E969" i="51"/>
  <c r="E968" i="51"/>
  <c r="E967" i="51"/>
  <c r="E966" i="51"/>
  <c r="E965" i="51"/>
  <c r="E964" i="51"/>
  <c r="E963" i="51"/>
  <c r="E962" i="51"/>
  <c r="E961" i="51"/>
  <c r="E960" i="51"/>
  <c r="E959" i="51"/>
  <c r="E958" i="51"/>
  <c r="E957" i="51"/>
  <c r="E956" i="51"/>
  <c r="E955" i="51"/>
  <c r="E954" i="51"/>
  <c r="E953" i="51"/>
  <c r="E952" i="51"/>
  <c r="E951" i="51"/>
  <c r="E950" i="51"/>
  <c r="E949" i="51"/>
  <c r="E948" i="51"/>
  <c r="E947" i="51"/>
  <c r="E946" i="51"/>
  <c r="E945" i="51"/>
  <c r="E944" i="51"/>
  <c r="E943" i="51"/>
  <c r="E942" i="51"/>
  <c r="E941" i="51"/>
  <c r="E940" i="51"/>
  <c r="E939" i="51"/>
  <c r="E938" i="51"/>
  <c r="E937" i="51"/>
  <c r="E936" i="51"/>
  <c r="E935" i="51"/>
  <c r="E934" i="51"/>
  <c r="E933" i="51"/>
  <c r="E932" i="51"/>
  <c r="E931" i="51"/>
  <c r="E930" i="51"/>
  <c r="E929" i="51"/>
  <c r="E928" i="51"/>
  <c r="E927" i="51"/>
  <c r="E926" i="51"/>
  <c r="E925" i="51"/>
  <c r="E924" i="51"/>
  <c r="E923" i="51"/>
  <c r="E922" i="51"/>
  <c r="E921" i="51"/>
  <c r="E920" i="51"/>
  <c r="E919" i="51"/>
  <c r="E918" i="51"/>
  <c r="E917" i="51"/>
  <c r="E916" i="51"/>
  <c r="E915" i="51"/>
  <c r="E914" i="51"/>
  <c r="E913" i="51"/>
  <c r="E912" i="51"/>
  <c r="E911" i="51"/>
  <c r="E910" i="51"/>
  <c r="E909" i="51"/>
  <c r="E908" i="51"/>
  <c r="E907" i="51"/>
  <c r="E37" i="57"/>
  <c r="E38" i="57"/>
  <c r="E39" i="57"/>
  <c r="E40" i="57"/>
  <c r="E41" i="57"/>
  <c r="E42" i="57"/>
  <c r="E43" i="57"/>
  <c r="E44" i="57"/>
  <c r="E45" i="57"/>
  <c r="E46" i="57"/>
  <c r="E47" i="57"/>
  <c r="E48" i="57"/>
  <c r="E49" i="57"/>
  <c r="E50" i="57"/>
  <c r="E51" i="57"/>
  <c r="E52" i="57"/>
  <c r="E53" i="57"/>
  <c r="E54" i="57"/>
  <c r="E55" i="57"/>
  <c r="E56" i="57"/>
  <c r="E57" i="57"/>
  <c r="E58" i="57"/>
  <c r="E59" i="57"/>
  <c r="E60" i="57"/>
  <c r="E61" i="57"/>
  <c r="E62" i="57"/>
  <c r="E63" i="57"/>
  <c r="E64" i="57"/>
  <c r="E65" i="57"/>
  <c r="E66" i="57"/>
  <c r="E67" i="57"/>
  <c r="E68" i="57"/>
  <c r="E69" i="57"/>
  <c r="E70" i="57"/>
  <c r="E71" i="57"/>
  <c r="O63" i="57"/>
  <c r="E3" i="57"/>
  <c r="E4" i="57"/>
  <c r="E5" i="57"/>
  <c r="E6" i="57"/>
  <c r="E7" i="57"/>
  <c r="E8" i="57"/>
  <c r="E9" i="57"/>
  <c r="E10" i="57"/>
  <c r="E11" i="57"/>
  <c r="E12" i="57"/>
  <c r="E13" i="57"/>
  <c r="E14" i="57"/>
  <c r="E15" i="57"/>
  <c r="E16" i="57"/>
  <c r="E17" i="57"/>
  <c r="E18" i="57"/>
  <c r="E19" i="57"/>
  <c r="E20" i="57"/>
  <c r="E21" i="57"/>
  <c r="E22" i="57"/>
  <c r="E23" i="57"/>
  <c r="E24" i="57"/>
  <c r="E25" i="57"/>
  <c r="E26" i="57"/>
  <c r="E27" i="57"/>
  <c r="E28" i="57"/>
  <c r="E29" i="57"/>
  <c r="E30" i="57"/>
  <c r="E31" i="57"/>
  <c r="E32" i="57"/>
  <c r="E33" i="57"/>
  <c r="E34" i="57"/>
  <c r="E35" i="57"/>
  <c r="E36" i="57"/>
  <c r="E2" i="57"/>
  <c r="O28" i="57"/>
  <c r="E3" i="54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1" i="54"/>
  <c r="E42" i="54"/>
  <c r="E43" i="54"/>
  <c r="E44" i="54"/>
  <c r="E45" i="54"/>
  <c r="E46" i="54"/>
  <c r="E47" i="54"/>
  <c r="E48" i="54"/>
  <c r="E49" i="54"/>
  <c r="E50" i="54"/>
  <c r="E51" i="54"/>
  <c r="E52" i="54"/>
  <c r="E53" i="54"/>
  <c r="E54" i="54"/>
  <c r="E55" i="54"/>
  <c r="E56" i="54"/>
  <c r="E57" i="54"/>
  <c r="E58" i="54"/>
  <c r="E59" i="54"/>
  <c r="E60" i="54"/>
  <c r="E61" i="54"/>
  <c r="E62" i="54"/>
  <c r="E63" i="54"/>
  <c r="E64" i="54"/>
  <c r="E65" i="54"/>
  <c r="E66" i="54"/>
  <c r="E67" i="54"/>
  <c r="E68" i="54"/>
  <c r="E69" i="54"/>
  <c r="E70" i="54"/>
  <c r="E71" i="54"/>
  <c r="E72" i="54"/>
  <c r="E73" i="54"/>
  <c r="E74" i="54"/>
  <c r="E75" i="54"/>
  <c r="E76" i="54"/>
  <c r="E77" i="54"/>
  <c r="E78" i="54"/>
  <c r="E79" i="54"/>
  <c r="E80" i="54"/>
  <c r="E81" i="54"/>
  <c r="E82" i="54"/>
  <c r="E83" i="54"/>
  <c r="E84" i="54"/>
  <c r="E85" i="54"/>
  <c r="E86" i="54"/>
  <c r="E87" i="54"/>
  <c r="E88" i="54"/>
  <c r="E89" i="54"/>
  <c r="E90" i="54"/>
  <c r="E91" i="54"/>
  <c r="E92" i="54"/>
  <c r="E93" i="54"/>
  <c r="E94" i="54"/>
  <c r="E95" i="54"/>
  <c r="E96" i="54"/>
  <c r="E2" i="54"/>
  <c r="G3" i="54"/>
  <c r="G4" i="54"/>
  <c r="G5" i="54"/>
  <c r="G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41" i="54"/>
  <c r="G42" i="54"/>
  <c r="G43" i="54"/>
  <c r="G44" i="54"/>
  <c r="G45" i="54"/>
  <c r="G46" i="54"/>
  <c r="G47" i="54"/>
  <c r="G48" i="54"/>
  <c r="G49" i="54"/>
  <c r="G50" i="54"/>
  <c r="G51" i="54"/>
  <c r="G52" i="54"/>
  <c r="G53" i="54"/>
  <c r="G54" i="54"/>
  <c r="G55" i="54"/>
  <c r="G56" i="54"/>
  <c r="G57" i="54"/>
  <c r="G58" i="54"/>
  <c r="G59" i="54"/>
  <c r="G60" i="54"/>
  <c r="G61" i="54"/>
  <c r="G62" i="54"/>
  <c r="G63" i="54"/>
  <c r="G64" i="54"/>
  <c r="G65" i="54"/>
  <c r="G66" i="54"/>
  <c r="G67" i="54"/>
  <c r="G68" i="54"/>
  <c r="G69" i="54"/>
  <c r="G70" i="54"/>
  <c r="G71" i="54"/>
  <c r="G72" i="54"/>
  <c r="G73" i="54"/>
  <c r="G74" i="54"/>
  <c r="G75" i="54"/>
  <c r="G76" i="54"/>
  <c r="G77" i="54"/>
  <c r="G78" i="54"/>
  <c r="G79" i="54"/>
  <c r="G80" i="54"/>
  <c r="G81" i="54"/>
  <c r="G82" i="54"/>
  <c r="G83" i="54"/>
  <c r="G84" i="54"/>
  <c r="G85" i="54"/>
  <c r="G86" i="54"/>
  <c r="G87" i="54"/>
  <c r="G88" i="54"/>
  <c r="G89" i="54"/>
  <c r="G90" i="54"/>
  <c r="G91" i="54"/>
  <c r="G92" i="54"/>
  <c r="G93" i="54"/>
  <c r="G94" i="54"/>
  <c r="G95" i="54"/>
  <c r="G96" i="54"/>
  <c r="G2" i="54"/>
  <c r="F3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21" i="54"/>
  <c r="F23" i="54"/>
  <c r="F25" i="54"/>
  <c r="F26" i="54"/>
  <c r="F27" i="54"/>
  <c r="F28" i="54"/>
  <c r="F29" i="54"/>
  <c r="F30" i="54"/>
  <c r="F31" i="54"/>
  <c r="F32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1" i="54"/>
  <c r="F52" i="54"/>
  <c r="F53" i="54"/>
  <c r="F54" i="54"/>
  <c r="F55" i="54"/>
  <c r="F56" i="54"/>
  <c r="F57" i="54"/>
  <c r="F58" i="54"/>
  <c r="F59" i="54"/>
  <c r="F60" i="54"/>
  <c r="F61" i="54"/>
  <c r="F62" i="54"/>
  <c r="F63" i="54"/>
  <c r="F64" i="54"/>
  <c r="F66" i="54"/>
  <c r="F67" i="54"/>
  <c r="F68" i="54"/>
  <c r="F70" i="54"/>
  <c r="F71" i="54"/>
  <c r="F72" i="54"/>
  <c r="F73" i="54"/>
  <c r="F74" i="54"/>
  <c r="F76" i="54"/>
  <c r="F78" i="54"/>
  <c r="F79" i="54"/>
  <c r="F80" i="54"/>
  <c r="F83" i="54"/>
  <c r="F84" i="54"/>
  <c r="F85" i="54"/>
  <c r="F86" i="54"/>
  <c r="F87" i="54"/>
  <c r="F88" i="54"/>
  <c r="F89" i="54"/>
  <c r="F90" i="54"/>
  <c r="F91" i="54"/>
  <c r="F92" i="54"/>
  <c r="F93" i="54"/>
  <c r="F94" i="54"/>
  <c r="F95" i="54"/>
  <c r="F96" i="54"/>
  <c r="F2" i="54"/>
  <c r="A3" i="54"/>
  <c r="A4" i="54"/>
  <c r="A5" i="54"/>
  <c r="A6" i="54"/>
  <c r="A7" i="54"/>
  <c r="A8" i="54"/>
  <c r="A9" i="54"/>
  <c r="A10" i="54"/>
  <c r="A11" i="54"/>
  <c r="A12" i="54"/>
  <c r="A13" i="54"/>
  <c r="A14" i="54"/>
  <c r="A15" i="54"/>
  <c r="A16" i="54"/>
  <c r="A17" i="54"/>
  <c r="A18" i="54"/>
  <c r="A19" i="54"/>
  <c r="A20" i="54"/>
  <c r="A21" i="54"/>
  <c r="A22" i="54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2" i="54"/>
  <c r="G99" i="55"/>
  <c r="G100" i="55"/>
  <c r="G101" i="55"/>
  <c r="G102" i="55"/>
  <c r="G103" i="55"/>
  <c r="G104" i="55"/>
  <c r="G105" i="55"/>
  <c r="G106" i="55"/>
  <c r="G107" i="55"/>
  <c r="G108" i="55"/>
  <c r="G109" i="55"/>
  <c r="G110" i="55"/>
  <c r="G111" i="55"/>
  <c r="G112" i="55"/>
  <c r="G113" i="55"/>
  <c r="G114" i="55"/>
  <c r="G115" i="55"/>
  <c r="G116" i="55"/>
  <c r="G117" i="55"/>
  <c r="G118" i="55"/>
  <c r="G119" i="55"/>
  <c r="G120" i="55"/>
  <c r="G121" i="55"/>
  <c r="G122" i="55"/>
  <c r="G123" i="55"/>
  <c r="G124" i="55"/>
  <c r="G98" i="55"/>
  <c r="A99" i="55"/>
  <c r="A100" i="55"/>
  <c r="A101" i="55"/>
  <c r="A102" i="55"/>
  <c r="A103" i="55"/>
  <c r="A104" i="55"/>
  <c r="A105" i="55"/>
  <c r="A106" i="55"/>
  <c r="A107" i="55"/>
  <c r="A108" i="55"/>
  <c r="A109" i="55"/>
  <c r="A110" i="55"/>
  <c r="A111" i="55"/>
  <c r="A112" i="55"/>
  <c r="A113" i="55"/>
  <c r="A114" i="55"/>
  <c r="A115" i="55"/>
  <c r="A116" i="55"/>
  <c r="A117" i="55"/>
  <c r="A118" i="55"/>
  <c r="A119" i="55"/>
  <c r="A120" i="55"/>
  <c r="A121" i="55"/>
  <c r="A122" i="55"/>
  <c r="A123" i="55"/>
  <c r="A124" i="55"/>
  <c r="A98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F59" i="55"/>
  <c r="F60" i="55"/>
  <c r="F61" i="55"/>
  <c r="F62" i="55"/>
  <c r="F63" i="55"/>
  <c r="F64" i="55"/>
  <c r="F65" i="55"/>
  <c r="F66" i="55"/>
  <c r="F67" i="55"/>
  <c r="F68" i="55"/>
  <c r="F69" i="55"/>
  <c r="F70" i="55"/>
  <c r="F71" i="55"/>
  <c r="F72" i="55"/>
  <c r="F73" i="55"/>
  <c r="F74" i="55"/>
  <c r="F75" i="55"/>
  <c r="F76" i="55"/>
  <c r="F77" i="55"/>
  <c r="F78" i="55"/>
  <c r="F79" i="55"/>
  <c r="F80" i="55"/>
  <c r="F81" i="55"/>
  <c r="F82" i="55"/>
  <c r="F83" i="55"/>
  <c r="F84" i="55"/>
  <c r="F85" i="55"/>
  <c r="F86" i="55"/>
  <c r="F87" i="55"/>
  <c r="F88" i="55"/>
  <c r="F89" i="55"/>
  <c r="F90" i="55"/>
  <c r="F91" i="55"/>
  <c r="F92" i="55"/>
  <c r="F93" i="55"/>
  <c r="F94" i="55"/>
  <c r="F95" i="55"/>
  <c r="F96" i="55"/>
  <c r="F97" i="55"/>
  <c r="F29" i="55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45" i="55"/>
  <c r="G46" i="55"/>
  <c r="G47" i="55"/>
  <c r="G48" i="55"/>
  <c r="G49" i="55"/>
  <c r="G50" i="55"/>
  <c r="G51" i="55"/>
  <c r="G52" i="55"/>
  <c r="G53" i="55"/>
  <c r="G54" i="55"/>
  <c r="G55" i="55"/>
  <c r="G56" i="55"/>
  <c r="G57" i="55"/>
  <c r="G58" i="55"/>
  <c r="G59" i="55"/>
  <c r="G60" i="55"/>
  <c r="G61" i="55"/>
  <c r="G62" i="55"/>
  <c r="G63" i="55"/>
  <c r="G64" i="55"/>
  <c r="G65" i="55"/>
  <c r="G66" i="55"/>
  <c r="G67" i="55"/>
  <c r="G68" i="55"/>
  <c r="G69" i="55"/>
  <c r="G70" i="55"/>
  <c r="G71" i="55"/>
  <c r="G72" i="55"/>
  <c r="G73" i="55"/>
  <c r="G74" i="55"/>
  <c r="G75" i="55"/>
  <c r="G76" i="55"/>
  <c r="G77" i="55"/>
  <c r="G78" i="55"/>
  <c r="G79" i="55"/>
  <c r="G80" i="55"/>
  <c r="G81" i="55"/>
  <c r="G82" i="55"/>
  <c r="G83" i="55"/>
  <c r="G84" i="55"/>
  <c r="G85" i="55"/>
  <c r="G86" i="55"/>
  <c r="G87" i="55"/>
  <c r="G88" i="55"/>
  <c r="G89" i="55"/>
  <c r="G90" i="55"/>
  <c r="G91" i="55"/>
  <c r="G92" i="55"/>
  <c r="G93" i="55"/>
  <c r="G94" i="55"/>
  <c r="G95" i="55"/>
  <c r="G96" i="55"/>
  <c r="G97" i="55"/>
  <c r="G29" i="55"/>
  <c r="A38" i="55"/>
  <c r="A39" i="55"/>
  <c r="A40" i="55"/>
  <c r="A41" i="55"/>
  <c r="A42" i="55"/>
  <c r="A43" i="55"/>
  <c r="A44" i="55"/>
  <c r="A45" i="55"/>
  <c r="A46" i="55"/>
  <c r="A47" i="55"/>
  <c r="A48" i="55"/>
  <c r="A49" i="55"/>
  <c r="A50" i="55"/>
  <c r="A51" i="55"/>
  <c r="A52" i="55"/>
  <c r="A53" i="55"/>
  <c r="A54" i="55"/>
  <c r="A55" i="55"/>
  <c r="A56" i="55"/>
  <c r="A57" i="55"/>
  <c r="A58" i="55"/>
  <c r="A59" i="55"/>
  <c r="A60" i="55"/>
  <c r="A61" i="55"/>
  <c r="A62" i="55"/>
  <c r="A63" i="55"/>
  <c r="A64" i="55"/>
  <c r="A65" i="55"/>
  <c r="A66" i="55"/>
  <c r="A67" i="55"/>
  <c r="A68" i="55"/>
  <c r="A69" i="55"/>
  <c r="A70" i="55"/>
  <c r="A71" i="55"/>
  <c r="A72" i="55"/>
  <c r="A73" i="55"/>
  <c r="A74" i="55"/>
  <c r="A75" i="55"/>
  <c r="A76" i="55"/>
  <c r="A77" i="55"/>
  <c r="A78" i="55"/>
  <c r="A79" i="55"/>
  <c r="A80" i="55"/>
  <c r="A81" i="55"/>
  <c r="A82" i="55"/>
  <c r="A83" i="55"/>
  <c r="A84" i="55"/>
  <c r="A85" i="55"/>
  <c r="A86" i="55"/>
  <c r="A87" i="55"/>
  <c r="A88" i="55"/>
  <c r="A89" i="55"/>
  <c r="A90" i="55"/>
  <c r="A91" i="55"/>
  <c r="A92" i="55"/>
  <c r="A93" i="55"/>
  <c r="A94" i="55"/>
  <c r="A95" i="55"/>
  <c r="A96" i="55"/>
  <c r="A97" i="55"/>
  <c r="A29" i="55"/>
  <c r="A30" i="55"/>
  <c r="A31" i="55"/>
  <c r="A32" i="55"/>
  <c r="A33" i="55"/>
  <c r="A34" i="55"/>
  <c r="A35" i="55"/>
  <c r="A36" i="55"/>
  <c r="A37" i="55"/>
  <c r="G3" i="55"/>
  <c r="G4" i="55"/>
  <c r="G5" i="55"/>
  <c r="G6" i="55"/>
  <c r="G7" i="55"/>
  <c r="G8" i="55"/>
  <c r="G9" i="55"/>
  <c r="G10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" i="55"/>
  <c r="F3" i="55"/>
  <c r="F4" i="55"/>
  <c r="F5" i="55"/>
  <c r="F6" i="55"/>
  <c r="F7" i="55"/>
  <c r="F8" i="55"/>
  <c r="F9" i="55"/>
  <c r="F10" i="55"/>
  <c r="F11" i="55"/>
  <c r="F12" i="55"/>
  <c r="F13" i="55"/>
  <c r="F14" i="55"/>
  <c r="F15" i="55"/>
  <c r="F16" i="55"/>
  <c r="F17" i="55"/>
  <c r="F18" i="55"/>
  <c r="F19" i="55"/>
  <c r="F20" i="55"/>
  <c r="F21" i="55"/>
  <c r="F22" i="55"/>
  <c r="F23" i="55"/>
  <c r="F24" i="55"/>
  <c r="F25" i="55"/>
  <c r="F26" i="55"/>
  <c r="F27" i="55"/>
  <c r="F28" i="55"/>
  <c r="F2" i="55"/>
  <c r="E3" i="55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" i="55"/>
  <c r="A25" i="55"/>
  <c r="A26" i="55"/>
  <c r="A27" i="55"/>
  <c r="A28" i="55"/>
  <c r="A20" i="55"/>
  <c r="A21" i="55"/>
  <c r="A22" i="55"/>
  <c r="A23" i="55"/>
  <c r="A24" i="55"/>
  <c r="A16" i="55"/>
  <c r="A17" i="55"/>
  <c r="A18" i="55"/>
  <c r="A19" i="55"/>
  <c r="A3" i="55"/>
  <c r="A4" i="55"/>
  <c r="A5" i="55"/>
  <c r="A6" i="55"/>
  <c r="A7" i="55"/>
  <c r="A8" i="55"/>
  <c r="A9" i="55"/>
  <c r="A10" i="55"/>
  <c r="A11" i="55"/>
  <c r="A12" i="55"/>
  <c r="A13" i="55"/>
  <c r="A14" i="55"/>
  <c r="A15" i="55"/>
  <c r="A2" i="55"/>
  <c r="A608" i="52"/>
  <c r="A609" i="52"/>
  <c r="A610" i="52"/>
  <c r="A611" i="52"/>
  <c r="A612" i="52"/>
  <c r="A613" i="52"/>
  <c r="A614" i="52"/>
  <c r="A615" i="52"/>
  <c r="A616" i="52"/>
  <c r="A617" i="52"/>
  <c r="A618" i="52"/>
  <c r="A619" i="52"/>
  <c r="A620" i="52"/>
  <c r="A621" i="52"/>
  <c r="A622" i="52"/>
  <c r="A623" i="52"/>
  <c r="A624" i="52"/>
  <c r="A625" i="52"/>
  <c r="A626" i="52"/>
  <c r="A627" i="52"/>
  <c r="A628" i="52"/>
  <c r="A629" i="52"/>
  <c r="A630" i="52"/>
  <c r="A631" i="52"/>
  <c r="A632" i="52"/>
  <c r="A633" i="52"/>
  <c r="A634" i="52"/>
  <c r="A635" i="52"/>
  <c r="A636" i="52"/>
  <c r="A637" i="52"/>
  <c r="A638" i="52"/>
  <c r="A639" i="52"/>
  <c r="A640" i="52"/>
  <c r="A641" i="52"/>
  <c r="A642" i="52"/>
  <c r="A643" i="52"/>
  <c r="A644" i="52"/>
  <c r="A645" i="52"/>
  <c r="A646" i="52"/>
  <c r="A647" i="52"/>
  <c r="A648" i="52"/>
  <c r="A649" i="52"/>
  <c r="A650" i="52"/>
  <c r="A651" i="52"/>
  <c r="A652" i="52"/>
  <c r="A653" i="52"/>
  <c r="A654" i="52"/>
  <c r="A655" i="52"/>
  <c r="A656" i="52"/>
  <c r="A657" i="52"/>
  <c r="A658" i="52"/>
  <c r="A659" i="52"/>
  <c r="A660" i="52"/>
  <c r="A661" i="52"/>
  <c r="A662" i="52"/>
  <c r="A663" i="52"/>
  <c r="A664" i="52"/>
  <c r="A665" i="52"/>
  <c r="A666" i="52"/>
  <c r="A667" i="52"/>
  <c r="A668" i="52"/>
  <c r="A669" i="52"/>
  <c r="A670" i="52"/>
  <c r="A671" i="52"/>
  <c r="A672" i="52"/>
  <c r="A673" i="52"/>
  <c r="A674" i="52"/>
  <c r="A675" i="52"/>
  <c r="A676" i="52"/>
  <c r="A677" i="52"/>
  <c r="A678" i="52"/>
  <c r="A679" i="52"/>
  <c r="A680" i="52"/>
  <c r="A681" i="52"/>
  <c r="A682" i="52"/>
  <c r="A683" i="52"/>
  <c r="A684" i="52"/>
  <c r="A685" i="52"/>
  <c r="A686" i="52"/>
  <c r="E608" i="52"/>
  <c r="E609" i="52"/>
  <c r="E610" i="52"/>
  <c r="E611" i="52"/>
  <c r="E612" i="52"/>
  <c r="E613" i="52"/>
  <c r="E614" i="52"/>
  <c r="E615" i="52"/>
  <c r="E616" i="52"/>
  <c r="E617" i="52"/>
  <c r="E618" i="52"/>
  <c r="E619" i="52"/>
  <c r="E620" i="52"/>
  <c r="E621" i="52"/>
  <c r="E622" i="52"/>
  <c r="E623" i="52"/>
  <c r="E624" i="52"/>
  <c r="E625" i="52"/>
  <c r="E626" i="52"/>
  <c r="E627" i="52"/>
  <c r="E628" i="52"/>
  <c r="E629" i="52"/>
  <c r="E630" i="52"/>
  <c r="E631" i="52"/>
  <c r="E632" i="52"/>
  <c r="E633" i="52"/>
  <c r="E634" i="52"/>
  <c r="E635" i="52"/>
  <c r="E636" i="52"/>
  <c r="E637" i="52"/>
  <c r="E638" i="52"/>
  <c r="E639" i="52"/>
  <c r="E640" i="52"/>
  <c r="E641" i="52"/>
  <c r="E642" i="52"/>
  <c r="E643" i="52"/>
  <c r="E644" i="52"/>
  <c r="E645" i="52"/>
  <c r="E646" i="52"/>
  <c r="E647" i="52"/>
  <c r="E648" i="52"/>
  <c r="E649" i="52"/>
  <c r="E650" i="52"/>
  <c r="E651" i="52"/>
  <c r="E652" i="52"/>
  <c r="E653" i="52"/>
  <c r="E654" i="52"/>
  <c r="E655" i="52"/>
  <c r="E656" i="52"/>
  <c r="E657" i="52"/>
  <c r="E658" i="52"/>
  <c r="E659" i="52"/>
  <c r="E660" i="52"/>
  <c r="E661" i="52"/>
  <c r="E662" i="52"/>
  <c r="E663" i="52"/>
  <c r="E664" i="52"/>
  <c r="E665" i="52"/>
  <c r="E666" i="52"/>
  <c r="E667" i="52"/>
  <c r="E668" i="52"/>
  <c r="E669" i="52"/>
  <c r="E670" i="52"/>
  <c r="E671" i="52"/>
  <c r="E672" i="52"/>
  <c r="E673" i="52"/>
  <c r="E674" i="52"/>
  <c r="E675" i="52"/>
  <c r="E676" i="52"/>
  <c r="E677" i="52"/>
  <c r="E678" i="52"/>
  <c r="E679" i="52"/>
  <c r="E680" i="52"/>
  <c r="E681" i="52"/>
  <c r="E682" i="52"/>
  <c r="E683" i="52"/>
  <c r="E684" i="52"/>
  <c r="E685" i="52"/>
  <c r="E686" i="52"/>
  <c r="C564" i="52"/>
  <c r="C565" i="52"/>
  <c r="C566" i="52"/>
  <c r="C567" i="52"/>
  <c r="C568" i="52"/>
  <c r="C569" i="52"/>
  <c r="C570" i="52"/>
  <c r="C571" i="52"/>
  <c r="C572" i="52"/>
  <c r="C573" i="52"/>
  <c r="C574" i="52"/>
  <c r="C575" i="52"/>
  <c r="C576" i="52"/>
  <c r="C577" i="52"/>
  <c r="C578" i="52"/>
  <c r="C579" i="52"/>
  <c r="C580" i="52"/>
  <c r="C581" i="52"/>
  <c r="C582" i="52"/>
  <c r="C583" i="52"/>
  <c r="C584" i="52"/>
  <c r="C585" i="52"/>
  <c r="C586" i="52"/>
  <c r="C587" i="52"/>
  <c r="C588" i="52"/>
  <c r="C589" i="52"/>
  <c r="C590" i="52"/>
  <c r="C591" i="52"/>
  <c r="C592" i="52"/>
  <c r="C593" i="52"/>
  <c r="C594" i="52"/>
  <c r="C595" i="52"/>
  <c r="C596" i="52"/>
  <c r="C597" i="52"/>
  <c r="C598" i="52"/>
  <c r="C599" i="52"/>
  <c r="C600" i="52"/>
  <c r="C601" i="52"/>
  <c r="C602" i="52"/>
  <c r="C603" i="52"/>
  <c r="C604" i="52"/>
  <c r="C605" i="52"/>
  <c r="C606" i="52"/>
  <c r="C607" i="52"/>
  <c r="C563" i="52"/>
  <c r="A563" i="52"/>
  <c r="A564" i="52"/>
  <c r="A565" i="52"/>
  <c r="A566" i="52"/>
  <c r="A567" i="52"/>
  <c r="A568" i="52"/>
  <c r="A569" i="52"/>
  <c r="A570" i="52"/>
  <c r="A571" i="52"/>
  <c r="A572" i="52"/>
  <c r="A573" i="52"/>
  <c r="A574" i="52"/>
  <c r="A575" i="52"/>
  <c r="A576" i="52"/>
  <c r="A577" i="52"/>
  <c r="A578" i="52"/>
  <c r="A579" i="52"/>
  <c r="A580" i="52"/>
  <c r="A581" i="52"/>
  <c r="A582" i="52"/>
  <c r="A583" i="52"/>
  <c r="A584" i="52"/>
  <c r="A585" i="52"/>
  <c r="A586" i="52"/>
  <c r="A587" i="52"/>
  <c r="A588" i="52"/>
  <c r="A589" i="52"/>
  <c r="A590" i="52"/>
  <c r="A591" i="52"/>
  <c r="A592" i="52"/>
  <c r="A593" i="52"/>
  <c r="A594" i="52"/>
  <c r="A595" i="52"/>
  <c r="A596" i="52"/>
  <c r="A597" i="52"/>
  <c r="A598" i="52"/>
  <c r="A599" i="52"/>
  <c r="A600" i="52"/>
  <c r="A601" i="52"/>
  <c r="A602" i="52"/>
  <c r="A603" i="52"/>
  <c r="A604" i="52"/>
  <c r="A605" i="52"/>
  <c r="A606" i="52"/>
  <c r="A607" i="52"/>
  <c r="E563" i="52"/>
  <c r="E564" i="52"/>
  <c r="E565" i="52"/>
  <c r="E566" i="52"/>
  <c r="E567" i="52"/>
  <c r="E568" i="52"/>
  <c r="E569" i="52"/>
  <c r="E570" i="52"/>
  <c r="E571" i="52"/>
  <c r="E572" i="52"/>
  <c r="E573" i="52"/>
  <c r="E574" i="52"/>
  <c r="E575" i="52"/>
  <c r="E576" i="52"/>
  <c r="E577" i="52"/>
  <c r="E578" i="52"/>
  <c r="E579" i="52"/>
  <c r="E580" i="52"/>
  <c r="E581" i="52"/>
  <c r="E582" i="52"/>
  <c r="E583" i="52"/>
  <c r="E584" i="52"/>
  <c r="E585" i="52"/>
  <c r="E586" i="52"/>
  <c r="E587" i="52"/>
  <c r="E588" i="52"/>
  <c r="E589" i="52"/>
  <c r="E590" i="52"/>
  <c r="E591" i="52"/>
  <c r="E592" i="52"/>
  <c r="E593" i="52"/>
  <c r="E594" i="52"/>
  <c r="E595" i="52"/>
  <c r="E596" i="52"/>
  <c r="E597" i="52"/>
  <c r="E598" i="52"/>
  <c r="E599" i="52"/>
  <c r="E600" i="52"/>
  <c r="E601" i="52"/>
  <c r="E602" i="52"/>
  <c r="E603" i="52"/>
  <c r="E604" i="52"/>
  <c r="E605" i="52"/>
  <c r="E606" i="52"/>
  <c r="E607" i="52"/>
  <c r="C558" i="52"/>
  <c r="C559" i="52"/>
  <c r="C560" i="52"/>
  <c r="C561" i="52"/>
  <c r="C562" i="52"/>
  <c r="C557" i="52"/>
  <c r="A557" i="52"/>
  <c r="A558" i="52"/>
  <c r="A559" i="52"/>
  <c r="A560" i="52"/>
  <c r="A561" i="52"/>
  <c r="A562" i="52"/>
  <c r="E557" i="52"/>
  <c r="E558" i="52"/>
  <c r="E559" i="52"/>
  <c r="E560" i="52"/>
  <c r="E561" i="52"/>
  <c r="E562" i="52"/>
  <c r="E468" i="52"/>
  <c r="E469" i="52"/>
  <c r="E470" i="52"/>
  <c r="E471" i="52"/>
  <c r="E472" i="52"/>
  <c r="E473" i="52"/>
  <c r="E474" i="52"/>
  <c r="E475" i="52"/>
  <c r="E476" i="52"/>
  <c r="E477" i="52"/>
  <c r="E478" i="52"/>
  <c r="E479" i="52"/>
  <c r="E480" i="52"/>
  <c r="E481" i="52"/>
  <c r="E482" i="52"/>
  <c r="E483" i="52"/>
  <c r="E484" i="52"/>
  <c r="E485" i="52"/>
  <c r="E486" i="52"/>
  <c r="E487" i="52"/>
  <c r="E488" i="52"/>
  <c r="E489" i="52"/>
  <c r="E490" i="52"/>
  <c r="E491" i="52"/>
  <c r="E492" i="52"/>
  <c r="E493" i="52"/>
  <c r="E494" i="52"/>
  <c r="E495" i="52"/>
  <c r="E496" i="52"/>
  <c r="E497" i="52"/>
  <c r="E498" i="52"/>
  <c r="E499" i="52"/>
  <c r="E500" i="52"/>
  <c r="E501" i="52"/>
  <c r="E502" i="52"/>
  <c r="E503" i="52"/>
  <c r="E504" i="52"/>
  <c r="E505" i="52"/>
  <c r="E506" i="52"/>
  <c r="E507" i="52"/>
  <c r="E508" i="52"/>
  <c r="E509" i="52"/>
  <c r="E510" i="52"/>
  <c r="E511" i="52"/>
  <c r="E512" i="52"/>
  <c r="E513" i="52"/>
  <c r="E514" i="52"/>
  <c r="E515" i="52"/>
  <c r="E516" i="52"/>
  <c r="E517" i="52"/>
  <c r="E518" i="52"/>
  <c r="E519" i="52"/>
  <c r="E520" i="52"/>
  <c r="E521" i="52"/>
  <c r="E522" i="52"/>
  <c r="E523" i="52"/>
  <c r="E524" i="52"/>
  <c r="E525" i="52"/>
  <c r="E526" i="52"/>
  <c r="E527" i="52"/>
  <c r="E528" i="52"/>
  <c r="E529" i="52"/>
  <c r="E530" i="52"/>
  <c r="E531" i="52"/>
  <c r="E532" i="52"/>
  <c r="E533" i="52"/>
  <c r="E534" i="52"/>
  <c r="E535" i="52"/>
  <c r="E536" i="52"/>
  <c r="E537" i="52"/>
  <c r="E538" i="52"/>
  <c r="E539" i="52"/>
  <c r="E540" i="52"/>
  <c r="E541" i="52"/>
  <c r="E542" i="52"/>
  <c r="E543" i="52"/>
  <c r="E544" i="52"/>
  <c r="E545" i="52"/>
  <c r="E546" i="52"/>
  <c r="E547" i="52"/>
  <c r="E548" i="52"/>
  <c r="E549" i="52"/>
  <c r="E550" i="52"/>
  <c r="E551" i="52"/>
  <c r="E552" i="52"/>
  <c r="E553" i="52"/>
  <c r="E554" i="52"/>
  <c r="E555" i="52"/>
  <c r="E556" i="52"/>
  <c r="A468" i="52"/>
  <c r="A469" i="52"/>
  <c r="A470" i="52"/>
  <c r="A471" i="52"/>
  <c r="A472" i="52"/>
  <c r="A473" i="52"/>
  <c r="A474" i="52"/>
  <c r="A475" i="52"/>
  <c r="A476" i="52"/>
  <c r="A477" i="52"/>
  <c r="A478" i="52"/>
  <c r="A479" i="52"/>
  <c r="A480" i="52"/>
  <c r="A481" i="52"/>
  <c r="A482" i="52"/>
  <c r="A483" i="52"/>
  <c r="A484" i="52"/>
  <c r="A485" i="52"/>
  <c r="A486" i="52"/>
  <c r="A487" i="52"/>
  <c r="A488" i="52"/>
  <c r="A489" i="52"/>
  <c r="A490" i="52"/>
  <c r="A491" i="52"/>
  <c r="A492" i="52"/>
  <c r="A493" i="52"/>
  <c r="A494" i="52"/>
  <c r="A495" i="52"/>
  <c r="A496" i="52"/>
  <c r="A497" i="52"/>
  <c r="A498" i="52"/>
  <c r="A499" i="52"/>
  <c r="A500" i="52"/>
  <c r="A501" i="52"/>
  <c r="A502" i="52"/>
  <c r="A503" i="52"/>
  <c r="A504" i="52"/>
  <c r="A505" i="52"/>
  <c r="A506" i="52"/>
  <c r="A507" i="52"/>
  <c r="A508" i="52"/>
  <c r="A509" i="52"/>
  <c r="A510" i="52"/>
  <c r="A511" i="52"/>
  <c r="A512" i="52"/>
  <c r="A513" i="52"/>
  <c r="A514" i="52"/>
  <c r="A515" i="52"/>
  <c r="A516" i="52"/>
  <c r="A517" i="52"/>
  <c r="A518" i="52"/>
  <c r="A519" i="52"/>
  <c r="A520" i="52"/>
  <c r="A521" i="52"/>
  <c r="A522" i="52"/>
  <c r="A523" i="52"/>
  <c r="A524" i="52"/>
  <c r="A525" i="52"/>
  <c r="A526" i="52"/>
  <c r="A527" i="52"/>
  <c r="A528" i="52"/>
  <c r="A529" i="52"/>
  <c r="A530" i="52"/>
  <c r="A531" i="52"/>
  <c r="A532" i="52"/>
  <c r="A533" i="52"/>
  <c r="A534" i="52"/>
  <c r="A535" i="52"/>
  <c r="A536" i="52"/>
  <c r="A537" i="52"/>
  <c r="A538" i="52"/>
  <c r="A539" i="52"/>
  <c r="A540" i="52"/>
  <c r="A541" i="52"/>
  <c r="A542" i="52"/>
  <c r="A543" i="52"/>
  <c r="A544" i="52"/>
  <c r="A545" i="52"/>
  <c r="A546" i="52"/>
  <c r="A547" i="52"/>
  <c r="A548" i="52"/>
  <c r="A549" i="52"/>
  <c r="A550" i="52"/>
  <c r="A551" i="52"/>
  <c r="A552" i="52"/>
  <c r="A553" i="52"/>
  <c r="A554" i="52"/>
  <c r="A555" i="52"/>
  <c r="A556" i="52"/>
  <c r="E297" i="52"/>
  <c r="E298" i="52"/>
  <c r="E299" i="52"/>
  <c r="E300" i="52"/>
  <c r="E301" i="52"/>
  <c r="E302" i="52"/>
  <c r="E303" i="52"/>
  <c r="E304" i="52"/>
  <c r="E305" i="52"/>
  <c r="E306" i="52"/>
  <c r="E307" i="52"/>
  <c r="E308" i="52"/>
  <c r="E309" i="52"/>
  <c r="E310" i="52"/>
  <c r="E311" i="52"/>
  <c r="E312" i="52"/>
  <c r="E313" i="52"/>
  <c r="E314" i="52"/>
  <c r="E315" i="52"/>
  <c r="E316" i="52"/>
  <c r="E317" i="52"/>
  <c r="E318" i="52"/>
  <c r="E319" i="52"/>
  <c r="E320" i="52"/>
  <c r="E321" i="52"/>
  <c r="E322" i="52"/>
  <c r="E323" i="52"/>
  <c r="E324" i="52"/>
  <c r="E325" i="52"/>
  <c r="E326" i="52"/>
  <c r="E327" i="52"/>
  <c r="E328" i="52"/>
  <c r="E329" i="52"/>
  <c r="E330" i="52"/>
  <c r="E331" i="52"/>
  <c r="E332" i="52"/>
  <c r="E333" i="52"/>
  <c r="E334" i="52"/>
  <c r="E335" i="52"/>
  <c r="E336" i="52"/>
  <c r="E337" i="52"/>
  <c r="E338" i="52"/>
  <c r="E339" i="52"/>
  <c r="E340" i="52"/>
  <c r="E341" i="52"/>
  <c r="E342" i="52"/>
  <c r="E343" i="52"/>
  <c r="E344" i="52"/>
  <c r="E345" i="52"/>
  <c r="E346" i="52"/>
  <c r="E347" i="52"/>
  <c r="E348" i="52"/>
  <c r="E349" i="52"/>
  <c r="E350" i="52"/>
  <c r="E351" i="52"/>
  <c r="E352" i="52"/>
  <c r="E353" i="52"/>
  <c r="E354" i="52"/>
  <c r="E355" i="52"/>
  <c r="E356" i="52"/>
  <c r="E357" i="52"/>
  <c r="E358" i="52"/>
  <c r="E359" i="52"/>
  <c r="E360" i="52"/>
  <c r="E361" i="52"/>
  <c r="E362" i="52"/>
  <c r="E363" i="52"/>
  <c r="E364" i="52"/>
  <c r="E365" i="52"/>
  <c r="E366" i="52"/>
  <c r="E367" i="52"/>
  <c r="E368" i="52"/>
  <c r="E369" i="52"/>
  <c r="E370" i="52"/>
  <c r="E371" i="52"/>
  <c r="E372" i="52"/>
  <c r="E373" i="52"/>
  <c r="E374" i="52"/>
  <c r="E375" i="52"/>
  <c r="E376" i="52"/>
  <c r="E377" i="52"/>
  <c r="E378" i="52"/>
  <c r="E379" i="52"/>
  <c r="E380" i="52"/>
  <c r="E381" i="52"/>
  <c r="E382" i="52"/>
  <c r="E383" i="52"/>
  <c r="E384" i="52"/>
  <c r="E385" i="52"/>
  <c r="E386" i="52"/>
  <c r="E387" i="52"/>
  <c r="E388" i="52"/>
  <c r="E389" i="52"/>
  <c r="E390" i="52"/>
  <c r="E391" i="52"/>
  <c r="E392" i="52"/>
  <c r="E393" i="52"/>
  <c r="E394" i="52"/>
  <c r="E395" i="52"/>
  <c r="E396" i="52"/>
  <c r="E397" i="52"/>
  <c r="E398" i="52"/>
  <c r="E399" i="52"/>
  <c r="E400" i="52"/>
  <c r="E401" i="52"/>
  <c r="E402" i="52"/>
  <c r="E403" i="52"/>
  <c r="E404" i="52"/>
  <c r="E405" i="52"/>
  <c r="E406" i="52"/>
  <c r="E407" i="52"/>
  <c r="E408" i="52"/>
  <c r="E409" i="52"/>
  <c r="E410" i="52"/>
  <c r="E411" i="52"/>
  <c r="E412" i="52"/>
  <c r="E413" i="52"/>
  <c r="E414" i="52"/>
  <c r="E415" i="52"/>
  <c r="E416" i="52"/>
  <c r="E417" i="52"/>
  <c r="E418" i="52"/>
  <c r="E419" i="52"/>
  <c r="E420" i="52"/>
  <c r="E421" i="52"/>
  <c r="E422" i="52"/>
  <c r="E423" i="52"/>
  <c r="E424" i="52"/>
  <c r="E425" i="52"/>
  <c r="E426" i="52"/>
  <c r="E427" i="52"/>
  <c r="E428" i="52"/>
  <c r="E429" i="52"/>
  <c r="E430" i="52"/>
  <c r="E431" i="52"/>
  <c r="E432" i="52"/>
  <c r="E433" i="52"/>
  <c r="E434" i="52"/>
  <c r="E435" i="52"/>
  <c r="E436" i="52"/>
  <c r="E437" i="52"/>
  <c r="E438" i="52"/>
  <c r="E439" i="52"/>
  <c r="E440" i="52"/>
  <c r="E441" i="52"/>
  <c r="E442" i="52"/>
  <c r="E443" i="52"/>
  <c r="E444" i="52"/>
  <c r="E445" i="52"/>
  <c r="E446" i="52"/>
  <c r="E447" i="52"/>
  <c r="E448" i="52"/>
  <c r="E449" i="52"/>
  <c r="E450" i="52"/>
  <c r="E451" i="52"/>
  <c r="E452" i="52"/>
  <c r="E453" i="52"/>
  <c r="E454" i="52"/>
  <c r="E455" i="52"/>
  <c r="E456" i="52"/>
  <c r="E457" i="52"/>
  <c r="E458" i="52"/>
  <c r="E459" i="52"/>
  <c r="E460" i="52"/>
  <c r="E461" i="52"/>
  <c r="E462" i="52"/>
  <c r="E463" i="52"/>
  <c r="E464" i="52"/>
  <c r="E465" i="52"/>
  <c r="E466" i="52"/>
  <c r="E467" i="52"/>
  <c r="A297" i="52"/>
  <c r="A298" i="52"/>
  <c r="A299" i="52"/>
  <c r="A300" i="52"/>
  <c r="A301" i="52"/>
  <c r="A302" i="52"/>
  <c r="A303" i="52"/>
  <c r="A304" i="52"/>
  <c r="A305" i="52"/>
  <c r="A306" i="52"/>
  <c r="A307" i="52"/>
  <c r="A308" i="52"/>
  <c r="A309" i="52"/>
  <c r="A310" i="52"/>
  <c r="A311" i="52"/>
  <c r="A312" i="52"/>
  <c r="A313" i="52"/>
  <c r="A314" i="52"/>
  <c r="A315" i="52"/>
  <c r="A316" i="52"/>
  <c r="A317" i="52"/>
  <c r="A318" i="52"/>
  <c r="A319" i="52"/>
  <c r="A320" i="52"/>
  <c r="A321" i="52"/>
  <c r="A322" i="52"/>
  <c r="A323" i="52"/>
  <c r="A324" i="52"/>
  <c r="A325" i="52"/>
  <c r="A326" i="52"/>
  <c r="A327" i="52"/>
  <c r="A328" i="52"/>
  <c r="A329" i="52"/>
  <c r="A330" i="52"/>
  <c r="A331" i="52"/>
  <c r="A332" i="52"/>
  <c r="A333" i="52"/>
  <c r="A334" i="52"/>
  <c r="A335" i="52"/>
  <c r="A336" i="52"/>
  <c r="A337" i="52"/>
  <c r="A338" i="52"/>
  <c r="A339" i="52"/>
  <c r="A340" i="52"/>
  <c r="A341" i="52"/>
  <c r="A342" i="52"/>
  <c r="A343" i="52"/>
  <c r="A344" i="52"/>
  <c r="A345" i="52"/>
  <c r="A346" i="52"/>
  <c r="A347" i="52"/>
  <c r="A348" i="52"/>
  <c r="A349" i="52"/>
  <c r="A350" i="52"/>
  <c r="A351" i="52"/>
  <c r="A352" i="52"/>
  <c r="A353" i="52"/>
  <c r="A354" i="52"/>
  <c r="A355" i="52"/>
  <c r="A356" i="52"/>
  <c r="A357" i="52"/>
  <c r="A358" i="52"/>
  <c r="A359" i="52"/>
  <c r="A360" i="52"/>
  <c r="A361" i="52"/>
  <c r="A362" i="52"/>
  <c r="A363" i="52"/>
  <c r="A364" i="52"/>
  <c r="A365" i="52"/>
  <c r="A366" i="52"/>
  <c r="A367" i="52"/>
  <c r="A368" i="52"/>
  <c r="A369" i="52"/>
  <c r="A370" i="52"/>
  <c r="A371" i="52"/>
  <c r="A372" i="52"/>
  <c r="A373" i="52"/>
  <c r="A374" i="52"/>
  <c r="A375" i="52"/>
  <c r="A376" i="52"/>
  <c r="A377" i="52"/>
  <c r="A378" i="52"/>
  <c r="A379" i="52"/>
  <c r="A380" i="52"/>
  <c r="A381" i="52"/>
  <c r="A382" i="52"/>
  <c r="A383" i="52"/>
  <c r="A384" i="52"/>
  <c r="A385" i="52"/>
  <c r="A386" i="52"/>
  <c r="A387" i="52"/>
  <c r="A388" i="52"/>
  <c r="A389" i="52"/>
  <c r="A390" i="52"/>
  <c r="A391" i="52"/>
  <c r="A392" i="52"/>
  <c r="A393" i="52"/>
  <c r="A394" i="52"/>
  <c r="A395" i="52"/>
  <c r="A396" i="52"/>
  <c r="A397" i="52"/>
  <c r="A398" i="52"/>
  <c r="A399" i="52"/>
  <c r="A400" i="52"/>
  <c r="A401" i="52"/>
  <c r="A402" i="52"/>
  <c r="A403" i="52"/>
  <c r="A404" i="52"/>
  <c r="A405" i="52"/>
  <c r="A406" i="52"/>
  <c r="A407" i="52"/>
  <c r="A408" i="52"/>
  <c r="A409" i="52"/>
  <c r="A410" i="52"/>
  <c r="A411" i="52"/>
  <c r="A412" i="52"/>
  <c r="A413" i="52"/>
  <c r="A414" i="52"/>
  <c r="A415" i="52"/>
  <c r="A416" i="52"/>
  <c r="A417" i="52"/>
  <c r="A418" i="52"/>
  <c r="A419" i="52"/>
  <c r="A420" i="52"/>
  <c r="A421" i="52"/>
  <c r="A422" i="52"/>
  <c r="A423" i="52"/>
  <c r="A424" i="52"/>
  <c r="A425" i="52"/>
  <c r="A426" i="52"/>
  <c r="A427" i="52"/>
  <c r="A428" i="52"/>
  <c r="A429" i="52"/>
  <c r="A430" i="52"/>
  <c r="A431" i="52"/>
  <c r="A432" i="52"/>
  <c r="A433" i="52"/>
  <c r="A434" i="52"/>
  <c r="A435" i="52"/>
  <c r="A436" i="52"/>
  <c r="A437" i="52"/>
  <c r="A438" i="52"/>
  <c r="A439" i="52"/>
  <c r="A440" i="52"/>
  <c r="A441" i="52"/>
  <c r="A442" i="52"/>
  <c r="A443" i="52"/>
  <c r="A444" i="52"/>
  <c r="A445" i="52"/>
  <c r="A446" i="52"/>
  <c r="A447" i="52"/>
  <c r="A448" i="52"/>
  <c r="A449" i="52"/>
  <c r="A450" i="52"/>
  <c r="A451" i="52"/>
  <c r="A452" i="52"/>
  <c r="A453" i="52"/>
  <c r="A454" i="52"/>
  <c r="A455" i="52"/>
  <c r="A456" i="52"/>
  <c r="A457" i="52"/>
  <c r="A458" i="52"/>
  <c r="A459" i="52"/>
  <c r="A460" i="52"/>
  <c r="A461" i="52"/>
  <c r="A462" i="52"/>
  <c r="A463" i="52"/>
  <c r="A464" i="52"/>
  <c r="A465" i="52"/>
  <c r="A466" i="52"/>
  <c r="A467" i="52"/>
  <c r="E239" i="52"/>
  <c r="E240" i="52"/>
  <c r="E241" i="52"/>
  <c r="E242" i="52"/>
  <c r="E243" i="52"/>
  <c r="E244" i="52"/>
  <c r="E245" i="52"/>
  <c r="E246" i="52"/>
  <c r="E247" i="52"/>
  <c r="E248" i="52"/>
  <c r="E249" i="52"/>
  <c r="E250" i="52"/>
  <c r="E251" i="52"/>
  <c r="E252" i="52"/>
  <c r="E253" i="52"/>
  <c r="E254" i="52"/>
  <c r="E255" i="52"/>
  <c r="E256" i="52"/>
  <c r="E257" i="52"/>
  <c r="E258" i="52"/>
  <c r="E259" i="52"/>
  <c r="E260" i="52"/>
  <c r="E261" i="52"/>
  <c r="E262" i="52"/>
  <c r="E263" i="52"/>
  <c r="E264" i="52"/>
  <c r="E265" i="52"/>
  <c r="E266" i="52"/>
  <c r="E267" i="52"/>
  <c r="E268" i="52"/>
  <c r="E269" i="52"/>
  <c r="E270" i="52"/>
  <c r="E271" i="52"/>
  <c r="E272" i="52"/>
  <c r="E273" i="52"/>
  <c r="E274" i="52"/>
  <c r="E275" i="52"/>
  <c r="E276" i="52"/>
  <c r="E277" i="52"/>
  <c r="E278" i="52"/>
  <c r="E279" i="52"/>
  <c r="E280" i="52"/>
  <c r="E281" i="52"/>
  <c r="E282" i="52"/>
  <c r="E283" i="52"/>
  <c r="E284" i="52"/>
  <c r="E285" i="52"/>
  <c r="E286" i="52"/>
  <c r="E287" i="52"/>
  <c r="E288" i="52"/>
  <c r="E289" i="52"/>
  <c r="E290" i="52"/>
  <c r="E291" i="52"/>
  <c r="E292" i="52"/>
  <c r="E293" i="52"/>
  <c r="E294" i="52"/>
  <c r="E295" i="52"/>
  <c r="E296" i="52"/>
  <c r="A239" i="52"/>
  <c r="A240" i="52"/>
  <c r="A241" i="52"/>
  <c r="A242" i="52"/>
  <c r="A243" i="52"/>
  <c r="A244" i="52"/>
  <c r="A245" i="52"/>
  <c r="A246" i="52"/>
  <c r="A247" i="52"/>
  <c r="A248" i="52"/>
  <c r="A249" i="52"/>
  <c r="A250" i="52"/>
  <c r="A251" i="52"/>
  <c r="A252" i="52"/>
  <c r="A253" i="52"/>
  <c r="A254" i="52"/>
  <c r="A255" i="52"/>
  <c r="A256" i="52"/>
  <c r="A257" i="52"/>
  <c r="A258" i="52"/>
  <c r="A259" i="52"/>
  <c r="A260" i="52"/>
  <c r="A261" i="52"/>
  <c r="A262" i="52"/>
  <c r="A263" i="52"/>
  <c r="A264" i="52"/>
  <c r="A265" i="52"/>
  <c r="A266" i="52"/>
  <c r="A267" i="52"/>
  <c r="A268" i="52"/>
  <c r="A269" i="52"/>
  <c r="A270" i="52"/>
  <c r="A271" i="52"/>
  <c r="A272" i="52"/>
  <c r="A273" i="52"/>
  <c r="A274" i="52"/>
  <c r="A275" i="52"/>
  <c r="A276" i="52"/>
  <c r="A277" i="52"/>
  <c r="A278" i="52"/>
  <c r="A279" i="52"/>
  <c r="A280" i="52"/>
  <c r="A281" i="52"/>
  <c r="A282" i="52"/>
  <c r="A283" i="52"/>
  <c r="A284" i="52"/>
  <c r="A285" i="52"/>
  <c r="A286" i="52"/>
  <c r="A287" i="52"/>
  <c r="A288" i="52"/>
  <c r="A289" i="52"/>
  <c r="A290" i="52"/>
  <c r="A291" i="52"/>
  <c r="A292" i="52"/>
  <c r="A293" i="52"/>
  <c r="A294" i="52"/>
  <c r="A295" i="52"/>
  <c r="A296" i="52"/>
  <c r="E123" i="52"/>
  <c r="E124" i="52"/>
  <c r="E125" i="52"/>
  <c r="E126" i="52"/>
  <c r="E127" i="52"/>
  <c r="E128" i="52"/>
  <c r="E129" i="52"/>
  <c r="E130" i="52"/>
  <c r="E131" i="52"/>
  <c r="E132" i="52"/>
  <c r="E133" i="52"/>
  <c r="E134" i="52"/>
  <c r="E135" i="52"/>
  <c r="E136" i="52"/>
  <c r="E137" i="52"/>
  <c r="E138" i="52"/>
  <c r="E139" i="52"/>
  <c r="E140" i="52"/>
  <c r="E141" i="52"/>
  <c r="E142" i="52"/>
  <c r="E143" i="52"/>
  <c r="E144" i="52"/>
  <c r="E145" i="52"/>
  <c r="E146" i="52"/>
  <c r="E147" i="52"/>
  <c r="E148" i="52"/>
  <c r="E149" i="52"/>
  <c r="E150" i="52"/>
  <c r="E151" i="52"/>
  <c r="E152" i="52"/>
  <c r="E153" i="52"/>
  <c r="E154" i="52"/>
  <c r="E155" i="52"/>
  <c r="E156" i="52"/>
  <c r="E157" i="52"/>
  <c r="E158" i="52"/>
  <c r="E159" i="52"/>
  <c r="E160" i="52"/>
  <c r="E161" i="52"/>
  <c r="E162" i="52"/>
  <c r="E163" i="52"/>
  <c r="E164" i="52"/>
  <c r="E165" i="52"/>
  <c r="E166" i="52"/>
  <c r="E167" i="52"/>
  <c r="E168" i="52"/>
  <c r="E169" i="52"/>
  <c r="E170" i="52"/>
  <c r="E171" i="52"/>
  <c r="E172" i="52"/>
  <c r="E173" i="52"/>
  <c r="E174" i="52"/>
  <c r="E175" i="52"/>
  <c r="E176" i="52"/>
  <c r="E177" i="52"/>
  <c r="E178" i="52"/>
  <c r="E179" i="52"/>
  <c r="E180" i="52"/>
  <c r="E181" i="52"/>
  <c r="E182" i="52"/>
  <c r="E183" i="52"/>
  <c r="E184" i="52"/>
  <c r="E185" i="52"/>
  <c r="E186" i="52"/>
  <c r="E187" i="52"/>
  <c r="E188" i="52"/>
  <c r="E189" i="52"/>
  <c r="E190" i="52"/>
  <c r="E191" i="52"/>
  <c r="E192" i="52"/>
  <c r="E193" i="52"/>
  <c r="E194" i="52"/>
  <c r="E195" i="52"/>
  <c r="E196" i="52"/>
  <c r="E197" i="52"/>
  <c r="E198" i="52"/>
  <c r="E199" i="52"/>
  <c r="E200" i="52"/>
  <c r="E201" i="52"/>
  <c r="E202" i="52"/>
  <c r="E203" i="52"/>
  <c r="E204" i="52"/>
  <c r="E205" i="52"/>
  <c r="E206" i="52"/>
  <c r="E207" i="52"/>
  <c r="E208" i="52"/>
  <c r="E209" i="52"/>
  <c r="E210" i="52"/>
  <c r="E211" i="52"/>
  <c r="E212" i="52"/>
  <c r="E213" i="52"/>
  <c r="E214" i="52"/>
  <c r="E215" i="52"/>
  <c r="E216" i="52"/>
  <c r="E217" i="52"/>
  <c r="E218" i="52"/>
  <c r="E219" i="52"/>
  <c r="E220" i="52"/>
  <c r="E221" i="52"/>
  <c r="E222" i="52"/>
  <c r="E223" i="52"/>
  <c r="E224" i="52"/>
  <c r="E225" i="52"/>
  <c r="E226" i="52"/>
  <c r="E227" i="52"/>
  <c r="E228" i="52"/>
  <c r="E229" i="52"/>
  <c r="E230" i="52"/>
  <c r="E231" i="52"/>
  <c r="E232" i="52"/>
  <c r="E233" i="52"/>
  <c r="E234" i="52"/>
  <c r="E235" i="52"/>
  <c r="E236" i="52"/>
  <c r="E237" i="52"/>
  <c r="E238" i="52"/>
  <c r="A123" i="52"/>
  <c r="A124" i="52"/>
  <c r="A125" i="52"/>
  <c r="A126" i="52"/>
  <c r="A127" i="52"/>
  <c r="A128" i="52"/>
  <c r="A129" i="52"/>
  <c r="A130" i="52"/>
  <c r="A131" i="52"/>
  <c r="A132" i="52"/>
  <c r="A133" i="52"/>
  <c r="A134" i="52"/>
  <c r="A135" i="52"/>
  <c r="A136" i="52"/>
  <c r="A137" i="52"/>
  <c r="A138" i="52"/>
  <c r="A139" i="52"/>
  <c r="A140" i="52"/>
  <c r="A141" i="52"/>
  <c r="A142" i="52"/>
  <c r="A143" i="52"/>
  <c r="A144" i="52"/>
  <c r="A145" i="52"/>
  <c r="A146" i="52"/>
  <c r="A147" i="52"/>
  <c r="A148" i="52"/>
  <c r="A149" i="52"/>
  <c r="A150" i="52"/>
  <c r="A151" i="52"/>
  <c r="A152" i="52"/>
  <c r="A153" i="52"/>
  <c r="A154" i="52"/>
  <c r="A155" i="52"/>
  <c r="A156" i="52"/>
  <c r="A157" i="52"/>
  <c r="A158" i="52"/>
  <c r="A159" i="52"/>
  <c r="A160" i="52"/>
  <c r="A161" i="52"/>
  <c r="A162" i="52"/>
  <c r="A163" i="52"/>
  <c r="A164" i="52"/>
  <c r="A165" i="52"/>
  <c r="A166" i="52"/>
  <c r="A167" i="52"/>
  <c r="A168" i="52"/>
  <c r="A169" i="52"/>
  <c r="A170" i="52"/>
  <c r="A171" i="52"/>
  <c r="A172" i="52"/>
  <c r="A173" i="52"/>
  <c r="A174" i="52"/>
  <c r="A175" i="52"/>
  <c r="A176" i="52"/>
  <c r="A177" i="52"/>
  <c r="A178" i="52"/>
  <c r="A179" i="52"/>
  <c r="A180" i="52"/>
  <c r="A181" i="52"/>
  <c r="A182" i="52"/>
  <c r="A183" i="52"/>
  <c r="A184" i="52"/>
  <c r="A185" i="52"/>
  <c r="A186" i="52"/>
  <c r="A187" i="52"/>
  <c r="A188" i="52"/>
  <c r="A189" i="52"/>
  <c r="A190" i="52"/>
  <c r="A191" i="52"/>
  <c r="A192" i="52"/>
  <c r="A193" i="52"/>
  <c r="A194" i="52"/>
  <c r="A195" i="52"/>
  <c r="A196" i="52"/>
  <c r="A197" i="52"/>
  <c r="A198" i="52"/>
  <c r="A199" i="52"/>
  <c r="A200" i="52"/>
  <c r="A201" i="52"/>
  <c r="A202" i="52"/>
  <c r="A203" i="52"/>
  <c r="A204" i="52"/>
  <c r="A205" i="52"/>
  <c r="A206" i="52"/>
  <c r="A207" i="52"/>
  <c r="A208" i="52"/>
  <c r="A209" i="52"/>
  <c r="A210" i="52"/>
  <c r="A211" i="52"/>
  <c r="A212" i="52"/>
  <c r="A213" i="52"/>
  <c r="A214" i="52"/>
  <c r="A215" i="52"/>
  <c r="A216" i="52"/>
  <c r="A217" i="52"/>
  <c r="A218" i="52"/>
  <c r="A219" i="52"/>
  <c r="A220" i="52"/>
  <c r="A221" i="52"/>
  <c r="A222" i="52"/>
  <c r="A223" i="52"/>
  <c r="A224" i="52"/>
  <c r="A225" i="52"/>
  <c r="A226" i="52"/>
  <c r="A227" i="52"/>
  <c r="A228" i="52"/>
  <c r="A229" i="52"/>
  <c r="A230" i="52"/>
  <c r="A231" i="52"/>
  <c r="A232" i="52"/>
  <c r="A233" i="52"/>
  <c r="A234" i="52"/>
  <c r="A235" i="52"/>
  <c r="A236" i="52"/>
  <c r="A237" i="52"/>
  <c r="A238" i="52"/>
  <c r="E47" i="52"/>
  <c r="E48" i="52"/>
  <c r="E49" i="52"/>
  <c r="E50" i="52"/>
  <c r="E51" i="52"/>
  <c r="E52" i="52"/>
  <c r="E53" i="52"/>
  <c r="E54" i="52"/>
  <c r="E55" i="52"/>
  <c r="E56" i="52"/>
  <c r="E57" i="52"/>
  <c r="E58" i="52"/>
  <c r="E59" i="52"/>
  <c r="E60" i="52"/>
  <c r="E61" i="52"/>
  <c r="E62" i="52"/>
  <c r="E63" i="52"/>
  <c r="E64" i="52"/>
  <c r="E65" i="52"/>
  <c r="E66" i="52"/>
  <c r="E67" i="52"/>
  <c r="E68" i="52"/>
  <c r="E69" i="52"/>
  <c r="E70" i="52"/>
  <c r="E71" i="52"/>
  <c r="E72" i="52"/>
  <c r="E73" i="52"/>
  <c r="E74" i="52"/>
  <c r="E75" i="52"/>
  <c r="E76" i="52"/>
  <c r="E77" i="52"/>
  <c r="E78" i="52"/>
  <c r="E79" i="52"/>
  <c r="E80" i="52"/>
  <c r="E81" i="52"/>
  <c r="E82" i="52"/>
  <c r="E83" i="52"/>
  <c r="E84" i="52"/>
  <c r="E85" i="52"/>
  <c r="E86" i="52"/>
  <c r="E87" i="52"/>
  <c r="E88" i="52"/>
  <c r="E89" i="52"/>
  <c r="E90" i="52"/>
  <c r="E91" i="52"/>
  <c r="E92" i="52"/>
  <c r="E93" i="52"/>
  <c r="E94" i="52"/>
  <c r="E95" i="52"/>
  <c r="E96" i="52"/>
  <c r="E97" i="52"/>
  <c r="E98" i="52"/>
  <c r="E99" i="52"/>
  <c r="E100" i="52"/>
  <c r="E101" i="52"/>
  <c r="E102" i="52"/>
  <c r="E103" i="52"/>
  <c r="E104" i="52"/>
  <c r="E105" i="52"/>
  <c r="E106" i="52"/>
  <c r="E107" i="52"/>
  <c r="E108" i="52"/>
  <c r="E109" i="52"/>
  <c r="E110" i="52"/>
  <c r="E111" i="52"/>
  <c r="E112" i="52"/>
  <c r="E113" i="52"/>
  <c r="E114" i="52"/>
  <c r="E115" i="52"/>
  <c r="E116" i="52"/>
  <c r="E117" i="52"/>
  <c r="E118" i="52"/>
  <c r="E119" i="52"/>
  <c r="E120" i="52"/>
  <c r="E121" i="52"/>
  <c r="E122" i="52"/>
  <c r="E3" i="5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E41" i="52"/>
  <c r="E42" i="52"/>
  <c r="E43" i="52"/>
  <c r="E44" i="52"/>
  <c r="E45" i="52"/>
  <c r="E46" i="52"/>
  <c r="E2" i="52"/>
  <c r="A47" i="52"/>
  <c r="A48" i="52"/>
  <c r="A49" i="52"/>
  <c r="A50" i="52"/>
  <c r="A51" i="52"/>
  <c r="A52" i="52"/>
  <c r="A53" i="52"/>
  <c r="A54" i="52"/>
  <c r="A55" i="52"/>
  <c r="A56" i="52"/>
  <c r="A57" i="52"/>
  <c r="A58" i="52"/>
  <c r="A59" i="52"/>
  <c r="A60" i="52"/>
  <c r="A61" i="52"/>
  <c r="A62" i="52"/>
  <c r="A63" i="52"/>
  <c r="A64" i="52"/>
  <c r="A65" i="52"/>
  <c r="A66" i="52"/>
  <c r="A67" i="52"/>
  <c r="A68" i="52"/>
  <c r="A69" i="52"/>
  <c r="A70" i="52"/>
  <c r="A71" i="52"/>
  <c r="A72" i="52"/>
  <c r="A73" i="52"/>
  <c r="A74" i="52"/>
  <c r="A75" i="52"/>
  <c r="A76" i="52"/>
  <c r="A77" i="52"/>
  <c r="A78" i="52"/>
  <c r="A79" i="52"/>
  <c r="A80" i="52"/>
  <c r="A81" i="52"/>
  <c r="A82" i="52"/>
  <c r="A83" i="52"/>
  <c r="A84" i="52"/>
  <c r="A85" i="52"/>
  <c r="A86" i="52"/>
  <c r="A87" i="52"/>
  <c r="A88" i="52"/>
  <c r="A89" i="52"/>
  <c r="A90" i="52"/>
  <c r="A91" i="52"/>
  <c r="A92" i="52"/>
  <c r="A93" i="52"/>
  <c r="A94" i="52"/>
  <c r="A95" i="52"/>
  <c r="A96" i="52"/>
  <c r="A97" i="52"/>
  <c r="A98" i="52"/>
  <c r="A99" i="52"/>
  <c r="A100" i="52"/>
  <c r="A101" i="52"/>
  <c r="A102" i="52"/>
  <c r="A103" i="52"/>
  <c r="A104" i="52"/>
  <c r="A105" i="52"/>
  <c r="A106" i="52"/>
  <c r="A107" i="52"/>
  <c r="A108" i="52"/>
  <c r="A109" i="52"/>
  <c r="A110" i="52"/>
  <c r="A111" i="52"/>
  <c r="A112" i="52"/>
  <c r="A113" i="52"/>
  <c r="A114" i="52"/>
  <c r="A115" i="52"/>
  <c r="A116" i="52"/>
  <c r="A117" i="52"/>
  <c r="A118" i="52"/>
  <c r="A119" i="52"/>
  <c r="A120" i="52"/>
  <c r="A121" i="52"/>
  <c r="A122" i="52"/>
  <c r="A3" i="52"/>
  <c r="A4" i="52"/>
  <c r="A5" i="52"/>
  <c r="A6" i="52"/>
  <c r="A7" i="52"/>
  <c r="A8" i="52"/>
  <c r="A9" i="52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A36" i="52"/>
  <c r="A37" i="52"/>
  <c r="A38" i="52"/>
  <c r="A39" i="52"/>
  <c r="A40" i="52"/>
  <c r="A41" i="52"/>
  <c r="A42" i="52"/>
  <c r="A43" i="52"/>
  <c r="A44" i="52"/>
  <c r="A45" i="52"/>
  <c r="A46" i="52"/>
  <c r="A2" i="52"/>
  <c r="F103" i="50"/>
  <c r="F104" i="50"/>
  <c r="F105" i="50"/>
  <c r="F106" i="50"/>
  <c r="F107" i="50"/>
  <c r="F108" i="50"/>
  <c r="F109" i="50"/>
  <c r="F110" i="50"/>
  <c r="F111" i="50"/>
  <c r="F112" i="50"/>
  <c r="F113" i="50"/>
  <c r="F114" i="50"/>
  <c r="F115" i="50"/>
  <c r="F116" i="50"/>
  <c r="F117" i="50"/>
  <c r="F118" i="50"/>
  <c r="F119" i="50"/>
  <c r="F120" i="50"/>
  <c r="F121" i="50"/>
  <c r="F122" i="50"/>
  <c r="F123" i="50"/>
  <c r="F124" i="50"/>
  <c r="F125" i="50"/>
  <c r="F126" i="50"/>
  <c r="F127" i="50"/>
  <c r="F128" i="50"/>
  <c r="F129" i="50"/>
  <c r="F130" i="50"/>
  <c r="F131" i="50"/>
  <c r="F132" i="50"/>
  <c r="F133" i="50"/>
  <c r="F134" i="50"/>
  <c r="F135" i="50"/>
  <c r="F136" i="50"/>
  <c r="F137" i="50"/>
  <c r="F138" i="50"/>
  <c r="F139" i="50"/>
  <c r="F140" i="50"/>
  <c r="F141" i="50"/>
  <c r="F142" i="50"/>
  <c r="F143" i="50"/>
  <c r="F144" i="50"/>
  <c r="F145" i="50"/>
  <c r="F146" i="50"/>
  <c r="F147" i="50"/>
  <c r="F148" i="50"/>
  <c r="F149" i="50"/>
  <c r="F150" i="50"/>
  <c r="F151" i="50"/>
  <c r="F102" i="50"/>
  <c r="G103" i="50"/>
  <c r="G104" i="50"/>
  <c r="G105" i="50"/>
  <c r="G106" i="50"/>
  <c r="G107" i="50"/>
  <c r="G108" i="50"/>
  <c r="G109" i="50"/>
  <c r="G110" i="50"/>
  <c r="G111" i="50"/>
  <c r="G112" i="50"/>
  <c r="G113" i="50"/>
  <c r="G114" i="50"/>
  <c r="G115" i="50"/>
  <c r="G116" i="50"/>
  <c r="G117" i="50"/>
  <c r="G118" i="50"/>
  <c r="G119" i="50"/>
  <c r="G120" i="50"/>
  <c r="G121" i="50"/>
  <c r="G122" i="50"/>
  <c r="G123" i="50"/>
  <c r="G124" i="50"/>
  <c r="G125" i="50"/>
  <c r="G126" i="50"/>
  <c r="G127" i="50"/>
  <c r="G128" i="50"/>
  <c r="G129" i="50"/>
  <c r="G130" i="50"/>
  <c r="G131" i="50"/>
  <c r="G132" i="50"/>
  <c r="G133" i="50"/>
  <c r="G134" i="50"/>
  <c r="G135" i="50"/>
  <c r="G136" i="50"/>
  <c r="G137" i="50"/>
  <c r="G138" i="50"/>
  <c r="G139" i="50"/>
  <c r="G140" i="50"/>
  <c r="G141" i="50"/>
  <c r="G142" i="50"/>
  <c r="G143" i="50"/>
  <c r="G144" i="50"/>
  <c r="G145" i="50"/>
  <c r="G146" i="50"/>
  <c r="G147" i="50"/>
  <c r="G148" i="50"/>
  <c r="G149" i="50"/>
  <c r="G150" i="50"/>
  <c r="G151" i="50"/>
  <c r="G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02" i="50"/>
  <c r="A150" i="50"/>
  <c r="A151" i="50"/>
  <c r="A138" i="50"/>
  <c r="A139" i="50"/>
  <c r="A140" i="50"/>
  <c r="A141" i="50"/>
  <c r="A142" i="50"/>
  <c r="A143" i="50"/>
  <c r="A144" i="50"/>
  <c r="A145" i="50"/>
  <c r="A146" i="50"/>
  <c r="A147" i="50"/>
  <c r="A148" i="50"/>
  <c r="A149" i="50"/>
  <c r="A127" i="50"/>
  <c r="A128" i="50"/>
  <c r="A129" i="50"/>
  <c r="A130" i="50"/>
  <c r="A131" i="50"/>
  <c r="A132" i="50"/>
  <c r="A133" i="50"/>
  <c r="A134" i="50"/>
  <c r="A135" i="50"/>
  <c r="A136" i="50"/>
  <c r="A137" i="50"/>
  <c r="A103" i="50"/>
  <c r="A104" i="50"/>
  <c r="A105" i="50"/>
  <c r="A106" i="50"/>
  <c r="A107" i="50"/>
  <c r="A108" i="50"/>
  <c r="A109" i="50"/>
  <c r="A110" i="50"/>
  <c r="A111" i="50"/>
  <c r="A112" i="50"/>
  <c r="A113" i="50"/>
  <c r="A114" i="50"/>
  <c r="A115" i="50"/>
  <c r="A116" i="50"/>
  <c r="A117" i="50"/>
  <c r="A118" i="50"/>
  <c r="A119" i="50"/>
  <c r="A120" i="50"/>
  <c r="A121" i="50"/>
  <c r="A122" i="50"/>
  <c r="A123" i="50"/>
  <c r="A124" i="50"/>
  <c r="A125" i="50"/>
  <c r="A126" i="50"/>
  <c r="A102" i="50"/>
  <c r="G92" i="50"/>
  <c r="G93" i="50"/>
  <c r="G94" i="50"/>
  <c r="G95" i="50"/>
  <c r="G96" i="50"/>
  <c r="G97" i="50"/>
  <c r="G98" i="50"/>
  <c r="G99" i="50"/>
  <c r="G100" i="50"/>
  <c r="G101" i="50"/>
  <c r="G91" i="50"/>
  <c r="F92" i="50"/>
  <c r="F93" i="50"/>
  <c r="F94" i="50"/>
  <c r="F95" i="50"/>
  <c r="F96" i="50"/>
  <c r="F97" i="50"/>
  <c r="F98" i="50"/>
  <c r="F99" i="50"/>
  <c r="F100" i="50"/>
  <c r="F101" i="50"/>
  <c r="F91" i="50"/>
  <c r="E92" i="50"/>
  <c r="E93" i="50"/>
  <c r="E94" i="50"/>
  <c r="E95" i="50"/>
  <c r="E96" i="50"/>
  <c r="E97" i="50"/>
  <c r="E98" i="50"/>
  <c r="E99" i="50"/>
  <c r="E100" i="50"/>
  <c r="E101" i="50"/>
  <c r="E91" i="50"/>
  <c r="A92" i="50"/>
  <c r="A93" i="50"/>
  <c r="A94" i="50"/>
  <c r="A95" i="50"/>
  <c r="A96" i="50"/>
  <c r="A97" i="50"/>
  <c r="A98" i="50"/>
  <c r="A99" i="50"/>
  <c r="A100" i="50"/>
  <c r="A101" i="50"/>
  <c r="A91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A89" i="50"/>
  <c r="A90" i="50"/>
  <c r="A87" i="50"/>
  <c r="A88" i="50"/>
  <c r="A70" i="50"/>
  <c r="A71" i="50"/>
  <c r="A72" i="50"/>
  <c r="A73" i="50"/>
  <c r="A74" i="50"/>
  <c r="A75" i="50"/>
  <c r="A76" i="50"/>
  <c r="A77" i="50"/>
  <c r="A78" i="50"/>
  <c r="A79" i="50"/>
  <c r="A80" i="50"/>
  <c r="A81" i="50"/>
  <c r="A82" i="50"/>
  <c r="A83" i="50"/>
  <c r="A84" i="50"/>
  <c r="A85" i="50"/>
  <c r="A86" i="50"/>
  <c r="E3" i="50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2" i="50"/>
  <c r="G3" i="50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2" i="50"/>
  <c r="F3" i="50"/>
  <c r="F4" i="50"/>
  <c r="F5" i="50"/>
  <c r="F6" i="50"/>
  <c r="F7" i="50"/>
  <c r="F8" i="50"/>
  <c r="F9" i="50"/>
  <c r="F10" i="50"/>
  <c r="F11" i="50"/>
  <c r="F12" i="50"/>
  <c r="F13" i="50"/>
  <c r="F14" i="50"/>
  <c r="F15" i="50"/>
  <c r="F16" i="50"/>
  <c r="F17" i="50"/>
  <c r="F18" i="50"/>
  <c r="F19" i="50"/>
  <c r="F20" i="50"/>
  <c r="F21" i="50"/>
  <c r="F22" i="50"/>
  <c r="F23" i="50"/>
  <c r="F24" i="50"/>
  <c r="F25" i="50"/>
  <c r="F26" i="50"/>
  <c r="F27" i="50"/>
  <c r="F28" i="50"/>
  <c r="F29" i="50"/>
  <c r="F30" i="50"/>
  <c r="F31" i="50"/>
  <c r="F32" i="50"/>
  <c r="F33" i="50"/>
  <c r="F34" i="5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2" i="50"/>
  <c r="A68" i="50"/>
  <c r="A69" i="50"/>
  <c r="A30" i="50"/>
  <c r="A31" i="50"/>
  <c r="A32" i="50"/>
  <c r="A33" i="50"/>
  <c r="A34" i="50"/>
  <c r="A35" i="50"/>
  <c r="A36" i="50"/>
  <c r="A37" i="50"/>
  <c r="A38" i="50"/>
  <c r="A39" i="50"/>
  <c r="A40" i="50"/>
  <c r="A41" i="50"/>
  <c r="A42" i="50"/>
  <c r="A43" i="50"/>
  <c r="A44" i="50"/>
  <c r="A45" i="50"/>
  <c r="A46" i="50"/>
  <c r="A47" i="50"/>
  <c r="A48" i="50"/>
  <c r="A49" i="50"/>
  <c r="A50" i="50"/>
  <c r="A51" i="50"/>
  <c r="A52" i="50"/>
  <c r="A53" i="50"/>
  <c r="A54" i="50"/>
  <c r="A55" i="50"/>
  <c r="A56" i="50"/>
  <c r="A57" i="50"/>
  <c r="A58" i="50"/>
  <c r="A59" i="50"/>
  <c r="A60" i="50"/>
  <c r="A61" i="50"/>
  <c r="A62" i="50"/>
  <c r="A63" i="50"/>
  <c r="A64" i="50"/>
  <c r="A65" i="50"/>
  <c r="A66" i="50"/>
  <c r="A67" i="50"/>
  <c r="A3" i="50"/>
  <c r="A4" i="50"/>
  <c r="A5" i="50"/>
  <c r="A6" i="50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21" i="50"/>
  <c r="A22" i="50"/>
  <c r="A23" i="50"/>
  <c r="A24" i="50"/>
  <c r="A25" i="50"/>
  <c r="A26" i="50"/>
  <c r="A27" i="50"/>
  <c r="A28" i="50"/>
  <c r="A29" i="50"/>
  <c r="A2" i="50"/>
  <c r="B2" i="47"/>
  <c r="H3" i="47"/>
  <c r="H4" i="47"/>
  <c r="H5" i="47"/>
  <c r="H6" i="47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47" i="47"/>
  <c r="H48" i="47"/>
  <c r="H49" i="47"/>
  <c r="H50" i="47"/>
  <c r="H51" i="47"/>
  <c r="H52" i="47"/>
  <c r="H53" i="47"/>
  <c r="H54" i="47"/>
  <c r="H55" i="47"/>
  <c r="H56" i="47"/>
  <c r="H57" i="47"/>
  <c r="H58" i="47"/>
  <c r="H59" i="47"/>
  <c r="H60" i="47"/>
  <c r="H61" i="47"/>
  <c r="H62" i="47"/>
  <c r="H63" i="47"/>
  <c r="H64" i="47"/>
  <c r="H65" i="47"/>
  <c r="H66" i="47"/>
  <c r="H67" i="47"/>
  <c r="H68" i="47"/>
  <c r="H69" i="47"/>
  <c r="H70" i="47"/>
  <c r="H71" i="47"/>
  <c r="H72" i="47"/>
  <c r="H73" i="47"/>
  <c r="H74" i="47"/>
  <c r="H75" i="47"/>
  <c r="H76" i="47"/>
  <c r="H77" i="47"/>
  <c r="H78" i="47"/>
  <c r="H79" i="47"/>
  <c r="H80" i="47"/>
  <c r="H81" i="47"/>
  <c r="H82" i="47"/>
  <c r="H83" i="47"/>
  <c r="H84" i="47"/>
  <c r="H85" i="47"/>
  <c r="H86" i="47"/>
  <c r="H87" i="47"/>
  <c r="H88" i="47"/>
  <c r="H89" i="47"/>
  <c r="H90" i="47"/>
  <c r="H91" i="47"/>
  <c r="H92" i="47"/>
  <c r="H93" i="47"/>
  <c r="H94" i="47"/>
  <c r="H95" i="47"/>
  <c r="H96" i="47"/>
  <c r="H97" i="47"/>
  <c r="H98" i="47"/>
  <c r="H99" i="47"/>
  <c r="H100" i="47"/>
  <c r="H101" i="47"/>
  <c r="H102" i="47"/>
  <c r="H103" i="47"/>
  <c r="H104" i="47"/>
  <c r="H105" i="47"/>
  <c r="H106" i="47"/>
  <c r="H107" i="47"/>
  <c r="H108" i="47"/>
  <c r="H109" i="47"/>
  <c r="H110" i="47"/>
  <c r="H111" i="47"/>
  <c r="H112" i="47"/>
  <c r="H113" i="47"/>
  <c r="H114" i="47"/>
  <c r="H115" i="47"/>
  <c r="H116" i="47"/>
  <c r="H117" i="47"/>
  <c r="H118" i="47"/>
  <c r="H119" i="47"/>
  <c r="H120" i="47"/>
  <c r="H121" i="47"/>
  <c r="H122" i="47"/>
  <c r="H123" i="47"/>
  <c r="H124" i="47"/>
  <c r="H125" i="47"/>
  <c r="H126" i="47"/>
  <c r="H127" i="47"/>
  <c r="H128" i="47"/>
  <c r="H129" i="47"/>
  <c r="H130" i="47"/>
  <c r="H131" i="47"/>
  <c r="H132" i="47"/>
  <c r="H133" i="47"/>
  <c r="H134" i="47"/>
  <c r="H135" i="47"/>
  <c r="H136" i="47"/>
  <c r="H137" i="47"/>
  <c r="H138" i="47"/>
  <c r="H139" i="47"/>
  <c r="H140" i="47"/>
  <c r="H141" i="47"/>
  <c r="H142" i="47"/>
  <c r="H143" i="47"/>
  <c r="H144" i="47"/>
  <c r="H145" i="47"/>
  <c r="H146" i="47"/>
  <c r="H147" i="47"/>
  <c r="H148" i="47"/>
  <c r="H149" i="47"/>
  <c r="H150" i="47"/>
  <c r="H151" i="47"/>
  <c r="H152" i="47"/>
  <c r="H153" i="47"/>
  <c r="H154" i="47"/>
  <c r="H155" i="47"/>
  <c r="H156" i="47"/>
  <c r="H157" i="47"/>
  <c r="H158" i="47"/>
  <c r="H159" i="47"/>
  <c r="H160" i="47"/>
  <c r="H161" i="47"/>
  <c r="H162" i="47"/>
  <c r="H163" i="47"/>
  <c r="H164" i="47"/>
  <c r="H165" i="47"/>
  <c r="H166" i="47"/>
  <c r="H167" i="47"/>
  <c r="H168" i="47"/>
  <c r="H169" i="47"/>
  <c r="H170" i="47"/>
  <c r="H171" i="47"/>
  <c r="H172" i="47"/>
  <c r="H173" i="47"/>
  <c r="H174" i="47"/>
  <c r="H175" i="47"/>
  <c r="H176" i="47"/>
  <c r="H177" i="47"/>
  <c r="H178" i="47"/>
  <c r="H179" i="47"/>
  <c r="H180" i="47"/>
  <c r="H181" i="47"/>
  <c r="H182" i="47"/>
  <c r="H183" i="47"/>
  <c r="H184" i="47"/>
  <c r="H185" i="47"/>
  <c r="H186" i="47"/>
  <c r="H187" i="47"/>
  <c r="H188" i="47"/>
  <c r="H189" i="47"/>
  <c r="H190" i="47"/>
  <c r="H191" i="47"/>
  <c r="H192" i="47"/>
  <c r="H193" i="47"/>
  <c r="H194" i="47"/>
  <c r="H195" i="47"/>
  <c r="H196" i="47"/>
  <c r="H197" i="47"/>
  <c r="H198" i="47"/>
  <c r="H199" i="47"/>
  <c r="H200" i="47"/>
  <c r="H201" i="47"/>
  <c r="H202" i="47"/>
  <c r="H203" i="47"/>
  <c r="H204" i="47"/>
  <c r="H205" i="47"/>
  <c r="H206" i="47"/>
  <c r="H207" i="47"/>
  <c r="H208" i="47"/>
  <c r="H209" i="47"/>
  <c r="H210" i="47"/>
  <c r="H211" i="47"/>
  <c r="H212" i="47"/>
  <c r="H213" i="47"/>
  <c r="H214" i="47"/>
  <c r="H215" i="47"/>
  <c r="H216" i="47"/>
  <c r="H217" i="47"/>
  <c r="H218" i="47"/>
  <c r="H219" i="47"/>
  <c r="H220" i="47"/>
  <c r="H221" i="47"/>
  <c r="H222" i="47"/>
  <c r="H223" i="47"/>
  <c r="H224" i="47"/>
  <c r="H225" i="47"/>
  <c r="H226" i="47"/>
  <c r="H227" i="47"/>
  <c r="H228" i="47"/>
  <c r="H229" i="47"/>
  <c r="H230" i="47"/>
  <c r="H231" i="47"/>
  <c r="H232" i="47"/>
  <c r="H233" i="47"/>
  <c r="H234" i="47"/>
  <c r="H235" i="47"/>
  <c r="H236" i="47"/>
  <c r="H237" i="47"/>
  <c r="H238" i="47"/>
  <c r="H239" i="47"/>
  <c r="H240" i="47"/>
  <c r="H241" i="47"/>
  <c r="H242" i="47"/>
  <c r="H243" i="47"/>
  <c r="H244" i="47"/>
  <c r="H245" i="47"/>
  <c r="H246" i="47"/>
  <c r="H247" i="47"/>
  <c r="H248" i="47"/>
  <c r="H249" i="47"/>
  <c r="H250" i="47"/>
  <c r="H251" i="47"/>
  <c r="H252" i="47"/>
  <c r="H253" i="47"/>
  <c r="H254" i="47"/>
  <c r="H255" i="47"/>
  <c r="H256" i="47"/>
  <c r="H257" i="47"/>
  <c r="H258" i="47"/>
  <c r="H259" i="47"/>
  <c r="H260" i="47"/>
  <c r="H261" i="47"/>
  <c r="H262" i="47"/>
  <c r="H263" i="47"/>
  <c r="H264" i="47"/>
  <c r="H265" i="47"/>
  <c r="H266" i="47"/>
  <c r="H267" i="47"/>
  <c r="H268" i="47"/>
  <c r="H269" i="47"/>
  <c r="H270" i="47"/>
  <c r="H271" i="47"/>
  <c r="H272" i="47"/>
  <c r="H273" i="47"/>
  <c r="H274" i="47"/>
  <c r="H275" i="47"/>
  <c r="H276" i="47"/>
  <c r="H277" i="47"/>
  <c r="H278" i="47"/>
  <c r="H279" i="47"/>
  <c r="H280" i="47"/>
  <c r="H281" i="47"/>
  <c r="H282" i="47"/>
  <c r="H283" i="47"/>
  <c r="H284" i="47"/>
  <c r="H285" i="47"/>
  <c r="H286" i="47"/>
  <c r="H287" i="47"/>
  <c r="H288" i="47"/>
  <c r="H289" i="47"/>
  <c r="H290" i="47"/>
  <c r="H291" i="47"/>
  <c r="H292" i="47"/>
  <c r="H293" i="47"/>
  <c r="H294" i="47"/>
  <c r="H295" i="47"/>
  <c r="H296" i="47"/>
  <c r="H297" i="47"/>
  <c r="H298" i="47"/>
  <c r="H299" i="47"/>
  <c r="H300" i="47"/>
  <c r="H301" i="47"/>
  <c r="H302" i="47"/>
  <c r="H303" i="47"/>
  <c r="H304" i="47"/>
  <c r="H305" i="47"/>
  <c r="H306" i="47"/>
  <c r="H307" i="47"/>
  <c r="H308" i="47"/>
  <c r="H309" i="47"/>
  <c r="H310" i="47"/>
  <c r="H311" i="47"/>
  <c r="H312" i="47"/>
  <c r="H313" i="47"/>
  <c r="H314" i="47"/>
  <c r="H315" i="47"/>
  <c r="H316" i="47"/>
  <c r="H317" i="47"/>
  <c r="H318" i="47"/>
  <c r="H319" i="47"/>
  <c r="H320" i="47"/>
  <c r="H321" i="47"/>
  <c r="H322" i="47"/>
  <c r="H323" i="47"/>
  <c r="H324" i="47"/>
  <c r="H325" i="47"/>
  <c r="H326" i="47"/>
  <c r="H327" i="47"/>
  <c r="H328" i="47"/>
  <c r="H329" i="47"/>
  <c r="H330" i="47"/>
  <c r="H331" i="47"/>
  <c r="H332" i="47"/>
  <c r="H333" i="47"/>
  <c r="H334" i="47"/>
  <c r="H335" i="47"/>
  <c r="H336" i="47"/>
  <c r="H337" i="47"/>
  <c r="H338" i="47"/>
  <c r="H339" i="47"/>
  <c r="H340" i="47"/>
  <c r="H341" i="47"/>
  <c r="H342" i="47"/>
  <c r="H343" i="47"/>
  <c r="H344" i="47"/>
  <c r="H345" i="47"/>
  <c r="H346" i="47"/>
  <c r="H347" i="47"/>
  <c r="H348" i="47"/>
  <c r="H349" i="47"/>
  <c r="H350" i="47"/>
  <c r="H351" i="47"/>
  <c r="H352" i="47"/>
  <c r="H353" i="47"/>
  <c r="H354" i="47"/>
  <c r="H355" i="47"/>
  <c r="H356" i="47"/>
  <c r="H357" i="47"/>
  <c r="H358" i="47"/>
  <c r="H359" i="47"/>
  <c r="H360" i="47"/>
  <c r="H361" i="47"/>
  <c r="H362" i="47"/>
  <c r="H363" i="47"/>
  <c r="H364" i="47"/>
  <c r="H365" i="47"/>
  <c r="H366" i="47"/>
  <c r="H367" i="47"/>
  <c r="H368" i="47"/>
  <c r="H369" i="47"/>
  <c r="H370" i="47"/>
  <c r="H371" i="47"/>
  <c r="H372" i="47"/>
  <c r="H373" i="47"/>
  <c r="H374" i="47"/>
  <c r="H375" i="47"/>
  <c r="H376" i="47"/>
  <c r="H377" i="47"/>
  <c r="H378" i="47"/>
  <c r="H379" i="47"/>
  <c r="H380" i="47"/>
  <c r="H381" i="47"/>
  <c r="H382" i="47"/>
  <c r="H383" i="47"/>
  <c r="H384" i="47"/>
  <c r="H385" i="47"/>
  <c r="H386" i="47"/>
  <c r="H387" i="47"/>
  <c r="H388" i="47"/>
  <c r="H389" i="47"/>
  <c r="H390" i="47"/>
  <c r="H391" i="47"/>
  <c r="H392" i="47"/>
  <c r="H393" i="47"/>
  <c r="H394" i="47"/>
  <c r="H395" i="47"/>
  <c r="H396" i="47"/>
  <c r="H397" i="47"/>
  <c r="H398" i="47"/>
  <c r="H399" i="47"/>
  <c r="H400" i="47"/>
  <c r="H401" i="47"/>
  <c r="H402" i="47"/>
  <c r="H403" i="47"/>
  <c r="H404" i="47"/>
  <c r="H405" i="47"/>
  <c r="H406" i="47"/>
  <c r="H407" i="47"/>
  <c r="H408" i="47"/>
  <c r="H409" i="47"/>
  <c r="H410" i="47"/>
  <c r="H411" i="47"/>
  <c r="H412" i="47"/>
  <c r="H413" i="47"/>
  <c r="H414" i="47"/>
  <c r="H415" i="47"/>
  <c r="H416" i="47"/>
  <c r="H417" i="47"/>
  <c r="H418" i="47"/>
  <c r="H419" i="47"/>
  <c r="H420" i="47"/>
  <c r="H421" i="47"/>
  <c r="H422" i="47"/>
  <c r="H423" i="47"/>
  <c r="H424" i="47"/>
  <c r="H425" i="47"/>
  <c r="H426" i="47"/>
  <c r="H427" i="47"/>
  <c r="H428" i="47"/>
  <c r="H429" i="47"/>
  <c r="H430" i="47"/>
  <c r="H431" i="47"/>
  <c r="H432" i="47"/>
  <c r="H433" i="47"/>
  <c r="H434" i="47"/>
  <c r="H435" i="47"/>
  <c r="H436" i="47"/>
  <c r="H437" i="47"/>
  <c r="H438" i="47"/>
  <c r="H439" i="47"/>
  <c r="H440" i="47"/>
  <c r="H441" i="47"/>
  <c r="H442" i="47"/>
  <c r="H443" i="47"/>
  <c r="H444" i="47"/>
  <c r="H445" i="47"/>
  <c r="H446" i="47"/>
  <c r="H447" i="47"/>
  <c r="H448" i="47"/>
  <c r="H449" i="47"/>
  <c r="H450" i="47"/>
  <c r="H451" i="47"/>
  <c r="H452" i="47"/>
  <c r="H453" i="47"/>
  <c r="H454" i="47"/>
  <c r="H455" i="47"/>
  <c r="H456" i="47"/>
  <c r="H457" i="47"/>
  <c r="H458" i="47"/>
  <c r="H459" i="47"/>
  <c r="H460" i="47"/>
  <c r="H461" i="47"/>
  <c r="H462" i="47"/>
  <c r="H463" i="47"/>
  <c r="H464" i="47"/>
  <c r="H465" i="47"/>
  <c r="H466" i="47"/>
  <c r="H467" i="47"/>
  <c r="H468" i="47"/>
  <c r="H469" i="47"/>
  <c r="H470" i="47"/>
  <c r="H471" i="47"/>
  <c r="H472" i="47"/>
  <c r="H473" i="47"/>
  <c r="H474" i="47"/>
  <c r="H475" i="47"/>
  <c r="H476" i="47"/>
  <c r="H477" i="47"/>
  <c r="H478" i="47"/>
  <c r="H479" i="47"/>
  <c r="H480" i="47"/>
  <c r="H481" i="47"/>
  <c r="H482" i="47"/>
  <c r="H483" i="47"/>
  <c r="H484" i="47"/>
  <c r="H485" i="47"/>
  <c r="H486" i="47"/>
  <c r="H487" i="47"/>
  <c r="H488" i="47"/>
  <c r="H489" i="47"/>
  <c r="H490" i="47"/>
  <c r="H491" i="47"/>
  <c r="H492" i="47"/>
  <c r="H493" i="47"/>
  <c r="H494" i="47"/>
  <c r="H495" i="47"/>
  <c r="H496" i="47"/>
  <c r="H497" i="47"/>
  <c r="H498" i="47"/>
  <c r="H499" i="47"/>
  <c r="H500" i="47"/>
  <c r="H501" i="47"/>
  <c r="H502" i="47"/>
  <c r="H503" i="47"/>
  <c r="H504" i="47"/>
  <c r="H505" i="47"/>
  <c r="H506" i="47"/>
  <c r="H507" i="47"/>
  <c r="H508" i="47"/>
  <c r="H509" i="47"/>
  <c r="H510" i="47"/>
  <c r="H511" i="47"/>
  <c r="H512" i="47"/>
  <c r="H513" i="47"/>
  <c r="H514" i="47"/>
  <c r="H515" i="47"/>
  <c r="H516" i="47"/>
  <c r="H517" i="47"/>
  <c r="H518" i="47"/>
  <c r="H519" i="47"/>
  <c r="H520" i="47"/>
  <c r="H521" i="47"/>
  <c r="H522" i="47"/>
  <c r="H523" i="47"/>
  <c r="H524" i="47"/>
  <c r="H525" i="47"/>
  <c r="H526" i="47"/>
  <c r="H527" i="47"/>
  <c r="H528" i="47"/>
  <c r="H529" i="47"/>
  <c r="H530" i="47"/>
  <c r="H531" i="47"/>
  <c r="H532" i="47"/>
  <c r="H533" i="47"/>
  <c r="H534" i="47"/>
  <c r="H535" i="47"/>
  <c r="H536" i="47"/>
  <c r="H537" i="47"/>
  <c r="H538" i="47"/>
  <c r="H539" i="47"/>
  <c r="H540" i="47"/>
  <c r="H541" i="47"/>
  <c r="H542" i="47"/>
  <c r="H543" i="47"/>
  <c r="H544" i="47"/>
  <c r="H545" i="47"/>
  <c r="H546" i="47"/>
  <c r="H547" i="47"/>
  <c r="H548" i="47"/>
  <c r="H549" i="47"/>
  <c r="H550" i="47"/>
  <c r="H551" i="47"/>
  <c r="H552" i="47"/>
  <c r="H553" i="47"/>
  <c r="H554" i="47"/>
  <c r="H555" i="47"/>
  <c r="H556" i="47"/>
  <c r="H557" i="47"/>
  <c r="H558" i="47"/>
  <c r="H559" i="47"/>
  <c r="H560" i="47"/>
  <c r="H561" i="47"/>
  <c r="H562" i="47"/>
  <c r="H563" i="47"/>
  <c r="H564" i="47"/>
  <c r="H565" i="47"/>
  <c r="H566" i="47"/>
  <c r="H567" i="47"/>
  <c r="H568" i="47"/>
  <c r="H569" i="47"/>
  <c r="H570" i="47"/>
  <c r="H571" i="47"/>
  <c r="H572" i="47"/>
  <c r="H573" i="47"/>
  <c r="H574" i="47"/>
  <c r="H575" i="47"/>
  <c r="H576" i="47"/>
  <c r="H577" i="47"/>
  <c r="H578" i="47"/>
  <c r="H579" i="47"/>
  <c r="H580" i="47"/>
  <c r="H581" i="47"/>
  <c r="H582" i="47"/>
  <c r="H583" i="47"/>
  <c r="H584" i="47"/>
  <c r="H585" i="47"/>
  <c r="H586" i="47"/>
  <c r="H587" i="47"/>
  <c r="H588" i="47"/>
  <c r="H589" i="47"/>
  <c r="H590" i="47"/>
  <c r="H591" i="47"/>
  <c r="H592" i="47"/>
  <c r="H593" i="47"/>
  <c r="H594" i="47"/>
  <c r="H595" i="47"/>
  <c r="H596" i="47"/>
  <c r="H597" i="47"/>
  <c r="H598" i="47"/>
  <c r="H599" i="47"/>
  <c r="H600" i="47"/>
  <c r="H601" i="47"/>
  <c r="H602" i="47"/>
  <c r="H603" i="47"/>
  <c r="H604" i="47"/>
  <c r="H605" i="47"/>
  <c r="H606" i="47"/>
  <c r="H607" i="47"/>
  <c r="H608" i="47"/>
  <c r="H609" i="47"/>
  <c r="H610" i="47"/>
  <c r="H611" i="47"/>
  <c r="H612" i="47"/>
  <c r="H613" i="47"/>
  <c r="H614" i="47"/>
  <c r="H615" i="47"/>
  <c r="H616" i="47"/>
  <c r="H617" i="47"/>
  <c r="H618" i="47"/>
  <c r="H619" i="47"/>
  <c r="H620" i="47"/>
  <c r="H621" i="47"/>
  <c r="H622" i="47"/>
  <c r="H623" i="47"/>
  <c r="H624" i="47"/>
  <c r="H625" i="47"/>
  <c r="H626" i="47"/>
  <c r="H627" i="47"/>
  <c r="H628" i="47"/>
  <c r="H629" i="47"/>
  <c r="H630" i="47"/>
  <c r="H631" i="47"/>
  <c r="H632" i="47"/>
  <c r="H633" i="47"/>
  <c r="H634" i="47"/>
  <c r="H635" i="47"/>
  <c r="H636" i="47"/>
  <c r="H637" i="47"/>
  <c r="H638" i="47"/>
  <c r="H639" i="47"/>
  <c r="H640" i="47"/>
  <c r="H641" i="47"/>
  <c r="H642" i="47"/>
  <c r="H643" i="47"/>
  <c r="H644" i="47"/>
  <c r="H645" i="47"/>
  <c r="H646" i="47"/>
  <c r="H647" i="47"/>
  <c r="H648" i="47"/>
  <c r="H649" i="47"/>
  <c r="H650" i="47"/>
  <c r="H651" i="47"/>
  <c r="H652" i="47"/>
  <c r="H653" i="47"/>
  <c r="H654" i="47"/>
  <c r="H655" i="47"/>
  <c r="H656" i="47"/>
  <c r="H657" i="47"/>
  <c r="H658" i="47"/>
  <c r="H659" i="47"/>
  <c r="H660" i="47"/>
  <c r="H661" i="47"/>
  <c r="H662" i="47"/>
  <c r="H663" i="47"/>
  <c r="H664" i="47"/>
  <c r="H665" i="47"/>
  <c r="H666" i="47"/>
  <c r="H667" i="47"/>
  <c r="H668" i="47"/>
  <c r="H669" i="47"/>
  <c r="H670" i="47"/>
  <c r="H671" i="47"/>
  <c r="H672" i="47"/>
  <c r="H673" i="47"/>
  <c r="H674" i="47"/>
  <c r="H675" i="47"/>
  <c r="H676" i="47"/>
  <c r="H677" i="47"/>
  <c r="H678" i="47"/>
  <c r="H679" i="47"/>
  <c r="H680" i="47"/>
  <c r="H681" i="47"/>
  <c r="H682" i="47"/>
  <c r="H683" i="47"/>
  <c r="H684" i="47"/>
  <c r="H685" i="47"/>
  <c r="H686" i="47"/>
  <c r="H687" i="47"/>
  <c r="H688" i="47"/>
  <c r="H689" i="47"/>
  <c r="H690" i="47"/>
  <c r="H691" i="47"/>
  <c r="H692" i="47"/>
  <c r="H693" i="47"/>
  <c r="H694" i="47"/>
  <c r="H695" i="47"/>
  <c r="H696" i="47"/>
  <c r="H697" i="47"/>
  <c r="H698" i="47"/>
  <c r="H699" i="47"/>
  <c r="H700" i="47"/>
  <c r="H701" i="47"/>
  <c r="H702" i="47"/>
  <c r="H703" i="47"/>
  <c r="H704" i="47"/>
  <c r="H705" i="47"/>
  <c r="H706" i="47"/>
  <c r="H707" i="47"/>
  <c r="H708" i="47"/>
  <c r="H709" i="47"/>
  <c r="H710" i="47"/>
  <c r="H711" i="47"/>
  <c r="H712" i="47"/>
  <c r="H713" i="47"/>
  <c r="H714" i="47"/>
  <c r="H715" i="47"/>
  <c r="H716" i="47"/>
  <c r="H717" i="47"/>
  <c r="H718" i="47"/>
  <c r="H719" i="47"/>
  <c r="H720" i="47"/>
  <c r="H721" i="47"/>
  <c r="H722" i="47"/>
  <c r="H723" i="47"/>
  <c r="H724" i="47"/>
  <c r="H725" i="47"/>
  <c r="H726" i="47"/>
  <c r="H727" i="47"/>
  <c r="H728" i="47"/>
  <c r="H729" i="47"/>
  <c r="H730" i="47"/>
  <c r="H731" i="47"/>
  <c r="H732" i="47"/>
  <c r="H733" i="47"/>
  <c r="H734" i="47"/>
  <c r="H735" i="47"/>
  <c r="H736" i="47"/>
  <c r="H737" i="47"/>
  <c r="H738" i="47"/>
  <c r="H739" i="47"/>
  <c r="H740" i="47"/>
  <c r="H741" i="47"/>
  <c r="H742" i="47"/>
  <c r="H743" i="47"/>
  <c r="H744" i="47"/>
  <c r="H745" i="47"/>
  <c r="H746" i="47"/>
  <c r="H747" i="47"/>
  <c r="H748" i="47"/>
  <c r="H749" i="47"/>
  <c r="H750" i="47"/>
  <c r="H751" i="47"/>
  <c r="H752" i="47"/>
  <c r="H753" i="47"/>
  <c r="H754" i="47"/>
  <c r="H755" i="47"/>
  <c r="H756" i="47"/>
  <c r="H757" i="47"/>
  <c r="H758" i="47"/>
  <c r="H759" i="47"/>
  <c r="H760" i="47"/>
  <c r="H761" i="47"/>
  <c r="H762" i="47"/>
  <c r="H763" i="47"/>
  <c r="H764" i="47"/>
  <c r="H765" i="47"/>
  <c r="H766" i="47"/>
  <c r="H767" i="47"/>
  <c r="H768" i="47"/>
  <c r="H769" i="47"/>
  <c r="H770" i="47"/>
  <c r="H771" i="47"/>
  <c r="H772" i="47"/>
  <c r="H773" i="47"/>
  <c r="H774" i="47"/>
  <c r="H775" i="47"/>
  <c r="H776" i="47"/>
  <c r="H777" i="47"/>
  <c r="H778" i="47"/>
  <c r="H779" i="47"/>
  <c r="H780" i="47"/>
  <c r="H781" i="47"/>
  <c r="H782" i="47"/>
  <c r="H783" i="47"/>
  <c r="H784" i="47"/>
  <c r="H785" i="47"/>
  <c r="H786" i="47"/>
  <c r="H787" i="47"/>
  <c r="H788" i="47"/>
  <c r="H789" i="47"/>
  <c r="H790" i="47"/>
  <c r="H791" i="47"/>
  <c r="H792" i="47"/>
  <c r="H793" i="47"/>
  <c r="H794" i="47"/>
  <c r="H795" i="47"/>
  <c r="H796" i="47"/>
  <c r="H797" i="47"/>
  <c r="H798" i="47"/>
  <c r="H799" i="47"/>
  <c r="H800" i="47"/>
  <c r="H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123" i="47"/>
  <c r="G124" i="47"/>
  <c r="G125" i="47"/>
  <c r="G126" i="47"/>
  <c r="G127" i="47"/>
  <c r="G128" i="47"/>
  <c r="G129" i="47"/>
  <c r="G130" i="47"/>
  <c r="G131" i="47"/>
  <c r="G132" i="47"/>
  <c r="G133" i="47"/>
  <c r="G134" i="47"/>
  <c r="G135" i="47"/>
  <c r="G136" i="47"/>
  <c r="G137" i="47"/>
  <c r="G138" i="47"/>
  <c r="G139" i="47"/>
  <c r="G140" i="47"/>
  <c r="G141" i="47"/>
  <c r="G142" i="47"/>
  <c r="G143" i="47"/>
  <c r="G144" i="47"/>
  <c r="G145" i="47"/>
  <c r="G146" i="47"/>
  <c r="G147" i="47"/>
  <c r="G148" i="47"/>
  <c r="G149" i="47"/>
  <c r="G150" i="47"/>
  <c r="G151" i="47"/>
  <c r="G152" i="47"/>
  <c r="G153" i="47"/>
  <c r="G154" i="47"/>
  <c r="G155" i="47"/>
  <c r="G156" i="47"/>
  <c r="G157" i="47"/>
  <c r="G158" i="47"/>
  <c r="G159" i="47"/>
  <c r="G160" i="47"/>
  <c r="G161" i="47"/>
  <c r="G162" i="47"/>
  <c r="G163" i="47"/>
  <c r="G164" i="47"/>
  <c r="G165" i="47"/>
  <c r="G166" i="47"/>
  <c r="G167" i="47"/>
  <c r="G168" i="47"/>
  <c r="G169" i="47"/>
  <c r="G170" i="47"/>
  <c r="G171" i="47"/>
  <c r="G172" i="47"/>
  <c r="G173" i="47"/>
  <c r="G174" i="47"/>
  <c r="G175" i="47"/>
  <c r="G176" i="47"/>
  <c r="G177" i="47"/>
  <c r="G178" i="47"/>
  <c r="G179" i="47"/>
  <c r="G180" i="47"/>
  <c r="G181" i="47"/>
  <c r="G182" i="47"/>
  <c r="G183" i="47"/>
  <c r="G184" i="47"/>
  <c r="G185" i="47"/>
  <c r="G186" i="47"/>
  <c r="G187" i="47"/>
  <c r="G188" i="47"/>
  <c r="G189" i="47"/>
  <c r="G190" i="47"/>
  <c r="G191" i="47"/>
  <c r="G192" i="47"/>
  <c r="G193" i="47"/>
  <c r="G194" i="47"/>
  <c r="G195" i="47"/>
  <c r="G196" i="47"/>
  <c r="G197" i="47"/>
  <c r="G198" i="47"/>
  <c r="G199" i="47"/>
  <c r="G200" i="47"/>
  <c r="G201" i="47"/>
  <c r="G202" i="47"/>
  <c r="G203" i="47"/>
  <c r="G204" i="47"/>
  <c r="G205" i="47"/>
  <c r="G206" i="47"/>
  <c r="G207" i="47"/>
  <c r="G208" i="47"/>
  <c r="G209" i="47"/>
  <c r="G210" i="47"/>
  <c r="G211" i="47"/>
  <c r="G212" i="47"/>
  <c r="G213" i="47"/>
  <c r="G214" i="47"/>
  <c r="G215" i="47"/>
  <c r="G216" i="47"/>
  <c r="G217" i="47"/>
  <c r="G218" i="47"/>
  <c r="G219" i="47"/>
  <c r="G220" i="47"/>
  <c r="G221" i="47"/>
  <c r="G222" i="47"/>
  <c r="G223" i="47"/>
  <c r="G224" i="47"/>
  <c r="G225" i="47"/>
  <c r="G226" i="47"/>
  <c r="G227" i="47"/>
  <c r="G228" i="47"/>
  <c r="G229" i="47"/>
  <c r="G230" i="47"/>
  <c r="G231" i="47"/>
  <c r="G232" i="47"/>
  <c r="G233" i="47"/>
  <c r="G234" i="47"/>
  <c r="G235" i="47"/>
  <c r="G236" i="47"/>
  <c r="G237" i="47"/>
  <c r="G238" i="47"/>
  <c r="G239" i="47"/>
  <c r="G240" i="47"/>
  <c r="G241" i="47"/>
  <c r="G242" i="47"/>
  <c r="G243" i="47"/>
  <c r="G244" i="47"/>
  <c r="G245" i="47"/>
  <c r="G246" i="47"/>
  <c r="G247" i="47"/>
  <c r="G248" i="47"/>
  <c r="G249" i="47"/>
  <c r="G250" i="47"/>
  <c r="G251" i="47"/>
  <c r="G252" i="47"/>
  <c r="G253" i="47"/>
  <c r="G254" i="47"/>
  <c r="G255" i="47"/>
  <c r="G256" i="47"/>
  <c r="G257" i="47"/>
  <c r="G258" i="47"/>
  <c r="G259" i="47"/>
  <c r="G260" i="47"/>
  <c r="G261" i="47"/>
  <c r="G262" i="47"/>
  <c r="G263" i="47"/>
  <c r="G264" i="47"/>
  <c r="G265" i="47"/>
  <c r="G266" i="47"/>
  <c r="G267" i="47"/>
  <c r="G268" i="47"/>
  <c r="G269" i="47"/>
  <c r="G270" i="47"/>
  <c r="G271" i="47"/>
  <c r="G272" i="47"/>
  <c r="G273" i="47"/>
  <c r="G274" i="47"/>
  <c r="G275" i="47"/>
  <c r="G276" i="47"/>
  <c r="G277" i="47"/>
  <c r="G278" i="47"/>
  <c r="G279" i="47"/>
  <c r="G280" i="47"/>
  <c r="G281" i="47"/>
  <c r="G282" i="47"/>
  <c r="G283" i="47"/>
  <c r="G284" i="47"/>
  <c r="G285" i="47"/>
  <c r="G286" i="47"/>
  <c r="G287" i="47"/>
  <c r="G288" i="47"/>
  <c r="G289" i="47"/>
  <c r="G290" i="47"/>
  <c r="G291" i="47"/>
  <c r="G292" i="47"/>
  <c r="G293" i="47"/>
  <c r="G294" i="47"/>
  <c r="G295" i="47"/>
  <c r="G296" i="47"/>
  <c r="G297" i="47"/>
  <c r="G298" i="47"/>
  <c r="G299" i="47"/>
  <c r="G300" i="47"/>
  <c r="G301" i="47"/>
  <c r="G302" i="47"/>
  <c r="G303" i="47"/>
  <c r="G304" i="47"/>
  <c r="G305" i="47"/>
  <c r="G306" i="47"/>
  <c r="G307" i="47"/>
  <c r="G308" i="47"/>
  <c r="G309" i="47"/>
  <c r="G310" i="47"/>
  <c r="G311" i="47"/>
  <c r="G312" i="47"/>
  <c r="G313" i="47"/>
  <c r="G314" i="47"/>
  <c r="G315" i="47"/>
  <c r="G316" i="47"/>
  <c r="G317" i="47"/>
  <c r="G318" i="47"/>
  <c r="G319" i="47"/>
  <c r="G320" i="47"/>
  <c r="G321" i="47"/>
  <c r="G322" i="47"/>
  <c r="G323" i="47"/>
  <c r="G324" i="47"/>
  <c r="G325" i="47"/>
  <c r="G326" i="47"/>
  <c r="G327" i="47"/>
  <c r="G328" i="47"/>
  <c r="G329" i="47"/>
  <c r="G330" i="47"/>
  <c r="G331" i="47"/>
  <c r="G332" i="47"/>
  <c r="G333" i="47"/>
  <c r="G334" i="47"/>
  <c r="G335" i="47"/>
  <c r="G336" i="47"/>
  <c r="G337" i="47"/>
  <c r="G338" i="47"/>
  <c r="G339" i="47"/>
  <c r="G340" i="47"/>
  <c r="G341" i="47"/>
  <c r="G342" i="47"/>
  <c r="G343" i="47"/>
  <c r="G344" i="47"/>
  <c r="G345" i="47"/>
  <c r="G346" i="47"/>
  <c r="G347" i="47"/>
  <c r="G348" i="47"/>
  <c r="G349" i="47"/>
  <c r="G350" i="47"/>
  <c r="G351" i="47"/>
  <c r="G352" i="47"/>
  <c r="G353" i="47"/>
  <c r="G354" i="47"/>
  <c r="G355" i="47"/>
  <c r="G356" i="47"/>
  <c r="G357" i="47"/>
  <c r="G358" i="47"/>
  <c r="G359" i="47"/>
  <c r="G360" i="47"/>
  <c r="G361" i="47"/>
  <c r="G362" i="47"/>
  <c r="G363" i="47"/>
  <c r="G364" i="47"/>
  <c r="G365" i="47"/>
  <c r="G366" i="47"/>
  <c r="G367" i="47"/>
  <c r="G368" i="47"/>
  <c r="G369" i="47"/>
  <c r="G370" i="47"/>
  <c r="G371" i="47"/>
  <c r="G372" i="47"/>
  <c r="G373" i="47"/>
  <c r="G374" i="47"/>
  <c r="G375" i="47"/>
  <c r="G376" i="47"/>
  <c r="G377" i="47"/>
  <c r="G378" i="47"/>
  <c r="G379" i="47"/>
  <c r="G380" i="47"/>
  <c r="G381" i="47"/>
  <c r="G382" i="47"/>
  <c r="G383" i="47"/>
  <c r="G384" i="47"/>
  <c r="G385" i="47"/>
  <c r="G386" i="47"/>
  <c r="G387" i="47"/>
  <c r="G388" i="47"/>
  <c r="G389" i="47"/>
  <c r="G390" i="47"/>
  <c r="G391" i="47"/>
  <c r="G392" i="47"/>
  <c r="G393" i="47"/>
  <c r="G394" i="47"/>
  <c r="G395" i="47"/>
  <c r="G396" i="47"/>
  <c r="G397" i="47"/>
  <c r="G398" i="47"/>
  <c r="G399" i="47"/>
  <c r="G400" i="47"/>
  <c r="G401" i="47"/>
  <c r="G402" i="47"/>
  <c r="G403" i="47"/>
  <c r="G404" i="47"/>
  <c r="G405" i="47"/>
  <c r="G406" i="47"/>
  <c r="G407" i="47"/>
  <c r="G408" i="47"/>
  <c r="G409" i="47"/>
  <c r="G410" i="47"/>
  <c r="G411" i="47"/>
  <c r="G412" i="47"/>
  <c r="G413" i="47"/>
  <c r="G414" i="47"/>
  <c r="G415" i="47"/>
  <c r="G416" i="47"/>
  <c r="G417" i="47"/>
  <c r="G418" i="47"/>
  <c r="G419" i="47"/>
  <c r="G420" i="47"/>
  <c r="G421" i="47"/>
  <c r="G422" i="47"/>
  <c r="G423" i="47"/>
  <c r="G424" i="47"/>
  <c r="G425" i="47"/>
  <c r="G426" i="47"/>
  <c r="G427" i="47"/>
  <c r="G428" i="47"/>
  <c r="G429" i="47"/>
  <c r="G430" i="47"/>
  <c r="G431" i="47"/>
  <c r="G432" i="47"/>
  <c r="G433" i="47"/>
  <c r="G434" i="47"/>
  <c r="G435" i="47"/>
  <c r="G436" i="47"/>
  <c r="G437" i="47"/>
  <c r="G438" i="47"/>
  <c r="G439" i="47"/>
  <c r="G440" i="47"/>
  <c r="G441" i="47"/>
  <c r="G442" i="47"/>
  <c r="G443" i="47"/>
  <c r="G444" i="47"/>
  <c r="G445" i="47"/>
  <c r="G446" i="47"/>
  <c r="G447" i="47"/>
  <c r="G448" i="47"/>
  <c r="G449" i="47"/>
  <c r="G450" i="47"/>
  <c r="G451" i="47"/>
  <c r="G452" i="47"/>
  <c r="G453" i="47"/>
  <c r="G454" i="47"/>
  <c r="G455" i="47"/>
  <c r="G456" i="47"/>
  <c r="G457" i="47"/>
  <c r="G458" i="47"/>
  <c r="G459" i="47"/>
  <c r="G460" i="47"/>
  <c r="G461" i="47"/>
  <c r="G462" i="47"/>
  <c r="G463" i="47"/>
  <c r="G464" i="47"/>
  <c r="G465" i="47"/>
  <c r="G466" i="47"/>
  <c r="G467" i="47"/>
  <c r="G468" i="47"/>
  <c r="G469" i="47"/>
  <c r="G470" i="47"/>
  <c r="G471" i="47"/>
  <c r="G472" i="47"/>
  <c r="G473" i="47"/>
  <c r="G474" i="47"/>
  <c r="G475" i="47"/>
  <c r="G476" i="47"/>
  <c r="G477" i="47"/>
  <c r="G478" i="47"/>
  <c r="G479" i="47"/>
  <c r="G480" i="47"/>
  <c r="G481" i="47"/>
  <c r="G482" i="47"/>
  <c r="G483" i="47"/>
  <c r="G484" i="47"/>
  <c r="G485" i="47"/>
  <c r="G486" i="47"/>
  <c r="G487" i="47"/>
  <c r="G488" i="47"/>
  <c r="G489" i="47"/>
  <c r="G490" i="47"/>
  <c r="G491" i="47"/>
  <c r="G492" i="47"/>
  <c r="G493" i="47"/>
  <c r="G494" i="47"/>
  <c r="G495" i="47"/>
  <c r="G496" i="47"/>
  <c r="G497" i="47"/>
  <c r="G498" i="47"/>
  <c r="G499" i="47"/>
  <c r="G500" i="47"/>
  <c r="G501" i="47"/>
  <c r="G502" i="47"/>
  <c r="G503" i="47"/>
  <c r="G504" i="47"/>
  <c r="G505" i="47"/>
  <c r="G506" i="47"/>
  <c r="G507" i="47"/>
  <c r="G508" i="47"/>
  <c r="G509" i="47"/>
  <c r="G510" i="47"/>
  <c r="G511" i="47"/>
  <c r="G512" i="47"/>
  <c r="G513" i="47"/>
  <c r="G514" i="47"/>
  <c r="G515" i="47"/>
  <c r="G516" i="47"/>
  <c r="G517" i="47"/>
  <c r="G518" i="47"/>
  <c r="G519" i="47"/>
  <c r="G520" i="47"/>
  <c r="G521" i="47"/>
  <c r="G522" i="47"/>
  <c r="G523" i="47"/>
  <c r="G524" i="47"/>
  <c r="G525" i="47"/>
  <c r="G526" i="47"/>
  <c r="G527" i="47"/>
  <c r="G528" i="47"/>
  <c r="G529" i="47"/>
  <c r="G530" i="47"/>
  <c r="G531" i="47"/>
  <c r="G532" i="47"/>
  <c r="G533" i="47"/>
  <c r="G534" i="47"/>
  <c r="G535" i="47"/>
  <c r="G536" i="47"/>
  <c r="G537" i="47"/>
  <c r="G538" i="47"/>
  <c r="G539" i="47"/>
  <c r="G540" i="47"/>
  <c r="G541" i="47"/>
  <c r="G542" i="47"/>
  <c r="G543" i="47"/>
  <c r="G544" i="47"/>
  <c r="G545" i="47"/>
  <c r="G546" i="47"/>
  <c r="G547" i="47"/>
  <c r="G548" i="47"/>
  <c r="G549" i="47"/>
  <c r="G550" i="47"/>
  <c r="G551" i="47"/>
  <c r="G552" i="47"/>
  <c r="G553" i="47"/>
  <c r="G554" i="47"/>
  <c r="G555" i="47"/>
  <c r="G556" i="47"/>
  <c r="G557" i="47"/>
  <c r="G558" i="47"/>
  <c r="G559" i="47"/>
  <c r="G560" i="47"/>
  <c r="G561" i="47"/>
  <c r="G562" i="47"/>
  <c r="G563" i="47"/>
  <c r="G564" i="47"/>
  <c r="G565" i="47"/>
  <c r="G566" i="47"/>
  <c r="G567" i="47"/>
  <c r="G568" i="47"/>
  <c r="G569" i="47"/>
  <c r="G570" i="47"/>
  <c r="G571" i="47"/>
  <c r="G572" i="47"/>
  <c r="G573" i="47"/>
  <c r="G574" i="47"/>
  <c r="G575" i="47"/>
  <c r="G576" i="47"/>
  <c r="G577" i="47"/>
  <c r="G578" i="47"/>
  <c r="G579" i="47"/>
  <c r="G580" i="47"/>
  <c r="G581" i="47"/>
  <c r="G582" i="47"/>
  <c r="G583" i="47"/>
  <c r="G584" i="47"/>
  <c r="G585" i="47"/>
  <c r="G586" i="47"/>
  <c r="G587" i="47"/>
  <c r="G588" i="47"/>
  <c r="G589" i="47"/>
  <c r="G590" i="47"/>
  <c r="G591" i="47"/>
  <c r="G592" i="47"/>
  <c r="G593" i="47"/>
  <c r="G594" i="47"/>
  <c r="G595" i="47"/>
  <c r="G596" i="47"/>
  <c r="G597" i="47"/>
  <c r="G598" i="47"/>
  <c r="G599" i="47"/>
  <c r="G600" i="47"/>
  <c r="G601" i="47"/>
  <c r="G602" i="47"/>
  <c r="G603" i="47"/>
  <c r="G604" i="47"/>
  <c r="G605" i="47"/>
  <c r="G606" i="47"/>
  <c r="G607" i="47"/>
  <c r="G608" i="47"/>
  <c r="G609" i="47"/>
  <c r="G610" i="47"/>
  <c r="G611" i="47"/>
  <c r="G612" i="47"/>
  <c r="G613" i="47"/>
  <c r="G614" i="47"/>
  <c r="G615" i="47"/>
  <c r="G616" i="47"/>
  <c r="G617" i="47"/>
  <c r="G618" i="47"/>
  <c r="G619" i="47"/>
  <c r="G620" i="47"/>
  <c r="G621" i="47"/>
  <c r="G622" i="47"/>
  <c r="G623" i="47"/>
  <c r="G624" i="47"/>
  <c r="G625" i="47"/>
  <c r="G626" i="47"/>
  <c r="G627" i="47"/>
  <c r="G628" i="47"/>
  <c r="G629" i="47"/>
  <c r="G630" i="47"/>
  <c r="G631" i="47"/>
  <c r="G632" i="47"/>
  <c r="G633" i="47"/>
  <c r="G634" i="47"/>
  <c r="G635" i="47"/>
  <c r="G636" i="47"/>
  <c r="G637" i="47"/>
  <c r="G638" i="47"/>
  <c r="G639" i="47"/>
  <c r="G640" i="47"/>
  <c r="G641" i="47"/>
  <c r="G642" i="47"/>
  <c r="G643" i="47"/>
  <c r="G644" i="47"/>
  <c r="G645" i="47"/>
  <c r="G646" i="47"/>
  <c r="G647" i="47"/>
  <c r="G648" i="47"/>
  <c r="G649" i="47"/>
  <c r="G650" i="47"/>
  <c r="G651" i="47"/>
  <c r="G652" i="47"/>
  <c r="G653" i="47"/>
  <c r="G654" i="47"/>
  <c r="G655" i="47"/>
  <c r="G656" i="47"/>
  <c r="G657" i="47"/>
  <c r="G658" i="47"/>
  <c r="G659" i="47"/>
  <c r="G660" i="47"/>
  <c r="G661" i="47"/>
  <c r="G662" i="47"/>
  <c r="G663" i="47"/>
  <c r="G664" i="47"/>
  <c r="G665" i="47"/>
  <c r="G666" i="47"/>
  <c r="G667" i="47"/>
  <c r="G668" i="47"/>
  <c r="G669" i="47"/>
  <c r="G670" i="47"/>
  <c r="G671" i="47"/>
  <c r="G672" i="47"/>
  <c r="G673" i="47"/>
  <c r="G674" i="47"/>
  <c r="G675" i="47"/>
  <c r="G676" i="47"/>
  <c r="G677" i="47"/>
  <c r="G678" i="47"/>
  <c r="G679" i="47"/>
  <c r="G680" i="47"/>
  <c r="G681" i="47"/>
  <c r="G682" i="47"/>
  <c r="G683" i="47"/>
  <c r="G684" i="47"/>
  <c r="G685" i="47"/>
  <c r="G686" i="47"/>
  <c r="G687" i="47"/>
  <c r="G688" i="47"/>
  <c r="G689" i="47"/>
  <c r="G690" i="47"/>
  <c r="G691" i="47"/>
  <c r="G692" i="47"/>
  <c r="G693" i="47"/>
  <c r="G694" i="47"/>
  <c r="G695" i="47"/>
  <c r="G696" i="47"/>
  <c r="G697" i="47"/>
  <c r="G698" i="47"/>
  <c r="G699" i="47"/>
  <c r="G700" i="47"/>
  <c r="G701" i="47"/>
  <c r="G702" i="47"/>
  <c r="G703" i="47"/>
  <c r="G704" i="47"/>
  <c r="G705" i="47"/>
  <c r="G706" i="47"/>
  <c r="G707" i="47"/>
  <c r="G708" i="47"/>
  <c r="G709" i="47"/>
  <c r="G710" i="47"/>
  <c r="G711" i="47"/>
  <c r="G712" i="47"/>
  <c r="G713" i="47"/>
  <c r="G714" i="47"/>
  <c r="G715" i="47"/>
  <c r="G716" i="47"/>
  <c r="G717" i="47"/>
  <c r="G718" i="47"/>
  <c r="G719" i="47"/>
  <c r="G720" i="47"/>
  <c r="G721" i="47"/>
  <c r="G722" i="47"/>
  <c r="G723" i="47"/>
  <c r="G724" i="47"/>
  <c r="G725" i="47"/>
  <c r="G726" i="47"/>
  <c r="G727" i="47"/>
  <c r="G728" i="47"/>
  <c r="G729" i="47"/>
  <c r="G730" i="47"/>
  <c r="G731" i="47"/>
  <c r="G732" i="47"/>
  <c r="G733" i="47"/>
  <c r="G734" i="47"/>
  <c r="G735" i="47"/>
  <c r="G736" i="47"/>
  <c r="G737" i="47"/>
  <c r="G738" i="47"/>
  <c r="G739" i="47"/>
  <c r="G740" i="47"/>
  <c r="G741" i="47"/>
  <c r="G742" i="47"/>
  <c r="G743" i="47"/>
  <c r="G744" i="47"/>
  <c r="G745" i="47"/>
  <c r="G746" i="47"/>
  <c r="G747" i="47"/>
  <c r="G748" i="47"/>
  <c r="G749" i="47"/>
  <c r="G750" i="47"/>
  <c r="G751" i="47"/>
  <c r="G752" i="47"/>
  <c r="G753" i="47"/>
  <c r="G754" i="47"/>
  <c r="G755" i="47"/>
  <c r="G756" i="47"/>
  <c r="G757" i="47"/>
  <c r="G758" i="47"/>
  <c r="G759" i="47"/>
  <c r="G760" i="47"/>
  <c r="G761" i="47"/>
  <c r="G762" i="47"/>
  <c r="G763" i="47"/>
  <c r="G764" i="47"/>
  <c r="G765" i="47"/>
  <c r="G766" i="47"/>
  <c r="G767" i="47"/>
  <c r="G768" i="47"/>
  <c r="G769" i="47"/>
  <c r="G770" i="47"/>
  <c r="G771" i="47"/>
  <c r="G772" i="47"/>
  <c r="G773" i="47"/>
  <c r="G774" i="47"/>
  <c r="G775" i="47"/>
  <c r="G776" i="47"/>
  <c r="G777" i="47"/>
  <c r="G778" i="47"/>
  <c r="G779" i="47"/>
  <c r="G780" i="47"/>
  <c r="G781" i="47"/>
  <c r="G782" i="47"/>
  <c r="G783" i="47"/>
  <c r="G784" i="47"/>
  <c r="G785" i="47"/>
  <c r="G786" i="47"/>
  <c r="G787" i="47"/>
  <c r="G788" i="47"/>
  <c r="G789" i="47"/>
  <c r="G790" i="47"/>
  <c r="G791" i="47"/>
  <c r="G792" i="47"/>
  <c r="G793" i="47"/>
  <c r="G794" i="47"/>
  <c r="G795" i="47"/>
  <c r="G796" i="47"/>
  <c r="G797" i="47"/>
  <c r="G798" i="47"/>
  <c r="G799" i="47"/>
  <c r="G800" i="47"/>
  <c r="G2" i="47"/>
  <c r="F3" i="47"/>
  <c r="F4" i="47"/>
  <c r="F5" i="47"/>
  <c r="F6" i="47"/>
  <c r="F7" i="47"/>
  <c r="F8" i="47"/>
  <c r="F9" i="47"/>
  <c r="F10" i="47"/>
  <c r="F11" i="47"/>
  <c r="F12" i="47"/>
  <c r="F13" i="47"/>
  <c r="F14" i="47"/>
  <c r="F15" i="47"/>
  <c r="F16" i="47"/>
  <c r="F17" i="47"/>
  <c r="F18" i="47"/>
  <c r="F19" i="47"/>
  <c r="F20" i="47"/>
  <c r="F21" i="47"/>
  <c r="F22" i="47"/>
  <c r="F23" i="47"/>
  <c r="F24" i="47"/>
  <c r="F25" i="47"/>
  <c r="F26" i="47"/>
  <c r="F27" i="47"/>
  <c r="F28" i="47"/>
  <c r="F29" i="47"/>
  <c r="F30" i="47"/>
  <c r="F31" i="47"/>
  <c r="F32" i="47"/>
  <c r="F33" i="47"/>
  <c r="F34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49" i="47"/>
  <c r="F50" i="47"/>
  <c r="F51" i="47"/>
  <c r="F52" i="47"/>
  <c r="F53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106" i="47"/>
  <c r="F107" i="47"/>
  <c r="F108" i="47"/>
  <c r="F109" i="47"/>
  <c r="F110" i="47"/>
  <c r="F111" i="47"/>
  <c r="F112" i="47"/>
  <c r="F113" i="47"/>
  <c r="F114" i="47"/>
  <c r="F115" i="47"/>
  <c r="F116" i="47"/>
  <c r="F117" i="47"/>
  <c r="F118" i="47"/>
  <c r="F119" i="47"/>
  <c r="F120" i="47"/>
  <c r="F121" i="47"/>
  <c r="F122" i="47"/>
  <c r="F123" i="47"/>
  <c r="F124" i="47"/>
  <c r="F125" i="47"/>
  <c r="F126" i="47"/>
  <c r="F127" i="47"/>
  <c r="F128" i="47"/>
  <c r="F129" i="47"/>
  <c r="F130" i="47"/>
  <c r="F131" i="47"/>
  <c r="F132" i="47"/>
  <c r="F133" i="47"/>
  <c r="F134" i="47"/>
  <c r="F135" i="47"/>
  <c r="F136" i="47"/>
  <c r="F137" i="47"/>
  <c r="F138" i="47"/>
  <c r="F139" i="47"/>
  <c r="F140" i="47"/>
  <c r="F141" i="47"/>
  <c r="F142" i="47"/>
  <c r="F143" i="47"/>
  <c r="F144" i="47"/>
  <c r="F145" i="47"/>
  <c r="F146" i="47"/>
  <c r="F147" i="47"/>
  <c r="F148" i="47"/>
  <c r="F149" i="47"/>
  <c r="F150" i="47"/>
  <c r="F151" i="47"/>
  <c r="F152" i="47"/>
  <c r="F153" i="47"/>
  <c r="F154" i="47"/>
  <c r="F155" i="47"/>
  <c r="F156" i="47"/>
  <c r="F157" i="47"/>
  <c r="F158" i="47"/>
  <c r="F159" i="47"/>
  <c r="F160" i="47"/>
  <c r="F161" i="47"/>
  <c r="F162" i="47"/>
  <c r="F163" i="47"/>
  <c r="F164" i="47"/>
  <c r="F165" i="47"/>
  <c r="F166" i="47"/>
  <c r="F167" i="47"/>
  <c r="F168" i="47"/>
  <c r="F169" i="47"/>
  <c r="F170" i="47"/>
  <c r="F171" i="47"/>
  <c r="F172" i="47"/>
  <c r="F173" i="47"/>
  <c r="F174" i="47"/>
  <c r="F175" i="47"/>
  <c r="F176" i="47"/>
  <c r="F177" i="47"/>
  <c r="F178" i="47"/>
  <c r="F179" i="47"/>
  <c r="F180" i="47"/>
  <c r="F181" i="47"/>
  <c r="F182" i="47"/>
  <c r="F183" i="47"/>
  <c r="F184" i="47"/>
  <c r="F185" i="47"/>
  <c r="F186" i="47"/>
  <c r="F187" i="47"/>
  <c r="F188" i="47"/>
  <c r="F189" i="47"/>
  <c r="F190" i="47"/>
  <c r="F191" i="47"/>
  <c r="F192" i="47"/>
  <c r="F193" i="47"/>
  <c r="F194" i="47"/>
  <c r="F195" i="47"/>
  <c r="F196" i="47"/>
  <c r="F197" i="47"/>
  <c r="F198" i="47"/>
  <c r="F199" i="47"/>
  <c r="F200" i="47"/>
  <c r="F201" i="47"/>
  <c r="F202" i="47"/>
  <c r="F203" i="47"/>
  <c r="F204" i="47"/>
  <c r="F205" i="47"/>
  <c r="F206" i="47"/>
  <c r="F207" i="47"/>
  <c r="F208" i="47"/>
  <c r="F209" i="47"/>
  <c r="F210" i="47"/>
  <c r="F211" i="47"/>
  <c r="F212" i="47"/>
  <c r="F213" i="47"/>
  <c r="F214" i="47"/>
  <c r="F215" i="47"/>
  <c r="F216" i="47"/>
  <c r="F217" i="47"/>
  <c r="F218" i="47"/>
  <c r="F219" i="47"/>
  <c r="F220" i="47"/>
  <c r="F221" i="47"/>
  <c r="F222" i="47"/>
  <c r="F223" i="47"/>
  <c r="F224" i="47"/>
  <c r="F225" i="47"/>
  <c r="F226" i="47"/>
  <c r="F227" i="47"/>
  <c r="F228" i="47"/>
  <c r="F229" i="47"/>
  <c r="F230" i="47"/>
  <c r="F231" i="47"/>
  <c r="F232" i="47"/>
  <c r="F233" i="47"/>
  <c r="F234" i="47"/>
  <c r="F235" i="47"/>
  <c r="F236" i="47"/>
  <c r="F237" i="47"/>
  <c r="F238" i="47"/>
  <c r="F239" i="47"/>
  <c r="F240" i="47"/>
  <c r="F241" i="47"/>
  <c r="F242" i="47"/>
  <c r="F243" i="47"/>
  <c r="F244" i="47"/>
  <c r="F245" i="47"/>
  <c r="F246" i="47"/>
  <c r="F247" i="47"/>
  <c r="F248" i="47"/>
  <c r="F249" i="47"/>
  <c r="F250" i="47"/>
  <c r="F251" i="47"/>
  <c r="F252" i="47"/>
  <c r="F253" i="47"/>
  <c r="F254" i="47"/>
  <c r="F255" i="47"/>
  <c r="F256" i="47"/>
  <c r="F257" i="47"/>
  <c r="F258" i="47"/>
  <c r="F259" i="47"/>
  <c r="F260" i="47"/>
  <c r="F261" i="47"/>
  <c r="F262" i="47"/>
  <c r="F263" i="47"/>
  <c r="F264" i="47"/>
  <c r="F265" i="47"/>
  <c r="F266" i="47"/>
  <c r="F267" i="47"/>
  <c r="F268" i="47"/>
  <c r="F269" i="47"/>
  <c r="F270" i="47"/>
  <c r="F271" i="47"/>
  <c r="F272" i="47"/>
  <c r="F273" i="47"/>
  <c r="F274" i="47"/>
  <c r="F275" i="47"/>
  <c r="F276" i="47"/>
  <c r="F277" i="47"/>
  <c r="F278" i="47"/>
  <c r="F279" i="47"/>
  <c r="F280" i="47"/>
  <c r="F281" i="47"/>
  <c r="F282" i="47"/>
  <c r="F283" i="47"/>
  <c r="F284" i="47"/>
  <c r="F285" i="47"/>
  <c r="F286" i="47"/>
  <c r="F287" i="47"/>
  <c r="F288" i="47"/>
  <c r="F289" i="47"/>
  <c r="F290" i="47"/>
  <c r="F291" i="47"/>
  <c r="F292" i="47"/>
  <c r="F293" i="47"/>
  <c r="F294" i="47"/>
  <c r="F295" i="47"/>
  <c r="F296" i="47"/>
  <c r="F297" i="47"/>
  <c r="F298" i="47"/>
  <c r="F299" i="47"/>
  <c r="F300" i="47"/>
  <c r="F301" i="47"/>
  <c r="F302" i="47"/>
  <c r="F303" i="47"/>
  <c r="F304" i="47"/>
  <c r="F305" i="47"/>
  <c r="F306" i="47"/>
  <c r="F307" i="47"/>
  <c r="F308" i="47"/>
  <c r="F309" i="47"/>
  <c r="F310" i="47"/>
  <c r="F311" i="47"/>
  <c r="F312" i="47"/>
  <c r="F313" i="47"/>
  <c r="F314" i="47"/>
  <c r="F315" i="47"/>
  <c r="F316" i="47"/>
  <c r="F317" i="47"/>
  <c r="F318" i="47"/>
  <c r="F319" i="47"/>
  <c r="F320" i="47"/>
  <c r="F321" i="47"/>
  <c r="F322" i="47"/>
  <c r="F323" i="47"/>
  <c r="F324" i="47"/>
  <c r="F325" i="47"/>
  <c r="F326" i="47"/>
  <c r="F327" i="47"/>
  <c r="F328" i="47"/>
  <c r="F329" i="47"/>
  <c r="F330" i="47"/>
  <c r="F331" i="47"/>
  <c r="F332" i="47"/>
  <c r="F333" i="47"/>
  <c r="F334" i="47"/>
  <c r="F335" i="47"/>
  <c r="F336" i="47"/>
  <c r="F337" i="47"/>
  <c r="F338" i="47"/>
  <c r="F339" i="47"/>
  <c r="F340" i="47"/>
  <c r="F341" i="47"/>
  <c r="F342" i="47"/>
  <c r="F343" i="47"/>
  <c r="F344" i="47"/>
  <c r="F345" i="47"/>
  <c r="F346" i="47"/>
  <c r="F347" i="47"/>
  <c r="F348" i="47"/>
  <c r="F349" i="47"/>
  <c r="F350" i="47"/>
  <c r="F351" i="47"/>
  <c r="F352" i="47"/>
  <c r="F353" i="47"/>
  <c r="F354" i="47"/>
  <c r="F355" i="47"/>
  <c r="F356" i="47"/>
  <c r="F357" i="47"/>
  <c r="F358" i="47"/>
  <c r="F359" i="47"/>
  <c r="F360" i="47"/>
  <c r="F361" i="47"/>
  <c r="F362" i="47"/>
  <c r="F363" i="47"/>
  <c r="F364" i="47"/>
  <c r="F365" i="47"/>
  <c r="F366" i="47"/>
  <c r="F367" i="47"/>
  <c r="F368" i="47"/>
  <c r="F369" i="47"/>
  <c r="F370" i="47"/>
  <c r="F371" i="47"/>
  <c r="F372" i="47"/>
  <c r="F373" i="47"/>
  <c r="F374" i="47"/>
  <c r="F375" i="47"/>
  <c r="F376" i="47"/>
  <c r="F377" i="47"/>
  <c r="F378" i="47"/>
  <c r="F379" i="47"/>
  <c r="F380" i="47"/>
  <c r="F381" i="47"/>
  <c r="F382" i="47"/>
  <c r="F383" i="47"/>
  <c r="F384" i="47"/>
  <c r="F385" i="47"/>
  <c r="F386" i="47"/>
  <c r="F387" i="47"/>
  <c r="F388" i="47"/>
  <c r="F389" i="47"/>
  <c r="F390" i="47"/>
  <c r="F391" i="47"/>
  <c r="F392" i="47"/>
  <c r="F393" i="47"/>
  <c r="F394" i="47"/>
  <c r="F395" i="47"/>
  <c r="F396" i="47"/>
  <c r="F397" i="47"/>
  <c r="F398" i="47"/>
  <c r="F399" i="47"/>
  <c r="F400" i="47"/>
  <c r="F401" i="47"/>
  <c r="F402" i="47"/>
  <c r="F403" i="47"/>
  <c r="F404" i="47"/>
  <c r="F405" i="47"/>
  <c r="F406" i="47"/>
  <c r="F407" i="47"/>
  <c r="F408" i="47"/>
  <c r="F409" i="47"/>
  <c r="F410" i="47"/>
  <c r="F411" i="47"/>
  <c r="F412" i="47"/>
  <c r="F413" i="47"/>
  <c r="F414" i="47"/>
  <c r="F415" i="47"/>
  <c r="F416" i="47"/>
  <c r="F417" i="47"/>
  <c r="F418" i="47"/>
  <c r="F419" i="47"/>
  <c r="F420" i="47"/>
  <c r="F421" i="47"/>
  <c r="F422" i="47"/>
  <c r="F423" i="47"/>
  <c r="F424" i="47"/>
  <c r="F425" i="47"/>
  <c r="F426" i="47"/>
  <c r="F427" i="47"/>
  <c r="F428" i="47"/>
  <c r="F429" i="47"/>
  <c r="F430" i="47"/>
  <c r="F431" i="47"/>
  <c r="F432" i="47"/>
  <c r="F433" i="47"/>
  <c r="F434" i="47"/>
  <c r="F435" i="47"/>
  <c r="F436" i="47"/>
  <c r="F437" i="47"/>
  <c r="F438" i="47"/>
  <c r="F439" i="47"/>
  <c r="F440" i="47"/>
  <c r="F441" i="47"/>
  <c r="F442" i="47"/>
  <c r="F443" i="47"/>
  <c r="F444" i="47"/>
  <c r="F445" i="47"/>
  <c r="F446" i="47"/>
  <c r="F447" i="47"/>
  <c r="F448" i="47"/>
  <c r="F449" i="47"/>
  <c r="F450" i="47"/>
  <c r="F451" i="47"/>
  <c r="F452" i="47"/>
  <c r="F453" i="47"/>
  <c r="F454" i="47"/>
  <c r="F455" i="47"/>
  <c r="F456" i="47"/>
  <c r="F457" i="47"/>
  <c r="F458" i="47"/>
  <c r="F459" i="47"/>
  <c r="F460" i="47"/>
  <c r="F461" i="47"/>
  <c r="F462" i="47"/>
  <c r="F463" i="47"/>
  <c r="F464" i="47"/>
  <c r="F465" i="47"/>
  <c r="F466" i="47"/>
  <c r="F467" i="47"/>
  <c r="F468" i="47"/>
  <c r="F469" i="47"/>
  <c r="F470" i="47"/>
  <c r="F471" i="47"/>
  <c r="F472" i="47"/>
  <c r="F473" i="47"/>
  <c r="F474" i="47"/>
  <c r="F475" i="47"/>
  <c r="F476" i="47"/>
  <c r="F477" i="47"/>
  <c r="F478" i="47"/>
  <c r="F479" i="47"/>
  <c r="F480" i="47"/>
  <c r="F481" i="47"/>
  <c r="F482" i="47"/>
  <c r="F483" i="47"/>
  <c r="F484" i="47"/>
  <c r="F485" i="47"/>
  <c r="F486" i="47"/>
  <c r="F487" i="47"/>
  <c r="F488" i="47"/>
  <c r="F489" i="47"/>
  <c r="F490" i="47"/>
  <c r="F491" i="47"/>
  <c r="F492" i="47"/>
  <c r="F493" i="47"/>
  <c r="F494" i="47"/>
  <c r="F495" i="47"/>
  <c r="F496" i="47"/>
  <c r="F497" i="47"/>
  <c r="F498" i="47"/>
  <c r="F499" i="47"/>
  <c r="F500" i="47"/>
  <c r="F501" i="47"/>
  <c r="F502" i="47"/>
  <c r="F503" i="47"/>
  <c r="F504" i="47"/>
  <c r="F505" i="47"/>
  <c r="F506" i="47"/>
  <c r="F507" i="47"/>
  <c r="F508" i="47"/>
  <c r="F509" i="47"/>
  <c r="F510" i="47"/>
  <c r="F511" i="47"/>
  <c r="F512" i="47"/>
  <c r="F513" i="47"/>
  <c r="F514" i="47"/>
  <c r="F515" i="47"/>
  <c r="F516" i="47"/>
  <c r="F517" i="47"/>
  <c r="F518" i="47"/>
  <c r="F519" i="47"/>
  <c r="F520" i="47"/>
  <c r="F521" i="47"/>
  <c r="F522" i="47"/>
  <c r="F523" i="47"/>
  <c r="F524" i="47"/>
  <c r="F525" i="47"/>
  <c r="F526" i="47"/>
  <c r="F527" i="47"/>
  <c r="F528" i="47"/>
  <c r="F529" i="47"/>
  <c r="F530" i="47"/>
  <c r="F531" i="47"/>
  <c r="F532" i="47"/>
  <c r="F533" i="47"/>
  <c r="F534" i="47"/>
  <c r="F535" i="47"/>
  <c r="F536" i="47"/>
  <c r="F537" i="47"/>
  <c r="F538" i="47"/>
  <c r="F539" i="47"/>
  <c r="F540" i="47"/>
  <c r="F541" i="47"/>
  <c r="F542" i="47"/>
  <c r="F543" i="47"/>
  <c r="F544" i="47"/>
  <c r="F545" i="47"/>
  <c r="F546" i="47"/>
  <c r="F547" i="47"/>
  <c r="F548" i="47"/>
  <c r="F549" i="47"/>
  <c r="F550" i="47"/>
  <c r="F551" i="47"/>
  <c r="F552" i="47"/>
  <c r="F553" i="47"/>
  <c r="F554" i="47"/>
  <c r="F555" i="47"/>
  <c r="F556" i="47"/>
  <c r="F557" i="47"/>
  <c r="F558" i="47"/>
  <c r="F559" i="47"/>
  <c r="F560" i="47"/>
  <c r="F561" i="47"/>
  <c r="F562" i="47"/>
  <c r="F563" i="47"/>
  <c r="F564" i="47"/>
  <c r="F565" i="47"/>
  <c r="F566" i="47"/>
  <c r="F567" i="47"/>
  <c r="F568" i="47"/>
  <c r="F569" i="47"/>
  <c r="F570" i="47"/>
  <c r="F571" i="47"/>
  <c r="F572" i="47"/>
  <c r="F573" i="47"/>
  <c r="F574" i="47"/>
  <c r="F575" i="47"/>
  <c r="F576" i="47"/>
  <c r="F577" i="47"/>
  <c r="F578" i="47"/>
  <c r="F579" i="47"/>
  <c r="F580" i="47"/>
  <c r="F581" i="47"/>
  <c r="F582" i="47"/>
  <c r="F583" i="47"/>
  <c r="F584" i="47"/>
  <c r="F585" i="47"/>
  <c r="F586" i="47"/>
  <c r="F587" i="47"/>
  <c r="F588" i="47"/>
  <c r="F589" i="47"/>
  <c r="F590" i="47"/>
  <c r="F591" i="47"/>
  <c r="F592" i="47"/>
  <c r="F593" i="47"/>
  <c r="F594" i="47"/>
  <c r="F595" i="47"/>
  <c r="F596" i="47"/>
  <c r="F597" i="47"/>
  <c r="F598" i="47"/>
  <c r="F599" i="47"/>
  <c r="F600" i="47"/>
  <c r="F601" i="47"/>
  <c r="F602" i="47"/>
  <c r="F603" i="47"/>
  <c r="F604" i="47"/>
  <c r="F605" i="47"/>
  <c r="F606" i="47"/>
  <c r="F607" i="47"/>
  <c r="F608" i="47"/>
  <c r="F609" i="47"/>
  <c r="F610" i="47"/>
  <c r="F611" i="47"/>
  <c r="F612" i="47"/>
  <c r="F613" i="47"/>
  <c r="F614" i="47"/>
  <c r="F615" i="47"/>
  <c r="F616" i="47"/>
  <c r="F617" i="47"/>
  <c r="F618" i="47"/>
  <c r="F619" i="47"/>
  <c r="F620" i="47"/>
  <c r="F621" i="47"/>
  <c r="F622" i="47"/>
  <c r="F623" i="47"/>
  <c r="F624" i="47"/>
  <c r="F625" i="47"/>
  <c r="F626" i="47"/>
  <c r="F627" i="47"/>
  <c r="F628" i="47"/>
  <c r="F629" i="47"/>
  <c r="F630" i="47"/>
  <c r="F631" i="47"/>
  <c r="F632" i="47"/>
  <c r="F633" i="47"/>
  <c r="F634" i="47"/>
  <c r="F635" i="47"/>
  <c r="F636" i="47"/>
  <c r="F637" i="47"/>
  <c r="F638" i="47"/>
  <c r="F639" i="47"/>
  <c r="F640" i="47"/>
  <c r="F641" i="47"/>
  <c r="F642" i="47"/>
  <c r="F643" i="47"/>
  <c r="F644" i="47"/>
  <c r="F645" i="47"/>
  <c r="F646" i="47"/>
  <c r="F647" i="47"/>
  <c r="F648" i="47"/>
  <c r="F649" i="47"/>
  <c r="F650" i="47"/>
  <c r="F651" i="47"/>
  <c r="F652" i="47"/>
  <c r="F653" i="47"/>
  <c r="F654" i="47"/>
  <c r="F655" i="47"/>
  <c r="F656" i="47"/>
  <c r="F657" i="47"/>
  <c r="F658" i="47"/>
  <c r="F659" i="47"/>
  <c r="F660" i="47"/>
  <c r="F661" i="47"/>
  <c r="F662" i="47"/>
  <c r="F663" i="47"/>
  <c r="F664" i="47"/>
  <c r="F665" i="47"/>
  <c r="F666" i="47"/>
  <c r="F667" i="47"/>
  <c r="F668" i="47"/>
  <c r="F669" i="47"/>
  <c r="F670" i="47"/>
  <c r="F671" i="47"/>
  <c r="F672" i="47"/>
  <c r="F673" i="47"/>
  <c r="F674" i="47"/>
  <c r="F675" i="47"/>
  <c r="F676" i="47"/>
  <c r="F677" i="47"/>
  <c r="F678" i="47"/>
  <c r="F679" i="47"/>
  <c r="F680" i="47"/>
  <c r="F681" i="47"/>
  <c r="F682" i="47"/>
  <c r="F683" i="47"/>
  <c r="F684" i="47"/>
  <c r="F685" i="47"/>
  <c r="F686" i="47"/>
  <c r="F687" i="47"/>
  <c r="F688" i="47"/>
  <c r="F689" i="47"/>
  <c r="F690" i="47"/>
  <c r="F691" i="47"/>
  <c r="F692" i="47"/>
  <c r="F693" i="47"/>
  <c r="F694" i="47"/>
  <c r="F695" i="47"/>
  <c r="F696" i="47"/>
  <c r="F697" i="47"/>
  <c r="F698" i="47"/>
  <c r="F699" i="47"/>
  <c r="F700" i="47"/>
  <c r="F701" i="47"/>
  <c r="F702" i="47"/>
  <c r="F703" i="47"/>
  <c r="F704" i="47"/>
  <c r="F705" i="47"/>
  <c r="F706" i="47"/>
  <c r="F707" i="47"/>
  <c r="F708" i="47"/>
  <c r="F709" i="47"/>
  <c r="F710" i="47"/>
  <c r="F711" i="47"/>
  <c r="F712" i="47"/>
  <c r="F713" i="47"/>
  <c r="F714" i="47"/>
  <c r="F715" i="47"/>
  <c r="F716" i="47"/>
  <c r="F717" i="47"/>
  <c r="F718" i="47"/>
  <c r="F719" i="47"/>
  <c r="F720" i="47"/>
  <c r="F721" i="47"/>
  <c r="F722" i="47"/>
  <c r="F723" i="47"/>
  <c r="F724" i="47"/>
  <c r="F725" i="47"/>
  <c r="F726" i="47"/>
  <c r="F727" i="47"/>
  <c r="F728" i="47"/>
  <c r="F729" i="47"/>
  <c r="F730" i="47"/>
  <c r="F731" i="47"/>
  <c r="F732" i="47"/>
  <c r="F733" i="47"/>
  <c r="F734" i="47"/>
  <c r="F735" i="47"/>
  <c r="F736" i="47"/>
  <c r="F737" i="47"/>
  <c r="F738" i="47"/>
  <c r="F739" i="47"/>
  <c r="F740" i="47"/>
  <c r="F741" i="47"/>
  <c r="F742" i="47"/>
  <c r="F743" i="47"/>
  <c r="F744" i="47"/>
  <c r="F745" i="47"/>
  <c r="F746" i="47"/>
  <c r="F747" i="47"/>
  <c r="F748" i="47"/>
  <c r="F749" i="47"/>
  <c r="F750" i="47"/>
  <c r="F751" i="47"/>
  <c r="F752" i="47"/>
  <c r="F753" i="47"/>
  <c r="F754" i="47"/>
  <c r="F755" i="47"/>
  <c r="F756" i="47"/>
  <c r="F757" i="47"/>
  <c r="F758" i="47"/>
  <c r="F759" i="47"/>
  <c r="F760" i="47"/>
  <c r="F761" i="47"/>
  <c r="F762" i="47"/>
  <c r="F763" i="47"/>
  <c r="F764" i="47"/>
  <c r="F765" i="47"/>
  <c r="F766" i="47"/>
  <c r="F767" i="47"/>
  <c r="F768" i="47"/>
  <c r="F769" i="47"/>
  <c r="F770" i="47"/>
  <c r="F771" i="47"/>
  <c r="F772" i="47"/>
  <c r="F773" i="47"/>
  <c r="F774" i="47"/>
  <c r="F775" i="47"/>
  <c r="F776" i="47"/>
  <c r="F777" i="47"/>
  <c r="F778" i="47"/>
  <c r="F779" i="47"/>
  <c r="F780" i="47"/>
  <c r="F781" i="47"/>
  <c r="F782" i="47"/>
  <c r="F783" i="47"/>
  <c r="F784" i="47"/>
  <c r="F785" i="47"/>
  <c r="F786" i="47"/>
  <c r="F787" i="47"/>
  <c r="F788" i="47"/>
  <c r="F789" i="47"/>
  <c r="F790" i="47"/>
  <c r="F791" i="47"/>
  <c r="F792" i="47"/>
  <c r="F793" i="47"/>
  <c r="F794" i="47"/>
  <c r="F795" i="47"/>
  <c r="F796" i="47"/>
  <c r="F797" i="47"/>
  <c r="F798" i="47"/>
  <c r="F799" i="47"/>
  <c r="F800" i="47"/>
  <c r="F2" i="47"/>
  <c r="E3" i="47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253" i="47"/>
  <c r="E254" i="47"/>
  <c r="E255" i="47"/>
  <c r="E256" i="47"/>
  <c r="E257" i="47"/>
  <c r="E258" i="47"/>
  <c r="E259" i="47"/>
  <c r="E260" i="47"/>
  <c r="E261" i="47"/>
  <c r="E262" i="47"/>
  <c r="E263" i="47"/>
  <c r="E264" i="47"/>
  <c r="E265" i="47"/>
  <c r="E266" i="47"/>
  <c r="E267" i="47"/>
  <c r="E268" i="47"/>
  <c r="E269" i="47"/>
  <c r="E270" i="47"/>
  <c r="E271" i="47"/>
  <c r="E272" i="47"/>
  <c r="E273" i="47"/>
  <c r="E274" i="47"/>
  <c r="E275" i="47"/>
  <c r="E276" i="47"/>
  <c r="E277" i="47"/>
  <c r="E278" i="47"/>
  <c r="E279" i="47"/>
  <c r="E280" i="47"/>
  <c r="E281" i="47"/>
  <c r="E282" i="47"/>
  <c r="E283" i="47"/>
  <c r="E284" i="47"/>
  <c r="E285" i="47"/>
  <c r="E286" i="47"/>
  <c r="E287" i="47"/>
  <c r="E288" i="47"/>
  <c r="E289" i="47"/>
  <c r="E290" i="47"/>
  <c r="E291" i="47"/>
  <c r="E292" i="47"/>
  <c r="E293" i="47"/>
  <c r="E294" i="47"/>
  <c r="E295" i="47"/>
  <c r="E296" i="47"/>
  <c r="E297" i="47"/>
  <c r="E298" i="47"/>
  <c r="E299" i="47"/>
  <c r="E300" i="47"/>
  <c r="E301" i="47"/>
  <c r="E302" i="47"/>
  <c r="E303" i="47"/>
  <c r="E304" i="47"/>
  <c r="E305" i="47"/>
  <c r="E306" i="47"/>
  <c r="E307" i="47"/>
  <c r="E308" i="47"/>
  <c r="E309" i="47"/>
  <c r="E310" i="47"/>
  <c r="E311" i="47"/>
  <c r="E312" i="47"/>
  <c r="E313" i="47"/>
  <c r="E314" i="47"/>
  <c r="E315" i="47"/>
  <c r="E316" i="47"/>
  <c r="E317" i="47"/>
  <c r="E318" i="47"/>
  <c r="E319" i="47"/>
  <c r="E320" i="47"/>
  <c r="E321" i="47"/>
  <c r="E322" i="47"/>
  <c r="E323" i="47"/>
  <c r="E324" i="47"/>
  <c r="E325" i="47"/>
  <c r="E326" i="47"/>
  <c r="E327" i="47"/>
  <c r="E328" i="47"/>
  <c r="E329" i="47"/>
  <c r="E330" i="47"/>
  <c r="E331" i="47"/>
  <c r="E332" i="47"/>
  <c r="E333" i="47"/>
  <c r="E334" i="47"/>
  <c r="E335" i="47"/>
  <c r="E336" i="47"/>
  <c r="E337" i="47"/>
  <c r="E338" i="47"/>
  <c r="E339" i="47"/>
  <c r="E340" i="47"/>
  <c r="E341" i="47"/>
  <c r="E342" i="47"/>
  <c r="E343" i="47"/>
  <c r="E344" i="47"/>
  <c r="E345" i="47"/>
  <c r="E346" i="47"/>
  <c r="E347" i="47"/>
  <c r="E348" i="47"/>
  <c r="E349" i="47"/>
  <c r="E350" i="47"/>
  <c r="E351" i="47"/>
  <c r="E352" i="47"/>
  <c r="E353" i="47"/>
  <c r="E354" i="47"/>
  <c r="E355" i="47"/>
  <c r="E356" i="47"/>
  <c r="E357" i="47"/>
  <c r="E358" i="47"/>
  <c r="E359" i="47"/>
  <c r="E360" i="47"/>
  <c r="E361" i="47"/>
  <c r="E362" i="47"/>
  <c r="E363" i="47"/>
  <c r="E364" i="47"/>
  <c r="E365" i="47"/>
  <c r="E366" i="47"/>
  <c r="E367" i="47"/>
  <c r="E368" i="47"/>
  <c r="E369" i="47"/>
  <c r="E370" i="47"/>
  <c r="E371" i="47"/>
  <c r="E372" i="47"/>
  <c r="E373" i="47"/>
  <c r="E374" i="47"/>
  <c r="E375" i="47"/>
  <c r="E376" i="47"/>
  <c r="E377" i="47"/>
  <c r="E378" i="47"/>
  <c r="E379" i="47"/>
  <c r="E380" i="47"/>
  <c r="E381" i="47"/>
  <c r="E382" i="47"/>
  <c r="E383" i="47"/>
  <c r="E384" i="47"/>
  <c r="E385" i="47"/>
  <c r="E386" i="47"/>
  <c r="E387" i="47"/>
  <c r="E388" i="47"/>
  <c r="E389" i="47"/>
  <c r="E390" i="47"/>
  <c r="E391" i="47"/>
  <c r="E392" i="47"/>
  <c r="E393" i="47"/>
  <c r="E394" i="47"/>
  <c r="E395" i="47"/>
  <c r="E396" i="47"/>
  <c r="E397" i="47"/>
  <c r="E398" i="47"/>
  <c r="E399" i="47"/>
  <c r="E400" i="47"/>
  <c r="E401" i="47"/>
  <c r="E402" i="47"/>
  <c r="E403" i="47"/>
  <c r="E404" i="47"/>
  <c r="E405" i="47"/>
  <c r="E406" i="47"/>
  <c r="E407" i="47"/>
  <c r="E408" i="47"/>
  <c r="E409" i="47"/>
  <c r="E410" i="47"/>
  <c r="E411" i="47"/>
  <c r="E412" i="47"/>
  <c r="E413" i="47"/>
  <c r="E414" i="47"/>
  <c r="E415" i="47"/>
  <c r="E416" i="47"/>
  <c r="E417" i="47"/>
  <c r="E418" i="47"/>
  <c r="E419" i="47"/>
  <c r="E420" i="47"/>
  <c r="E421" i="47"/>
  <c r="E422" i="47"/>
  <c r="E423" i="47"/>
  <c r="E424" i="47"/>
  <c r="E425" i="47"/>
  <c r="E426" i="47"/>
  <c r="E427" i="47"/>
  <c r="E428" i="47"/>
  <c r="E429" i="47"/>
  <c r="E430" i="47"/>
  <c r="E431" i="47"/>
  <c r="E432" i="47"/>
  <c r="E433" i="47"/>
  <c r="E434" i="47"/>
  <c r="E435" i="47"/>
  <c r="E436" i="47"/>
  <c r="E437" i="47"/>
  <c r="E438" i="47"/>
  <c r="E439" i="47"/>
  <c r="E440" i="47"/>
  <c r="E441" i="47"/>
  <c r="E442" i="47"/>
  <c r="E443" i="47"/>
  <c r="E444" i="47"/>
  <c r="E445" i="47"/>
  <c r="E446" i="47"/>
  <c r="E447" i="47"/>
  <c r="E448" i="47"/>
  <c r="E449" i="47"/>
  <c r="E450" i="47"/>
  <c r="E451" i="47"/>
  <c r="E452" i="47"/>
  <c r="E453" i="47"/>
  <c r="E454" i="47"/>
  <c r="E455" i="47"/>
  <c r="E456" i="47"/>
  <c r="E457" i="47"/>
  <c r="E458" i="47"/>
  <c r="E459" i="47"/>
  <c r="E460" i="47"/>
  <c r="E461" i="47"/>
  <c r="E462" i="47"/>
  <c r="E463" i="47"/>
  <c r="E464" i="47"/>
  <c r="E465" i="47"/>
  <c r="E466" i="47"/>
  <c r="E467" i="47"/>
  <c r="E468" i="47"/>
  <c r="E469" i="47"/>
  <c r="E470" i="47"/>
  <c r="E471" i="47"/>
  <c r="E472" i="47"/>
  <c r="E473" i="47"/>
  <c r="E474" i="47"/>
  <c r="E475" i="47"/>
  <c r="E476" i="47"/>
  <c r="E477" i="47"/>
  <c r="E478" i="47"/>
  <c r="E479" i="47"/>
  <c r="E480" i="47"/>
  <c r="E481" i="47"/>
  <c r="E482" i="47"/>
  <c r="E483" i="47"/>
  <c r="E484" i="47"/>
  <c r="E485" i="47"/>
  <c r="E486" i="47"/>
  <c r="E487" i="47"/>
  <c r="E488" i="47"/>
  <c r="E489" i="47"/>
  <c r="E490" i="47"/>
  <c r="E491" i="47"/>
  <c r="E492" i="47"/>
  <c r="E493" i="47"/>
  <c r="E494" i="47"/>
  <c r="E495" i="47"/>
  <c r="E496" i="47"/>
  <c r="E497" i="47"/>
  <c r="E498" i="47"/>
  <c r="E499" i="47"/>
  <c r="E500" i="47"/>
  <c r="E501" i="47"/>
  <c r="E502" i="47"/>
  <c r="E503" i="47"/>
  <c r="E504" i="47"/>
  <c r="E505" i="47"/>
  <c r="E506" i="47"/>
  <c r="E507" i="47"/>
  <c r="E508" i="47"/>
  <c r="E509" i="47"/>
  <c r="E510" i="47"/>
  <c r="E511" i="47"/>
  <c r="E512" i="47"/>
  <c r="E513" i="47"/>
  <c r="E514" i="47"/>
  <c r="E515" i="47"/>
  <c r="E516" i="47"/>
  <c r="E517" i="47"/>
  <c r="E518" i="47"/>
  <c r="E519" i="47"/>
  <c r="E520" i="47"/>
  <c r="E521" i="47"/>
  <c r="E522" i="47"/>
  <c r="E523" i="47"/>
  <c r="E524" i="47"/>
  <c r="E525" i="47"/>
  <c r="E526" i="47"/>
  <c r="E527" i="47"/>
  <c r="E528" i="47"/>
  <c r="E529" i="47"/>
  <c r="E530" i="47"/>
  <c r="E531" i="47"/>
  <c r="E532" i="47"/>
  <c r="E533" i="47"/>
  <c r="E534" i="47"/>
  <c r="E535" i="47"/>
  <c r="E536" i="47"/>
  <c r="E537" i="47"/>
  <c r="E538" i="47"/>
  <c r="E539" i="47"/>
  <c r="E540" i="47"/>
  <c r="E541" i="47"/>
  <c r="E542" i="47"/>
  <c r="E543" i="47"/>
  <c r="E544" i="47"/>
  <c r="E545" i="47"/>
  <c r="E546" i="47"/>
  <c r="E547" i="47"/>
  <c r="E548" i="47"/>
  <c r="E549" i="47"/>
  <c r="E550" i="47"/>
  <c r="E551" i="47"/>
  <c r="E552" i="47"/>
  <c r="E553" i="47"/>
  <c r="E554" i="47"/>
  <c r="E555" i="47"/>
  <c r="E556" i="47"/>
  <c r="E557" i="47"/>
  <c r="E558" i="47"/>
  <c r="E559" i="47"/>
  <c r="E560" i="47"/>
  <c r="E561" i="47"/>
  <c r="E562" i="47"/>
  <c r="E563" i="47"/>
  <c r="E564" i="47"/>
  <c r="E565" i="47"/>
  <c r="E566" i="47"/>
  <c r="E567" i="47"/>
  <c r="E568" i="47"/>
  <c r="E569" i="47"/>
  <c r="E570" i="47"/>
  <c r="E571" i="47"/>
  <c r="E572" i="47"/>
  <c r="E573" i="47"/>
  <c r="E574" i="47"/>
  <c r="E575" i="47"/>
  <c r="E576" i="47"/>
  <c r="E577" i="47"/>
  <c r="E578" i="47"/>
  <c r="E579" i="47"/>
  <c r="E580" i="47"/>
  <c r="E581" i="47"/>
  <c r="E582" i="47"/>
  <c r="E583" i="47"/>
  <c r="E584" i="47"/>
  <c r="E585" i="47"/>
  <c r="E586" i="47"/>
  <c r="E587" i="47"/>
  <c r="E588" i="47"/>
  <c r="E589" i="47"/>
  <c r="E590" i="47"/>
  <c r="E591" i="47"/>
  <c r="E592" i="47"/>
  <c r="E593" i="47"/>
  <c r="E594" i="47"/>
  <c r="E595" i="47"/>
  <c r="E596" i="47"/>
  <c r="E597" i="47"/>
  <c r="E598" i="47"/>
  <c r="E599" i="47"/>
  <c r="E600" i="47"/>
  <c r="E601" i="47"/>
  <c r="E602" i="47"/>
  <c r="E603" i="47"/>
  <c r="E604" i="47"/>
  <c r="E605" i="47"/>
  <c r="E606" i="47"/>
  <c r="E607" i="47"/>
  <c r="E608" i="47"/>
  <c r="E609" i="47"/>
  <c r="E610" i="47"/>
  <c r="E611" i="47"/>
  <c r="E612" i="47"/>
  <c r="E613" i="47"/>
  <c r="E614" i="47"/>
  <c r="E615" i="47"/>
  <c r="E616" i="47"/>
  <c r="E617" i="47"/>
  <c r="E618" i="47"/>
  <c r="E619" i="47"/>
  <c r="E620" i="47"/>
  <c r="E621" i="47"/>
  <c r="E622" i="47"/>
  <c r="E623" i="47"/>
  <c r="E624" i="47"/>
  <c r="E625" i="47"/>
  <c r="E626" i="47"/>
  <c r="E627" i="47"/>
  <c r="E628" i="47"/>
  <c r="E629" i="47"/>
  <c r="E630" i="47"/>
  <c r="E631" i="47"/>
  <c r="E632" i="47"/>
  <c r="E633" i="47"/>
  <c r="E634" i="47"/>
  <c r="E635" i="47"/>
  <c r="E636" i="47"/>
  <c r="E637" i="47"/>
  <c r="E638" i="47"/>
  <c r="E639" i="47"/>
  <c r="E640" i="47"/>
  <c r="E641" i="47"/>
  <c r="E642" i="47"/>
  <c r="E643" i="47"/>
  <c r="E644" i="47"/>
  <c r="E645" i="47"/>
  <c r="E646" i="47"/>
  <c r="E647" i="47"/>
  <c r="E648" i="47"/>
  <c r="E649" i="47"/>
  <c r="E650" i="47"/>
  <c r="E651" i="47"/>
  <c r="E652" i="47"/>
  <c r="E653" i="47"/>
  <c r="E654" i="47"/>
  <c r="E655" i="47"/>
  <c r="E656" i="47"/>
  <c r="E657" i="47"/>
  <c r="E658" i="47"/>
  <c r="E659" i="47"/>
  <c r="E660" i="47"/>
  <c r="E661" i="47"/>
  <c r="E662" i="47"/>
  <c r="E663" i="47"/>
  <c r="E664" i="47"/>
  <c r="E665" i="47"/>
  <c r="E666" i="47"/>
  <c r="E667" i="47"/>
  <c r="E668" i="47"/>
  <c r="E669" i="47"/>
  <c r="E670" i="47"/>
  <c r="E671" i="47"/>
  <c r="E672" i="47"/>
  <c r="E673" i="47"/>
  <c r="E674" i="47"/>
  <c r="E675" i="47"/>
  <c r="E676" i="47"/>
  <c r="E677" i="47"/>
  <c r="E678" i="47"/>
  <c r="E679" i="47"/>
  <c r="E680" i="47"/>
  <c r="E681" i="47"/>
  <c r="E682" i="47"/>
  <c r="E683" i="47"/>
  <c r="E684" i="47"/>
  <c r="E685" i="47"/>
  <c r="E686" i="47"/>
  <c r="E687" i="47"/>
  <c r="E688" i="47"/>
  <c r="E689" i="47"/>
  <c r="E690" i="47"/>
  <c r="E691" i="47"/>
  <c r="E692" i="47"/>
  <c r="E693" i="47"/>
  <c r="E694" i="47"/>
  <c r="E695" i="47"/>
  <c r="E696" i="47"/>
  <c r="E697" i="47"/>
  <c r="E698" i="47"/>
  <c r="E699" i="47"/>
  <c r="E700" i="47"/>
  <c r="E701" i="47"/>
  <c r="E702" i="47"/>
  <c r="E703" i="47"/>
  <c r="E704" i="47"/>
  <c r="E705" i="47"/>
  <c r="E706" i="47"/>
  <c r="E707" i="47"/>
  <c r="E708" i="47"/>
  <c r="E709" i="47"/>
  <c r="E710" i="47"/>
  <c r="E711" i="47"/>
  <c r="E712" i="47"/>
  <c r="E713" i="47"/>
  <c r="E714" i="47"/>
  <c r="E715" i="47"/>
  <c r="E716" i="47"/>
  <c r="E717" i="47"/>
  <c r="E718" i="47"/>
  <c r="E719" i="47"/>
  <c r="E720" i="47"/>
  <c r="E721" i="47"/>
  <c r="E722" i="47"/>
  <c r="E723" i="47"/>
  <c r="E724" i="47"/>
  <c r="E725" i="47"/>
  <c r="E726" i="47"/>
  <c r="E727" i="47"/>
  <c r="E728" i="47"/>
  <c r="E729" i="47"/>
  <c r="E730" i="47"/>
  <c r="E731" i="47"/>
  <c r="E732" i="47"/>
  <c r="E733" i="47"/>
  <c r="E734" i="47"/>
  <c r="E735" i="47"/>
  <c r="E736" i="47"/>
  <c r="E737" i="47"/>
  <c r="E738" i="47"/>
  <c r="E739" i="47"/>
  <c r="E740" i="47"/>
  <c r="E741" i="47"/>
  <c r="E742" i="47"/>
  <c r="E743" i="47"/>
  <c r="E744" i="47"/>
  <c r="E745" i="47"/>
  <c r="E746" i="47"/>
  <c r="E747" i="47"/>
  <c r="E748" i="47"/>
  <c r="E749" i="47"/>
  <c r="E750" i="47"/>
  <c r="E751" i="47"/>
  <c r="E752" i="47"/>
  <c r="E753" i="47"/>
  <c r="E754" i="47"/>
  <c r="E755" i="47"/>
  <c r="E756" i="47"/>
  <c r="E757" i="47"/>
  <c r="E758" i="47"/>
  <c r="E759" i="47"/>
  <c r="E760" i="47"/>
  <c r="E761" i="47"/>
  <c r="E762" i="47"/>
  <c r="E763" i="47"/>
  <c r="E764" i="47"/>
  <c r="E765" i="47"/>
  <c r="E766" i="47"/>
  <c r="E767" i="47"/>
  <c r="E768" i="47"/>
  <c r="E769" i="47"/>
  <c r="E770" i="47"/>
  <c r="E771" i="47"/>
  <c r="E772" i="47"/>
  <c r="E773" i="47"/>
  <c r="E774" i="47"/>
  <c r="E775" i="47"/>
  <c r="E776" i="47"/>
  <c r="E777" i="47"/>
  <c r="E778" i="47"/>
  <c r="E779" i="47"/>
  <c r="E780" i="47"/>
  <c r="E781" i="47"/>
  <c r="E782" i="47"/>
  <c r="E783" i="47"/>
  <c r="E784" i="47"/>
  <c r="E785" i="47"/>
  <c r="E786" i="47"/>
  <c r="E787" i="47"/>
  <c r="E788" i="47"/>
  <c r="E789" i="47"/>
  <c r="E790" i="47"/>
  <c r="E791" i="47"/>
  <c r="E792" i="47"/>
  <c r="E793" i="47"/>
  <c r="E794" i="47"/>
  <c r="E795" i="47"/>
  <c r="E796" i="47"/>
  <c r="E797" i="47"/>
  <c r="E798" i="47"/>
  <c r="E799" i="47"/>
  <c r="E800" i="47"/>
  <c r="E2" i="47"/>
  <c r="D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253" i="47"/>
  <c r="D254" i="47"/>
  <c r="D255" i="47"/>
  <c r="D256" i="47"/>
  <c r="D257" i="47"/>
  <c r="D258" i="47"/>
  <c r="D259" i="47"/>
  <c r="D260" i="47"/>
  <c r="D261" i="47"/>
  <c r="D262" i="47"/>
  <c r="D263" i="47"/>
  <c r="D264" i="47"/>
  <c r="D265" i="47"/>
  <c r="D266" i="47"/>
  <c r="D267" i="47"/>
  <c r="D268" i="47"/>
  <c r="D269" i="47"/>
  <c r="D270" i="47"/>
  <c r="D271" i="47"/>
  <c r="D272" i="47"/>
  <c r="D273" i="47"/>
  <c r="D274" i="47"/>
  <c r="D275" i="47"/>
  <c r="D276" i="47"/>
  <c r="D277" i="47"/>
  <c r="D278" i="47"/>
  <c r="D279" i="47"/>
  <c r="D280" i="47"/>
  <c r="D281" i="47"/>
  <c r="D282" i="47"/>
  <c r="D283" i="47"/>
  <c r="D284" i="47"/>
  <c r="D285" i="47"/>
  <c r="D286" i="47"/>
  <c r="D287" i="47"/>
  <c r="D288" i="47"/>
  <c r="D289" i="47"/>
  <c r="D290" i="47"/>
  <c r="D291" i="47"/>
  <c r="D292" i="47"/>
  <c r="D293" i="47"/>
  <c r="D294" i="47"/>
  <c r="D295" i="47"/>
  <c r="D296" i="47"/>
  <c r="D297" i="47"/>
  <c r="D298" i="47"/>
  <c r="D299" i="47"/>
  <c r="D300" i="47"/>
  <c r="D301" i="47"/>
  <c r="D302" i="47"/>
  <c r="D303" i="47"/>
  <c r="D304" i="47"/>
  <c r="D305" i="47"/>
  <c r="D306" i="47"/>
  <c r="D307" i="47"/>
  <c r="D308" i="47"/>
  <c r="D309" i="47"/>
  <c r="D310" i="47"/>
  <c r="D311" i="47"/>
  <c r="D312" i="47"/>
  <c r="D313" i="47"/>
  <c r="D314" i="47"/>
  <c r="D315" i="47"/>
  <c r="D316" i="47"/>
  <c r="D317" i="47"/>
  <c r="D318" i="47"/>
  <c r="D319" i="47"/>
  <c r="D320" i="47"/>
  <c r="D321" i="47"/>
  <c r="D322" i="47"/>
  <c r="D323" i="47"/>
  <c r="D324" i="47"/>
  <c r="D325" i="47"/>
  <c r="D326" i="47"/>
  <c r="D327" i="47"/>
  <c r="D328" i="47"/>
  <c r="D329" i="47"/>
  <c r="D330" i="47"/>
  <c r="D331" i="47"/>
  <c r="D332" i="47"/>
  <c r="D333" i="47"/>
  <c r="D334" i="47"/>
  <c r="D335" i="47"/>
  <c r="D336" i="47"/>
  <c r="D337" i="47"/>
  <c r="D338" i="47"/>
  <c r="D339" i="47"/>
  <c r="D340" i="47"/>
  <c r="D341" i="47"/>
  <c r="D342" i="47"/>
  <c r="D343" i="47"/>
  <c r="D344" i="47"/>
  <c r="D345" i="47"/>
  <c r="D346" i="47"/>
  <c r="D347" i="47"/>
  <c r="D348" i="47"/>
  <c r="D349" i="47"/>
  <c r="D350" i="47"/>
  <c r="D351" i="47"/>
  <c r="D352" i="47"/>
  <c r="D353" i="47"/>
  <c r="D354" i="47"/>
  <c r="D355" i="47"/>
  <c r="D356" i="47"/>
  <c r="D357" i="47"/>
  <c r="D358" i="47"/>
  <c r="D359" i="47"/>
  <c r="D360" i="47"/>
  <c r="D361" i="47"/>
  <c r="D362" i="47"/>
  <c r="D363" i="47"/>
  <c r="D364" i="47"/>
  <c r="D365" i="47"/>
  <c r="D366" i="47"/>
  <c r="D367" i="47"/>
  <c r="D368" i="47"/>
  <c r="D369" i="47"/>
  <c r="D370" i="47"/>
  <c r="D371" i="47"/>
  <c r="D372" i="47"/>
  <c r="D373" i="47"/>
  <c r="D374" i="47"/>
  <c r="D375" i="47"/>
  <c r="D376" i="47"/>
  <c r="D377" i="47"/>
  <c r="D378" i="47"/>
  <c r="D379" i="47"/>
  <c r="D380" i="47"/>
  <c r="D381" i="47"/>
  <c r="D382" i="47"/>
  <c r="D383" i="47"/>
  <c r="D384" i="47"/>
  <c r="D385" i="47"/>
  <c r="D386" i="47"/>
  <c r="D387" i="47"/>
  <c r="D388" i="47"/>
  <c r="D389" i="47"/>
  <c r="D390" i="47"/>
  <c r="D391" i="47"/>
  <c r="D392" i="47"/>
  <c r="D393" i="47"/>
  <c r="D394" i="47"/>
  <c r="D395" i="47"/>
  <c r="D396" i="47"/>
  <c r="D397" i="47"/>
  <c r="D398" i="47"/>
  <c r="D399" i="47"/>
  <c r="D400" i="47"/>
  <c r="D401" i="47"/>
  <c r="D402" i="47"/>
  <c r="D403" i="47"/>
  <c r="D404" i="47"/>
  <c r="D405" i="47"/>
  <c r="D406" i="47"/>
  <c r="D407" i="47"/>
  <c r="D408" i="47"/>
  <c r="D409" i="47"/>
  <c r="D410" i="47"/>
  <c r="D411" i="47"/>
  <c r="D412" i="47"/>
  <c r="D413" i="47"/>
  <c r="D414" i="47"/>
  <c r="D415" i="47"/>
  <c r="D416" i="47"/>
  <c r="D417" i="47"/>
  <c r="D418" i="47"/>
  <c r="D419" i="47"/>
  <c r="D420" i="47"/>
  <c r="D421" i="47"/>
  <c r="D422" i="47"/>
  <c r="D423" i="47"/>
  <c r="D424" i="47"/>
  <c r="D425" i="47"/>
  <c r="D426" i="47"/>
  <c r="D427" i="47"/>
  <c r="D428" i="47"/>
  <c r="D429" i="47"/>
  <c r="D430" i="47"/>
  <c r="D431" i="47"/>
  <c r="D432" i="47"/>
  <c r="D433" i="47"/>
  <c r="D434" i="47"/>
  <c r="D435" i="47"/>
  <c r="D436" i="47"/>
  <c r="D437" i="47"/>
  <c r="D438" i="47"/>
  <c r="D439" i="47"/>
  <c r="D440" i="47"/>
  <c r="D441" i="47"/>
  <c r="D442" i="47"/>
  <c r="D443" i="47"/>
  <c r="D444" i="47"/>
  <c r="D445" i="47"/>
  <c r="D446" i="47"/>
  <c r="D447" i="47"/>
  <c r="D448" i="47"/>
  <c r="D449" i="47"/>
  <c r="D450" i="47"/>
  <c r="D451" i="47"/>
  <c r="D452" i="47"/>
  <c r="D453" i="47"/>
  <c r="D454" i="47"/>
  <c r="D455" i="47"/>
  <c r="D456" i="47"/>
  <c r="D457" i="47"/>
  <c r="D458" i="47"/>
  <c r="D459" i="47"/>
  <c r="D460" i="47"/>
  <c r="D461" i="47"/>
  <c r="D462" i="47"/>
  <c r="D463" i="47"/>
  <c r="D464" i="47"/>
  <c r="D465" i="47"/>
  <c r="D466" i="47"/>
  <c r="D467" i="47"/>
  <c r="D468" i="47"/>
  <c r="D469" i="47"/>
  <c r="D470" i="47"/>
  <c r="D471" i="47"/>
  <c r="D472" i="47"/>
  <c r="D473" i="47"/>
  <c r="D474" i="47"/>
  <c r="D475" i="47"/>
  <c r="D476" i="47"/>
  <c r="D477" i="47"/>
  <c r="D478" i="47"/>
  <c r="D479" i="47"/>
  <c r="D480" i="47"/>
  <c r="D481" i="47"/>
  <c r="D482" i="47"/>
  <c r="D483" i="47"/>
  <c r="D484" i="47"/>
  <c r="D485" i="47"/>
  <c r="D486" i="47"/>
  <c r="D487" i="47"/>
  <c r="D488" i="47"/>
  <c r="D489" i="47"/>
  <c r="D490" i="47"/>
  <c r="D491" i="47"/>
  <c r="D492" i="47"/>
  <c r="D493" i="47"/>
  <c r="D494" i="47"/>
  <c r="D495" i="47"/>
  <c r="D496" i="47"/>
  <c r="D497" i="47"/>
  <c r="D498" i="47"/>
  <c r="D499" i="47"/>
  <c r="D500" i="47"/>
  <c r="D501" i="47"/>
  <c r="D502" i="47"/>
  <c r="D503" i="47"/>
  <c r="D504" i="47"/>
  <c r="D505" i="47"/>
  <c r="D506" i="47"/>
  <c r="D507" i="47"/>
  <c r="D508" i="47"/>
  <c r="D509" i="47"/>
  <c r="D510" i="47"/>
  <c r="D511" i="47"/>
  <c r="D512" i="47"/>
  <c r="D513" i="47"/>
  <c r="D514" i="47"/>
  <c r="D515" i="47"/>
  <c r="D516" i="47"/>
  <c r="D517" i="47"/>
  <c r="D518" i="47"/>
  <c r="D519" i="47"/>
  <c r="D520" i="47"/>
  <c r="D521" i="47"/>
  <c r="D522" i="47"/>
  <c r="D523" i="47"/>
  <c r="D524" i="47"/>
  <c r="D525" i="47"/>
  <c r="D526" i="47"/>
  <c r="D527" i="47"/>
  <c r="D528" i="47"/>
  <c r="D529" i="47"/>
  <c r="D530" i="47"/>
  <c r="D531" i="47"/>
  <c r="D532" i="47"/>
  <c r="D533" i="47"/>
  <c r="D534" i="47"/>
  <c r="D535" i="47"/>
  <c r="D536" i="47"/>
  <c r="D537" i="47"/>
  <c r="D538" i="47"/>
  <c r="D539" i="47"/>
  <c r="D540" i="47"/>
  <c r="D541" i="47"/>
  <c r="D542" i="47"/>
  <c r="D543" i="47"/>
  <c r="D544" i="47"/>
  <c r="D545" i="47"/>
  <c r="D546" i="47"/>
  <c r="D547" i="47"/>
  <c r="D548" i="47"/>
  <c r="D549" i="47"/>
  <c r="D550" i="47"/>
  <c r="D551" i="47"/>
  <c r="D552" i="47"/>
  <c r="D553" i="47"/>
  <c r="D554" i="47"/>
  <c r="D555" i="47"/>
  <c r="D556" i="47"/>
  <c r="D557" i="47"/>
  <c r="D558" i="47"/>
  <c r="D559" i="47"/>
  <c r="D560" i="47"/>
  <c r="D561" i="47"/>
  <c r="D562" i="47"/>
  <c r="D563" i="47"/>
  <c r="D564" i="47"/>
  <c r="D565" i="47"/>
  <c r="D566" i="47"/>
  <c r="D567" i="47"/>
  <c r="D568" i="47"/>
  <c r="D569" i="47"/>
  <c r="D570" i="47"/>
  <c r="D571" i="47"/>
  <c r="D572" i="47"/>
  <c r="D573" i="47"/>
  <c r="D574" i="47"/>
  <c r="D575" i="47"/>
  <c r="D576" i="47"/>
  <c r="D577" i="47"/>
  <c r="D578" i="47"/>
  <c r="D579" i="47"/>
  <c r="D580" i="47"/>
  <c r="D581" i="47"/>
  <c r="D582" i="47"/>
  <c r="D583" i="47"/>
  <c r="D584" i="47"/>
  <c r="D585" i="47"/>
  <c r="D586" i="47"/>
  <c r="D587" i="47"/>
  <c r="D588" i="47"/>
  <c r="D589" i="47"/>
  <c r="D590" i="47"/>
  <c r="D591" i="47"/>
  <c r="D592" i="47"/>
  <c r="D593" i="47"/>
  <c r="D594" i="47"/>
  <c r="D595" i="47"/>
  <c r="D596" i="47"/>
  <c r="D597" i="47"/>
  <c r="D598" i="47"/>
  <c r="D599" i="47"/>
  <c r="D600" i="47"/>
  <c r="D601" i="47"/>
  <c r="D602" i="47"/>
  <c r="D603" i="47"/>
  <c r="D604" i="47"/>
  <c r="D605" i="47"/>
  <c r="D606" i="47"/>
  <c r="D607" i="47"/>
  <c r="D608" i="47"/>
  <c r="D609" i="47"/>
  <c r="D610" i="47"/>
  <c r="D611" i="47"/>
  <c r="D612" i="47"/>
  <c r="D613" i="47"/>
  <c r="D614" i="47"/>
  <c r="D615" i="47"/>
  <c r="D616" i="47"/>
  <c r="D617" i="47"/>
  <c r="D618" i="47"/>
  <c r="D619" i="47"/>
  <c r="D620" i="47"/>
  <c r="D621" i="47"/>
  <c r="D622" i="47"/>
  <c r="D623" i="47"/>
  <c r="D624" i="47"/>
  <c r="D625" i="47"/>
  <c r="D626" i="47"/>
  <c r="D627" i="47"/>
  <c r="D628" i="47"/>
  <c r="D629" i="47"/>
  <c r="D630" i="47"/>
  <c r="D631" i="47"/>
  <c r="D632" i="47"/>
  <c r="D633" i="47"/>
  <c r="D634" i="47"/>
  <c r="D635" i="47"/>
  <c r="D636" i="47"/>
  <c r="D637" i="47"/>
  <c r="D638" i="47"/>
  <c r="D639" i="47"/>
  <c r="D640" i="47"/>
  <c r="D641" i="47"/>
  <c r="D642" i="47"/>
  <c r="D643" i="47"/>
  <c r="D644" i="47"/>
  <c r="D645" i="47"/>
  <c r="D646" i="47"/>
  <c r="D647" i="47"/>
  <c r="D648" i="47"/>
  <c r="D649" i="47"/>
  <c r="D650" i="47"/>
  <c r="D651" i="47"/>
  <c r="D652" i="47"/>
  <c r="D653" i="47"/>
  <c r="D654" i="47"/>
  <c r="D655" i="47"/>
  <c r="D656" i="47"/>
  <c r="D657" i="47"/>
  <c r="D658" i="47"/>
  <c r="D659" i="47"/>
  <c r="D660" i="47"/>
  <c r="D661" i="47"/>
  <c r="D662" i="47"/>
  <c r="D663" i="47"/>
  <c r="D664" i="47"/>
  <c r="D665" i="47"/>
  <c r="D666" i="47"/>
  <c r="D667" i="47"/>
  <c r="D668" i="47"/>
  <c r="D669" i="47"/>
  <c r="D670" i="47"/>
  <c r="D671" i="47"/>
  <c r="D672" i="47"/>
  <c r="D673" i="47"/>
  <c r="D674" i="47"/>
  <c r="D675" i="47"/>
  <c r="D676" i="47"/>
  <c r="D677" i="47"/>
  <c r="D678" i="47"/>
  <c r="D679" i="47"/>
  <c r="D680" i="47"/>
  <c r="D681" i="47"/>
  <c r="D682" i="47"/>
  <c r="D683" i="47"/>
  <c r="D684" i="47"/>
  <c r="D685" i="47"/>
  <c r="D686" i="47"/>
  <c r="D687" i="47"/>
  <c r="D688" i="47"/>
  <c r="D689" i="47"/>
  <c r="D690" i="47"/>
  <c r="D691" i="47"/>
  <c r="D692" i="47"/>
  <c r="D693" i="47"/>
  <c r="D694" i="47"/>
  <c r="D695" i="47"/>
  <c r="D696" i="47"/>
  <c r="D697" i="47"/>
  <c r="D698" i="47"/>
  <c r="D699" i="47"/>
  <c r="D700" i="47"/>
  <c r="D701" i="47"/>
  <c r="D702" i="47"/>
  <c r="D703" i="47"/>
  <c r="D704" i="47"/>
  <c r="D705" i="47"/>
  <c r="D706" i="47"/>
  <c r="D707" i="47"/>
  <c r="D708" i="47"/>
  <c r="D709" i="47"/>
  <c r="D710" i="47"/>
  <c r="D711" i="47"/>
  <c r="D712" i="47"/>
  <c r="D713" i="47"/>
  <c r="D714" i="47"/>
  <c r="D715" i="47"/>
  <c r="D716" i="47"/>
  <c r="D717" i="47"/>
  <c r="D718" i="47"/>
  <c r="D719" i="47"/>
  <c r="D720" i="47"/>
  <c r="D721" i="47"/>
  <c r="D722" i="47"/>
  <c r="D723" i="47"/>
  <c r="D724" i="47"/>
  <c r="D725" i="47"/>
  <c r="D726" i="47"/>
  <c r="D727" i="47"/>
  <c r="D728" i="47"/>
  <c r="D729" i="47"/>
  <c r="D730" i="47"/>
  <c r="D731" i="47"/>
  <c r="D732" i="47"/>
  <c r="D733" i="47"/>
  <c r="D734" i="47"/>
  <c r="D735" i="47"/>
  <c r="D736" i="47"/>
  <c r="D737" i="47"/>
  <c r="D738" i="47"/>
  <c r="D739" i="47"/>
  <c r="D740" i="47"/>
  <c r="D741" i="47"/>
  <c r="D742" i="47"/>
  <c r="D743" i="47"/>
  <c r="D744" i="47"/>
  <c r="D745" i="47"/>
  <c r="D746" i="47"/>
  <c r="D747" i="47"/>
  <c r="D748" i="47"/>
  <c r="D749" i="47"/>
  <c r="D750" i="47"/>
  <c r="D751" i="47"/>
  <c r="D752" i="47"/>
  <c r="D753" i="47"/>
  <c r="D754" i="47"/>
  <c r="D755" i="47"/>
  <c r="D756" i="47"/>
  <c r="D757" i="47"/>
  <c r="D758" i="47"/>
  <c r="D759" i="47"/>
  <c r="D760" i="47"/>
  <c r="D761" i="47"/>
  <c r="D762" i="47"/>
  <c r="D763" i="47"/>
  <c r="D764" i="47"/>
  <c r="D765" i="47"/>
  <c r="D766" i="47"/>
  <c r="D767" i="47"/>
  <c r="D768" i="47"/>
  <c r="D769" i="47"/>
  <c r="D770" i="47"/>
  <c r="D771" i="47"/>
  <c r="D772" i="47"/>
  <c r="D773" i="47"/>
  <c r="D774" i="47"/>
  <c r="D775" i="47"/>
  <c r="D776" i="47"/>
  <c r="D777" i="47"/>
  <c r="D778" i="47"/>
  <c r="D779" i="47"/>
  <c r="D780" i="47"/>
  <c r="D781" i="47"/>
  <c r="D782" i="47"/>
  <c r="D783" i="47"/>
  <c r="D784" i="47"/>
  <c r="D785" i="47"/>
  <c r="D786" i="47"/>
  <c r="D787" i="47"/>
  <c r="D788" i="47"/>
  <c r="D789" i="47"/>
  <c r="D790" i="47"/>
  <c r="D791" i="47"/>
  <c r="D792" i="47"/>
  <c r="D793" i="47"/>
  <c r="D794" i="47"/>
  <c r="D795" i="47"/>
  <c r="D796" i="47"/>
  <c r="D797" i="47"/>
  <c r="D798" i="47"/>
  <c r="D799" i="47"/>
  <c r="D800" i="47"/>
  <c r="D2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102" i="47"/>
  <c r="A103" i="47"/>
  <c r="A104" i="47"/>
  <c r="A105" i="47"/>
  <c r="A106" i="47"/>
  <c r="A107" i="47"/>
  <c r="A108" i="47"/>
  <c r="A109" i="47"/>
  <c r="A110" i="47"/>
  <c r="A111" i="47"/>
  <c r="A112" i="47"/>
  <c r="A113" i="47"/>
  <c r="A114" i="47"/>
  <c r="A115" i="47"/>
  <c r="A116" i="47"/>
  <c r="A117" i="47"/>
  <c r="A118" i="47"/>
  <c r="A119" i="47"/>
  <c r="A120" i="47"/>
  <c r="A121" i="47"/>
  <c r="A122" i="47"/>
  <c r="A123" i="47"/>
  <c r="A124" i="47"/>
  <c r="A125" i="47"/>
  <c r="A126" i="47"/>
  <c r="A127" i="47"/>
  <c r="A128" i="47"/>
  <c r="A129" i="47"/>
  <c r="A130" i="47"/>
  <c r="A131" i="47"/>
  <c r="A132" i="47"/>
  <c r="A133" i="47"/>
  <c r="A134" i="47"/>
  <c r="A135" i="47"/>
  <c r="A136" i="47"/>
  <c r="A137" i="47"/>
  <c r="A138" i="47"/>
  <c r="A139" i="47"/>
  <c r="A140" i="47"/>
  <c r="A141" i="47"/>
  <c r="A142" i="47"/>
  <c r="A143" i="47"/>
  <c r="A144" i="47"/>
  <c r="A145" i="47"/>
  <c r="A146" i="47"/>
  <c r="A147" i="47"/>
  <c r="A148" i="47"/>
  <c r="A149" i="47"/>
  <c r="A150" i="47"/>
  <c r="A151" i="47"/>
  <c r="A152" i="47"/>
  <c r="A153" i="47"/>
  <c r="A154" i="47"/>
  <c r="A155" i="47"/>
  <c r="A156" i="47"/>
  <c r="A157" i="47"/>
  <c r="A158" i="47"/>
  <c r="A159" i="47"/>
  <c r="A160" i="47"/>
  <c r="A161" i="47"/>
  <c r="A162" i="47"/>
  <c r="A163" i="47"/>
  <c r="A164" i="47"/>
  <c r="A165" i="47"/>
  <c r="A166" i="47"/>
  <c r="A167" i="47"/>
  <c r="A168" i="47"/>
  <c r="A169" i="47"/>
  <c r="A170" i="47"/>
  <c r="A171" i="47"/>
  <c r="A172" i="47"/>
  <c r="A173" i="47"/>
  <c r="A174" i="47"/>
  <c r="A175" i="47"/>
  <c r="A176" i="47"/>
  <c r="A177" i="47"/>
  <c r="A178" i="47"/>
  <c r="A179" i="47"/>
  <c r="A180" i="47"/>
  <c r="A181" i="47"/>
  <c r="A182" i="47"/>
  <c r="A183" i="47"/>
  <c r="A184" i="47"/>
  <c r="A185" i="47"/>
  <c r="A186" i="47"/>
  <c r="A187" i="47"/>
  <c r="A188" i="47"/>
  <c r="A189" i="47"/>
  <c r="A190" i="47"/>
  <c r="A191" i="47"/>
  <c r="A192" i="47"/>
  <c r="A193" i="47"/>
  <c r="A194" i="47"/>
  <c r="A195" i="47"/>
  <c r="A196" i="47"/>
  <c r="A197" i="47"/>
  <c r="A198" i="47"/>
  <c r="A199" i="47"/>
  <c r="A200" i="47"/>
  <c r="A201" i="47"/>
  <c r="A202" i="47"/>
  <c r="A203" i="47"/>
  <c r="A204" i="47"/>
  <c r="A205" i="47"/>
  <c r="A206" i="47"/>
  <c r="A207" i="47"/>
  <c r="A208" i="47"/>
  <c r="A209" i="47"/>
  <c r="A210" i="47"/>
  <c r="A211" i="47"/>
  <c r="A212" i="47"/>
  <c r="A213" i="47"/>
  <c r="A214" i="47"/>
  <c r="A215" i="47"/>
  <c r="A216" i="47"/>
  <c r="A217" i="47"/>
  <c r="A218" i="47"/>
  <c r="A219" i="47"/>
  <c r="A220" i="47"/>
  <c r="A221" i="47"/>
  <c r="A222" i="47"/>
  <c r="A223" i="47"/>
  <c r="A224" i="47"/>
  <c r="A225" i="47"/>
  <c r="A226" i="47"/>
  <c r="A227" i="47"/>
  <c r="A228" i="47"/>
  <c r="A229" i="47"/>
  <c r="A230" i="47"/>
  <c r="A231" i="47"/>
  <c r="A232" i="47"/>
  <c r="A233" i="47"/>
  <c r="A234" i="47"/>
  <c r="A235" i="47"/>
  <c r="A236" i="47"/>
  <c r="A237" i="47"/>
  <c r="A238" i="47"/>
  <c r="A239" i="47"/>
  <c r="A240" i="47"/>
  <c r="A241" i="47"/>
  <c r="A242" i="47"/>
  <c r="A243" i="47"/>
  <c r="A244" i="47"/>
  <c r="A245" i="47"/>
  <c r="A246" i="47"/>
  <c r="A247" i="47"/>
  <c r="A248" i="47"/>
  <c r="A249" i="47"/>
  <c r="A250" i="47"/>
  <c r="A251" i="47"/>
  <c r="A252" i="47"/>
  <c r="A253" i="47"/>
  <c r="A254" i="47"/>
  <c r="A255" i="47"/>
  <c r="A256" i="47"/>
  <c r="A257" i="47"/>
  <c r="A258" i="47"/>
  <c r="A259" i="47"/>
  <c r="A260" i="47"/>
  <c r="A261" i="47"/>
  <c r="A262" i="47"/>
  <c r="A263" i="47"/>
  <c r="A264" i="47"/>
  <c r="A265" i="47"/>
  <c r="A266" i="47"/>
  <c r="A267" i="47"/>
  <c r="A268" i="47"/>
  <c r="A269" i="47"/>
  <c r="A270" i="47"/>
  <c r="A271" i="47"/>
  <c r="A272" i="47"/>
  <c r="A273" i="47"/>
  <c r="A274" i="47"/>
  <c r="A275" i="47"/>
  <c r="A276" i="47"/>
  <c r="A277" i="47"/>
  <c r="A278" i="47"/>
  <c r="A279" i="47"/>
  <c r="A280" i="47"/>
  <c r="A281" i="47"/>
  <c r="A282" i="47"/>
  <c r="A283" i="47"/>
  <c r="A284" i="47"/>
  <c r="A285" i="47"/>
  <c r="A286" i="47"/>
  <c r="A287" i="47"/>
  <c r="A288" i="47"/>
  <c r="A289" i="47"/>
  <c r="A290" i="47"/>
  <c r="A291" i="47"/>
  <c r="A292" i="47"/>
  <c r="A293" i="47"/>
  <c r="A294" i="47"/>
  <c r="A295" i="47"/>
  <c r="A296" i="47"/>
  <c r="A297" i="47"/>
  <c r="A298" i="47"/>
  <c r="A299" i="47"/>
  <c r="A300" i="47"/>
  <c r="A301" i="47"/>
  <c r="A302" i="47"/>
  <c r="A303" i="47"/>
  <c r="A304" i="47"/>
  <c r="A305" i="47"/>
  <c r="A306" i="47"/>
  <c r="A307" i="47"/>
  <c r="A308" i="47"/>
  <c r="A309" i="47"/>
  <c r="A310" i="47"/>
  <c r="A311" i="47"/>
  <c r="A312" i="47"/>
  <c r="A313" i="47"/>
  <c r="A314" i="47"/>
  <c r="A315" i="47"/>
  <c r="A316" i="47"/>
  <c r="A317" i="47"/>
  <c r="A318" i="47"/>
  <c r="A319" i="47"/>
  <c r="A320" i="47"/>
  <c r="A321" i="47"/>
  <c r="A322" i="47"/>
  <c r="A323" i="47"/>
  <c r="A324" i="47"/>
  <c r="A325" i="47"/>
  <c r="A326" i="47"/>
  <c r="A327" i="47"/>
  <c r="A328" i="47"/>
  <c r="A329" i="47"/>
  <c r="A330" i="47"/>
  <c r="A331" i="47"/>
  <c r="A332" i="47"/>
  <c r="A333" i="47"/>
  <c r="A334" i="47"/>
  <c r="A335" i="47"/>
  <c r="A336" i="47"/>
  <c r="A337" i="47"/>
  <c r="A338" i="47"/>
  <c r="A339" i="47"/>
  <c r="A340" i="47"/>
  <c r="A341" i="47"/>
  <c r="A342" i="47"/>
  <c r="A343" i="47"/>
  <c r="A344" i="47"/>
  <c r="A345" i="47"/>
  <c r="A346" i="47"/>
  <c r="A347" i="47"/>
  <c r="A348" i="47"/>
  <c r="A349" i="47"/>
  <c r="A350" i="47"/>
  <c r="A351" i="47"/>
  <c r="A352" i="47"/>
  <c r="A353" i="47"/>
  <c r="A354" i="47"/>
  <c r="A355" i="47"/>
  <c r="A356" i="47"/>
  <c r="A357" i="47"/>
  <c r="A358" i="47"/>
  <c r="A359" i="47"/>
  <c r="A360" i="47"/>
  <c r="A361" i="47"/>
  <c r="A362" i="47"/>
  <c r="A363" i="47"/>
  <c r="A364" i="47"/>
  <c r="A365" i="47"/>
  <c r="A366" i="47"/>
  <c r="A367" i="47"/>
  <c r="A368" i="47"/>
  <c r="A369" i="47"/>
  <c r="A370" i="47"/>
  <c r="A371" i="47"/>
  <c r="A372" i="47"/>
  <c r="A373" i="47"/>
  <c r="A374" i="47"/>
  <c r="A375" i="47"/>
  <c r="A376" i="47"/>
  <c r="A377" i="47"/>
  <c r="A378" i="47"/>
  <c r="A379" i="47"/>
  <c r="A380" i="47"/>
  <c r="A381" i="47"/>
  <c r="A382" i="47"/>
  <c r="A383" i="47"/>
  <c r="A384" i="47"/>
  <c r="A385" i="47"/>
  <c r="A386" i="47"/>
  <c r="A387" i="47"/>
  <c r="A388" i="47"/>
  <c r="A389" i="47"/>
  <c r="A390" i="47"/>
  <c r="A391" i="47"/>
  <c r="A392" i="47"/>
  <c r="A393" i="47"/>
  <c r="A394" i="47"/>
  <c r="A395" i="47"/>
  <c r="A396" i="47"/>
  <c r="A397" i="47"/>
  <c r="A398" i="47"/>
  <c r="A399" i="47"/>
  <c r="A400" i="47"/>
  <c r="A401" i="47"/>
  <c r="A402" i="47"/>
  <c r="A403" i="47"/>
  <c r="A404" i="47"/>
  <c r="A405" i="47"/>
  <c r="A406" i="47"/>
  <c r="A407" i="47"/>
  <c r="A408" i="47"/>
  <c r="A409" i="47"/>
  <c r="A410" i="47"/>
  <c r="A411" i="47"/>
  <c r="A412" i="47"/>
  <c r="A413" i="47"/>
  <c r="A414" i="47"/>
  <c r="A415" i="47"/>
  <c r="A416" i="47"/>
  <c r="A417" i="47"/>
  <c r="A418" i="47"/>
  <c r="A419" i="47"/>
  <c r="A420" i="47"/>
  <c r="A421" i="47"/>
  <c r="A422" i="47"/>
  <c r="A423" i="47"/>
  <c r="A424" i="47"/>
  <c r="A425" i="47"/>
  <c r="A426" i="47"/>
  <c r="A427" i="47"/>
  <c r="A428" i="47"/>
  <c r="A429" i="47"/>
  <c r="A430" i="47"/>
  <c r="A431" i="47"/>
  <c r="A432" i="47"/>
  <c r="A433" i="47"/>
  <c r="A434" i="47"/>
  <c r="A435" i="47"/>
  <c r="A436" i="47"/>
  <c r="A437" i="47"/>
  <c r="A438" i="47"/>
  <c r="A439" i="47"/>
  <c r="A440" i="47"/>
  <c r="A441" i="47"/>
  <c r="A442" i="47"/>
  <c r="A443" i="47"/>
  <c r="A444" i="47"/>
  <c r="A445" i="47"/>
  <c r="A446" i="47"/>
  <c r="A447" i="47"/>
  <c r="A448" i="47"/>
  <c r="A449" i="47"/>
  <c r="A450" i="47"/>
  <c r="A451" i="47"/>
  <c r="A452" i="47"/>
  <c r="A453" i="47"/>
  <c r="A454" i="47"/>
  <c r="A455" i="47"/>
  <c r="A456" i="47"/>
  <c r="A457" i="47"/>
  <c r="A458" i="47"/>
  <c r="A459" i="47"/>
  <c r="A460" i="47"/>
  <c r="A461" i="47"/>
  <c r="A462" i="47"/>
  <c r="A463" i="47"/>
  <c r="A464" i="47"/>
  <c r="A465" i="47"/>
  <c r="A466" i="47"/>
  <c r="A467" i="47"/>
  <c r="A468" i="47"/>
  <c r="A469" i="47"/>
  <c r="A470" i="47"/>
  <c r="A471" i="47"/>
  <c r="A472" i="47"/>
  <c r="A473" i="47"/>
  <c r="A474" i="47"/>
  <c r="A475" i="47"/>
  <c r="A476" i="47"/>
  <c r="A477" i="47"/>
  <c r="A478" i="47"/>
  <c r="A479" i="47"/>
  <c r="A480" i="47"/>
  <c r="A481" i="47"/>
  <c r="A482" i="47"/>
  <c r="A483" i="47"/>
  <c r="A484" i="47"/>
  <c r="A485" i="47"/>
  <c r="A486" i="47"/>
  <c r="A487" i="47"/>
  <c r="A488" i="47"/>
  <c r="A489" i="47"/>
  <c r="A490" i="47"/>
  <c r="A491" i="47"/>
  <c r="A492" i="47"/>
  <c r="A493" i="47"/>
  <c r="A494" i="47"/>
  <c r="A495" i="47"/>
  <c r="A496" i="47"/>
  <c r="A497" i="47"/>
  <c r="A498" i="47"/>
  <c r="A499" i="47"/>
  <c r="A500" i="47"/>
  <c r="A501" i="47"/>
  <c r="A502" i="47"/>
  <c r="A503" i="47"/>
  <c r="A504" i="47"/>
  <c r="A505" i="47"/>
  <c r="A506" i="47"/>
  <c r="A507" i="47"/>
  <c r="A508" i="47"/>
  <c r="A509" i="47"/>
  <c r="A510" i="47"/>
  <c r="A511" i="47"/>
  <c r="A512" i="47"/>
  <c r="A513" i="47"/>
  <c r="A514" i="47"/>
  <c r="A515" i="47"/>
  <c r="A516" i="47"/>
  <c r="A517" i="47"/>
  <c r="A518" i="47"/>
  <c r="A519" i="47"/>
  <c r="A520" i="47"/>
  <c r="A521" i="47"/>
  <c r="A522" i="47"/>
  <c r="A523" i="47"/>
  <c r="A524" i="47"/>
  <c r="A525" i="47"/>
  <c r="A526" i="47"/>
  <c r="A527" i="47"/>
  <c r="A528" i="47"/>
  <c r="A529" i="47"/>
  <c r="A530" i="47"/>
  <c r="A531" i="47"/>
  <c r="A532" i="47"/>
  <c r="A533" i="47"/>
  <c r="A534" i="47"/>
  <c r="A535" i="47"/>
  <c r="A536" i="47"/>
  <c r="A537" i="47"/>
  <c r="A538" i="47"/>
  <c r="A539" i="47"/>
  <c r="A540" i="47"/>
  <c r="A541" i="47"/>
  <c r="A542" i="47"/>
  <c r="A543" i="47"/>
  <c r="A544" i="47"/>
  <c r="A545" i="47"/>
  <c r="A546" i="47"/>
  <c r="A547" i="47"/>
  <c r="A548" i="47"/>
  <c r="A549" i="47"/>
  <c r="A550" i="47"/>
  <c r="A551" i="47"/>
  <c r="A552" i="47"/>
  <c r="A553" i="47"/>
  <c r="A554" i="47"/>
  <c r="A555" i="47"/>
  <c r="A556" i="47"/>
  <c r="A557" i="47"/>
  <c r="A558" i="47"/>
  <c r="A559" i="47"/>
  <c r="A560" i="47"/>
  <c r="A561" i="47"/>
  <c r="A562" i="47"/>
  <c r="A563" i="47"/>
  <c r="A564" i="47"/>
  <c r="A565" i="47"/>
  <c r="A566" i="47"/>
  <c r="A567" i="47"/>
  <c r="A568" i="47"/>
  <c r="A569" i="47"/>
  <c r="A570" i="47"/>
  <c r="A571" i="47"/>
  <c r="A572" i="47"/>
  <c r="A573" i="47"/>
  <c r="A574" i="47"/>
  <c r="A575" i="47"/>
  <c r="A576" i="47"/>
  <c r="A577" i="47"/>
  <c r="A578" i="47"/>
  <c r="A579" i="47"/>
  <c r="A580" i="47"/>
  <c r="A581" i="47"/>
  <c r="A582" i="47"/>
  <c r="A583" i="47"/>
  <c r="A584" i="47"/>
  <c r="A585" i="47"/>
  <c r="A586" i="47"/>
  <c r="A587" i="47"/>
  <c r="A588" i="47"/>
  <c r="A589" i="47"/>
  <c r="A590" i="47"/>
  <c r="A591" i="47"/>
  <c r="A592" i="47"/>
  <c r="A593" i="47"/>
  <c r="A594" i="47"/>
  <c r="A595" i="47"/>
  <c r="A596" i="47"/>
  <c r="A597" i="47"/>
  <c r="A598" i="47"/>
  <c r="A599" i="47"/>
  <c r="A600" i="47"/>
  <c r="A601" i="47"/>
  <c r="A602" i="47"/>
  <c r="A603" i="47"/>
  <c r="A604" i="47"/>
  <c r="A605" i="47"/>
  <c r="A606" i="47"/>
  <c r="A607" i="47"/>
  <c r="A608" i="47"/>
  <c r="A609" i="47"/>
  <c r="A610" i="47"/>
  <c r="A611" i="47"/>
  <c r="A612" i="47"/>
  <c r="A613" i="47"/>
  <c r="A614" i="47"/>
  <c r="A615" i="47"/>
  <c r="A616" i="47"/>
  <c r="A617" i="47"/>
  <c r="A618" i="47"/>
  <c r="A619" i="47"/>
  <c r="A620" i="47"/>
  <c r="A621" i="47"/>
  <c r="A622" i="47"/>
  <c r="A623" i="47"/>
  <c r="A624" i="47"/>
  <c r="A625" i="47"/>
  <c r="A626" i="47"/>
  <c r="A627" i="47"/>
  <c r="A628" i="47"/>
  <c r="A629" i="47"/>
  <c r="A630" i="47"/>
  <c r="A631" i="47"/>
  <c r="A632" i="47"/>
  <c r="A633" i="47"/>
  <c r="A634" i="47"/>
  <c r="A635" i="47"/>
  <c r="A636" i="47"/>
  <c r="A637" i="47"/>
  <c r="A638" i="47"/>
  <c r="A639" i="47"/>
  <c r="A640" i="47"/>
  <c r="A641" i="47"/>
  <c r="A642" i="47"/>
  <c r="A643" i="47"/>
  <c r="A644" i="47"/>
  <c r="A645" i="47"/>
  <c r="A646" i="47"/>
  <c r="A647" i="47"/>
  <c r="A648" i="47"/>
  <c r="A649" i="47"/>
  <c r="A650" i="47"/>
  <c r="A651" i="47"/>
  <c r="A652" i="47"/>
  <c r="A653" i="47"/>
  <c r="A654" i="47"/>
  <c r="A655" i="47"/>
  <c r="A656" i="47"/>
  <c r="A657" i="47"/>
  <c r="A658" i="47"/>
  <c r="A659" i="47"/>
  <c r="A660" i="47"/>
  <c r="A661" i="47"/>
  <c r="A662" i="47"/>
  <c r="A663" i="47"/>
  <c r="A664" i="47"/>
  <c r="A665" i="47"/>
  <c r="A666" i="47"/>
  <c r="A667" i="47"/>
  <c r="A668" i="47"/>
  <c r="A669" i="47"/>
  <c r="A670" i="47"/>
  <c r="A671" i="47"/>
  <c r="A672" i="47"/>
  <c r="A673" i="47"/>
  <c r="A674" i="47"/>
  <c r="A675" i="47"/>
  <c r="A676" i="47"/>
  <c r="A677" i="47"/>
  <c r="A678" i="47"/>
  <c r="A679" i="47"/>
  <c r="A680" i="47"/>
  <c r="A681" i="47"/>
  <c r="A682" i="47"/>
  <c r="A683" i="47"/>
  <c r="A684" i="47"/>
  <c r="A685" i="47"/>
  <c r="A686" i="47"/>
  <c r="A687" i="47"/>
  <c r="A688" i="47"/>
  <c r="A689" i="47"/>
  <c r="A690" i="47"/>
  <c r="A691" i="47"/>
  <c r="A692" i="47"/>
  <c r="A693" i="47"/>
  <c r="A694" i="47"/>
  <c r="A695" i="47"/>
  <c r="A696" i="47"/>
  <c r="A697" i="47"/>
  <c r="A698" i="47"/>
  <c r="A699" i="47"/>
  <c r="A700" i="47"/>
  <c r="A701" i="47"/>
  <c r="A702" i="47"/>
  <c r="A703" i="47"/>
  <c r="A704" i="47"/>
  <c r="A705" i="47"/>
  <c r="A706" i="47"/>
  <c r="A707" i="47"/>
  <c r="A708" i="47"/>
  <c r="A709" i="47"/>
  <c r="A710" i="47"/>
  <c r="A711" i="47"/>
  <c r="A712" i="47"/>
  <c r="A713" i="47"/>
  <c r="A714" i="47"/>
  <c r="A715" i="47"/>
  <c r="A716" i="47"/>
  <c r="A717" i="47"/>
  <c r="A718" i="47"/>
  <c r="A719" i="47"/>
  <c r="A720" i="47"/>
  <c r="A721" i="47"/>
  <c r="A722" i="47"/>
  <c r="A723" i="47"/>
  <c r="A724" i="47"/>
  <c r="A725" i="47"/>
  <c r="A726" i="47"/>
  <c r="A727" i="47"/>
  <c r="A728" i="47"/>
  <c r="A729" i="47"/>
  <c r="A730" i="47"/>
  <c r="A731" i="47"/>
  <c r="A732" i="47"/>
  <c r="A733" i="47"/>
  <c r="A734" i="47"/>
  <c r="A735" i="47"/>
  <c r="A736" i="47"/>
  <c r="A737" i="47"/>
  <c r="A738" i="47"/>
  <c r="A739" i="47"/>
  <c r="A740" i="47"/>
  <c r="A741" i="47"/>
  <c r="A742" i="47"/>
  <c r="A743" i="47"/>
  <c r="A744" i="47"/>
  <c r="A745" i="47"/>
  <c r="A746" i="47"/>
  <c r="A747" i="47"/>
  <c r="A748" i="47"/>
  <c r="A749" i="47"/>
  <c r="A750" i="47"/>
  <c r="A751" i="47"/>
  <c r="A752" i="47"/>
  <c r="A753" i="47"/>
  <c r="A754" i="47"/>
  <c r="A755" i="47"/>
  <c r="A756" i="47"/>
  <c r="A757" i="47"/>
  <c r="A758" i="47"/>
  <c r="A759" i="47"/>
  <c r="A760" i="47"/>
  <c r="A761" i="47"/>
  <c r="A762" i="47"/>
  <c r="A763" i="47"/>
  <c r="A764" i="47"/>
  <c r="A765" i="47"/>
  <c r="A766" i="47"/>
  <c r="A767" i="47"/>
  <c r="A768" i="47"/>
  <c r="A769" i="47"/>
  <c r="A770" i="47"/>
  <c r="A771" i="47"/>
  <c r="A772" i="47"/>
  <c r="A773" i="47"/>
  <c r="A774" i="47"/>
  <c r="A775" i="47"/>
  <c r="A776" i="47"/>
  <c r="A777" i="47"/>
  <c r="A778" i="47"/>
  <c r="A779" i="47"/>
  <c r="A780" i="47"/>
  <c r="A781" i="47"/>
  <c r="A782" i="47"/>
  <c r="A783" i="47"/>
  <c r="A784" i="47"/>
  <c r="A785" i="47"/>
  <c r="A786" i="47"/>
  <c r="A787" i="47"/>
  <c r="A788" i="47"/>
  <c r="A789" i="47"/>
  <c r="A790" i="47"/>
  <c r="A791" i="47"/>
  <c r="A792" i="47"/>
  <c r="A793" i="47"/>
  <c r="A794" i="47"/>
  <c r="A795" i="47"/>
  <c r="A796" i="47"/>
  <c r="A797" i="47"/>
  <c r="A798" i="47"/>
  <c r="A799" i="47"/>
  <c r="A800" i="47"/>
  <c r="A3" i="47"/>
  <c r="A4" i="47"/>
  <c r="A5" i="47"/>
  <c r="A6" i="47"/>
  <c r="A7" i="47"/>
  <c r="A8" i="47"/>
  <c r="A2" i="47"/>
  <c r="C11" i="39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J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J25" i="33"/>
  <c r="J26" i="33"/>
  <c r="J27" i="33"/>
  <c r="J28" i="33"/>
  <c r="J29" i="33"/>
  <c r="J30" i="33"/>
  <c r="J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J3" i="33" l="1"/>
  <c r="J4" i="33"/>
  <c r="J5" i="33"/>
  <c r="J6" i="33"/>
  <c r="J7" i="33"/>
  <c r="J8" i="33"/>
  <c r="J9" i="33"/>
  <c r="J10" i="33"/>
  <c r="J11" i="33"/>
  <c r="J12" i="33"/>
  <c r="J14" i="33"/>
  <c r="J15" i="33"/>
  <c r="J16" i="33"/>
  <c r="J17" i="33"/>
  <c r="J18" i="33"/>
  <c r="J19" i="33"/>
  <c r="J20" i="33"/>
  <c r="J21" i="33"/>
  <c r="J22" i="33"/>
  <c r="J23" i="33"/>
  <c r="J24" i="33"/>
  <c r="J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name as in amiris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tc={E21F5D54-134E-4A3B-BBFA-49A080B32C7C}</author>
  </authors>
  <commentList>
    <comment ref="G1" authorId="0" shapeId="0" xr:uid="{E21F5D54-134E-4A3B-BBFA-49A080B32C7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name as in amiris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tc={EF7E6836-1493-40BB-93EF-391979DA9116}</author>
  </authors>
  <commentList>
    <comment ref="G1" authorId="0" shapeId="0" xr:uid="{EF7E6836-1493-40BB-93EF-391979DA9116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name as in amiris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tc={8F5FB336-61FA-4FF8-B2D2-006A470FA275}</author>
  </authors>
  <commentList>
    <comment ref="G1" authorId="0" shapeId="0" xr:uid="{8F5FB336-61FA-4FF8-B2D2-006A470FA27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name as in amiris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tc={DAD710C8-ABBB-48FF-B67A-2ADC0CF06BFC}</author>
  </authors>
  <commentList>
    <comment ref="G1" authorId="0" shapeId="0" xr:uid="{DAD710C8-ABBB-48FF-B67A-2ADC0CF06BF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name as in amiris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tc={75B214F0-2255-4404-8149-101426A4DA1F}</author>
  </authors>
  <commentList>
    <comment ref="G1" authorId="0" shapeId="0" xr:uid="{75B214F0-2255-4404-8149-101426A4DA1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name as in amiris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tc={6CB3236C-343B-48BB-993A-5857D329622A}</author>
  </authors>
  <commentList>
    <comment ref="G1" authorId="0" shapeId="0" xr:uid="{6CB3236C-343B-48BB-993A-5857D329622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name as in amiris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tc={53C0C480-6347-4FAD-8691-4C5B2C76E1D1}</author>
  </authors>
  <commentList>
    <comment ref="G1" authorId="0" shapeId="0" xr:uid="{53C0C480-6347-4FAD-8691-4C5B2C76E1D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the ones in purple are not yet in amiris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tc={8B87D91E-5096-431C-A029-806A3FD99479}</author>
  </authors>
  <commentList>
    <comment ref="G1" authorId="0" shapeId="0" xr:uid="{8B87D91E-5096-431C-A029-806A3FD99479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name as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from BNetza
Beantwoorden: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from BNetza
Beantwoorden: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in traderes
€/MW(h)/year, same as emlab</t>
      </text>
    </comment>
    <comment ref="F1" authorId="1" shapeId="0" xr:uid="{93A0EBDE-E390-4D99-A06B-12F80E419756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this data was not in emlab</t>
      </text>
    </comment>
    <comment ref="G1" authorId="2" shapeId="0" xr:uid="{CD8C5F37-E37A-4638-BF25-897D0556D08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in emlab these are in Eur/MW, so have to divide by 1000 to put them as in traderes</t>
      </text>
    </comment>
    <comment ref="I7" authorId="3" shapeId="0" xr:uid="{DF2317C1-F469-4710-83FE-075414B47F7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K1" authorId="0" shapeId="0" xr:uid="{3F82BEFE-3858-4198-984F-A2165197D0C4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same as biomass?</t>
      </text>
    </comment>
    <comment ref="F15" authorId="1" shapeId="0" xr:uid="{43FC892D-71D1-4868-BD9A-A88CFE0C563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<sst xmlns="http://schemas.openxmlformats.org/spreadsheetml/2006/main" count="31826" uniqueCount="7593">
  <si>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</si>
  <si>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</si>
  <si>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</si>
  <si>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</si>
  <si>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</si>
  <si>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</si>
  <si>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</si>
  <si>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</si>
  <si>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</si>
  <si>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</si>
  <si>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</si>
  <si>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</si>
  <si>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</si>
  <si>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</si>
  <si>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</si>
  <si>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</si>
  <si>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</si>
  <si>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</si>
  <si>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</si>
  <si>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</si>
  <si>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</si>
  <si>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</si>
  <si>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</si>
  <si>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</si>
  <si>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</si>
  <si>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</si>
  <si>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</si>
  <si>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</si>
  <si>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</si>
  <si>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</si>
  <si>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</si>
  <si>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</si>
  <si>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</si>
  <si>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</si>
  <si>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</si>
  <si>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</si>
  <si>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</si>
  <si>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</si>
  <si>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</si>
  <si>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</si>
  <si>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</si>
  <si>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</si>
  <si>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</si>
  <si>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</si>
  <si>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</si>
  <si>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</si>
  <si>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</si>
  <si>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</si>
  <si>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</si>
  <si>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</si>
  <si>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</si>
  <si>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</si>
  <si>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</si>
  <si>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</si>
  <si>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</si>
  <si>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</si>
  <si>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</si>
  <si>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</si>
  <si>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</si>
  <si>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</si>
  <si>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</si>
  <si>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</si>
  <si>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</si>
  <si>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</si>
  <si>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</si>
  <si>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</si>
  <si>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</si>
  <si>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</si>
  <si>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</si>
  <si>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</si>
  <si>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</si>
  <si>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</si>
  <si>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</si>
  <si>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</si>
  <si>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</si>
  <si>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</si>
  <si>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</si>
  <si>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</si>
  <si>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</si>
  <si>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</si>
  <si>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</si>
  <si>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</si>
  <si>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</si>
  <si>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</si>
  <si>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</si>
  <si>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</si>
  <si>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</si>
  <si>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</si>
  <si>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</si>
  <si>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</si>
  <si>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</si>
  <si>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</si>
  <si>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</si>
  <si>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</si>
  <si>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</si>
  <si>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</si>
  <si>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</si>
  <si>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</si>
  <si>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</si>
  <si>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</si>
  <si>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</si>
  <si>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</si>
  <si>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</si>
  <si>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</si>
  <si>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</si>
  <si>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</si>
  <si>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</si>
  <si>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</si>
  <si>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</si>
  <si>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</si>
  <si>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</si>
  <si>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</si>
  <si>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</si>
  <si>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</si>
  <si>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</si>
  <si>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</si>
  <si>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</si>
  <si>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</si>
  <si>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</si>
  <si>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</si>
  <si>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</si>
  <si>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</si>
  <si>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</si>
  <si>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</si>
  <si>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</si>
  <si>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</si>
  <si>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</si>
  <si>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</si>
  <si>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</si>
  <si>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</si>
  <si>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</si>
  <si>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</si>
  <si>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</si>
  <si>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</si>
  <si>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</si>
  <si>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</si>
  <si>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</si>
  <si>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</si>
  <si>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</si>
  <si>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</si>
  <si>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</si>
  <si>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</si>
  <si>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</si>
  <si>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</si>
  <si>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</si>
  <si>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</si>
  <si>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</si>
  <si>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</si>
  <si>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</si>
  <si>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</si>
  <si>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</si>
  <si>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</si>
  <si>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</si>
  <si>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</si>
  <si>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</si>
  <si>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</si>
  <si>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</si>
  <si>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</si>
  <si>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</si>
  <si>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</si>
  <si>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</si>
  <si>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</si>
  <si>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</si>
  <si>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</si>
  <si>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</si>
  <si>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</si>
  <si>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</si>
  <si>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</si>
  <si>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</si>
  <si>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</si>
  <si>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</si>
  <si>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</si>
  <si>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</si>
  <si>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</si>
  <si>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</si>
  <si>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</si>
  <si>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</si>
  <si>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</si>
  <si>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</si>
  <si>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</si>
  <si>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</si>
  <si>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</si>
  <si>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</si>
  <si>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</si>
  <si>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</si>
  <si>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</si>
  <si>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</si>
  <si>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</si>
  <si>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</si>
  <si>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</si>
  <si>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</si>
  <si>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</si>
  <si>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</si>
  <si>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</si>
  <si>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</si>
  <si>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</si>
  <si>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</si>
  <si>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</si>
  <si>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</si>
  <si>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</si>
  <si>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</si>
  <si>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</si>
  <si>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</si>
  <si>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</si>
  <si>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</si>
  <si>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</si>
  <si>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</si>
  <si>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</si>
  <si>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</si>
  <si>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</si>
  <si>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</si>
  <si>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</si>
  <si>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</si>
  <si>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</si>
  <si>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</si>
  <si>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</si>
  <si>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</si>
  <si>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</si>
  <si>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</si>
  <si>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</si>
  <si>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</si>
  <si>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</si>
  <si>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</si>
  <si>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</si>
  <si>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</si>
  <si>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</si>
  <si>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</si>
  <si>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</si>
  <si>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</si>
  <si>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</si>
  <si>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</si>
  <si>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</si>
  <si>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</si>
  <si>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</si>
  <si>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</si>
  <si>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</si>
  <si>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</si>
  <si>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</si>
  <si>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</si>
  <si>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</si>
  <si>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</si>
  <si>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</si>
  <si>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</si>
  <si>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</si>
  <si>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</si>
  <si>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</si>
  <si>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</si>
  <si>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</si>
  <si>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</si>
  <si>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</si>
  <si>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</si>
  <si>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</si>
  <si>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</si>
  <si>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</si>
  <si>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</si>
  <si>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</si>
  <si>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</si>
  <si>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</si>
  <si>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</si>
  <si>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</si>
  <si>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</si>
  <si>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</si>
  <si>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</si>
  <si>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</si>
  <si>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</si>
  <si>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</si>
  <si>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</si>
  <si>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</si>
  <si>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</si>
  <si>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</si>
  <si>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</si>
  <si>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</si>
  <si>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</si>
  <si>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</si>
  <si>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</si>
  <si>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</si>
  <si>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</si>
  <si>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</si>
  <si>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</si>
  <si>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</si>
  <si>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</si>
  <si>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</si>
  <si>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</si>
  <si>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</si>
  <si>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</si>
  <si>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</si>
  <si>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</si>
  <si>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</si>
  <si>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</si>
  <si>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</si>
  <si>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</si>
  <si>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</si>
  <si>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</si>
  <si>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</si>
  <si>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</si>
  <si>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</si>
  <si>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</si>
  <si>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</si>
  <si>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</si>
  <si>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</si>
  <si>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</si>
  <si>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</si>
  <si>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</si>
  <si>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</si>
  <si>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</si>
  <si>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</si>
  <si>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</si>
  <si>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</si>
  <si>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</si>
  <si>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</si>
  <si>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</si>
  <si>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</si>
  <si>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</si>
  <si>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</si>
  <si>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</si>
  <si>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</si>
  <si>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</si>
  <si>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</si>
  <si>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</si>
  <si>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</si>
  <si>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</si>
  <si>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</si>
  <si>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</si>
  <si>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</si>
  <si>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</si>
  <si>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</si>
  <si>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</si>
  <si>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</si>
  <si>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</si>
  <si>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</si>
  <si>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</si>
  <si>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</si>
  <si>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</si>
  <si>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</si>
  <si>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</si>
  <si>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</si>
  <si>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</si>
  <si>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</si>
  <si>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</si>
  <si>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</si>
  <si>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</si>
  <si>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</si>
  <si>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</si>
  <si>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</si>
  <si>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</si>
  <si>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</si>
  <si>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</si>
  <si>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</si>
  <si>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</si>
  <si>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</si>
  <si>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</si>
  <si>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</si>
  <si>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</si>
  <si>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</si>
  <si>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</si>
  <si>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</si>
  <si>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</si>
  <si>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</si>
  <si>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</si>
  <si>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</si>
  <si>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</si>
  <si>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</si>
  <si>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</si>
  <si>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</si>
  <si>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</si>
  <si>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</si>
  <si>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</si>
  <si>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</si>
  <si>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</si>
  <si>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</si>
  <si>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</si>
  <si>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</si>
  <si>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</si>
  <si>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</si>
  <si>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</si>
  <si>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</si>
  <si>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</si>
  <si>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</si>
  <si>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</si>
  <si>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</si>
  <si>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</si>
  <si>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</si>
  <si>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</si>
  <si>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</si>
  <si>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</si>
  <si>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</si>
  <si>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</si>
  <si>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</si>
  <si>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</si>
  <si>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</si>
  <si>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</si>
  <si>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</si>
  <si>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</si>
  <si>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</si>
  <si>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</si>
  <si>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</si>
  <si>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</si>
  <si>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</si>
  <si>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</si>
  <si>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</si>
  <si>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</si>
  <si>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</si>
  <si>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</si>
  <si>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</si>
  <si>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</si>
  <si>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</si>
  <si>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</si>
  <si>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</si>
  <si>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</si>
  <si>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</si>
  <si>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</si>
  <si>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</si>
  <si>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</si>
  <si>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</si>
  <si>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</si>
  <si>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</si>
  <si>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</si>
  <si>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</si>
  <si>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</si>
  <si>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</si>
  <si>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</si>
  <si>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</si>
  <si>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</si>
  <si>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</si>
  <si>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</si>
  <si>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</si>
  <si>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</si>
  <si>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</si>
  <si>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</si>
  <si>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</si>
  <si>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</si>
  <si>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</si>
  <si>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</si>
  <si>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</si>
  <si>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</si>
  <si>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</si>
  <si>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</si>
  <si>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</si>
  <si>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</si>
  <si>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</si>
  <si>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</si>
  <si>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</si>
  <si>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</si>
  <si>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</si>
  <si>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</si>
  <si>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</si>
  <si>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</si>
  <si>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</si>
  <si>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</si>
  <si>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</si>
  <si>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</si>
  <si>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</si>
  <si>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</si>
  <si>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</si>
  <si>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</si>
  <si>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</si>
  <si>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</si>
  <si>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</si>
  <si>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</si>
  <si>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</si>
  <si>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</si>
  <si>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</si>
  <si>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</si>
  <si>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</si>
  <si>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</si>
  <si>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</si>
  <si>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</si>
  <si>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</si>
  <si>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</si>
  <si>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</si>
  <si>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</si>
  <si>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</si>
  <si>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</si>
  <si>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</si>
  <si>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</si>
  <si>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</si>
  <si>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</si>
  <si>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</si>
  <si>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</si>
  <si>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</si>
  <si>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</si>
  <si>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</si>
  <si>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</si>
  <si>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</si>
  <si>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</si>
  <si>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</si>
  <si>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</si>
  <si>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</si>
  <si>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</si>
  <si>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</si>
  <si>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</si>
  <si>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</si>
  <si>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</si>
  <si>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</si>
  <si>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</si>
  <si>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</si>
  <si>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</si>
  <si>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</si>
  <si>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</si>
  <si>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</si>
  <si>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</si>
  <si>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</si>
  <si>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</si>
  <si>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</si>
  <si>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</si>
  <si>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</si>
  <si>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</si>
  <si>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</si>
  <si>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</si>
  <si>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</si>
  <si>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</si>
  <si>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</si>
  <si>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</si>
  <si>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</si>
  <si>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</si>
  <si>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</si>
  <si>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</si>
  <si>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</si>
  <si>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</si>
  <si>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</si>
  <si>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</si>
  <si>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</si>
  <si>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</si>
  <si>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</si>
  <si>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</si>
  <si>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</si>
  <si>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</si>
  <si>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</si>
  <si>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</si>
  <si>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</si>
  <si>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</si>
  <si>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</si>
  <si>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</si>
  <si>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</si>
  <si>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</si>
  <si>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</si>
  <si>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</si>
  <si>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</si>
  <si>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</si>
  <si>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</si>
  <si>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</si>
  <si>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</si>
  <si>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</si>
  <si>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</si>
  <si>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</si>
  <si>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</si>
  <si>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</si>
  <si>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</si>
  <si>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</si>
  <si>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</si>
  <si>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</si>
  <si>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</si>
  <si>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</si>
  <si>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</si>
  <si>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</si>
  <si>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</si>
  <si>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</si>
  <si>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</si>
  <si>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</si>
  <si>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</si>
  <si>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</si>
  <si>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</si>
  <si>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</si>
  <si>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</si>
  <si>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</si>
  <si>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</si>
  <si>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</si>
  <si>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</si>
  <si>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</si>
  <si>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</si>
  <si>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</si>
  <si>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</si>
  <si>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</si>
  <si>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</si>
  <si>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</si>
  <si>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</si>
  <si>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</si>
  <si>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</si>
  <si>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</si>
  <si>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</si>
  <si>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</si>
  <si>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</si>
  <si>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</si>
  <si>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</si>
  <si>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</si>
  <si>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</si>
  <si>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</si>
  <si>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</si>
  <si>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</si>
  <si>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</si>
  <si>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</si>
  <si>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</si>
  <si>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</si>
  <si>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</si>
  <si>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</si>
  <si>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</si>
  <si>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</si>
  <si>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</si>
  <si>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</si>
  <si>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</si>
  <si>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</si>
  <si>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</si>
  <si>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</si>
  <si>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</si>
  <si>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</si>
  <si>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</si>
  <si>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</si>
  <si>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</si>
  <si>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</si>
  <si>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</si>
  <si>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</si>
  <si>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</si>
  <si>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</si>
  <si>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</si>
  <si>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</si>
  <si>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</si>
  <si>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</si>
  <si>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</si>
  <si>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</si>
  <si>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</si>
  <si>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</si>
  <si>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</si>
  <si>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</si>
  <si>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</si>
  <si>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</si>
  <si>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</si>
  <si>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</si>
  <si>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</si>
  <si>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</si>
  <si>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</si>
  <si>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</si>
  <si>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</si>
  <si>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</si>
  <si>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</si>
  <si>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</si>
  <si>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</si>
  <si>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</si>
  <si>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</si>
  <si>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</si>
  <si>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</si>
  <si>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</si>
  <si>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</si>
  <si>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</si>
  <si>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</si>
  <si>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</si>
  <si>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</si>
  <si>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</si>
  <si>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</si>
  <si>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</si>
  <si>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</si>
  <si>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</si>
  <si>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</si>
  <si>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</si>
  <si>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</si>
  <si>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</si>
  <si>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</si>
  <si>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</si>
  <si>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</si>
  <si>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</si>
  <si>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</si>
  <si>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</si>
  <si>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</si>
  <si>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</si>
  <si>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</si>
  <si>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</si>
  <si>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</si>
  <si>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</si>
  <si>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</si>
  <si>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</si>
  <si>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</si>
  <si>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</si>
  <si>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</si>
  <si>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</si>
  <si>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</si>
  <si>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</si>
  <si>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</si>
  <si>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</si>
  <si>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</si>
  <si>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</si>
  <si>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</si>
  <si>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</si>
  <si>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</si>
  <si>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</si>
  <si>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</si>
  <si>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</si>
  <si>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</si>
  <si>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</si>
  <si>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</si>
  <si>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</si>
  <si>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</si>
  <si>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</si>
  <si>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</si>
  <si>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</si>
  <si>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</si>
  <si>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</si>
  <si>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</si>
  <si>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</si>
  <si>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</si>
  <si>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</si>
  <si>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</si>
  <si>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</si>
  <si>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</si>
  <si>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</si>
  <si>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</si>
  <si>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</si>
  <si>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</si>
  <si>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</si>
  <si>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</si>
  <si>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</si>
  <si>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</si>
  <si>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</si>
  <si>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</si>
  <si>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</si>
  <si>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</si>
  <si>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</si>
  <si>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</si>
  <si>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</si>
  <si>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</si>
  <si>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</si>
  <si>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</si>
  <si>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</si>
  <si>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</si>
  <si>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</si>
  <si>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</si>
  <si>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</si>
  <si>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</si>
  <si>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</si>
  <si>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</si>
  <si>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</si>
  <si>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</si>
  <si>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</si>
  <si>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</si>
  <si>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</si>
  <si>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</si>
  <si>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</si>
  <si>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</si>
  <si>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</si>
  <si>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</si>
  <si>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</si>
  <si>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</si>
  <si>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</si>
  <si>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</si>
  <si>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</si>
  <si>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</si>
  <si>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</si>
  <si>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</si>
  <si>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</si>
  <si>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</si>
  <si>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</si>
  <si>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</si>
  <si>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</si>
  <si>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</si>
  <si>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</si>
  <si>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</si>
  <si>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</si>
  <si>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</si>
  <si>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</si>
  <si>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</si>
  <si>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</si>
  <si>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</si>
  <si>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</si>
  <si>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</si>
  <si>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</si>
  <si>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</si>
  <si>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</si>
  <si>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</si>
  <si>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</si>
  <si>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</si>
  <si>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</si>
  <si>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</si>
  <si>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</si>
  <si>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</si>
  <si>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</si>
  <si>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</si>
  <si>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</si>
  <si>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</si>
  <si>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</si>
  <si>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</si>
  <si>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</si>
  <si>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</si>
  <si>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</si>
  <si>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</si>
  <si>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</si>
  <si>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</si>
  <si>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</si>
  <si>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</si>
  <si>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</si>
  <si>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</si>
  <si>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</si>
  <si>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</si>
  <si>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</si>
  <si>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</si>
  <si>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</si>
  <si>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</si>
  <si>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</si>
  <si>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</si>
  <si>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</si>
  <si>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</si>
  <si>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</t>
    </r>
    <r>
      <rPr>
        <sz val="10"/>
        <color rgb="FFCC7832"/>
        <rFont val="JetBrains Mono"/>
        <family val="3"/>
      </rPr>
      <t>\\</t>
    </r>
    <r>
      <rPr>
        <sz val="10"/>
        <color rgb="FF6A8759"/>
        <rFont val="JetBrains Mono"/>
        <family val="3"/>
      </rPr>
      <t>input</t>
    </r>
    <r>
      <rPr>
        <sz val="10"/>
        <color rgb="FFCC7832"/>
        <rFont val="JetBrains Mono"/>
        <family val="3"/>
      </rPr>
      <t>\\</t>
    </r>
    <r>
      <rPr>
        <sz val="10"/>
        <color rgb="FF6A8759"/>
        <rFont val="JetBrains Mono"/>
        <family val="3"/>
      </rPr>
      <t>Simple</t>
    </r>
    <r>
      <rPr>
        <sz val="10"/>
        <color rgb="FFCC7832"/>
        <rFont val="JetBrains Mono"/>
        <family val="3"/>
      </rPr>
      <t>\\</t>
    </r>
    <r>
      <rPr>
        <sz val="10"/>
        <color rgb="FF6A8759"/>
        <rFont val="JetBrains Mono"/>
        <family val="3"/>
      </rPr>
      <t>timeseries</t>
    </r>
    <r>
      <rPr>
        <sz val="10"/>
        <color rgb="FFCC7832"/>
        <rFont val="JetBrains Mono"/>
        <family val="3"/>
      </rPr>
      <t>\\</t>
    </r>
    <r>
      <rPr>
        <sz val="10"/>
        <color rgb="FF6A8759"/>
        <rFont val="JetBrains Mono"/>
        <family val="3"/>
      </rPr>
      <t>demand</t>
    </r>
    <r>
      <rPr>
        <sz val="10"/>
        <color rgb="FFCC7832"/>
        <rFont val="JetBrains Mono"/>
        <family val="3"/>
      </rPr>
      <t>\\</t>
    </r>
    <r>
      <rPr>
        <sz val="10"/>
        <color rgb="FF6A8759"/>
        <rFont val="JetBrains Mono"/>
        <family val="3"/>
      </rPr>
      <t>load.csv</t>
    </r>
  </si>
  <si>
    <t>id</t>
  </si>
  <si>
    <t>name_bnetza</t>
  </si>
  <si>
    <t>block_bnetza</t>
  </si>
  <si>
    <t>name_uba</t>
  </si>
  <si>
    <t>company</t>
  </si>
  <si>
    <t>street</t>
  </si>
  <si>
    <t>postcode</t>
  </si>
  <si>
    <t>city</t>
  </si>
  <si>
    <t>state</t>
  </si>
  <si>
    <t>country</t>
  </si>
  <si>
    <t>capacity_net_bnetza</t>
  </si>
  <si>
    <t>capacity_gross_uba</t>
  </si>
  <si>
    <t>energy_source</t>
  </si>
  <si>
    <t>technology</t>
  </si>
  <si>
    <t>chp</t>
  </si>
  <si>
    <t>chp_capacity_uba</t>
  </si>
  <si>
    <t>commissioned</t>
  </si>
  <si>
    <t>commissioned_original</t>
  </si>
  <si>
    <t>retrofit</t>
  </si>
  <si>
    <t>shutdown</t>
  </si>
  <si>
    <t>status</t>
  </si>
  <si>
    <t>lat</t>
  </si>
  <si>
    <t>lon</t>
  </si>
  <si>
    <t>eic_code_plant</t>
  </si>
  <si>
    <t>eic_code_block</t>
  </si>
  <si>
    <t>efficiency_data</t>
  </si>
  <si>
    <t>efficiency_source</t>
  </si>
  <si>
    <t>efficiency_estimate</t>
  </si>
  <si>
    <t>energy_source_level_1</t>
  </si>
  <si>
    <t>energy_source_level_2</t>
  </si>
  <si>
    <t>energy_source_level_3</t>
  </si>
  <si>
    <t>eeg</t>
  </si>
  <si>
    <t>network_node</t>
  </si>
  <si>
    <t>voltage</t>
  </si>
  <si>
    <t>network_operator</t>
  </si>
  <si>
    <t>merge_comment</t>
  </si>
  <si>
    <t>BNA0012a</t>
  </si>
  <si>
    <t>Werkskraftwerk Sappi Alfeld</t>
  </si>
  <si>
    <t>Turbine 5</t>
  </si>
  <si>
    <t>Sappi Alfeld GmbH</t>
  </si>
  <si>
    <t>Mühlenmarsch 1</t>
  </si>
  <si>
    <t>31061</t>
  </si>
  <si>
    <t>Alfeld</t>
  </si>
  <si>
    <t>Niedersachsen</t>
  </si>
  <si>
    <t>Biomass and biogas</t>
  </si>
  <si>
    <t>Steam turbine</t>
  </si>
  <si>
    <t>yes</t>
  </si>
  <si>
    <t>23.07.2003</t>
  </si>
  <si>
    <t>operating</t>
  </si>
  <si>
    <t>Renewable energy</t>
  </si>
  <si>
    <t>Bioenergy</t>
  </si>
  <si>
    <t>Mittelspannung (MS)</t>
  </si>
  <si>
    <t>Überlandwerk Leinetal GmbH</t>
  </si>
  <si>
    <t>BNA0021</t>
  </si>
  <si>
    <t>HKW Altenstadt</t>
  </si>
  <si>
    <t>Heizkraftwerk Altenstadt GmbH &amp; Co. KG</t>
  </si>
  <si>
    <t>Triebstraße 90</t>
  </si>
  <si>
    <t>86972</t>
  </si>
  <si>
    <t>Altenstadt</t>
  </si>
  <si>
    <t>Bayern</t>
  </si>
  <si>
    <t>no</t>
  </si>
  <si>
    <t>01.10.1999</t>
  </si>
  <si>
    <t>LEW Verteilnetz GmbH</t>
  </si>
  <si>
    <t>BNA0027</t>
  </si>
  <si>
    <t>Zellstoff Stendal GmbH</t>
  </si>
  <si>
    <t>Arneburg</t>
  </si>
  <si>
    <t>Goldbecker Straße 1</t>
  </si>
  <si>
    <t>39596</t>
  </si>
  <si>
    <t>Sachsen-Anhalt</t>
  </si>
  <si>
    <t>02.09.2004</t>
  </si>
  <si>
    <t>CHP</t>
  </si>
  <si>
    <t>DE0075603959600000E00000000013559 DE0075603959600000E00000000013560 DE0075603959600000E00000000013561</t>
  </si>
  <si>
    <t>USp. Mittel- / Niederspannung (MS/NS)</t>
  </si>
  <si>
    <t>Infrastrukturbetrieb der Stadt Arneburg</t>
  </si>
  <si>
    <t>List matching type: Single UBA power plant assigned to single BNetzA power plant</t>
  </si>
  <si>
    <t>BNA0055</t>
  </si>
  <si>
    <t>UTB</t>
  </si>
  <si>
    <t>Pfleiderer Baruth GmbH</t>
  </si>
  <si>
    <t>An der Birkenpfuhlheide 3</t>
  </si>
  <si>
    <t>15837</t>
  </si>
  <si>
    <t>Baruth/Mark</t>
  </si>
  <si>
    <t>Brandenburg</t>
  </si>
  <si>
    <t>28.06.2002</t>
  </si>
  <si>
    <t xml:space="preserve">UTB/Eon-edis </t>
  </si>
  <si>
    <t>E.DIS AG</t>
  </si>
  <si>
    <t>BNA0062</t>
  </si>
  <si>
    <t>BHW Beeskow</t>
  </si>
  <si>
    <t>Sonae Arauco Beeskow GmbH</t>
  </si>
  <si>
    <t>15848</t>
  </si>
  <si>
    <t>Beeskow</t>
  </si>
  <si>
    <t>2001</t>
  </si>
  <si>
    <t>Umspannwerk Beeskow der E.DIS AG</t>
  </si>
  <si>
    <t>Hochspannung (HS)</t>
  </si>
  <si>
    <t>BNA0066</t>
  </si>
  <si>
    <t>BMKW Bergkamen</t>
  </si>
  <si>
    <t>Innogy SE</t>
  </si>
  <si>
    <t>Ernst-Schering-Straße 10</t>
  </si>
  <si>
    <t>59192</t>
  </si>
  <si>
    <t>Nordrhein-Westfalen</t>
  </si>
  <si>
    <t>26.09.2005</t>
  </si>
  <si>
    <t>DE000323591920000304434000000S003</t>
  </si>
  <si>
    <t>GSW Gemeinschaftsstadtwerke GmbH Kamen, Bönen, Bergkamen</t>
  </si>
  <si>
    <t>BNA0068</t>
  </si>
  <si>
    <t>HHKW Berlin-Neukölln</t>
  </si>
  <si>
    <t>innogy SE</t>
  </si>
  <si>
    <t>Köpenicker Straße 32</t>
  </si>
  <si>
    <t>12355</t>
  </si>
  <si>
    <t>Berlin</t>
  </si>
  <si>
    <t>15.10.2004</t>
  </si>
  <si>
    <t>DE0000801235500000000000080116330</t>
  </si>
  <si>
    <t>Stromnetz Berlin GmbH</t>
  </si>
  <si>
    <t>BNA0090</t>
  </si>
  <si>
    <t>ENERTRAG Netz GmbH  (UW Bertikow)</t>
  </si>
  <si>
    <t>ENERTRAG Aktiengesellschaft</t>
  </si>
  <si>
    <t>17291</t>
  </si>
  <si>
    <t>Bertikow</t>
  </si>
  <si>
    <t>31.12.2006</t>
  </si>
  <si>
    <t>UW Bertikow</t>
  </si>
  <si>
    <t>Höchstspannung (HöS)</t>
  </si>
  <si>
    <t>50Hertz Transmission GmbH</t>
  </si>
  <si>
    <t>BNA0103</t>
  </si>
  <si>
    <t>Biomassekraftwerk Bischofferode</t>
  </si>
  <si>
    <t>Stadtwerke Leipzig GmbH</t>
  </si>
  <si>
    <t>37345</t>
  </si>
  <si>
    <t>Bischofferode</t>
  </si>
  <si>
    <t>Thüringen</t>
  </si>
  <si>
    <t>30.12.2005</t>
  </si>
  <si>
    <t>Umspannwerk Bischofferode</t>
  </si>
  <si>
    <t>TEN Thüringer Energienetze GmbH</t>
  </si>
  <si>
    <t>BNA0156a</t>
  </si>
  <si>
    <t>Egger Kraftwerk Brilon</t>
  </si>
  <si>
    <t>Biomasse - KWK - Anlage</t>
  </si>
  <si>
    <t>Egger Holzwerkstoffe Brilon GmbH &amp; Co. KG</t>
  </si>
  <si>
    <t>Im Kissen 19</t>
  </si>
  <si>
    <t>59929</t>
  </si>
  <si>
    <t xml:space="preserve">Brilon </t>
  </si>
  <si>
    <t>01.05.1991</t>
  </si>
  <si>
    <t>10</t>
  </si>
  <si>
    <t>Westnetz GmbH</t>
  </si>
  <si>
    <t>BNA0232a</t>
  </si>
  <si>
    <t>Werkskraftwerk Sappi Ehingen</t>
  </si>
  <si>
    <t>Sappi Ehingen GmbH</t>
  </si>
  <si>
    <t>Kessel 5 - Turbine 5</t>
  </si>
  <si>
    <t>89584</t>
  </si>
  <si>
    <t>Ehingen</t>
  </si>
  <si>
    <t>Baden-Württemberg</t>
  </si>
  <si>
    <t>20.06.1990</t>
  </si>
  <si>
    <t>Netze BW GmbH</t>
  </si>
  <si>
    <t>BNA0232b</t>
  </si>
  <si>
    <t>Kessel 4 - Turbine 3</t>
  </si>
  <si>
    <t>01.08.1961</t>
  </si>
  <si>
    <t>BNA0244</t>
  </si>
  <si>
    <t>Emden Biomasse</t>
  </si>
  <si>
    <t>Statkraft Markets GmbH</t>
  </si>
  <si>
    <t>26725</t>
  </si>
  <si>
    <t>Emden</t>
  </si>
  <si>
    <t>01.01.2005</t>
  </si>
  <si>
    <t>Avacon AG</t>
  </si>
  <si>
    <t>BNA0245a</t>
  </si>
  <si>
    <t>Gasturbine</t>
  </si>
  <si>
    <t>Gas turbine</t>
  </si>
  <si>
    <t>01.01.1973</t>
  </si>
  <si>
    <t>http://www.energie-chronik.de/120212.htm</t>
  </si>
  <si>
    <t>BNA0250a</t>
  </si>
  <si>
    <t>Biomasse-HKW</t>
  </si>
  <si>
    <t>Neuerostraße 8</t>
  </si>
  <si>
    <t>49824</t>
  </si>
  <si>
    <t>Emlichheim</t>
  </si>
  <si>
    <t>26.07.2013</t>
  </si>
  <si>
    <t>BNA0277</t>
  </si>
  <si>
    <t>BMKW Flörsheim Wicker</t>
  </si>
  <si>
    <t>MVV Energie AG</t>
  </si>
  <si>
    <t>Am Steinmühlenweg 5</t>
  </si>
  <si>
    <t>65439</t>
  </si>
  <si>
    <t>Flörsheim Wicker</t>
  </si>
  <si>
    <t>Hessen</t>
  </si>
  <si>
    <t>19.12.2003</t>
  </si>
  <si>
    <t xml:space="preserve">Syna GmbH </t>
  </si>
  <si>
    <t>BNA0283</t>
  </si>
  <si>
    <t>BKF</t>
  </si>
  <si>
    <t>Mainova AG</t>
  </si>
  <si>
    <t>Alt Fechenheim 34</t>
  </si>
  <si>
    <t>60382</t>
  </si>
  <si>
    <t>Frankfurt am Main</t>
  </si>
  <si>
    <t>01.01.2004</t>
  </si>
  <si>
    <t>UW Hanauer Landstraße</t>
  </si>
  <si>
    <t>NRM Netzdienste Rhein-Main GmbH</t>
  </si>
  <si>
    <t>BNA0385</t>
  </si>
  <si>
    <t>KWK Gütersloh</t>
  </si>
  <si>
    <t>Pfleiderer Gütersloh GmbH</t>
  </si>
  <si>
    <t>Stadtring Nordhorn 61</t>
  </si>
  <si>
    <t>33332</t>
  </si>
  <si>
    <t>Gütersloh</t>
  </si>
  <si>
    <t>07.09.2000</t>
  </si>
  <si>
    <t>Schaltanlage KWK</t>
  </si>
  <si>
    <t xml:space="preserve">Netzgesellschaft Gütersloh mbH </t>
  </si>
  <si>
    <t>BNA0388</t>
  </si>
  <si>
    <t>Biomasse-Verstromungs-Anlage</t>
  </si>
  <si>
    <t>BVA</t>
  </si>
  <si>
    <t>Mark-E AG</t>
  </si>
  <si>
    <t>58099</t>
  </si>
  <si>
    <t>Hagen</t>
  </si>
  <si>
    <t>25.11.2004</t>
  </si>
  <si>
    <t>U 101</t>
  </si>
  <si>
    <t xml:space="preserve">Enervie AssetNetWork GmbH </t>
  </si>
  <si>
    <t>BNA0399</t>
  </si>
  <si>
    <t>Müllverwertung Borsigstraße MVB</t>
  </si>
  <si>
    <t>Müllverwertung Borsigstraße GmbH</t>
  </si>
  <si>
    <t>Borsigstraße 3</t>
  </si>
  <si>
    <t>22113</t>
  </si>
  <si>
    <t>Hamburg</t>
  </si>
  <si>
    <t>16.09.2005</t>
  </si>
  <si>
    <t xml:space="preserve">Billbrook  KS 80121 und Horn  KS 80128 </t>
  </si>
  <si>
    <t>Stromnetz Hamburg GmbH</t>
  </si>
  <si>
    <t>BNA0408</t>
  </si>
  <si>
    <t>Enertec Hameln</t>
  </si>
  <si>
    <t>Block 7</t>
  </si>
  <si>
    <t>Enertec Hameln GmbH</t>
  </si>
  <si>
    <t>31789</t>
  </si>
  <si>
    <t>Hameln</t>
  </si>
  <si>
    <t>01.04.2002</t>
  </si>
  <si>
    <t>UW Afferde</t>
  </si>
  <si>
    <t>Westf. Weser Netz GmbH</t>
  </si>
  <si>
    <t>BNA0520</t>
  </si>
  <si>
    <t>Stora Enso Maxau</t>
  </si>
  <si>
    <t>Stora Enso Maxau GmbH</t>
  </si>
  <si>
    <t>76187</t>
  </si>
  <si>
    <t>Karlsruhe</t>
  </si>
  <si>
    <t>27.10.2010</t>
  </si>
  <si>
    <t>DE00032776187ES000125501100010000</t>
  </si>
  <si>
    <t>Stadtwerke Karlsruhe Netzservice GmbH</t>
  </si>
  <si>
    <t>BNA0549</t>
  </si>
  <si>
    <t>BMKW Königs Wusterhausen</t>
  </si>
  <si>
    <t>Am Nordhafen 12</t>
  </si>
  <si>
    <t>15711</t>
  </si>
  <si>
    <t>Königs Wusterhausen</t>
  </si>
  <si>
    <t>16.10.2003</t>
  </si>
  <si>
    <t>BNA0553</t>
  </si>
  <si>
    <t>BMHKW-BinderHolz</t>
  </si>
  <si>
    <t>BinderHolz Deutschland GmbH</t>
  </si>
  <si>
    <t>Einsteinstraße 9</t>
  </si>
  <si>
    <t>85092</t>
  </si>
  <si>
    <t>Kösching</t>
  </si>
  <si>
    <t>20.12.2007</t>
  </si>
  <si>
    <t>UW GROM</t>
  </si>
  <si>
    <t>Bayernwerk AG</t>
  </si>
  <si>
    <t>BNA0573</t>
  </si>
  <si>
    <t>Landesbergen Biomasse</t>
  </si>
  <si>
    <t>31628</t>
  </si>
  <si>
    <t>Landesbergen</t>
  </si>
  <si>
    <t>BNA0617</t>
  </si>
  <si>
    <t xml:space="preserve">BMK Lünen </t>
  </si>
  <si>
    <t>STEAG New Energies GmbH</t>
  </si>
  <si>
    <t>Josef Rethmann Straße 4</t>
  </si>
  <si>
    <t>44536</t>
  </si>
  <si>
    <t>Lünen</t>
  </si>
  <si>
    <t>2006</t>
  </si>
  <si>
    <t>Stadtwerke Lünen GmbH</t>
  </si>
  <si>
    <t>BNA0621</t>
  </si>
  <si>
    <t>Biomasseheizkraftwerk Piesteritz</t>
  </si>
  <si>
    <t>6886</t>
  </si>
  <si>
    <t>Wittenberg/ Piesteritz</t>
  </si>
  <si>
    <t>03.07.2009</t>
  </si>
  <si>
    <t>Dessauer Str. 124R, 06886 Lutherstadt Wittenberg</t>
  </si>
  <si>
    <t>Mitteldeutsche Netzgesellschaft Strom mbH</t>
  </si>
  <si>
    <t>BNA0628</t>
  </si>
  <si>
    <t>Biomasse-Heizkraftwerk Malchin</t>
  </si>
  <si>
    <t>envia THERM GmbH</t>
  </si>
  <si>
    <t>17139</t>
  </si>
  <si>
    <t>Malchin</t>
  </si>
  <si>
    <t>Mecklenburg-Vorpommern</t>
  </si>
  <si>
    <t>15.09.2003</t>
  </si>
  <si>
    <t>UW Malchin</t>
  </si>
  <si>
    <t>BNA0636</t>
  </si>
  <si>
    <t>BMKW Mannheim</t>
  </si>
  <si>
    <t>Otto-Hahn-Str. 1</t>
  </si>
  <si>
    <t>68169</t>
  </si>
  <si>
    <t>Mannheim</t>
  </si>
  <si>
    <t>28.11.2003</t>
  </si>
  <si>
    <t>H80</t>
  </si>
  <si>
    <t>Netrion GmbH</t>
  </si>
  <si>
    <t>BNA0637</t>
  </si>
  <si>
    <t>SCA Mannheim</t>
  </si>
  <si>
    <t>Essity Operations Mannheim GmbH</t>
  </si>
  <si>
    <t>Sandhofer Straße 176</t>
  </si>
  <si>
    <t>68305</t>
  </si>
  <si>
    <t>23.12.2003</t>
  </si>
  <si>
    <t>BNA0692</t>
  </si>
  <si>
    <t>KWK Neumarkt</t>
  </si>
  <si>
    <t>Pfleiderer Neumarkt GmbH</t>
  </si>
  <si>
    <t>Dreichlinger Str. 76</t>
  </si>
  <si>
    <t>92318</t>
  </si>
  <si>
    <t>Neumarkt i.d. Oberpfalz</t>
  </si>
  <si>
    <t>19.09.1997</t>
  </si>
  <si>
    <t>Übergabe KWK</t>
  </si>
  <si>
    <t>Stadtwerke Neumarkt i.d.OPf.</t>
  </si>
  <si>
    <t>BNA0775</t>
  </si>
  <si>
    <t>B+S Papenburg Energie GmbH</t>
  </si>
  <si>
    <t>Am Nordhafen 5</t>
  </si>
  <si>
    <t>26871</t>
  </si>
  <si>
    <t>Papenburg</t>
  </si>
  <si>
    <t>15.06.2003</t>
  </si>
  <si>
    <t>Vüllner Dorfstraße</t>
  </si>
  <si>
    <t>EWE NETZ GmbH</t>
  </si>
  <si>
    <t>BNA0797</t>
  </si>
  <si>
    <t>Heizkraftwerk Pforzheim GmbH</t>
  </si>
  <si>
    <t>Biomasse</t>
  </si>
  <si>
    <t>Hohwiesenweg 15</t>
  </si>
  <si>
    <t>75175</t>
  </si>
  <si>
    <t>Pforzheim</t>
  </si>
  <si>
    <t>09.12.2004</t>
  </si>
  <si>
    <t>Hohwiesenweg</t>
  </si>
  <si>
    <t>Stadtwerke Pforzheim GmbH und Co. KG</t>
  </si>
  <si>
    <t>BNA0826</t>
  </si>
  <si>
    <t>BMHKW-RE Recklinghausen</t>
  </si>
  <si>
    <t>Ökotech Ingenieurgesellschaft mbh</t>
  </si>
  <si>
    <t>Maria-May-Straße 1</t>
  </si>
  <si>
    <t>45665</t>
  </si>
  <si>
    <t>Recklinghausen</t>
  </si>
  <si>
    <t>01.03.2004</t>
  </si>
  <si>
    <t>UW Katharinenstr</t>
  </si>
  <si>
    <t>BNA0926a</t>
  </si>
  <si>
    <t>Heizkraftwerk der Sappi Stockstadt GmbH</t>
  </si>
  <si>
    <t>Biomasseheizkraftwerk</t>
  </si>
  <si>
    <t>Sappi Stockstadt GmbH</t>
  </si>
  <si>
    <t>Obernburger Straße 1-9</t>
  </si>
  <si>
    <t>63811</t>
  </si>
  <si>
    <t>Stockstadt</t>
  </si>
  <si>
    <t>15.05.2003</t>
  </si>
  <si>
    <t>Primär Kundenanlage zur betrieblichen Eigenversorgung ; Verbindung mit Netz der allgemeinen Versorgung über Trafo 11 (110/20kV)</t>
  </si>
  <si>
    <t>BNA1055</t>
  </si>
  <si>
    <t>Wi-Biebrich</t>
  </si>
  <si>
    <t>Block 2</t>
  </si>
  <si>
    <t>InfraServ GmbH &amp; Co. Wiesbaden KG</t>
  </si>
  <si>
    <t>65203</t>
  </si>
  <si>
    <t>Wiesbaden</t>
  </si>
  <si>
    <t>28.03.2003</t>
  </si>
  <si>
    <t>Station 25,G347</t>
  </si>
  <si>
    <t>BNA1091</t>
  </si>
  <si>
    <t>Zolling</t>
  </si>
  <si>
    <t>BMHKW</t>
  </si>
  <si>
    <t>ENGIE Deutschland AG</t>
  </si>
  <si>
    <t>Leininger Str. 1</t>
  </si>
  <si>
    <t>85406</t>
  </si>
  <si>
    <t>01.01.2003</t>
  </si>
  <si>
    <t>110-kV-Schaltfeld E05 / LS 173</t>
  </si>
  <si>
    <t>BNA1256</t>
  </si>
  <si>
    <t>Kraftwerk Leipa Georg Leinfelder GmbH Werk Schwedt Nord</t>
  </si>
  <si>
    <t>Dampfturbine</t>
  </si>
  <si>
    <t>LEIPA Georg Leinfelder GmbH</t>
  </si>
  <si>
    <t>Kuhheide 1</t>
  </si>
  <si>
    <t>16306</t>
  </si>
  <si>
    <t>Schwedt</t>
  </si>
  <si>
    <t>20.09.1993</t>
  </si>
  <si>
    <t>shutdown_temporary</t>
  </si>
  <si>
    <t>UW Haindl</t>
  </si>
  <si>
    <t>BNA1335c</t>
  </si>
  <si>
    <t>PKV Kraftwerk</t>
  </si>
  <si>
    <t>Biogasmotoren</t>
  </si>
  <si>
    <t>Papier- u. Kartonfabrik Varel GmbH &amp; Co. KG</t>
  </si>
  <si>
    <t>Dangaster Straße 38</t>
  </si>
  <si>
    <t>26316</t>
  </si>
  <si>
    <t>Varel</t>
  </si>
  <si>
    <t>Combustion Engine</t>
  </si>
  <si>
    <t>BNA1337b</t>
  </si>
  <si>
    <t>Blockheizkraftwerk 1</t>
  </si>
  <si>
    <t>DS Smith Paper Deutschland GmbH</t>
  </si>
  <si>
    <t>Weichertstr. 7</t>
  </si>
  <si>
    <t>63741</t>
  </si>
  <si>
    <t>Aschaffenburg</t>
  </si>
  <si>
    <t>31.12.2005</t>
  </si>
  <si>
    <t xml:space="preserve">Aschaffenburger Versorgungs GmbH </t>
  </si>
  <si>
    <t>BNA1337c</t>
  </si>
  <si>
    <t>Blockheizkraftwerk 2</t>
  </si>
  <si>
    <t>31.12.2010</t>
  </si>
  <si>
    <t>BNA1398</t>
  </si>
  <si>
    <t>Energieanlage 3</t>
  </si>
  <si>
    <t>SWISS KRONO GmbH</t>
  </si>
  <si>
    <t>Wittstocker Chaussee 1</t>
  </si>
  <si>
    <t>16909</t>
  </si>
  <si>
    <t>Heiligengrabe</t>
  </si>
  <si>
    <t>10.10.2002</t>
  </si>
  <si>
    <t>UW Heiligengrabe</t>
  </si>
  <si>
    <t>USp. Hoch- / Mittelspannung (HS/MS)</t>
  </si>
  <si>
    <t>BNA1405b</t>
  </si>
  <si>
    <t>BioHKW I</t>
  </si>
  <si>
    <t>Fernwärme Ulm GmbH</t>
  </si>
  <si>
    <t>Magirusstr. 21</t>
  </si>
  <si>
    <t>89077</t>
  </si>
  <si>
    <t>Ulm</t>
  </si>
  <si>
    <t>18.03.2004</t>
  </si>
  <si>
    <t>SWU 4</t>
  </si>
  <si>
    <t xml:space="preserve">Stadtwerke Ulm/Neu-Ulm Netze GmbH </t>
  </si>
  <si>
    <t>BNA1405c</t>
  </si>
  <si>
    <t>BioHKW II</t>
  </si>
  <si>
    <t>23.07.2012</t>
  </si>
  <si>
    <t>SWU 5</t>
  </si>
  <si>
    <t>BNA1501</t>
  </si>
  <si>
    <t>Bio HKW Herbrechtingen</t>
  </si>
  <si>
    <t>Biomasse-Heizkraftwerk-Herbrechtingen GmbH</t>
  </si>
  <si>
    <t>Oskar-von-Miller-Weg 1</t>
  </si>
  <si>
    <t>89542</t>
  </si>
  <si>
    <t>Herbrechtingen</t>
  </si>
  <si>
    <t>01.10.2004</t>
  </si>
  <si>
    <t>Umspannwerk Giengen</t>
  </si>
  <si>
    <t>BNA1522</t>
  </si>
  <si>
    <t>BioEnergie Park Klarsee</t>
  </si>
  <si>
    <t>Geno Bioenergie Leasingfonds Erste GmbH &amp; Co. KG</t>
  </si>
  <si>
    <t>Ernst-Röwer-Ring 2</t>
  </si>
  <si>
    <t>17329</t>
  </si>
  <si>
    <t>Krackow</t>
  </si>
  <si>
    <t>29.11.2006</t>
  </si>
  <si>
    <t>BNA0019</t>
  </si>
  <si>
    <t>ALT HKW 2 (DT Solobetrieb)</t>
  </si>
  <si>
    <t>Altbach/Deizisau HKW 1</t>
  </si>
  <si>
    <t>EnBW Energie Baden-Württemberg AG</t>
  </si>
  <si>
    <t>Industriestraße 11</t>
  </si>
  <si>
    <t>73776</t>
  </si>
  <si>
    <t>Altbach</t>
  </si>
  <si>
    <t>Hard coal</t>
  </si>
  <si>
    <t>01.01.1997</t>
  </si>
  <si>
    <t>11WD4AL1KU1-S--E</t>
  </si>
  <si>
    <t>11WD4AL1U1C2---O</t>
  </si>
  <si>
    <t>http://www.feuerwehr-oberboihingen.de/index.php?id=210&amp;tx_ttnews[tt_news]=452&amp;cHash=d8aa7375c5ed6e4b398f9bee5e270dbb</t>
  </si>
  <si>
    <t>Fossil fuels</t>
  </si>
  <si>
    <t>Transnet BW GmbH</t>
  </si>
  <si>
    <t>BNA0020</t>
  </si>
  <si>
    <t>ALT HKW 1</t>
  </si>
  <si>
    <t>Altbach/Deizisau HKW 2</t>
  </si>
  <si>
    <t>01.01.1985</t>
  </si>
  <si>
    <t>11WD4AL1U1C1---T</t>
  </si>
  <si>
    <t>BNA0067</t>
  </si>
  <si>
    <t>A</t>
  </si>
  <si>
    <t>Bergkamen A</t>
  </si>
  <si>
    <t>STEAG GmbH</t>
  </si>
  <si>
    <t>02.07.1981</t>
  </si>
  <si>
    <t>seasonal_conservation</t>
  </si>
  <si>
    <t>11WD7BERG1S--KWB</t>
  </si>
  <si>
    <t>11WD7BERG1S--A-X</t>
  </si>
  <si>
    <t>Amprion GmbH</t>
  </si>
  <si>
    <t>BNA0085a</t>
  </si>
  <si>
    <t>Moabit</t>
  </si>
  <si>
    <t>Moabit A</t>
  </si>
  <si>
    <t>Berlin-Moabit A</t>
  </si>
  <si>
    <t>Vattenfall Wärme Berlin AG</t>
  </si>
  <si>
    <t>Friedrich-Krause-Ufer 10- 15</t>
  </si>
  <si>
    <t>13353</t>
  </si>
  <si>
    <t>01.01.1990</t>
  </si>
  <si>
    <t>BNA0086</t>
  </si>
  <si>
    <t>Reuter West D</t>
  </si>
  <si>
    <t>Berlin-Reuter-West D</t>
  </si>
  <si>
    <t>Großer Spreering 5</t>
  </si>
  <si>
    <t>13599</t>
  </si>
  <si>
    <t>14.12.1987</t>
  </si>
  <si>
    <t>11WD8REUW1C----4</t>
  </si>
  <si>
    <t>11WD8REUW1C---DD</t>
  </si>
  <si>
    <t>http://www.energie-und-management.de/free-archive/Freearchive/feView3/4449.html</t>
  </si>
  <si>
    <t>Reuter</t>
  </si>
  <si>
    <t>BNA0087</t>
  </si>
  <si>
    <t>Reuter West E</t>
  </si>
  <si>
    <t>Berlin-Reuter-West E</t>
  </si>
  <si>
    <t>04.08.1988</t>
  </si>
  <si>
    <t>11WD8REUW1C---EB</t>
  </si>
  <si>
    <t>BNA0093</t>
  </si>
  <si>
    <t>BEX</t>
  </si>
  <si>
    <t>Bexbach</t>
  </si>
  <si>
    <t>Grubenstraße</t>
  </si>
  <si>
    <t>66450</t>
  </si>
  <si>
    <t>Saarland</t>
  </si>
  <si>
    <t>01.01.1983</t>
  </si>
  <si>
    <t>11WD7MITB1S--KWK</t>
  </si>
  <si>
    <t>11WD7MITB1C---A1</t>
  </si>
  <si>
    <t>http://www.spd-saar.de/uploads/media/konzept_bergbau.pdf</t>
  </si>
  <si>
    <t>Mittelbexbach</t>
  </si>
  <si>
    <t>BNA0138</t>
  </si>
  <si>
    <t>HKW-Mitte</t>
  </si>
  <si>
    <t xml:space="preserve">Block 1 </t>
  </si>
  <si>
    <t>Braunschweig-Mitte</t>
  </si>
  <si>
    <t>Braunschweiger Versorgungs-AG &amp; Co. KG</t>
  </si>
  <si>
    <t>38106</t>
  </si>
  <si>
    <t>Braunschweig</t>
  </si>
  <si>
    <t>Combined cycle</t>
  </si>
  <si>
    <t>10.07.1984</t>
  </si>
  <si>
    <t>UW Hasenwinkel</t>
  </si>
  <si>
    <t>Braunschweiger Netz GmbH</t>
  </si>
  <si>
    <t>List matching type: UBA capacity distributed proportionally to multiple BNetzA power plants</t>
  </si>
  <si>
    <t>BNA0144</t>
  </si>
  <si>
    <t>Block 15</t>
  </si>
  <si>
    <t>Bremen-Hastedt 15</t>
  </si>
  <si>
    <t>swb Erzeugung AG &amp; Co. KG</t>
  </si>
  <si>
    <t>Hastedter Osterdeich 255</t>
  </si>
  <si>
    <t>28207</t>
  </si>
  <si>
    <t>Bremen</t>
  </si>
  <si>
    <t>16.12.1989</t>
  </si>
  <si>
    <t>11WD2BHAS000271O</t>
  </si>
  <si>
    <t>11WD2BR15000116G</t>
  </si>
  <si>
    <t>Wehrdamm</t>
  </si>
  <si>
    <t>Wesernetz Bremen GmbH</t>
  </si>
  <si>
    <t>BNA0146</t>
  </si>
  <si>
    <t>KW Hafen</t>
  </si>
  <si>
    <t>Block 6</t>
  </si>
  <si>
    <t>Bremen-Hafen 6, (Elfi)</t>
  </si>
  <si>
    <t>Otavistr. 7-9</t>
  </si>
  <si>
    <t>28237</t>
  </si>
  <si>
    <t>01.12.1979</t>
  </si>
  <si>
    <t>11WD2BHAF000272F</t>
  </si>
  <si>
    <t>11WD2BRE6000118Z</t>
  </si>
  <si>
    <t>DE0072032823700000000000000232558</t>
  </si>
  <si>
    <t>BNA0147</t>
  </si>
  <si>
    <t>Bremen-Farge</t>
  </si>
  <si>
    <t>Wilhelmshavener Str. 6</t>
  </si>
  <si>
    <t>28777</t>
  </si>
  <si>
    <t>01.01.1969</t>
  </si>
  <si>
    <t>11WD2FARK000287K</t>
  </si>
  <si>
    <t>11WD2FARG0001262</t>
  </si>
  <si>
    <t>Farge - FA1</t>
  </si>
  <si>
    <t xml:space="preserve">TenneT TSO GmbH </t>
  </si>
  <si>
    <t>BNA0216a</t>
  </si>
  <si>
    <t>Walsum 9</t>
  </si>
  <si>
    <t>Duisburg-Walsum 9</t>
  </si>
  <si>
    <t>Steag GmbH</t>
  </si>
  <si>
    <t>Dr. Wilhelm-Roelen-Str.129</t>
  </si>
  <si>
    <t>47180</t>
  </si>
  <si>
    <t>Duisburg</t>
  </si>
  <si>
    <t>01.06.1988</t>
  </si>
  <si>
    <t>11WD7WALS1S--KW0</t>
  </si>
  <si>
    <t>11WD7WALS5S--9-Y</t>
  </si>
  <si>
    <t>220 kV Schaltanlage Walsum</t>
  </si>
  <si>
    <t>BNA0216b</t>
  </si>
  <si>
    <t>Walsum 10</t>
  </si>
  <si>
    <t>Duisburg-Walsum 10</t>
  </si>
  <si>
    <t>STEAG-EVN Walsum 10 Kraftwerksgesellsellschaft mbH</t>
  </si>
  <si>
    <t>n.b.</t>
  </si>
  <si>
    <t>20.12.2013</t>
  </si>
  <si>
    <t>11WD7WALS1S--10A</t>
  </si>
  <si>
    <t>http://www.energystate.de/detail.php?lang=de&amp;kat=project&amp;id=183</t>
  </si>
  <si>
    <t>SA-Walsum</t>
  </si>
  <si>
    <t>BNA0261b</t>
  </si>
  <si>
    <t>HKW Erlangen</t>
  </si>
  <si>
    <t>K6 DT2</t>
  </si>
  <si>
    <t>Erlanger Stadtwerke AG</t>
  </si>
  <si>
    <t xml:space="preserve"> Äußere Bruckerstr. 33</t>
  </si>
  <si>
    <t>91052</t>
  </si>
  <si>
    <t>Erlangen</t>
  </si>
  <si>
    <t>04.03.1982</t>
  </si>
  <si>
    <t>UW Mitte</t>
  </si>
  <si>
    <t>BNA0270</t>
  </si>
  <si>
    <t>Heizkraftwerk FL</t>
  </si>
  <si>
    <t>Block 11</t>
  </si>
  <si>
    <t>Flensburg K09 bis K12</t>
  </si>
  <si>
    <t>Stadtwerke Flensburg GmbH</t>
  </si>
  <si>
    <t>Batteriestr. 48</t>
  </si>
  <si>
    <t>24939</t>
  </si>
  <si>
    <t>Flensburg</t>
  </si>
  <si>
    <t>Schleswig-Holstein</t>
  </si>
  <si>
    <t>02.06.1992</t>
  </si>
  <si>
    <t>SW Flensburg GmbH</t>
  </si>
  <si>
    <t xml:space="preserve">Stadtwerke Flensburg GmbH </t>
  </si>
  <si>
    <t>BNA0271</t>
  </si>
  <si>
    <t>Block 10</t>
  </si>
  <si>
    <t>23.01.1989</t>
  </si>
  <si>
    <t>BNA0272</t>
  </si>
  <si>
    <t>Block 9</t>
  </si>
  <si>
    <t>01.10.1985</t>
  </si>
  <si>
    <t>BNA0289b</t>
  </si>
  <si>
    <t>Frankfurt-West 2 u. 3</t>
  </si>
  <si>
    <t>Gutleutstraße 231</t>
  </si>
  <si>
    <t>60627</t>
  </si>
  <si>
    <t>01.01.1988</t>
  </si>
  <si>
    <t>UW Gutleutstraße</t>
  </si>
  <si>
    <t>BNA0290</t>
  </si>
  <si>
    <t>Block 3</t>
  </si>
  <si>
    <t>01.01.1989</t>
  </si>
  <si>
    <t>BNA0331</t>
  </si>
  <si>
    <t>C</t>
  </si>
  <si>
    <t>Gelsenkirchen-Scholven C</t>
  </si>
  <si>
    <t xml:space="preserve">Uniper Kraftwerke GmbH </t>
  </si>
  <si>
    <t>45896</t>
  </si>
  <si>
    <t>Gelsenkirchen</t>
  </si>
  <si>
    <t>11WD7SCHO-S--KWW</t>
  </si>
  <si>
    <t>11WD7SCHO2S--C-R</t>
  </si>
  <si>
    <t>BNA0332</t>
  </si>
  <si>
    <t>B</t>
  </si>
  <si>
    <t>Gelsenkirchen-Scholven B</t>
  </si>
  <si>
    <t>01.01.1968</t>
  </si>
  <si>
    <t>11WD7SCHO1S--B-0</t>
  </si>
  <si>
    <t>BNA0336</t>
  </si>
  <si>
    <t>FWK Buer</t>
  </si>
  <si>
    <t>BNA0377</t>
  </si>
  <si>
    <t>5</t>
  </si>
  <si>
    <t>Staudinger 5 (Großkrotzenburg)</t>
  </si>
  <si>
    <t>63538</t>
  </si>
  <si>
    <t>Großkrotzenburg</t>
  </si>
  <si>
    <t>01.01.1992</t>
  </si>
  <si>
    <t>11WD2STAU0001800</t>
  </si>
  <si>
    <t>11WD2STA5000066D</t>
  </si>
  <si>
    <t>BNA0402</t>
  </si>
  <si>
    <t>Hamburg-Tiefstack HKW</t>
  </si>
  <si>
    <t>Wärme Hamburg GmbH</t>
  </si>
  <si>
    <t>Andreas-Meyer-Straße 8</t>
  </si>
  <si>
    <t>01.03.1993</t>
  </si>
  <si>
    <t>11WD8TIEF5X----V</t>
  </si>
  <si>
    <t>11WD8TIEF5C----9</t>
  </si>
  <si>
    <t>BNA0403</t>
  </si>
  <si>
    <t>Wedel</t>
  </si>
  <si>
    <t>Wedel 2</t>
  </si>
  <si>
    <t>Tinsdaler Weg 146</t>
  </si>
  <si>
    <t>22880</t>
  </si>
  <si>
    <t>23.07.1962</t>
  </si>
  <si>
    <t>11WD8WED15C----Q</t>
  </si>
  <si>
    <t>11WD8WED15C---2K</t>
  </si>
  <si>
    <t>http://www.abendblatt.de/hamburg/article108154203/Naturschuetzer-sorgen-fuer-hoehere-Umweltbelastung.html</t>
  </si>
  <si>
    <t>BNA0404</t>
  </si>
  <si>
    <t>Wedel 1</t>
  </si>
  <si>
    <t>01.01.1961</t>
  </si>
  <si>
    <t>11WD8WED15C---1M</t>
  </si>
  <si>
    <t>BNA0413c</t>
  </si>
  <si>
    <t>E</t>
  </si>
  <si>
    <t>Westfalen E (Hamm-Uentrop)</t>
  </si>
  <si>
    <t>RWE Generation SE</t>
  </si>
  <si>
    <t>59071</t>
  </si>
  <si>
    <t>Hamm-Uentrop</t>
  </si>
  <si>
    <t>02.07.2014</t>
  </si>
  <si>
    <t>11WD7WEST1S-KW-K</t>
  </si>
  <si>
    <t>11WD7WSFN1S--E-Z</t>
  </si>
  <si>
    <t>http://www.rwe.com/web/cms/de/1770974/rwe-generation-se/standorte/deutschland/kw-westfalen/</t>
  </si>
  <si>
    <t>Uentrop (380kV), Lippborg (110kV) und Unna (110kV)</t>
  </si>
  <si>
    <t>Amprion GmbH, Westnetz GmbH</t>
  </si>
  <si>
    <t>BNA0420</t>
  </si>
  <si>
    <t>Block1</t>
  </si>
  <si>
    <t>Hannover-Stöcken</t>
  </si>
  <si>
    <t>enercity AG</t>
  </si>
  <si>
    <t>30419</t>
  </si>
  <si>
    <t>Hannover</t>
  </si>
  <si>
    <t>26.01.1989</t>
  </si>
  <si>
    <t>11WD2HANN5C----0</t>
  </si>
  <si>
    <t>11WD2HANN5C---1X</t>
  </si>
  <si>
    <t>UW-Stöcken</t>
  </si>
  <si>
    <t xml:space="preserve">enercity Netzgesellschaft mbH </t>
  </si>
  <si>
    <t>BNA0421</t>
  </si>
  <si>
    <t>Block2</t>
  </si>
  <si>
    <t>21.06.1989</t>
  </si>
  <si>
    <t>11WD2HANN5C---2V</t>
  </si>
  <si>
    <t>BNA0432</t>
  </si>
  <si>
    <t>HLB 5</t>
  </si>
  <si>
    <t>Heilbronn 5</t>
  </si>
  <si>
    <t>Lichtenbergerstraße 23</t>
  </si>
  <si>
    <t>74076</t>
  </si>
  <si>
    <t>Heilbronn</t>
  </si>
  <si>
    <t>25.08.1965</t>
  </si>
  <si>
    <t>BNA0433</t>
  </si>
  <si>
    <t>HLB 6</t>
  </si>
  <si>
    <t>Heilbronn 6</t>
  </si>
  <si>
    <t>03.07.1966</t>
  </si>
  <si>
    <t>BNA0434</t>
  </si>
  <si>
    <t>HLB 7</t>
  </si>
  <si>
    <t>Heilbronn 7</t>
  </si>
  <si>
    <t>01.12.1985</t>
  </si>
  <si>
    <t>11WD4HLBR1CS---A</t>
  </si>
  <si>
    <t>11WD4HLBR1C7---4</t>
  </si>
  <si>
    <t>Großgartach</t>
  </si>
  <si>
    <t>BNA0450</t>
  </si>
  <si>
    <t>Herne 4</t>
  </si>
  <si>
    <t>Hertener Str. 16</t>
  </si>
  <si>
    <t>A-44655</t>
  </si>
  <si>
    <t>Herne</t>
  </si>
  <si>
    <t>25.07.1989</t>
  </si>
  <si>
    <t>11WD7HERN2S--KWU</t>
  </si>
  <si>
    <t>11WD7HERN2S--4-X</t>
  </si>
  <si>
    <t>http://www.gvst.de/dokumente/fachbeitraege/GVSt-Jahresveranstaltung%202010_4.pdf</t>
  </si>
  <si>
    <t>220 kV Schaltanlage Bochum</t>
  </si>
  <si>
    <t>BNA0464</t>
  </si>
  <si>
    <t>Block3</t>
  </si>
  <si>
    <t>Mehrum 3 (C)</t>
  </si>
  <si>
    <t>Kraftwerk Mehrum GmbH</t>
  </si>
  <si>
    <t>31249</t>
  </si>
  <si>
    <t>Hohenhameln OT Mehrum</t>
  </si>
  <si>
    <t>01.06.1979</t>
  </si>
  <si>
    <t>11WD2MEHR2CSWH-O</t>
  </si>
  <si>
    <t>11WD2MEHR2CSWHCZ</t>
  </si>
  <si>
    <t>UW-Mehrum</t>
  </si>
  <si>
    <t>BNA0493</t>
  </si>
  <si>
    <t>Ibbenbüren</t>
  </si>
  <si>
    <t>49479</t>
  </si>
  <si>
    <t>19.06.1985</t>
  </si>
  <si>
    <t>11WD7IBBE2S--KW6</t>
  </si>
  <si>
    <t>11WD7IBBE2S--B-P</t>
  </si>
  <si>
    <t>Westerkappeln (380kV), Westerkappeln (110kV) und Ibbenbüren (110kV)</t>
  </si>
  <si>
    <t>BNA0498</t>
  </si>
  <si>
    <t>Block B</t>
  </si>
  <si>
    <t>Infraserv GmbH &amp; Co. Höchst KG</t>
  </si>
  <si>
    <t>65926</t>
  </si>
  <si>
    <t>Industriepark Höchst</t>
  </si>
  <si>
    <t>21.08.1989</t>
  </si>
  <si>
    <t>FWH O/W</t>
  </si>
  <si>
    <t>BNA0510b</t>
  </si>
  <si>
    <t>HKW Karcherstr.</t>
  </si>
  <si>
    <t>20</t>
  </si>
  <si>
    <t>SWK Stadtwerke Kaiserslautern, Versorgungs-AG</t>
  </si>
  <si>
    <t>67655</t>
  </si>
  <si>
    <t>Kaiserslautern</t>
  </si>
  <si>
    <t>Rheinland-Pfalz</t>
  </si>
  <si>
    <t>26.11.1996</t>
  </si>
  <si>
    <t>UW 1</t>
  </si>
  <si>
    <t>SWK Stadtwerke Kaiserslautern Versorgungs-AG</t>
  </si>
  <si>
    <t>BNA0518a</t>
  </si>
  <si>
    <t>RDK 7</t>
  </si>
  <si>
    <t>Karlsruhe-RDK 7</t>
  </si>
  <si>
    <t>Fettweisstraße 42</t>
  </si>
  <si>
    <t>76189</t>
  </si>
  <si>
    <t>21.06.1985</t>
  </si>
  <si>
    <t>11WD4DAXLA-S---T</t>
  </si>
  <si>
    <t>11WD4RDK71C7---G</t>
  </si>
  <si>
    <t>Daxlanden</t>
  </si>
  <si>
    <t>BNA0518b</t>
  </si>
  <si>
    <t>RDK 8</t>
  </si>
  <si>
    <t>Karlsruhe-RDK 8</t>
  </si>
  <si>
    <t>01.07.2014</t>
  </si>
  <si>
    <t>11WD4RDK81C8---3</t>
  </si>
  <si>
    <t>https://www.enbw.com/unternehmen/konzern/energieerzeugung/fossile-energie/standorte.html</t>
  </si>
  <si>
    <t>BNA0557a</t>
  </si>
  <si>
    <t>Kraftwerk L 57</t>
  </si>
  <si>
    <t>Currenta GmbH &amp; Co. OHG</t>
  </si>
  <si>
    <t>CHEMPARK, Geb. L 57</t>
  </si>
  <si>
    <t>47812</t>
  </si>
  <si>
    <t>Krefeld-Uerdingen</t>
  </si>
  <si>
    <t>01.01.1957</t>
  </si>
  <si>
    <t>CURRENTA</t>
  </si>
  <si>
    <t>BNA0557b</t>
  </si>
  <si>
    <t>Krefeld-Uerdingen N 230</t>
  </si>
  <si>
    <t>CHEMPARK, Geb. N 230</t>
  </si>
  <si>
    <t>01.01.1971</t>
  </si>
  <si>
    <t>BNA0600b</t>
  </si>
  <si>
    <t>Leverkusen G15/G22/X50</t>
  </si>
  <si>
    <t>CHEMPARK, Geb. G 22</t>
  </si>
  <si>
    <t>51368</t>
  </si>
  <si>
    <t>Leverkusen</t>
  </si>
  <si>
    <t>01.01.1962</t>
  </si>
  <si>
    <t>IPP</t>
  </si>
  <si>
    <t>BNA0644</t>
  </si>
  <si>
    <t>Mannheim 6</t>
  </si>
  <si>
    <t>Grosskraftwerk Mannheim AG</t>
  </si>
  <si>
    <t>Marguerrestraße 1</t>
  </si>
  <si>
    <t>68199</t>
  </si>
  <si>
    <t>26.12.2005</t>
  </si>
  <si>
    <t>DE00721570174000ZE000000398156VS0</t>
  </si>
  <si>
    <t>TransnetBW GmbH</t>
  </si>
  <si>
    <t>BNA0645</t>
  </si>
  <si>
    <t>Mannheim 7</t>
  </si>
  <si>
    <t>01.11.1982</t>
  </si>
  <si>
    <t>BNA0646a</t>
  </si>
  <si>
    <t>Block 8</t>
  </si>
  <si>
    <t>Mannheim 8</t>
  </si>
  <si>
    <t>05.04.1993</t>
  </si>
  <si>
    <t>BNA0646b</t>
  </si>
  <si>
    <t>Mannheim 9</t>
  </si>
  <si>
    <t>02.05.2015</t>
  </si>
  <si>
    <t>http://www.gkm.de/media/?file=517_GKM_Block_9_Folder_DE.pdf&amp;download</t>
  </si>
  <si>
    <t>BNA0660</t>
  </si>
  <si>
    <t xml:space="preserve">Kraftwerk I  </t>
  </si>
  <si>
    <t xml:space="preserve">Block 4 </t>
  </si>
  <si>
    <t>Marl I+II</t>
  </si>
  <si>
    <t>Evonik Degussa GmbH</t>
  </si>
  <si>
    <t>Paul-Baumann-Str. 1</t>
  </si>
  <si>
    <t>45772</t>
  </si>
  <si>
    <t>Marl</t>
  </si>
  <si>
    <t>01.06.1971</t>
  </si>
  <si>
    <t>CPM Netz GmbH</t>
  </si>
  <si>
    <t>BNA0662a</t>
  </si>
  <si>
    <t xml:space="preserve">Kraftwerk I </t>
  </si>
  <si>
    <t xml:space="preserve">Block 5 </t>
  </si>
  <si>
    <t>15.10.1983</t>
  </si>
  <si>
    <t>BNA0662b</t>
  </si>
  <si>
    <t>Dampfwirtschaft (6 Einzelturbinen)</t>
  </si>
  <si>
    <t>12.08.1940</t>
  </si>
  <si>
    <t>6</t>
  </si>
  <si>
    <t>BNA0758</t>
  </si>
  <si>
    <t>Heizkraftwerk Offenbach</t>
  </si>
  <si>
    <t>Energieversorgung Offenbach AG</t>
  </si>
  <si>
    <t>63067</t>
  </si>
  <si>
    <t>Offenbach</t>
  </si>
  <si>
    <t>15.02.1990</t>
  </si>
  <si>
    <t>Andréstraße</t>
  </si>
  <si>
    <t>BNA0793</t>
  </si>
  <si>
    <t>4</t>
  </si>
  <si>
    <t>32469</t>
  </si>
  <si>
    <t>Petershagen</t>
  </si>
  <si>
    <t>01.01.1987</t>
  </si>
  <si>
    <t>11WD2HEKW000297X</t>
  </si>
  <si>
    <t>11WD2HEY40000638</t>
  </si>
  <si>
    <t>http://www.eon.com/content/eon-com/de/about-us/structure/asset-finder/heyden.html</t>
  </si>
  <si>
    <t>Ovenstädt</t>
  </si>
  <si>
    <t>BNA0801</t>
  </si>
  <si>
    <t>Wirbelschichtblock</t>
  </si>
  <si>
    <t>18.01.1990</t>
  </si>
  <si>
    <t>BNA0820</t>
  </si>
  <si>
    <t>Weiher III</t>
  </si>
  <si>
    <t>Quierschied-Weiher</t>
  </si>
  <si>
    <t>Holzer Straße</t>
  </si>
  <si>
    <t>66287</t>
  </si>
  <si>
    <t>Quierschied</t>
  </si>
  <si>
    <t>24.09.1976</t>
  </si>
  <si>
    <t>11WD7WEIH2S--KWV</t>
  </si>
  <si>
    <t>11WD7WEIH2S--C-A</t>
  </si>
  <si>
    <t>UA Uchtelfangen</t>
  </si>
  <si>
    <t>BNA0849</t>
  </si>
  <si>
    <t>Rostock</t>
  </si>
  <si>
    <t>Am Kühlturm 1</t>
  </si>
  <si>
    <t>18147</t>
  </si>
  <si>
    <t>01.10.1994</t>
  </si>
  <si>
    <t>11WD8ROST1C---P5</t>
  </si>
  <si>
    <t>11WD8ROST1C----K</t>
  </si>
  <si>
    <t>http://www.kraftwerk-rostock.de/#/kraftwerk/fakten/</t>
  </si>
  <si>
    <t>Bentwisch</t>
  </si>
  <si>
    <t>BNA0861b</t>
  </si>
  <si>
    <t>HKW Römerbrücke</t>
  </si>
  <si>
    <t>Kohleanlage</t>
  </si>
  <si>
    <t>Saarbrücken-Römerbrücke</t>
  </si>
  <si>
    <t>Energie SaarLorLux AG</t>
  </si>
  <si>
    <t>66121</t>
  </si>
  <si>
    <t>Saarbrücken</t>
  </si>
  <si>
    <t>11WD7UCHT5XROSOK</t>
  </si>
  <si>
    <t>11WD7UCHT5XROEMT</t>
  </si>
  <si>
    <t>https://www.energie-saarlorlux.com/wp-content/broschueren/Broschuere-Heizkraftwerk.pdf</t>
  </si>
  <si>
    <t>UW Römerbrücke</t>
  </si>
  <si>
    <t>Stadtwerke Saarbrücken AG / VSE Verteilnetz GmbH</t>
  </si>
  <si>
    <t>BNA0926b</t>
  </si>
  <si>
    <t>Konventionelles Sammelschienenkraftwerk Turbine 7</t>
  </si>
  <si>
    <t>01.01.1970</t>
  </si>
  <si>
    <t>BNA0935</t>
  </si>
  <si>
    <t>Restmüll-Heizkraftwerk Stuttgart-Münster</t>
  </si>
  <si>
    <t>MÜN DT12</t>
  </si>
  <si>
    <t>Stuttgart-Münster</t>
  </si>
  <si>
    <t>Voltastraße 45</t>
  </si>
  <si>
    <t>70376</t>
  </si>
  <si>
    <t>Stuttgart</t>
  </si>
  <si>
    <t>01.01.1982</t>
  </si>
  <si>
    <t>11WD4MUST5G----B</t>
  </si>
  <si>
    <t>11WD4MUST5X-DT-M</t>
  </si>
  <si>
    <t>Münster</t>
  </si>
  <si>
    <t>BNA0936</t>
  </si>
  <si>
    <t>MÜN DT15</t>
  </si>
  <si>
    <t>01.01.1984</t>
  </si>
  <si>
    <t>BNA0969b</t>
  </si>
  <si>
    <t>2</t>
  </si>
  <si>
    <t>München-Nord 2</t>
  </si>
  <si>
    <t>SWM Services GmbH</t>
  </si>
  <si>
    <t>85774</t>
  </si>
  <si>
    <t>Unterföhring</t>
  </si>
  <si>
    <t>15.12.1991</t>
  </si>
  <si>
    <t>11WD2NO2K000308Z</t>
  </si>
  <si>
    <t>11WD2NOR20001055</t>
  </si>
  <si>
    <t>HUW Föhring</t>
  </si>
  <si>
    <t>SWM Infrastruktur GmbH</t>
  </si>
  <si>
    <t>BNA0998</t>
  </si>
  <si>
    <t>MKV</t>
  </si>
  <si>
    <t>Völklingen-Fenne MKV</t>
  </si>
  <si>
    <t>Saarbrücker Straße 135-137</t>
  </si>
  <si>
    <t>66333</t>
  </si>
  <si>
    <t>Völklingen-Fenne</t>
  </si>
  <si>
    <t>15.08.1982</t>
  </si>
  <si>
    <t>11WD7VOLK5S--KWI</t>
  </si>
  <si>
    <t>11WD7VOLK5S-MKV2</t>
  </si>
  <si>
    <t>http://www.voelklingen-im-wandel.de/stadtteile-fenne.php</t>
  </si>
  <si>
    <t>SA Fenne</t>
  </si>
  <si>
    <t>Creos Deutschland</t>
  </si>
  <si>
    <t>BNA0999</t>
  </si>
  <si>
    <t>HKV</t>
  </si>
  <si>
    <t>Völklingen-Fenne HKV</t>
  </si>
  <si>
    <t>30.11.1989</t>
  </si>
  <si>
    <t>11WD7VOLK5S-HKVM</t>
  </si>
  <si>
    <t>BNA1005</t>
  </si>
  <si>
    <t>WAL 1</t>
  </si>
  <si>
    <t>Walheim 1</t>
  </si>
  <si>
    <t>Mühlstraße</t>
  </si>
  <si>
    <t>74399</t>
  </si>
  <si>
    <t>Walheim</t>
  </si>
  <si>
    <t>01.01.1964</t>
  </si>
  <si>
    <t>BNA1006</t>
  </si>
  <si>
    <t>WAL 2</t>
  </si>
  <si>
    <t>Walheim 2</t>
  </si>
  <si>
    <t>01.01.1967</t>
  </si>
  <si>
    <t>BNA1061</t>
  </si>
  <si>
    <t>Wilhelmshaven</t>
  </si>
  <si>
    <t>1</t>
  </si>
  <si>
    <t>26386</t>
  </si>
  <si>
    <t>01.01.1976</t>
  </si>
  <si>
    <t>11WD2WI1K000303F</t>
  </si>
  <si>
    <t>11WD2WIL10000688</t>
  </si>
  <si>
    <t>http://www.bund-niedersachsen.de/themen/kohlekraftwerke/kraftwerks_plaene/wilhelmshaven/</t>
  </si>
  <si>
    <t>Maade</t>
  </si>
  <si>
    <t>BNA1075a</t>
  </si>
  <si>
    <t>HKW Nord</t>
  </si>
  <si>
    <t>Generator A</t>
  </si>
  <si>
    <t>Volkswagen AG</t>
  </si>
  <si>
    <t>38436</t>
  </si>
  <si>
    <t>Wolfsburg</t>
  </si>
  <si>
    <t>01.05.2000</t>
  </si>
  <si>
    <t>UW West</t>
  </si>
  <si>
    <t>50</t>
  </si>
  <si>
    <t>VW Kraftwerk GmbH</t>
  </si>
  <si>
    <t>BNA1075b</t>
  </si>
  <si>
    <t>Generator B</t>
  </si>
  <si>
    <t>UW Ost</t>
  </si>
  <si>
    <t>BNA1076a</t>
  </si>
  <si>
    <t>Block 1</t>
  </si>
  <si>
    <t>01.11.1985</t>
  </si>
  <si>
    <t>11WD2WBWK000317H</t>
  </si>
  <si>
    <t>11WD2WBW1000039N</t>
  </si>
  <si>
    <t>UW Wolfsburg</t>
  </si>
  <si>
    <t>BNA1076b</t>
  </si>
  <si>
    <t>11WD2WBW2000040U</t>
  </si>
  <si>
    <t>BNA1093</t>
  </si>
  <si>
    <t>Zolling Block 5</t>
  </si>
  <si>
    <t>Zolling-Leininger 5</t>
  </si>
  <si>
    <t>11WD2ZOLL0002880</t>
  </si>
  <si>
    <t>11WD2ZOL50001274</t>
  </si>
  <si>
    <t>Feld 1 / LS 275</t>
  </si>
  <si>
    <t>BNA1331</t>
  </si>
  <si>
    <t>Reno De Medici</t>
  </si>
  <si>
    <t>HD - Kraftwerk</t>
  </si>
  <si>
    <t>R.D.M. Arnsberg GmbH</t>
  </si>
  <si>
    <t>Hellefelderstr. 51</t>
  </si>
  <si>
    <t>59821</t>
  </si>
  <si>
    <t>Arnsberg</t>
  </si>
  <si>
    <t>01.01.1923</t>
  </si>
  <si>
    <t>DE 00018144139V592849</t>
  </si>
  <si>
    <t>BNA1405a</t>
  </si>
  <si>
    <t>Heizkraftwerk Magirusstraße</t>
  </si>
  <si>
    <t>17.11.1992</t>
  </si>
  <si>
    <t>SWU 1, SWU 2</t>
  </si>
  <si>
    <t>BNA1500</t>
  </si>
  <si>
    <t>Werk Uelzen</t>
  </si>
  <si>
    <t>Nordzucker AG</t>
  </si>
  <si>
    <t>An der Zuckerfabrik 1</t>
  </si>
  <si>
    <t>29525</t>
  </si>
  <si>
    <t>Uelzen</t>
  </si>
  <si>
    <t>20.09.1965</t>
  </si>
  <si>
    <t>special_case</t>
  </si>
  <si>
    <t>Trafo 1/2</t>
  </si>
  <si>
    <t>SVO Vertrieb GmbH</t>
  </si>
  <si>
    <t>BNA1508</t>
  </si>
  <si>
    <t>Trianel Kohlekraftwerk Lünen</t>
  </si>
  <si>
    <t>Lünen Stummhafen</t>
  </si>
  <si>
    <t>Trianel Kohlekraftwerk Lünen GmbH &amp; Co. KG</t>
  </si>
  <si>
    <t>Frydagstr. 40</t>
  </si>
  <si>
    <t>20.07.2013</t>
  </si>
  <si>
    <t>11WD7KWHU----KW9</t>
  </si>
  <si>
    <t>11WD7STUM1SBL10G</t>
  </si>
  <si>
    <t>http://www.trianel.com/de/pressemeldungen/details/article//trianel-kohlekraftwerk-luenen-9.html</t>
  </si>
  <si>
    <t>UA Lippe</t>
  </si>
  <si>
    <t>BNA1558</t>
  </si>
  <si>
    <t>Hamburg-Moorburg B</t>
  </si>
  <si>
    <t>Vattenfall Heizkraftwerk Moorburg GmbH</t>
  </si>
  <si>
    <t>Moorburger Schanze 2</t>
  </si>
  <si>
    <t>21079</t>
  </si>
  <si>
    <t>28.02.2015</t>
  </si>
  <si>
    <t>11WD8MOOR1C----G</t>
  </si>
  <si>
    <t>11WD8MOOR1C---BT</t>
  </si>
  <si>
    <t>http://corporate.vattenfall.de/uber-uns/geschaftsfelder/erzeugung/bauprojekte/Moorburg/Baustein_fuer_den_Klimaschutz/</t>
  </si>
  <si>
    <t>BNA1673</t>
  </si>
  <si>
    <t>Hamburg-Moorburg A</t>
  </si>
  <si>
    <t>31.08.2015</t>
  </si>
  <si>
    <t>11WD8MOOR1C---AV</t>
  </si>
  <si>
    <t>BNA1674</t>
  </si>
  <si>
    <t>Niedersachsendamm</t>
  </si>
  <si>
    <t>30.10.2015</t>
  </si>
  <si>
    <t>11XGSKW-WHV----V</t>
  </si>
  <si>
    <t>11WD2WILH0001255</t>
  </si>
  <si>
    <t>380</t>
  </si>
  <si>
    <t>TenneT TSO GmbH</t>
  </si>
  <si>
    <t>BNA0010a</t>
  </si>
  <si>
    <t>Albbruck-Dogern</t>
  </si>
  <si>
    <t>Rheinkraftwerk Albbruck-Dogern AG</t>
  </si>
  <si>
    <t>Kraftwerkstrasse 34</t>
  </si>
  <si>
    <t>79774</t>
  </si>
  <si>
    <t>Albbruck</t>
  </si>
  <si>
    <t>Hydro</t>
  </si>
  <si>
    <t>Run-of-river</t>
  </si>
  <si>
    <t>01.01.1934</t>
  </si>
  <si>
    <t>Tiengen</t>
  </si>
  <si>
    <t>BNA0010b</t>
  </si>
  <si>
    <t>WKW</t>
  </si>
  <si>
    <t>Zollstrasse</t>
  </si>
  <si>
    <t>79804</t>
  </si>
  <si>
    <t>Dogern</t>
  </si>
  <si>
    <t>13.11.2009</t>
  </si>
  <si>
    <t>BNA0012c</t>
  </si>
  <si>
    <t>Wasserturbine</t>
  </si>
  <si>
    <t>1912</t>
  </si>
  <si>
    <t>BNA0024</t>
  </si>
  <si>
    <t>KW Amlach</t>
  </si>
  <si>
    <t>Amlach</t>
  </si>
  <si>
    <t>TIWAG-Tiroler Wasserkraft AG</t>
  </si>
  <si>
    <t>A-9900</t>
  </si>
  <si>
    <t>Österreich</t>
  </si>
  <si>
    <t>AT</t>
  </si>
  <si>
    <t>05.02.1989</t>
  </si>
  <si>
    <t>UW Amlach</t>
  </si>
  <si>
    <t>TIWAG-Netz AG/APG bzw. Tennet</t>
  </si>
  <si>
    <t>BNA0042</t>
  </si>
  <si>
    <t>Egglfing</t>
  </si>
  <si>
    <t>Innwerk AG</t>
  </si>
  <si>
    <t>Am Innwerk 13</t>
  </si>
  <si>
    <t>94072</t>
  </si>
  <si>
    <t>Bad Füssing</t>
  </si>
  <si>
    <t>29.09.1944</t>
  </si>
  <si>
    <t>Schaltanlage vor Ort</t>
  </si>
  <si>
    <t>BNA0045</t>
  </si>
  <si>
    <t>Rheinkraftwerk Säckingen</t>
  </si>
  <si>
    <t>Säckingen</t>
  </si>
  <si>
    <t>Murger Weg 2</t>
  </si>
  <si>
    <t>79713</t>
  </si>
  <si>
    <t>Bad Säckingen</t>
  </si>
  <si>
    <t>01.01.1966</t>
  </si>
  <si>
    <t>Säckingen bzw. CH</t>
  </si>
  <si>
    <t>BNA0046</t>
  </si>
  <si>
    <t>Säckingen 1 bis 4</t>
  </si>
  <si>
    <t>Schluchseewerk Aktiengesellschaft</t>
  </si>
  <si>
    <t>Stollenweg 2</t>
  </si>
  <si>
    <t>Pumped storage</t>
  </si>
  <si>
    <t>21.11.1966</t>
  </si>
  <si>
    <t>11WD4SWSW5HD7--F</t>
  </si>
  <si>
    <t>11WD4SAEK2HD7--Y</t>
  </si>
  <si>
    <t>Kühmoos</t>
  </si>
  <si>
    <t>Amprion/Transnet BW</t>
  </si>
  <si>
    <t>BNA0065</t>
  </si>
  <si>
    <t>Bergheim</t>
  </si>
  <si>
    <t>entfällt</t>
  </si>
  <si>
    <t>Donau-Wasserkraft AG</t>
  </si>
  <si>
    <t>86673</t>
  </si>
  <si>
    <t>01.07.1970</t>
  </si>
  <si>
    <t>loco Kraftwerk</t>
  </si>
  <si>
    <t>110, 16,7 Hz</t>
  </si>
  <si>
    <t>DB Energie GmbH</t>
  </si>
  <si>
    <t>BNA0173</t>
  </si>
  <si>
    <t>Alzwerke</t>
  </si>
  <si>
    <t>Alzwerke GmbH</t>
  </si>
  <si>
    <t>Johannes-Hess Straße 24</t>
  </si>
  <si>
    <t>84489</t>
  </si>
  <si>
    <t>Burghausen</t>
  </si>
  <si>
    <t>10.12.1922</t>
  </si>
  <si>
    <t>Wacker</t>
  </si>
  <si>
    <t>Wacker-intern</t>
  </si>
  <si>
    <t>BNA0228</t>
  </si>
  <si>
    <t>Waldeck I / Eder</t>
  </si>
  <si>
    <t>Kraftwerkstraße 10</t>
  </si>
  <si>
    <t>34549</t>
  </si>
  <si>
    <t>Edertal Hemfurth-Edersee</t>
  </si>
  <si>
    <t>01.01.1931</t>
  </si>
  <si>
    <t>BNA0229</t>
  </si>
  <si>
    <t>Waldeck II / Eder</t>
  </si>
  <si>
    <t>01.01.1974</t>
  </si>
  <si>
    <t>11WD2W2--0002757</t>
  </si>
  <si>
    <t>11WD2W2M20000748</t>
  </si>
  <si>
    <t>BNA0230</t>
  </si>
  <si>
    <t>Hemfurth</t>
  </si>
  <si>
    <t>Ederstraße</t>
  </si>
  <si>
    <t>01.01.1915</t>
  </si>
  <si>
    <t>BNA0259</t>
  </si>
  <si>
    <t>Ering</t>
  </si>
  <si>
    <t>Innwerkstraße 38</t>
  </si>
  <si>
    <t>94140</t>
  </si>
  <si>
    <t>04.08.1942</t>
  </si>
  <si>
    <t>BNA0268</t>
  </si>
  <si>
    <t>Pumpspeicherwerk Rönkhausen</t>
  </si>
  <si>
    <t>PSW</t>
  </si>
  <si>
    <t>Rönkhausen 1 u. 2 / Glingetal</t>
  </si>
  <si>
    <t>57413</t>
  </si>
  <si>
    <t>Finnentrop</t>
  </si>
  <si>
    <t>U 101 und U 102</t>
  </si>
  <si>
    <t>BNA0278</t>
  </si>
  <si>
    <t xml:space="preserve">Rudolf-Fettweis-Werk     </t>
  </si>
  <si>
    <t>Forb/ Murgwerk</t>
  </si>
  <si>
    <t>Werkstraße 5</t>
  </si>
  <si>
    <t>76596</t>
  </si>
  <si>
    <t>Forbach</t>
  </si>
  <si>
    <t>01.01.1918</t>
  </si>
  <si>
    <t>BNA0279</t>
  </si>
  <si>
    <t>Pumpspeicherkraftwerk Schwarzenbachwerk</t>
  </si>
  <si>
    <t>01.01.1926</t>
  </si>
  <si>
    <t>BNA0324</t>
  </si>
  <si>
    <t>Gars</t>
  </si>
  <si>
    <t>VERBUND-Innkraftwerke GmbH</t>
  </si>
  <si>
    <t>Agg 4</t>
  </si>
  <si>
    <t>83536</t>
  </si>
  <si>
    <t>01.07.1938</t>
  </si>
  <si>
    <t>UW Gars</t>
  </si>
  <si>
    <t>BNA0327</t>
  </si>
  <si>
    <t>PSS A</t>
  </si>
  <si>
    <t>Geesthacht A-C / Elbe</t>
  </si>
  <si>
    <t>Vattenfall Wasserkraft GmbH</t>
  </si>
  <si>
    <t>Elbuferstr. 49</t>
  </si>
  <si>
    <t>21502</t>
  </si>
  <si>
    <t>15.10.1958</t>
  </si>
  <si>
    <t>Bergedorf</t>
  </si>
  <si>
    <t>BNA0328</t>
  </si>
  <si>
    <t>PSS B</t>
  </si>
  <si>
    <t>BNA0329</t>
  </si>
  <si>
    <t>PSS C</t>
  </si>
  <si>
    <t>BNA0337</t>
  </si>
  <si>
    <t>Langenprozelten / Main</t>
  </si>
  <si>
    <t>97737</t>
  </si>
  <si>
    <t>Gemünden</t>
  </si>
  <si>
    <t>31.12.1974</t>
  </si>
  <si>
    <t>BNA0350</t>
  </si>
  <si>
    <t>Goldisthal A / Schwarzatal</t>
  </si>
  <si>
    <t>Am Rotseifenbach</t>
  </si>
  <si>
    <t>98746</t>
  </si>
  <si>
    <t>16.04.2004</t>
  </si>
  <si>
    <t>11WD8GOLD1H----6</t>
  </si>
  <si>
    <t>11WD8GOLD1H---AL</t>
  </si>
  <si>
    <t>https://www.vde.com/de/fg/ETG/Archiv/Aktuelles/Seiten/Goldisthal.aspx</t>
  </si>
  <si>
    <t>Altenfeld</t>
  </si>
  <si>
    <t>BNA0351</t>
  </si>
  <si>
    <t>Goldisthal B / Schwarzatal</t>
  </si>
  <si>
    <t>11.07.2003</t>
  </si>
  <si>
    <t>11WD8GOLD1H---BJ</t>
  </si>
  <si>
    <t>BNA0352</t>
  </si>
  <si>
    <t>Goldisthal C / Schwarzatal</t>
  </si>
  <si>
    <t>03.02.2003</t>
  </si>
  <si>
    <t>11WD8GOLD1H---CH</t>
  </si>
  <si>
    <t>BNA0353</t>
  </si>
  <si>
    <t>PSS D</t>
  </si>
  <si>
    <t>Goldisthal D / Schwarzatal</t>
  </si>
  <si>
    <t>28.06.2004</t>
  </si>
  <si>
    <t>11WD8GOLD1H---DF</t>
  </si>
  <si>
    <t>BNA0362</t>
  </si>
  <si>
    <t>KW Wyhlen</t>
  </si>
  <si>
    <t>Energiedienst AG</t>
  </si>
  <si>
    <t>79639</t>
  </si>
  <si>
    <t>Grenzach-Wyhlen</t>
  </si>
  <si>
    <t>01.09.1912</t>
  </si>
  <si>
    <t>Umspannwerk Wyhlen</t>
  </si>
  <si>
    <t>ED Netze GmbH</t>
  </si>
  <si>
    <t>BNA0364</t>
  </si>
  <si>
    <t>Jochenstein / Donau</t>
  </si>
  <si>
    <t>Am Kraftwerk 2</t>
  </si>
  <si>
    <t>94107</t>
  </si>
  <si>
    <t>Griesbach</t>
  </si>
  <si>
    <t>13.04.1955</t>
  </si>
  <si>
    <t>BNA0422</t>
  </si>
  <si>
    <t>Happurg 1 bis 4 / Pegnitz</t>
  </si>
  <si>
    <t>Haupstraße 26</t>
  </si>
  <si>
    <t>91230</t>
  </si>
  <si>
    <t>01.01.1958</t>
  </si>
  <si>
    <t>BNA0426</t>
  </si>
  <si>
    <t>Häusern</t>
  </si>
  <si>
    <t>Häusern 1 bis 4</t>
  </si>
  <si>
    <t>Schwarzabruck 2</t>
  </si>
  <si>
    <t>79837</t>
  </si>
  <si>
    <t>23.03.1931</t>
  </si>
  <si>
    <t>Tiengen / Gurtweil</t>
  </si>
  <si>
    <t>Amprion GmbH/Netze BW GmbH</t>
  </si>
  <si>
    <t>BNA0443</t>
  </si>
  <si>
    <t>Koepchenwerk / Ruhr</t>
  </si>
  <si>
    <t>RWE Power AG</t>
  </si>
  <si>
    <t>A-58313</t>
  </si>
  <si>
    <t>Herdecke</t>
  </si>
  <si>
    <t>08.08.1989</t>
  </si>
  <si>
    <t>11WD7KOEP2P--KWG</t>
  </si>
  <si>
    <t>11WD7KOEP2P--5-G</t>
  </si>
  <si>
    <t>http://www.rwe.com/web/cms/de/2720904/g=2760602/rwe-generation-se/standorte/deutschland/psw-herdecke/</t>
  </si>
  <si>
    <t>Garenfeld</t>
  </si>
  <si>
    <t>BNA0465</t>
  </si>
  <si>
    <t>Preßwitzer Str. 25</t>
  </si>
  <si>
    <t>7338</t>
  </si>
  <si>
    <t>Hohenwarte</t>
  </si>
  <si>
    <t>01.01.1959</t>
  </si>
  <si>
    <t>Remptendorf</t>
  </si>
  <si>
    <t>BNA0466</t>
  </si>
  <si>
    <t>BNA0467</t>
  </si>
  <si>
    <t>Hohenwarte II  A bis H</t>
  </si>
  <si>
    <t>26.07.1965</t>
  </si>
  <si>
    <t>BNA0468</t>
  </si>
  <si>
    <t>14.08.1965</t>
  </si>
  <si>
    <t>BNA0469</t>
  </si>
  <si>
    <t>05.12.1965</t>
  </si>
  <si>
    <t>BNA0470</t>
  </si>
  <si>
    <t>29.09.1966</t>
  </si>
  <si>
    <t>BNA0471</t>
  </si>
  <si>
    <t>PSS E</t>
  </si>
  <si>
    <t>17.12.1965</t>
  </si>
  <si>
    <t>BNA0472</t>
  </si>
  <si>
    <t>PSS F</t>
  </si>
  <si>
    <t>24.11.1966</t>
  </si>
  <si>
    <t>BNA0473</t>
  </si>
  <si>
    <t>PSS G</t>
  </si>
  <si>
    <t>03.04.1966</t>
  </si>
  <si>
    <t>BNA0474</t>
  </si>
  <si>
    <t>PSS H</t>
  </si>
  <si>
    <t>30.06.1966</t>
  </si>
  <si>
    <t>BNA0494</t>
  </si>
  <si>
    <t>Iffezheim M1-M5</t>
  </si>
  <si>
    <t>Iffezheim 1-5 / Rhein</t>
  </si>
  <si>
    <t>Rheinkraftwerk Iffezheim GmbH</t>
  </si>
  <si>
    <t>An der Staustufe 27</t>
  </si>
  <si>
    <t>76473</t>
  </si>
  <si>
    <t>Iffezheim</t>
  </si>
  <si>
    <t>01.01.1978</t>
  </si>
  <si>
    <t>11WD4IFFE5G----Z</t>
  </si>
  <si>
    <t>11WD4IFFE5H----T</t>
  </si>
  <si>
    <t>BNA0496</t>
  </si>
  <si>
    <t>KW Imst</t>
  </si>
  <si>
    <t>Imsterberg</t>
  </si>
  <si>
    <t>A-6491</t>
  </si>
  <si>
    <t>14.06.1956</t>
  </si>
  <si>
    <t>UW Imst</t>
  </si>
  <si>
    <t>BNA0505</t>
  </si>
  <si>
    <t>KW Jenbach</t>
  </si>
  <si>
    <t>Jenbach</t>
  </si>
  <si>
    <t>A-6200</t>
  </si>
  <si>
    <t>19.09.1927</t>
  </si>
  <si>
    <t>UW Jenbach</t>
  </si>
  <si>
    <t>BNA0529</t>
  </si>
  <si>
    <t>Braunau-Simbach / Inn</t>
  </si>
  <si>
    <t>Ach 6</t>
  </si>
  <si>
    <t>84375</t>
  </si>
  <si>
    <t>Kirchdorf</t>
  </si>
  <si>
    <t>30.10.1953</t>
  </si>
  <si>
    <t>APG/Bayernwerk AG</t>
  </si>
  <si>
    <t>BNA0540</t>
  </si>
  <si>
    <t>Walchensee / Isar</t>
  </si>
  <si>
    <t>Altjoch 21</t>
  </si>
  <si>
    <t>82431</t>
  </si>
  <si>
    <t>Kochel am See</t>
  </si>
  <si>
    <t>Reservoir</t>
  </si>
  <si>
    <t>01.01.1924</t>
  </si>
  <si>
    <t>Bayernwerk AG/DB Energie GmbH</t>
  </si>
  <si>
    <t>BNA0558</t>
  </si>
  <si>
    <t>Erzhausen 1-4 / Leine</t>
  </si>
  <si>
    <t>37547</t>
  </si>
  <si>
    <t>Kreiensen</t>
  </si>
  <si>
    <t>http://www.statkraft.de/globalassets/old-contains-the-old-folder-structure/documents/de/kraftwerke-in-deutschland/erzhausen_fb_2014_rz3mini.pdf</t>
  </si>
  <si>
    <t>BNA0567a</t>
  </si>
  <si>
    <t>KW Kühtai</t>
  </si>
  <si>
    <t>Kühtai Ma1</t>
  </si>
  <si>
    <t>A-6183</t>
  </si>
  <si>
    <t>Kühtai</t>
  </si>
  <si>
    <t>15.01.1981</t>
  </si>
  <si>
    <t>11WD2KUET000160J</t>
  </si>
  <si>
    <t>11WD2KUM1000161L</t>
  </si>
  <si>
    <t>UW Silz</t>
  </si>
  <si>
    <t>TIWAG-Netz AG/APG/TenneT</t>
  </si>
  <si>
    <t>BNA0567b</t>
  </si>
  <si>
    <t>Kühtai Ma 2</t>
  </si>
  <si>
    <t>11WD2KUM2000162B</t>
  </si>
  <si>
    <t>BNA0583</t>
  </si>
  <si>
    <t>Laufenburg</t>
  </si>
  <si>
    <t>KW Laufenburg</t>
  </si>
  <si>
    <t>Laufenburg / Rhein</t>
  </si>
  <si>
    <t>Energiedienst Holding AG</t>
  </si>
  <si>
    <t>CH-5080</t>
  </si>
  <si>
    <t>Schweiz</t>
  </si>
  <si>
    <t>CH</t>
  </si>
  <si>
    <t>01.10.1914</t>
  </si>
  <si>
    <t>110-kV-Schaltanlage Laufenburg</t>
  </si>
  <si>
    <t>BNA0652</t>
  </si>
  <si>
    <t>Markersbach A</t>
  </si>
  <si>
    <t>Oberbeckenstr. 8</t>
  </si>
  <si>
    <t>8352</t>
  </si>
  <si>
    <t>Sachsen</t>
  </si>
  <si>
    <t>01.11.1979</t>
  </si>
  <si>
    <t>11WD8MARK1H----7</t>
  </si>
  <si>
    <t>11WD8MARK1H---AM</t>
  </si>
  <si>
    <t>http://ins-erzgebirge.de/ausflugsziel.php?id=260</t>
  </si>
  <si>
    <t>Röhrsdorf</t>
  </si>
  <si>
    <t>BNA0653</t>
  </si>
  <si>
    <t>Markersbach B</t>
  </si>
  <si>
    <t>01.03.1980</t>
  </si>
  <si>
    <t>11WD8MARK1H---BK</t>
  </si>
  <si>
    <t>BNA0654</t>
  </si>
  <si>
    <t>Markersbach C</t>
  </si>
  <si>
    <t>01.07.1980</t>
  </si>
  <si>
    <t>11WD8MARK1H---CI</t>
  </si>
  <si>
    <t>BNA0655</t>
  </si>
  <si>
    <t>Markersbach D</t>
  </si>
  <si>
    <t>01.03.1981</t>
  </si>
  <si>
    <t>11WD8MARK1H---DG</t>
  </si>
  <si>
    <t>BNA0656</t>
  </si>
  <si>
    <t>Markersbach E</t>
  </si>
  <si>
    <t>01.01.1981</t>
  </si>
  <si>
    <t>11WD8MARK1H---EE</t>
  </si>
  <si>
    <t>BNA0657</t>
  </si>
  <si>
    <t>Markersbach F</t>
  </si>
  <si>
    <t>01.11.1980</t>
  </si>
  <si>
    <t>11WD8MARK1H---FC</t>
  </si>
  <si>
    <t>BNA0669</t>
  </si>
  <si>
    <t>Unterer Hof 2</t>
  </si>
  <si>
    <t>72555</t>
  </si>
  <si>
    <t>Metzingen-Glems</t>
  </si>
  <si>
    <t>26.10.1964</t>
  </si>
  <si>
    <t>http://www.gea.de/region+reutlingen/neckar+erms/pumpspeicherkraftwerk+in+glems+lecks+per+knopfdruck+schliessbar.2714095.htm</t>
  </si>
  <si>
    <t>Metzingen</t>
  </si>
  <si>
    <t>BNA0689</t>
  </si>
  <si>
    <t>Bittenbrunn</t>
  </si>
  <si>
    <t>86633</t>
  </si>
  <si>
    <t>Neuburg an der Donau</t>
  </si>
  <si>
    <t>BNA0695</t>
  </si>
  <si>
    <t>Neuötting</t>
  </si>
  <si>
    <t>Innstr. 11</t>
  </si>
  <si>
    <t>84524</t>
  </si>
  <si>
    <t>01.07.1951</t>
  </si>
  <si>
    <t>UW Neuötting</t>
  </si>
  <si>
    <t>BNA0715</t>
  </si>
  <si>
    <t>Lehmen</t>
  </si>
  <si>
    <t>56332</t>
  </si>
  <si>
    <t>BNA0721</t>
  </si>
  <si>
    <t>Niederwartha</t>
  </si>
  <si>
    <t>Am Fährhaus 4</t>
  </si>
  <si>
    <t>1462</t>
  </si>
  <si>
    <t>22.02.1958</t>
  </si>
  <si>
    <t>http://www.lars-rohwer.de/inhalte/2/aktuelles/67892/das-pumpspeicherwerk-niederwartha-zeitgemaess-und-gewollt-/index.html</t>
  </si>
  <si>
    <t>ENSO Netz GmbH</t>
  </si>
  <si>
    <t>BNA0722</t>
  </si>
  <si>
    <t>16.03.1958</t>
  </si>
  <si>
    <t>BNA0747</t>
  </si>
  <si>
    <t>Nußdorf</t>
  </si>
  <si>
    <t>Am Inn 19</t>
  </si>
  <si>
    <t>83131</t>
  </si>
  <si>
    <t>12.06.1982</t>
  </si>
  <si>
    <t>BNA0748</t>
  </si>
  <si>
    <t>Oberaudorf-Ebbs</t>
  </si>
  <si>
    <t>Untere Innauen 1</t>
  </si>
  <si>
    <t>83080</t>
  </si>
  <si>
    <t>Oberaudorf</t>
  </si>
  <si>
    <t>27.04.1992</t>
  </si>
  <si>
    <t>BNA0777</t>
  </si>
  <si>
    <t xml:space="preserve">Kopswerk I </t>
  </si>
  <si>
    <t>Masch. 1 bis 3</t>
  </si>
  <si>
    <t>A-6794</t>
  </si>
  <si>
    <t>Partenen</t>
  </si>
  <si>
    <t>01.11.1969</t>
  </si>
  <si>
    <t>Bürs</t>
  </si>
  <si>
    <t>BNA0778</t>
  </si>
  <si>
    <t xml:space="preserve">Kopswerk II </t>
  </si>
  <si>
    <t>01.09.2008</t>
  </si>
  <si>
    <t>11WD43VIWXHOILLM</t>
  </si>
  <si>
    <t>11WD43KOP2HM3--D</t>
  </si>
  <si>
    <t>BNA0779</t>
  </si>
  <si>
    <t>Obervermuntwerk 1</t>
  </si>
  <si>
    <t>Masch. 1 u. 2</t>
  </si>
  <si>
    <t>01.02.1943</t>
  </si>
  <si>
    <t>BNA0780</t>
  </si>
  <si>
    <t>Vermuntwerk</t>
  </si>
  <si>
    <t>Masch. 1 bis 5</t>
  </si>
  <si>
    <t>01.03.1930</t>
  </si>
  <si>
    <t>BNA0782</t>
  </si>
  <si>
    <t>Rhein-Main-Donau GmbH</t>
  </si>
  <si>
    <t>Schleusenweg 10</t>
  </si>
  <si>
    <t>94034</t>
  </si>
  <si>
    <t>Passau</t>
  </si>
  <si>
    <t>31.12.1927</t>
  </si>
  <si>
    <t>BNA0784</t>
  </si>
  <si>
    <t>Passau-Ingling</t>
  </si>
  <si>
    <t>Innstraße 121</t>
  </si>
  <si>
    <t>94036</t>
  </si>
  <si>
    <t>17.07.1965</t>
  </si>
  <si>
    <t>BNA0792</t>
  </si>
  <si>
    <t>Perach</t>
  </si>
  <si>
    <t>Niederperach</t>
  </si>
  <si>
    <t>84567</t>
  </si>
  <si>
    <t>01.07.1977</t>
  </si>
  <si>
    <t>UW Perach</t>
  </si>
  <si>
    <t>BNA0795</t>
  </si>
  <si>
    <t>Geisling</t>
  </si>
  <si>
    <t>93102</t>
  </si>
  <si>
    <t>Pfatter</t>
  </si>
  <si>
    <t>31.12.1985</t>
  </si>
  <si>
    <t>BNA0816</t>
  </si>
  <si>
    <t>KW Kaunertal</t>
  </si>
  <si>
    <t>Prutz</t>
  </si>
  <si>
    <t>A-6522</t>
  </si>
  <si>
    <t>02.10.1964</t>
  </si>
  <si>
    <t>11WATKAUN2HRWEAB</t>
  </si>
  <si>
    <t>UW Prutz</t>
  </si>
  <si>
    <t>TIWAG-Netz AG/APG bzw. Amprion</t>
  </si>
  <si>
    <t>BNA0825</t>
  </si>
  <si>
    <t>Rheinkraftwerk Reckingen</t>
  </si>
  <si>
    <t>Reckingen</t>
  </si>
  <si>
    <t>Kraftwerkstraße 24</t>
  </si>
  <si>
    <t>79790</t>
  </si>
  <si>
    <t>Küssaberg</t>
  </si>
  <si>
    <t>01.01.1942</t>
  </si>
  <si>
    <t>Reckingen bzw. CH</t>
  </si>
  <si>
    <t>BNA0835</t>
  </si>
  <si>
    <t>KW Rheinfelden</t>
  </si>
  <si>
    <t>Rheinfelden / Rhein</t>
  </si>
  <si>
    <t>79618</t>
  </si>
  <si>
    <t>Rheinfelden</t>
  </si>
  <si>
    <t>01.07.2010</t>
  </si>
  <si>
    <t>110-kV-Leitung Rheinfelden-KRS Süd</t>
  </si>
  <si>
    <t>BNA0839</t>
  </si>
  <si>
    <t>Rosenheim</t>
  </si>
  <si>
    <t>Ahornstr. 10</t>
  </si>
  <si>
    <t>83101</t>
  </si>
  <si>
    <t>Rohrdorf</t>
  </si>
  <si>
    <t>01.07.1960</t>
  </si>
  <si>
    <t>UW Rosenheim</t>
  </si>
  <si>
    <t>BNA0847</t>
  </si>
  <si>
    <t>Roßhaupten</t>
  </si>
  <si>
    <t>Forggenseestraße 100</t>
  </si>
  <si>
    <t>87672</t>
  </si>
  <si>
    <t>01.01.1954</t>
  </si>
  <si>
    <t>BNA0854</t>
  </si>
  <si>
    <t>Feldkirchen</t>
  </si>
  <si>
    <t>Oberwöhrn 100</t>
  </si>
  <si>
    <t>83543</t>
  </si>
  <si>
    <t>Rott</t>
  </si>
  <si>
    <t>UW Feldkirchen</t>
  </si>
  <si>
    <t>BNA0859</t>
  </si>
  <si>
    <t xml:space="preserve">Rheinkraftwerk Ryburg-Schwörstadt </t>
  </si>
  <si>
    <t>Ryburg-Schwörstadt</t>
  </si>
  <si>
    <t>Schwörstadt-Ryburg 1 bis 4 / Rhein</t>
  </si>
  <si>
    <t>Postfach 1370</t>
  </si>
  <si>
    <t>79603</t>
  </si>
  <si>
    <t>22.10.1930</t>
  </si>
  <si>
    <t>Ryburg-Schwörstadt bzw. CH</t>
  </si>
  <si>
    <t>BNA0880</t>
  </si>
  <si>
    <t>Detzem</t>
  </si>
  <si>
    <t>54340</t>
  </si>
  <si>
    <t>Schleich</t>
  </si>
  <si>
    <t>12.12.1962</t>
  </si>
  <si>
    <t>BNA0882</t>
  </si>
  <si>
    <t>Gräfenwarth</t>
  </si>
  <si>
    <t>7907</t>
  </si>
  <si>
    <t>Schleiz</t>
  </si>
  <si>
    <t>01.12.1932</t>
  </si>
  <si>
    <t>BNA0883</t>
  </si>
  <si>
    <t>BNA0906</t>
  </si>
  <si>
    <t>KW Silz</t>
  </si>
  <si>
    <t>Silz</t>
  </si>
  <si>
    <t>A-6424</t>
  </si>
  <si>
    <t>06.04.1981</t>
  </si>
  <si>
    <t>11WD2SILT000157E</t>
  </si>
  <si>
    <t>11WD2SIM2000159W</t>
  </si>
  <si>
    <t>BNA0912</t>
  </si>
  <si>
    <t>Teufelsbruck</t>
  </si>
  <si>
    <t>Ponschabaustr. 25</t>
  </si>
  <si>
    <t>83564</t>
  </si>
  <si>
    <t>Soyen</t>
  </si>
  <si>
    <t>UW Teufelsbruck</t>
  </si>
  <si>
    <t>BNA0917</t>
  </si>
  <si>
    <t>Schärding-Neuhaus</t>
  </si>
  <si>
    <t>Badhöring 16</t>
  </si>
  <si>
    <t>A-4782</t>
  </si>
  <si>
    <t>St. Florian am Inn</t>
  </si>
  <si>
    <t>12.10.1961</t>
  </si>
  <si>
    <t>BNA0921</t>
  </si>
  <si>
    <t>Stammham</t>
  </si>
  <si>
    <t>Innstufenstr. 15</t>
  </si>
  <si>
    <t>84533</t>
  </si>
  <si>
    <t>01.07.1955</t>
  </si>
  <si>
    <t>UW Stammham</t>
  </si>
  <si>
    <t>BNA0929</t>
  </si>
  <si>
    <t>Straubing</t>
  </si>
  <si>
    <t>Kagerser Hauptstraße 164</t>
  </si>
  <si>
    <t>94315</t>
  </si>
  <si>
    <t>31.12.1994</t>
  </si>
  <si>
    <t>BNA0946a</t>
  </si>
  <si>
    <t>PSKW Tanzmühle</t>
  </si>
  <si>
    <t>Seestraße 6</t>
  </si>
  <si>
    <t>92555</t>
  </si>
  <si>
    <t>Trausnitz</t>
  </si>
  <si>
    <t>http://www.gdfsuez-energysales.de/sites/default/files/upload/dokumente/2013_gsed_aktivitaetenbericht.pdf</t>
  </si>
  <si>
    <t>UW Tanzmühle Schaltfeld E01</t>
  </si>
  <si>
    <t>BNA0946b</t>
  </si>
  <si>
    <t>LWKW Tanzmühle</t>
  </si>
  <si>
    <t>01.01.1955</t>
  </si>
  <si>
    <t>KW Tanzmühle Feld J05</t>
  </si>
  <si>
    <t>BNA0946c</t>
  </si>
  <si>
    <t>LWKW Trausnitz</t>
  </si>
  <si>
    <t>01.01.1952</t>
  </si>
  <si>
    <t>KW Trausnitz Feld J04;J07</t>
  </si>
  <si>
    <t>BNA0950</t>
  </si>
  <si>
    <t>Töging</t>
  </si>
  <si>
    <t>Werkstr. 18</t>
  </si>
  <si>
    <t>84513</t>
  </si>
  <si>
    <t>01.07.1924</t>
  </si>
  <si>
    <t>UW Töging</t>
  </si>
  <si>
    <t>BNA0953</t>
  </si>
  <si>
    <t>PSKW Reisach</t>
  </si>
  <si>
    <t>Reisach 1 bis 3</t>
  </si>
  <si>
    <t>UW Reisach Schaltfeld E03-E05</t>
  </si>
  <si>
    <t>BNA0954</t>
  </si>
  <si>
    <t>Lünerseewerk</t>
  </si>
  <si>
    <t>Latschauwerk</t>
  </si>
  <si>
    <t>A-6774</t>
  </si>
  <si>
    <t>Tschagguns</t>
  </si>
  <si>
    <t>01.11.1957</t>
  </si>
  <si>
    <t>BNA0972</t>
  </si>
  <si>
    <t>Leitzach 1</t>
  </si>
  <si>
    <t>Stadtwerke München GmbH</t>
  </si>
  <si>
    <t>83620</t>
  </si>
  <si>
    <t>Vagen</t>
  </si>
  <si>
    <t>06.10.1983</t>
  </si>
  <si>
    <t>Schaltstelle Leitzachwerk</t>
  </si>
  <si>
    <t>BNA0973</t>
  </si>
  <si>
    <t>Leitzach 2</t>
  </si>
  <si>
    <t>01.12.1960</t>
  </si>
  <si>
    <t>BNA0974</t>
  </si>
  <si>
    <t>Rodundwerk I</t>
  </si>
  <si>
    <t>Masch. 1 bis 4</t>
  </si>
  <si>
    <t>A-6773</t>
  </si>
  <si>
    <t>Vandans</t>
  </si>
  <si>
    <t>01.08.1943</t>
  </si>
  <si>
    <t>BNA0975</t>
  </si>
  <si>
    <t>Rodundwerk II</t>
  </si>
  <si>
    <t>Masch. 1</t>
  </si>
  <si>
    <t>01.03.2011</t>
  </si>
  <si>
    <t>11WD43ROW2H----I</t>
  </si>
  <si>
    <t>BNA0978</t>
  </si>
  <si>
    <t>Maschine 6</t>
  </si>
  <si>
    <t>Société Electrique de l'Our S.A.</t>
  </si>
  <si>
    <t>B.P. 2</t>
  </si>
  <si>
    <t>L -9401</t>
  </si>
  <si>
    <t>Vianden</t>
  </si>
  <si>
    <t>Luxemburg</t>
  </si>
  <si>
    <t>LU</t>
  </si>
  <si>
    <t>10.10.1962</t>
  </si>
  <si>
    <t>11WD72VIA2H-KW-0</t>
  </si>
  <si>
    <t>11WD7VIAN2H-2-6A</t>
  </si>
  <si>
    <t>Niederstedem</t>
  </si>
  <si>
    <t>BNA0979</t>
  </si>
  <si>
    <t>Maschine 7</t>
  </si>
  <si>
    <t>31.10.1962</t>
  </si>
  <si>
    <t>11WD7VIAN2H-2-78</t>
  </si>
  <si>
    <t>BNA0980</t>
  </si>
  <si>
    <t>Maschine 8</t>
  </si>
  <si>
    <t>24.01.1963</t>
  </si>
  <si>
    <t>11WD7VIAN2H-2-86</t>
  </si>
  <si>
    <t>BNA0981</t>
  </si>
  <si>
    <t>Maschine 9</t>
  </si>
  <si>
    <t>05.04.1963</t>
  </si>
  <si>
    <t>11WD7VIAN2H-2-94</t>
  </si>
  <si>
    <t>BNA0982</t>
  </si>
  <si>
    <t>Maschine 1</t>
  </si>
  <si>
    <t>18.11.1963</t>
  </si>
  <si>
    <t>11WD7VIAN2H-1-1O</t>
  </si>
  <si>
    <t>Bauler</t>
  </si>
  <si>
    <t>BNA0983</t>
  </si>
  <si>
    <t>Maschine 2</t>
  </si>
  <si>
    <t>19.02.1964</t>
  </si>
  <si>
    <t>11WD7VIAN2H-1-2M</t>
  </si>
  <si>
    <t>BNA0984</t>
  </si>
  <si>
    <t>Maschine 3</t>
  </si>
  <si>
    <t>17.06.1964</t>
  </si>
  <si>
    <t>11WD7VIAN2H-1-3K</t>
  </si>
  <si>
    <t>BNA0985</t>
  </si>
  <si>
    <t>Maschine 4</t>
  </si>
  <si>
    <t>28.11.1963</t>
  </si>
  <si>
    <t>11WD7VIAN2H-1-4I</t>
  </si>
  <si>
    <t>BNA0986</t>
  </si>
  <si>
    <t>Maschine 5</t>
  </si>
  <si>
    <t>20.03.1964</t>
  </si>
  <si>
    <t>11WD7VIAN2H-2-5C</t>
  </si>
  <si>
    <t>BNA0987</t>
  </si>
  <si>
    <t>Maschine 10</t>
  </si>
  <si>
    <t>10.03.1975</t>
  </si>
  <si>
    <t>11WD72VIA2H--10R</t>
  </si>
  <si>
    <t>BNA0996</t>
  </si>
  <si>
    <t>Vohburg</t>
  </si>
  <si>
    <t>85088</t>
  </si>
  <si>
    <t>01.11.1992</t>
  </si>
  <si>
    <t>BNA1003</t>
  </si>
  <si>
    <t>Waldshut</t>
  </si>
  <si>
    <t>Waldshut 1 bis 4</t>
  </si>
  <si>
    <t>Kraftwerkstraße 13</t>
  </si>
  <si>
    <t>79761</t>
  </si>
  <si>
    <t>Waldshut-Tiengen</t>
  </si>
  <si>
    <t>13.04.1951</t>
  </si>
  <si>
    <t>Gurtweil</t>
  </si>
  <si>
    <t>BNA1008</t>
  </si>
  <si>
    <t>Uppenborn 1</t>
  </si>
  <si>
    <t>85368</t>
  </si>
  <si>
    <t>Wang</t>
  </si>
  <si>
    <t>02.12.1930</t>
  </si>
  <si>
    <t>BNA1013</t>
  </si>
  <si>
    <t>Wasserburg</t>
  </si>
  <si>
    <t>Innwerkstr. 15</t>
  </si>
  <si>
    <t>83512</t>
  </si>
  <si>
    <t>UW Wasserburg</t>
  </si>
  <si>
    <t>BNA1019</t>
  </si>
  <si>
    <t>Wehr 1, Wehr 2, Wehr 3, Wehr 4</t>
  </si>
  <si>
    <t>Todtmooserstr. 150</t>
  </si>
  <si>
    <t>79664</t>
  </si>
  <si>
    <t>09.05.1975</t>
  </si>
  <si>
    <t>11WD4WEHR1HD7--M</t>
  </si>
  <si>
    <t>List matching type: Multiple UBA capacities aggregated to single BNetzA power plant</t>
  </si>
  <si>
    <t>BNA1031</t>
  </si>
  <si>
    <t>Hangstraße</t>
  </si>
  <si>
    <t>38889</t>
  </si>
  <si>
    <t>01.11.1967</t>
  </si>
  <si>
    <t>http://www.stromtip.de/rubrik2/20223/Reportage-Pumpspeicherwerke-sollen-ein-Eckpfeiler-der-Energiewende-werden.html</t>
  </si>
  <si>
    <t>Hüttenrode</t>
  </si>
  <si>
    <t>HSN Magdeburg GmbH</t>
  </si>
  <si>
    <t>BNA1032</t>
  </si>
  <si>
    <t>01.03.1968</t>
  </si>
  <si>
    <t>BNA1066</t>
  </si>
  <si>
    <t>Wintrich</t>
  </si>
  <si>
    <t>54487</t>
  </si>
  <si>
    <t>01.01.1965</t>
  </si>
  <si>
    <t>BNA1071</t>
  </si>
  <si>
    <t>Witznau 1 bis 4</t>
  </si>
  <si>
    <t>Schwarzatalstr.5</t>
  </si>
  <si>
    <t>79777</t>
  </si>
  <si>
    <t>30.10.1943</t>
  </si>
  <si>
    <t>11WD4WITZ5H-SD76</t>
  </si>
  <si>
    <t>BNA1098</t>
  </si>
  <si>
    <t>Weserkraftwerk Bremen</t>
  </si>
  <si>
    <t>WKB</t>
  </si>
  <si>
    <t>Weserkraftwerk Bremen GmbH &amp; Co. KG</t>
  </si>
  <si>
    <t>Bremen (Hastedt)</t>
  </si>
  <si>
    <t>30.11.2011</t>
  </si>
  <si>
    <t>BNA1102</t>
  </si>
  <si>
    <t>Bigge</t>
  </si>
  <si>
    <t>Bigge Energie GmbH &amp; Co. KG</t>
  </si>
  <si>
    <t>In der Stesse 14</t>
  </si>
  <si>
    <t>57439</t>
  </si>
  <si>
    <t>Attendorn</t>
  </si>
  <si>
    <t>1965</t>
  </si>
  <si>
    <t>Biggekraftwerk</t>
  </si>
  <si>
    <t>BIGGE ENERGIE GmbH &amp; Co. KG</t>
  </si>
  <si>
    <t>BNA1118</t>
  </si>
  <si>
    <t>Dessau</t>
  </si>
  <si>
    <t>86977</t>
  </si>
  <si>
    <t>Burggen</t>
  </si>
  <si>
    <t>BNA1126</t>
  </si>
  <si>
    <t>Dettingen</t>
  </si>
  <si>
    <t>Kernkraftwerk Obrigheim GmbH</t>
  </si>
  <si>
    <t>88451</t>
  </si>
  <si>
    <t>01.04.1927</t>
  </si>
  <si>
    <t>BNA1129</t>
  </si>
  <si>
    <t>Dingolfing</t>
  </si>
  <si>
    <t>Bayernwerkstraße 55</t>
  </si>
  <si>
    <t>84130</t>
  </si>
  <si>
    <t>BNA1134</t>
  </si>
  <si>
    <t>Eitting</t>
  </si>
  <si>
    <t>Am Moosrain 10</t>
  </si>
  <si>
    <t>85462</t>
  </si>
  <si>
    <t>01.01.1925</t>
  </si>
  <si>
    <t>BNA1135</t>
  </si>
  <si>
    <t>Fankel</t>
  </si>
  <si>
    <t>56821</t>
  </si>
  <si>
    <t>Ellenz-Poltersdorf</t>
  </si>
  <si>
    <t>01.01.1963</t>
  </si>
  <si>
    <t>BNA1136</t>
  </si>
  <si>
    <t>Ellgau</t>
  </si>
  <si>
    <t>Bayerische Elektrizitätswerke GmbH</t>
  </si>
  <si>
    <t>86679</t>
  </si>
  <si>
    <t>18.04.1952</t>
  </si>
  <si>
    <t>UW Ellgau</t>
  </si>
  <si>
    <t>BNA1137</t>
  </si>
  <si>
    <t>Enkirch</t>
  </si>
  <si>
    <t>56850</t>
  </si>
  <si>
    <t>BNA1140</t>
  </si>
  <si>
    <t>Altheim</t>
  </si>
  <si>
    <t>Kraftwerkstraße 22</t>
  </si>
  <si>
    <t>84051</t>
  </si>
  <si>
    <t>Essenbach</t>
  </si>
  <si>
    <t>01.01.1951</t>
  </si>
  <si>
    <t>BNA1143</t>
  </si>
  <si>
    <t>Serrig</t>
  </si>
  <si>
    <t>54450</t>
  </si>
  <si>
    <t>Freudenburg</t>
  </si>
  <si>
    <t>BNA1152</t>
  </si>
  <si>
    <t>Schwammenauel</t>
  </si>
  <si>
    <t>52396</t>
  </si>
  <si>
    <t>Heimbach</t>
  </si>
  <si>
    <t>01.12.1938</t>
  </si>
  <si>
    <t>BNA1153</t>
  </si>
  <si>
    <t>01.06.1905</t>
  </si>
  <si>
    <t>BNA1157</t>
  </si>
  <si>
    <t>Höchstädt</t>
  </si>
  <si>
    <t>89420</t>
  </si>
  <si>
    <t>05.08.1982</t>
  </si>
  <si>
    <t>KW Höchstädt</t>
  </si>
  <si>
    <t>BNA1160</t>
  </si>
  <si>
    <t>85049</t>
  </si>
  <si>
    <t>01.07.1971</t>
  </si>
  <si>
    <t>UW Schönewalde</t>
  </si>
  <si>
    <t>BNA1169</t>
  </si>
  <si>
    <t>Kaufering</t>
  </si>
  <si>
    <t>Lechfeldwiesen</t>
  </si>
  <si>
    <t>86916</t>
  </si>
  <si>
    <t>01.01.1975</t>
  </si>
  <si>
    <t>BNA1175</t>
  </si>
  <si>
    <t>Unteropfingen</t>
  </si>
  <si>
    <t>88457</t>
  </si>
  <si>
    <t>01.04.1924</t>
  </si>
  <si>
    <t>BNA1181</t>
  </si>
  <si>
    <t>Koblenz</t>
  </si>
  <si>
    <t>56073</t>
  </si>
  <si>
    <t>01.10.1951</t>
  </si>
  <si>
    <t>KEVAG Verteilnetz GmbH</t>
  </si>
  <si>
    <t>BNA1189</t>
  </si>
  <si>
    <t>Faimingen</t>
  </si>
  <si>
    <t>Obere Donau Kraftwerke AG</t>
  </si>
  <si>
    <t>89415</t>
  </si>
  <si>
    <t>Lauingen</t>
  </si>
  <si>
    <t>BNA1191</t>
  </si>
  <si>
    <t>Urspring</t>
  </si>
  <si>
    <t>Via Claudia</t>
  </si>
  <si>
    <t>86983</t>
  </si>
  <si>
    <t>Lechbruck</t>
  </si>
  <si>
    <t>BNA1192</t>
  </si>
  <si>
    <t>Prem</t>
  </si>
  <si>
    <t>Am Premer Lechsee</t>
  </si>
  <si>
    <t>BNA1209</t>
  </si>
  <si>
    <t>Meitingen</t>
  </si>
  <si>
    <t>86405</t>
  </si>
  <si>
    <t>01.07.1922</t>
  </si>
  <si>
    <t>UW Meitingen</t>
  </si>
  <si>
    <t>BNA1210</t>
  </si>
  <si>
    <t>Merching</t>
  </si>
  <si>
    <t>Friedenaustraße</t>
  </si>
  <si>
    <t>86504</t>
  </si>
  <si>
    <t>BNA1213</t>
  </si>
  <si>
    <t>Pfrombach</t>
  </si>
  <si>
    <t>Am Kraftwerk 1</t>
  </si>
  <si>
    <t>Moosburg-Pfrombach</t>
  </si>
  <si>
    <t>01.01.1929</t>
  </si>
  <si>
    <t>BNA1214</t>
  </si>
  <si>
    <t>Müden</t>
  </si>
  <si>
    <t>56254</t>
  </si>
  <si>
    <t>BNA1216</t>
  </si>
  <si>
    <t>Neef</t>
  </si>
  <si>
    <t>56858</t>
  </si>
  <si>
    <t>BNA1217</t>
  </si>
  <si>
    <t>Niederaichbach</t>
  </si>
  <si>
    <t>Kraftwerkstraße 26</t>
  </si>
  <si>
    <t>84100</t>
  </si>
  <si>
    <t>BNA1219</t>
  </si>
  <si>
    <t>Gummering</t>
  </si>
  <si>
    <t>Untere Au 60</t>
  </si>
  <si>
    <t>84183</t>
  </si>
  <si>
    <t>Niederviehbach</t>
  </si>
  <si>
    <t>BNA1220</t>
  </si>
  <si>
    <t>Aufkirchen</t>
  </si>
  <si>
    <t>Bayernwerkstraße 1</t>
  </si>
  <si>
    <t>85445</t>
  </si>
  <si>
    <t>Oberding</t>
  </si>
  <si>
    <t>BNA1221</t>
  </si>
  <si>
    <t>Oberpeiching</t>
  </si>
  <si>
    <t>86698</t>
  </si>
  <si>
    <t>Oberndorf</t>
  </si>
  <si>
    <t>28.03.1954</t>
  </si>
  <si>
    <t>UW Oberpeiching</t>
  </si>
  <si>
    <t>BNA1228</t>
  </si>
  <si>
    <t>Landau</t>
  </si>
  <si>
    <t>Stauseestraße 1</t>
  </si>
  <si>
    <t>94431</t>
  </si>
  <si>
    <t>Pilsting-Harburg</t>
  </si>
  <si>
    <t>BNA1230</t>
  </si>
  <si>
    <t>Pielweichs</t>
  </si>
  <si>
    <t>An der Staustufe 1</t>
  </si>
  <si>
    <t>94447</t>
  </si>
  <si>
    <t>Plattling</t>
  </si>
  <si>
    <t>01.01.1994</t>
  </si>
  <si>
    <t>BNA1234</t>
  </si>
  <si>
    <t>Prittriching</t>
  </si>
  <si>
    <t>Lechstraße</t>
  </si>
  <si>
    <t>86931</t>
  </si>
  <si>
    <t>BNA1235</t>
  </si>
  <si>
    <t>Rain</t>
  </si>
  <si>
    <t>86641</t>
  </si>
  <si>
    <t>10.02.1956</t>
  </si>
  <si>
    <t>UW Rain</t>
  </si>
  <si>
    <t>BNA1239</t>
  </si>
  <si>
    <t>Bertoldsheim</t>
  </si>
  <si>
    <t>86643</t>
  </si>
  <si>
    <t>Rennertshofen</t>
  </si>
  <si>
    <t>BNA1245</t>
  </si>
  <si>
    <t>Schwabstadl</t>
  </si>
  <si>
    <t>Zollhaus</t>
  </si>
  <si>
    <t>86937</t>
  </si>
  <si>
    <t>Scheuring</t>
  </si>
  <si>
    <t>BNA1246</t>
  </si>
  <si>
    <t>Lechau</t>
  </si>
  <si>
    <t>01.01.1980</t>
  </si>
  <si>
    <t>BNA1247</t>
  </si>
  <si>
    <t>Unterbergen</t>
  </si>
  <si>
    <t>Lechfeldstraße</t>
  </si>
  <si>
    <t>86511</t>
  </si>
  <si>
    <t>Schmiechen-Unterbergen</t>
  </si>
  <si>
    <t>BNA1250</t>
  </si>
  <si>
    <t>UPM Schongau</t>
  </si>
  <si>
    <t>Wasserkraft</t>
  </si>
  <si>
    <t>UPM GmbH</t>
  </si>
  <si>
    <t>Friedrich-Haindl-Strasse 10</t>
  </si>
  <si>
    <t>86956</t>
  </si>
  <si>
    <t>Schongau</t>
  </si>
  <si>
    <t>01.07.1959</t>
  </si>
  <si>
    <t>UW UPM/Haindl</t>
  </si>
  <si>
    <t>BNA1251</t>
  </si>
  <si>
    <t>Dornau</t>
  </si>
  <si>
    <t>Lechuferstraße 21</t>
  </si>
  <si>
    <t>01.01.1960</t>
  </si>
  <si>
    <t>BNA1263</t>
  </si>
  <si>
    <t>Mühltal</t>
  </si>
  <si>
    <t>Mühltal 7</t>
  </si>
  <si>
    <t>82064</t>
  </si>
  <si>
    <t>Straßlach</t>
  </si>
  <si>
    <t>BNA1265</t>
  </si>
  <si>
    <t>Tannheim</t>
  </si>
  <si>
    <t>88459</t>
  </si>
  <si>
    <t>01.12.1920</t>
  </si>
  <si>
    <t>BNA1267</t>
  </si>
  <si>
    <t>Uppenborn 2</t>
  </si>
  <si>
    <t>84184</t>
  </si>
  <si>
    <t>Tiefenbach</t>
  </si>
  <si>
    <t>02.08.1951</t>
  </si>
  <si>
    <t>BNA1269</t>
  </si>
  <si>
    <t>Trier</t>
  </si>
  <si>
    <t>54234</t>
  </si>
  <si>
    <t>11.01.1962</t>
  </si>
  <si>
    <t>BNA1273</t>
  </si>
  <si>
    <t>Obernach</t>
  </si>
  <si>
    <t>Einsiedl</t>
  </si>
  <si>
    <t>82432</t>
  </si>
  <si>
    <t>BNA1274</t>
  </si>
  <si>
    <t>Ettling</t>
  </si>
  <si>
    <t>Kraftwerkstraße 1</t>
  </si>
  <si>
    <t>94522</t>
  </si>
  <si>
    <t>Wallersorf/Ettling</t>
  </si>
  <si>
    <t>BNA1287</t>
  </si>
  <si>
    <t>Zeltingen</t>
  </si>
  <si>
    <t>54492</t>
  </si>
  <si>
    <t>BNA1466</t>
  </si>
  <si>
    <t>Kraftwerk 3</t>
  </si>
  <si>
    <t>Alzkraftwerke Heider GmbH</t>
  </si>
  <si>
    <t>Mühlthal 1</t>
  </si>
  <si>
    <t>84579</t>
  </si>
  <si>
    <t>Unterneukirchen</t>
  </si>
  <si>
    <t>01.01.1920</t>
  </si>
  <si>
    <t>Hart 2</t>
  </si>
  <si>
    <t>AlzChem AG</t>
  </si>
  <si>
    <t>BNA1672</t>
  </si>
  <si>
    <t>Walgauwerk</t>
  </si>
  <si>
    <t>Eichholz 1</t>
  </si>
  <si>
    <t>A-06710</t>
  </si>
  <si>
    <t>Nenzing</t>
  </si>
  <si>
    <t>01.09.1984</t>
  </si>
  <si>
    <t>Bürs / Werben</t>
  </si>
  <si>
    <t>BNA1675</t>
  </si>
  <si>
    <t>Maschine 11</t>
  </si>
  <si>
    <t>31.07.2015</t>
  </si>
  <si>
    <t>11WD72VIA2H--11P</t>
  </si>
  <si>
    <t>BNA1869</t>
  </si>
  <si>
    <t>Vorarlberger Illwerke AG "Rellswerk"</t>
  </si>
  <si>
    <t>REW</t>
  </si>
  <si>
    <t>01.07.2017</t>
  </si>
  <si>
    <t>BNA1910</t>
  </si>
  <si>
    <t>Vorarlberger Illwerke AG "Obervermuntwerk II"</t>
  </si>
  <si>
    <t>OVW II</t>
  </si>
  <si>
    <t>AT-6794</t>
  </si>
  <si>
    <t>02.07.2018</t>
  </si>
  <si>
    <t>BNA0115</t>
  </si>
  <si>
    <t>R</t>
  </si>
  <si>
    <t>Lippendorf R</t>
  </si>
  <si>
    <t>Lausitz Energie Kraftwerke AG</t>
  </si>
  <si>
    <t>Werkstraße</t>
  </si>
  <si>
    <t>4007</t>
  </si>
  <si>
    <t>Böhlen</t>
  </si>
  <si>
    <t>20.06.2000</t>
  </si>
  <si>
    <t>11WD8LIPD1L----P</t>
  </si>
  <si>
    <t>11WD8LIPD1L---R6</t>
  </si>
  <si>
    <t>https://www.wirtschaftsrat.de/wirtschaftsrat.nsf/id/B836452CBA9B03CFC12578DC00337EBA/$file/kirmse.pdf (S.34)</t>
  </si>
  <si>
    <t>Pulgar</t>
  </si>
  <si>
    <t>BNA0116</t>
  </si>
  <si>
    <t>LIP S</t>
  </si>
  <si>
    <t>Lippendorf S</t>
  </si>
  <si>
    <t>4564</t>
  </si>
  <si>
    <t>01.12.1999</t>
  </si>
  <si>
    <t>11WD8LIPD1L---S4</t>
  </si>
  <si>
    <t>BNA0122</t>
  </si>
  <si>
    <t>N</t>
  </si>
  <si>
    <t>Boxberg N</t>
  </si>
  <si>
    <t>2943</t>
  </si>
  <si>
    <t>01.01.1979</t>
  </si>
  <si>
    <t>11WD8BOXB1L----J</t>
  </si>
  <si>
    <t>11WD8BOXB1L---N8</t>
  </si>
  <si>
    <t>https://www.greenpeace.de/sites/www.greenpeace.de/files/publications/vattenfalls-chance-roadmap-150424.pdf (S.15)</t>
  </si>
  <si>
    <t>Bärwalde</t>
  </si>
  <si>
    <t>BNA0123</t>
  </si>
  <si>
    <t>P</t>
  </si>
  <si>
    <t>Boxberg P</t>
  </si>
  <si>
    <t>11WD8BOXB1L---P4</t>
  </si>
  <si>
    <t>BNA0124</t>
  </si>
  <si>
    <t>Q</t>
  </si>
  <si>
    <t>Boxberg Q</t>
  </si>
  <si>
    <t>01.10.2000</t>
  </si>
  <si>
    <t>11WD8BOXB1L---Q2</t>
  </si>
  <si>
    <t>https://www.greenpeace.de/sites/www.greenpeace.de/files/publications/vattenfalls-chance-roadmap-150424.pdf (S.16)</t>
  </si>
  <si>
    <t>BNA0177</t>
  </si>
  <si>
    <t>HKW Chemnitz  Nord II</t>
  </si>
  <si>
    <t>eins - energie in sachsen GmbH &amp; Co. KG</t>
  </si>
  <si>
    <t>9115</t>
  </si>
  <si>
    <t>Chemnitz</t>
  </si>
  <si>
    <t>01.09.1988</t>
  </si>
  <si>
    <t>UW Chemnitz Glösa</t>
  </si>
  <si>
    <t>inetz GmbH</t>
  </si>
  <si>
    <t>BNA0179</t>
  </si>
  <si>
    <t>Block C</t>
  </si>
  <si>
    <t>9116</t>
  </si>
  <si>
    <t>15.06.1990</t>
  </si>
  <si>
    <t>UW Chemnitz Mitte</t>
  </si>
  <si>
    <t>BNA0183</t>
  </si>
  <si>
    <t>HKW Cottbus</t>
  </si>
  <si>
    <t>Stadtwerke Cottbus mbH</t>
  </si>
  <si>
    <t>3052</t>
  </si>
  <si>
    <t>Cottbus</t>
  </si>
  <si>
    <t>16.12.1999</t>
  </si>
  <si>
    <t>https://books.google.de/books?id=3gjxbjLZUIcC&amp;pg=PA44</t>
  </si>
  <si>
    <t>SWC / NA 1 und NA 2</t>
  </si>
  <si>
    <t>BNA0196</t>
  </si>
  <si>
    <t>Deuben</t>
  </si>
  <si>
    <t>Mitteldeutsche Braunkohlengesellschaft mbH</t>
  </si>
  <si>
    <t>6682</t>
  </si>
  <si>
    <t>Teuchern</t>
  </si>
  <si>
    <t>09.10.1936</t>
  </si>
  <si>
    <t>Schaltanlage Zwenkau</t>
  </si>
  <si>
    <t>BNA0292</t>
  </si>
  <si>
    <t>Frechen / Wachtberg</t>
  </si>
  <si>
    <t>50226</t>
  </si>
  <si>
    <t>Frechen</t>
  </si>
  <si>
    <t>BNA0313</t>
  </si>
  <si>
    <t>Frimmersdorf P</t>
  </si>
  <si>
    <t>41517</t>
  </si>
  <si>
    <t>Grevenbroich-Frimmersdorf</t>
  </si>
  <si>
    <t>20.05.1966</t>
  </si>
  <si>
    <t>reserve</t>
  </si>
  <si>
    <t>11WD7FRIM2B-KW-M</t>
  </si>
  <si>
    <t>11WD7FRIM2B--P-G</t>
  </si>
  <si>
    <t>Gohrpunkt und Frimmersdorf</t>
  </si>
  <si>
    <t>BNA0314</t>
  </si>
  <si>
    <t>Frimmersdorf Q</t>
  </si>
  <si>
    <t>27.04.1970</t>
  </si>
  <si>
    <t>11WD7FRIM2B--Q-D</t>
  </si>
  <si>
    <t>Norf</t>
  </si>
  <si>
    <t>BNA0439</t>
  </si>
  <si>
    <t>D</t>
  </si>
  <si>
    <t>Buschhaus (Helmstedt)</t>
  </si>
  <si>
    <t>Helmstedter Revier GmbH</t>
  </si>
  <si>
    <t>38350</t>
  </si>
  <si>
    <t>Helmstedt</t>
  </si>
  <si>
    <t>30.07.1985</t>
  </si>
  <si>
    <t>11WD2BUSC0002637</t>
  </si>
  <si>
    <t>11WD2BUSD0000386</t>
  </si>
  <si>
    <t>http://stefanschroeter.com/669-mibrag-expandiert-ins-helmstedter-revier.html#.VkNVIiuriHs</t>
  </si>
  <si>
    <t>BNA0489</t>
  </si>
  <si>
    <t>Goldenberg</t>
  </si>
  <si>
    <t>E, Besicherung F</t>
  </si>
  <si>
    <t>50354</t>
  </si>
  <si>
    <t>Hürth</t>
  </si>
  <si>
    <t>Knapsack</t>
  </si>
  <si>
    <t>BNA0490a</t>
  </si>
  <si>
    <t>F</t>
  </si>
  <si>
    <t>24.02.1993</t>
  </si>
  <si>
    <t>BNA0491</t>
  </si>
  <si>
    <t>Ville/Berrenrath</t>
  </si>
  <si>
    <t>Ville / Berrenrath (Hürth)</t>
  </si>
  <si>
    <t>01.01.1917</t>
  </si>
  <si>
    <t>Berrenrath</t>
  </si>
  <si>
    <t>BNA0523</t>
  </si>
  <si>
    <t>FKK</t>
  </si>
  <si>
    <t>Städtische Werke Energie + Wärme GmbH</t>
  </si>
  <si>
    <t>34134</t>
  </si>
  <si>
    <t>Kassel</t>
  </si>
  <si>
    <t>21.12.1989</t>
  </si>
  <si>
    <t>DE00033234134000KFWFKK10000199995</t>
  </si>
  <si>
    <t>BNA0543</t>
  </si>
  <si>
    <t>HKW Merkenich</t>
  </si>
  <si>
    <t>Köln-Merkenich 4+6</t>
  </si>
  <si>
    <t>RheinEnergie AG</t>
  </si>
  <si>
    <t>50769</t>
  </si>
  <si>
    <t>Köln</t>
  </si>
  <si>
    <t>16.12.2010</t>
  </si>
  <si>
    <t>UW Merkenich</t>
  </si>
  <si>
    <t xml:space="preserve">Rheinische NETZGesellschaft mbH </t>
  </si>
  <si>
    <t>BNA0696</t>
  </si>
  <si>
    <t>Grevenbroich - Neurath  A</t>
  </si>
  <si>
    <t>Grevenbroich-Neurath</t>
  </si>
  <si>
    <t>14.10.1972</t>
  </si>
  <si>
    <t>11WD7NEUR-B-KW-B</t>
  </si>
  <si>
    <t>11WD7NEUR2B--A-T</t>
  </si>
  <si>
    <t>https://de.wikipedia.org/wiki/Kraftwerk_Neurath</t>
  </si>
  <si>
    <t>Osterath (220kV), Frimmersdorf (110kV) und Gohrpunkt (110kV)</t>
  </si>
  <si>
    <t>BNA0697</t>
  </si>
  <si>
    <t>Grevenbroich - Neurath  B</t>
  </si>
  <si>
    <t>30.06.1972</t>
  </si>
  <si>
    <t>11WD7NEUR1B--B-X</t>
  </si>
  <si>
    <t>Opladen</t>
  </si>
  <si>
    <t>BNA0698</t>
  </si>
  <si>
    <t>21.03.1973</t>
  </si>
  <si>
    <t>11WD7NEUR1B--C-U</t>
  </si>
  <si>
    <t>BNA0699</t>
  </si>
  <si>
    <t>Grevenbroich - Neurath  D</t>
  </si>
  <si>
    <t>24.06.1975</t>
  </si>
  <si>
    <t>11WD7NEUR1B--D-R</t>
  </si>
  <si>
    <t>http://www.nf-niederaussem.de/fileadmin/pdf/03_Praesentation_Aktueller_Stand_der_Technik__Dr._Eichholz_.pdf</t>
  </si>
  <si>
    <t>BNA0700</t>
  </si>
  <si>
    <t>Grevenbroich - Neurath  E</t>
  </si>
  <si>
    <t>22.02.1976</t>
  </si>
  <si>
    <t>11WD7NEUR1B--E-O</t>
  </si>
  <si>
    <t>Rommerskirchen</t>
  </si>
  <si>
    <t>BNA0705</t>
  </si>
  <si>
    <t>Niederaußem</t>
  </si>
  <si>
    <t>Niederaußem D</t>
  </si>
  <si>
    <t>50129</t>
  </si>
  <si>
    <t>31.05.1968</t>
  </si>
  <si>
    <t>11WD7NIED-B-KW-5</t>
  </si>
  <si>
    <t>11WD7NIED2B--D-E</t>
  </si>
  <si>
    <t>Brauweiler</t>
  </si>
  <si>
    <t>BNA0706</t>
  </si>
  <si>
    <t>Niederaußem F</t>
  </si>
  <si>
    <t>03.02.1971</t>
  </si>
  <si>
    <t>11WD7NIED2B--F-8</t>
  </si>
  <si>
    <t>BNA0707</t>
  </si>
  <si>
    <t>H</t>
  </si>
  <si>
    <t>Niederaußem H</t>
  </si>
  <si>
    <t>16.09.1974</t>
  </si>
  <si>
    <t>11WD7NIED1B--H-9</t>
  </si>
  <si>
    <t>BNA0708</t>
  </si>
  <si>
    <t>G</t>
  </si>
  <si>
    <t>Niederaußem G</t>
  </si>
  <si>
    <t>23.10.1974</t>
  </si>
  <si>
    <t>11WD7NIED1B--G-C</t>
  </si>
  <si>
    <t>BNA0709</t>
  </si>
  <si>
    <t>K</t>
  </si>
  <si>
    <t xml:space="preserve">Niederaußem K (BoA 1) </t>
  </si>
  <si>
    <t>30.08.2002</t>
  </si>
  <si>
    <t>11WD7NIED1B--K-0</t>
  </si>
  <si>
    <t>http://www.rwe.com/web/cms/de/60132/rwe-power-ag/energietraeger/braunkohle/standorte/kw-niederaussem/</t>
  </si>
  <si>
    <t>BNA0712</t>
  </si>
  <si>
    <t>Niederaußem C</t>
  </si>
  <si>
    <t>27.06.1965</t>
  </si>
  <si>
    <t>11WD7NIED2B--C-H</t>
  </si>
  <si>
    <t>BNA0713</t>
  </si>
  <si>
    <t>Niederaußem E</t>
  </si>
  <si>
    <t>12.04.1970</t>
  </si>
  <si>
    <t>11WD7NIED2B--E-B</t>
  </si>
  <si>
    <t>BNA0714</t>
  </si>
  <si>
    <t>Fortuna Nord</t>
  </si>
  <si>
    <t>01.01.1939</t>
  </si>
  <si>
    <t>UA Brauweiler, UA Opladen</t>
  </si>
  <si>
    <t xml:space="preserve">Amprion GmbH </t>
  </si>
  <si>
    <t>BNA0785</t>
  </si>
  <si>
    <t>KW Jänschwalde</t>
  </si>
  <si>
    <t>Jänschwalde A</t>
  </si>
  <si>
    <t>Kraftwerksstraße</t>
  </si>
  <si>
    <t>3185</t>
  </si>
  <si>
    <t>Peitz</t>
  </si>
  <si>
    <t>01.10.1981</t>
  </si>
  <si>
    <t>11WD8JAEN1L----Z</t>
  </si>
  <si>
    <t>11WD8JAEN1L---AD</t>
  </si>
  <si>
    <t>http://corporate.vattenfall.de/newsroom/pressemeldungen/pressemeldungen-import/janschwalde-verringert-seine-co2-bilanz-weiter</t>
  </si>
  <si>
    <t>Preilack</t>
  </si>
  <si>
    <t>BNA0786</t>
  </si>
  <si>
    <t>Jänschwalde B</t>
  </si>
  <si>
    <t>29.11.1982</t>
  </si>
  <si>
    <t>11WD8JAEN1L---BB</t>
  </si>
  <si>
    <t>BNA0787</t>
  </si>
  <si>
    <t>Jänschwalde C</t>
  </si>
  <si>
    <t>01.02.1984</t>
  </si>
  <si>
    <t>11WD8JAEN1L---C9</t>
  </si>
  <si>
    <t>BNA0788</t>
  </si>
  <si>
    <t>Jänschwalde D</t>
  </si>
  <si>
    <t>06.10.1985</t>
  </si>
  <si>
    <t>11WD8JAEN1L---D7</t>
  </si>
  <si>
    <t>BNA0789</t>
  </si>
  <si>
    <t>06.10.1987</t>
  </si>
  <si>
    <t>11WD8JAEN1L---E5</t>
  </si>
  <si>
    <t>BNA0790</t>
  </si>
  <si>
    <t>09.03.1989</t>
  </si>
  <si>
    <t>11WD8JAEN1L---F3</t>
  </si>
  <si>
    <t>BNA0878</t>
  </si>
  <si>
    <t>Schkopau A</t>
  </si>
  <si>
    <t>6258</t>
  </si>
  <si>
    <t>01.01.1996</t>
  </si>
  <si>
    <t>11WD8SCHK1L----O</t>
  </si>
  <si>
    <t>11WD8SCHK1L---A2</t>
  </si>
  <si>
    <t>https://library.e.abb.com/public/17a12f32273be6a4c1256ddd00346e97/13-18m225.pdf</t>
  </si>
  <si>
    <t>Bad Lauchstedt</t>
  </si>
  <si>
    <t>50Hertz Transmission GmbH/DB Energie GmbH</t>
  </si>
  <si>
    <t>BNA0879</t>
  </si>
  <si>
    <t>Schkopau B</t>
  </si>
  <si>
    <t>11WD8SCHK1L---B0</t>
  </si>
  <si>
    <t>BNA0914</t>
  </si>
  <si>
    <t>Schwarze Pumpe A</t>
  </si>
  <si>
    <t>An der alten Ziegelei 1</t>
  </si>
  <si>
    <t>3130</t>
  </si>
  <si>
    <t>Spremberg</t>
  </si>
  <si>
    <t>15.12.1997</t>
  </si>
  <si>
    <t>11WD8SWPU1L----5</t>
  </si>
  <si>
    <t>11WD8SWPU1L---AK</t>
  </si>
  <si>
    <t>???</t>
  </si>
  <si>
    <t>Graustein</t>
  </si>
  <si>
    <t>BNA0915</t>
  </si>
  <si>
    <t>Schwarze Pumpe B</t>
  </si>
  <si>
    <t>25.05.1998</t>
  </si>
  <si>
    <t>11WD8SWPU1L---BI</t>
  </si>
  <si>
    <t>BNA1002</t>
  </si>
  <si>
    <t>Wählitz</t>
  </si>
  <si>
    <t>6679</t>
  </si>
  <si>
    <t>25.08.1994</t>
  </si>
  <si>
    <t>http://www.mibrag.de/media/1355133007.pdf</t>
  </si>
  <si>
    <t>BNA1025</t>
  </si>
  <si>
    <t>Weisweiler E (4)</t>
  </si>
  <si>
    <t>52249</t>
  </si>
  <si>
    <t>Eschweiler-Weisweiler</t>
  </si>
  <si>
    <t>02.12.1965</t>
  </si>
  <si>
    <t>11WD7WEIS-B-KW-C</t>
  </si>
  <si>
    <t>11WD7WEIS5B--E-Y</t>
  </si>
  <si>
    <t>https://de.wikipedia.org/wiki/Kraftwerk_Weisweiler</t>
  </si>
  <si>
    <t>Zukunft</t>
  </si>
  <si>
    <t>BNA1026</t>
  </si>
  <si>
    <t>Weisweiler F (5)</t>
  </si>
  <si>
    <t>04.09.1967</t>
  </si>
  <si>
    <t>11WD7WEIS1B--F-M</t>
  </si>
  <si>
    <t>Oberzier (380kV), Zukunft (110kV)</t>
  </si>
  <si>
    <t>BNA1027</t>
  </si>
  <si>
    <t>Weisweiler G (6)</t>
  </si>
  <si>
    <t>14.02.1974</t>
  </si>
  <si>
    <t>11WD7WEIS1B--G-J</t>
  </si>
  <si>
    <t>Oberzier</t>
  </si>
  <si>
    <t>BNA1028</t>
  </si>
  <si>
    <t>Weisweiler H (7)</t>
  </si>
  <si>
    <t>18.01.1975</t>
  </si>
  <si>
    <t>11WD7WEIS1B--H-G</t>
  </si>
  <si>
    <t>BNA1097</t>
  </si>
  <si>
    <t>Kohlekraftwerk</t>
  </si>
  <si>
    <t>K06</t>
  </si>
  <si>
    <t>Smurfit Kappa Zülpich Papier GmbH</t>
  </si>
  <si>
    <t>Bessenicher Weg</t>
  </si>
  <si>
    <t>53909</t>
  </si>
  <si>
    <t>Zülpich</t>
  </si>
  <si>
    <t>22.10.2010</t>
  </si>
  <si>
    <t>Viktor Rolf</t>
  </si>
  <si>
    <t>BNA1141</t>
  </si>
  <si>
    <t>P&amp;L Werk Euskirchen</t>
  </si>
  <si>
    <t>Kessel 4 / 6</t>
  </si>
  <si>
    <t>Pfeifer &amp; Langen GmbH &amp; Co. KG</t>
  </si>
  <si>
    <t>Bonner Strasse 2</t>
  </si>
  <si>
    <t>53879</t>
  </si>
  <si>
    <t>Euskirchen</t>
  </si>
  <si>
    <t>01.10.1979</t>
  </si>
  <si>
    <t>BNA1164</t>
  </si>
  <si>
    <t>P&amp;L Werk Jülich</t>
  </si>
  <si>
    <t>Kessel 5</t>
  </si>
  <si>
    <t>Dürenerstr. 20</t>
  </si>
  <si>
    <t>52428</t>
  </si>
  <si>
    <t>Jülich</t>
  </si>
  <si>
    <t>Stadtwerke Jülich GmbH</t>
  </si>
  <si>
    <t>BNA1185</t>
  </si>
  <si>
    <t>P&amp;L Werk Könnern</t>
  </si>
  <si>
    <t>Kessel 1 und 2</t>
  </si>
  <si>
    <t>An den Sieben Stücken</t>
  </si>
  <si>
    <t>6420</t>
  </si>
  <si>
    <t>Könnern</t>
  </si>
  <si>
    <t>31.03.2014</t>
  </si>
  <si>
    <t>JK Ø 3</t>
  </si>
  <si>
    <t>BNA1293a</t>
  </si>
  <si>
    <t>Kraftwerk</t>
  </si>
  <si>
    <t>K1/TG1</t>
  </si>
  <si>
    <t>Martinswerk GmbH</t>
  </si>
  <si>
    <t>Kölner Straße 110</t>
  </si>
  <si>
    <t>50127</t>
  </si>
  <si>
    <t>01.02.1995</t>
  </si>
  <si>
    <t>Station Martinswerk</t>
  </si>
  <si>
    <t>BNA1293b</t>
  </si>
  <si>
    <t>K2/TG2</t>
  </si>
  <si>
    <t>BNA1400a</t>
  </si>
  <si>
    <t>EZ1</t>
  </si>
  <si>
    <t>WSK</t>
  </si>
  <si>
    <t>Südzucker AG, Werk Zeitz</t>
  </si>
  <si>
    <t>Albrechtstr. 54</t>
  </si>
  <si>
    <t>6712</t>
  </si>
  <si>
    <t>Zeitz</t>
  </si>
  <si>
    <t>01.09.1993</t>
  </si>
  <si>
    <t>MCk0268/144756</t>
  </si>
  <si>
    <t>MitNetz</t>
  </si>
  <si>
    <t>BNA1401a</t>
  </si>
  <si>
    <t>Neurath F</t>
  </si>
  <si>
    <t>Grevenbroich - Neurath  F (BoA 2)</t>
  </si>
  <si>
    <t>Energiestraße 101</t>
  </si>
  <si>
    <t>Grevenbroich</t>
  </si>
  <si>
    <t>08.07.2012</t>
  </si>
  <si>
    <t>11WD7NEUR1B--F-L</t>
  </si>
  <si>
    <t>http://www.rwe.com/web/cms/de/1859744/rwe-generation-se/standorte/deutschland/kw-neurath-boa-2-3/</t>
  </si>
  <si>
    <t>BNA1401b</t>
  </si>
  <si>
    <t>Neurath G</t>
  </si>
  <si>
    <t>Grevenbroich - Neurath  G (BoA 3)</t>
  </si>
  <si>
    <t>03.08.2012</t>
  </si>
  <si>
    <t>11WD7NEUR1B--G-I</t>
  </si>
  <si>
    <t>BNA1404</t>
  </si>
  <si>
    <t>Boxberg R</t>
  </si>
  <si>
    <t>06.11.2012</t>
  </si>
  <si>
    <t>11WD8BOXB1L---R0</t>
  </si>
  <si>
    <t>http://corporate.vattenfall.de/energie-im-fokus/energieproduktion/kohle/boxberg-block-r/</t>
  </si>
  <si>
    <t>UW Bärwalde</t>
  </si>
  <si>
    <t>BNA1451</t>
  </si>
  <si>
    <t>HKW Sachtleben</t>
  </si>
  <si>
    <t>Venator Germany GmbH</t>
  </si>
  <si>
    <t>47198</t>
  </si>
  <si>
    <t>30.06.1964</t>
  </si>
  <si>
    <t>Homberg</t>
  </si>
  <si>
    <t>10, 25</t>
  </si>
  <si>
    <t>Netze Duisburg GmbH</t>
  </si>
  <si>
    <t>BNA1486</t>
  </si>
  <si>
    <t>Grubenheizkraftwerk</t>
  </si>
  <si>
    <t>ROMONTA GmbH</t>
  </si>
  <si>
    <t>Chausseestraße 1</t>
  </si>
  <si>
    <t>6317</t>
  </si>
  <si>
    <t>Seegebiet Mansfelder Land</t>
  </si>
  <si>
    <t>01.07.1979</t>
  </si>
  <si>
    <t>Braunkohle Amsdorf</t>
  </si>
  <si>
    <t>BNA1511a</t>
  </si>
  <si>
    <t>Kessel 4</t>
  </si>
  <si>
    <t>Papierfabrik Schoellershammer H. A. Schoeller Söhne GmbH &amp; Co KG</t>
  </si>
  <si>
    <t>Kreuzauer Str. 18</t>
  </si>
  <si>
    <t>52355</t>
  </si>
  <si>
    <t>Düren</t>
  </si>
  <si>
    <t>25.03.1983</t>
  </si>
  <si>
    <t>DE0001495235500000000000001001638</t>
  </si>
  <si>
    <t xml:space="preserve">Leitungspartner GmbH </t>
  </si>
  <si>
    <t>BNA0005</t>
  </si>
  <si>
    <t>Ahrensfelde</t>
  </si>
  <si>
    <t>GT A</t>
  </si>
  <si>
    <t>Lindenberger Weg</t>
  </si>
  <si>
    <t>16356</t>
  </si>
  <si>
    <t>Natural gas</t>
  </si>
  <si>
    <t>1990</t>
  </si>
  <si>
    <t>https://www.ffe.de/download/berichte/Endbericht_Energiezukunft_2050_Teil_II.pdf (S.191)</t>
  </si>
  <si>
    <t>Malchow</t>
  </si>
  <si>
    <t>BNA0006</t>
  </si>
  <si>
    <t>GT B</t>
  </si>
  <si>
    <t>BNA0007</t>
  </si>
  <si>
    <t>GT C</t>
  </si>
  <si>
    <t>BNA0008</t>
  </si>
  <si>
    <t>GT D</t>
  </si>
  <si>
    <t>BNA0012b</t>
  </si>
  <si>
    <t>Gaskraftwerk</t>
  </si>
  <si>
    <t>1947</t>
  </si>
  <si>
    <t>BNA0015</t>
  </si>
  <si>
    <t>ALT GT E (solo)</t>
  </si>
  <si>
    <t>Altbach/Deizisau GT A-C, E</t>
  </si>
  <si>
    <t>BNA0016</t>
  </si>
  <si>
    <t>ALT GT A (Solo)</t>
  </si>
  <si>
    <t>BNA0017</t>
  </si>
  <si>
    <t>ALT GT B</t>
  </si>
  <si>
    <t>BNA0018</t>
  </si>
  <si>
    <t>ALT GT C</t>
  </si>
  <si>
    <t>BNA0025</t>
  </si>
  <si>
    <t>Kesselhaus Zuckerfabrik</t>
  </si>
  <si>
    <t>Suiker Unie GmbH &amp; Co. KG</t>
  </si>
  <si>
    <t>Bluthsluster Str. 24</t>
  </si>
  <si>
    <t>17389</t>
  </si>
  <si>
    <t>Anklam</t>
  </si>
  <si>
    <t>26.09.1993</t>
  </si>
  <si>
    <t>Einspeisung Zuckerfabrik, Bezug Zuckerfabrik</t>
  </si>
  <si>
    <t>E.DIS Netz GmbH</t>
  </si>
  <si>
    <t>BNA0033</t>
  </si>
  <si>
    <t>Stadtwerke Augsburg Energie GmbH</t>
  </si>
  <si>
    <t>Beim Grenzgraben 10</t>
  </si>
  <si>
    <t>86167</t>
  </si>
  <si>
    <t xml:space="preserve">Augsburg </t>
  </si>
  <si>
    <t>15.01.2004</t>
  </si>
  <si>
    <t>Station 1000</t>
  </si>
  <si>
    <t>Netze Augsburg GmbH</t>
  </si>
  <si>
    <t>BNA0051</t>
  </si>
  <si>
    <t>KWK-Anlage Barby</t>
  </si>
  <si>
    <t>Cargill Deutschland GmbH</t>
  </si>
  <si>
    <t>Monplaisirstr. 22</t>
  </si>
  <si>
    <t>39249</t>
  </si>
  <si>
    <t>Barby</t>
  </si>
  <si>
    <t>01.05.1994</t>
  </si>
  <si>
    <t>Übergabe Schaltanlage E.ON</t>
  </si>
  <si>
    <t>BNA0059b</t>
  </si>
  <si>
    <t>GuD Baunatal, VW Werksgelände</t>
  </si>
  <si>
    <t>34225</t>
  </si>
  <si>
    <t>Baunatal</t>
  </si>
  <si>
    <t>29.12.2011</t>
  </si>
  <si>
    <t>http://www.vw-kraftwerk.de/documente/umwelterklaerung_2012.pdf</t>
  </si>
  <si>
    <t>UW Rengershausen</t>
  </si>
  <si>
    <t>BNA0073</t>
  </si>
  <si>
    <t>GuD Mitte</t>
  </si>
  <si>
    <t>Berlin-Mitte HKW GT 1, Berlin-Mitte HKW GT 2, Berlin-Mitte HKW DT</t>
  </si>
  <si>
    <t>Köpenicker Straße 60</t>
  </si>
  <si>
    <t>10179</t>
  </si>
  <si>
    <t>30.12.1996</t>
  </si>
  <si>
    <t>11WD8MITT5G----0</t>
  </si>
  <si>
    <t>11WD8MITT5GGUD-8</t>
  </si>
  <si>
    <t>http://corporate.vattenfall.de/globalassets/deutschland/nachhaltigkeit/umwelt/zertifikate/ue_hkw_mi_2013.pdf</t>
  </si>
  <si>
    <t>BNA0074</t>
  </si>
  <si>
    <t>Am Spreebord 5</t>
  </si>
  <si>
    <t>10589</t>
  </si>
  <si>
    <t>BNA0081</t>
  </si>
  <si>
    <t>Berlin-Klingenberg</t>
  </si>
  <si>
    <t xml:space="preserve">Köpenicker Chaussee 42 - 45 </t>
  </si>
  <si>
    <t>10317</t>
  </si>
  <si>
    <t>13.08.1981</t>
  </si>
  <si>
    <t>11WD8KLIN5X----0</t>
  </si>
  <si>
    <t>11WD8KLIN5G--13E</t>
  </si>
  <si>
    <t>BNA0088a</t>
  </si>
  <si>
    <t>Bernburg</t>
  </si>
  <si>
    <t>Solvay Chemicals GmbH</t>
  </si>
  <si>
    <t>6406</t>
  </si>
  <si>
    <t>30.12.1994</t>
  </si>
  <si>
    <t>ID 92406 - 3136</t>
  </si>
  <si>
    <t>BNA0098</t>
  </si>
  <si>
    <t>HKW Schildescher Straße</t>
  </si>
  <si>
    <t>Stadtwerke Bielefeld GmbH</t>
  </si>
  <si>
    <t>33611</t>
  </si>
  <si>
    <t>Bielefeld</t>
  </si>
  <si>
    <t>20.05.1977</t>
  </si>
  <si>
    <t>UW Kraftwerk</t>
  </si>
  <si>
    <t>SWB Netz GmbH</t>
  </si>
  <si>
    <t>BNA0100</t>
  </si>
  <si>
    <t>GuD Kraftwerk Hillegossen</t>
  </si>
  <si>
    <t>33697</t>
  </si>
  <si>
    <t>02.01.2005</t>
  </si>
  <si>
    <t>BNA0101</t>
  </si>
  <si>
    <t>03.10.1966</t>
  </si>
  <si>
    <t>BNA0105</t>
  </si>
  <si>
    <t>Bitterfeld Chemiepark</t>
  </si>
  <si>
    <t>6749</t>
  </si>
  <si>
    <t>Bitterfeld</t>
  </si>
  <si>
    <t>04.08.2000</t>
  </si>
  <si>
    <t>UW Bitterfeld Mitte</t>
  </si>
  <si>
    <t>BNA0111</t>
  </si>
  <si>
    <t>HKW Hiltrop</t>
  </si>
  <si>
    <t>Stadtwerke Bochum Holding GmbH</t>
  </si>
  <si>
    <t>44805</t>
  </si>
  <si>
    <t>Bochum</t>
  </si>
  <si>
    <t>01.12.2013</t>
  </si>
  <si>
    <t>INGU 2089 / IGRU 2088</t>
  </si>
  <si>
    <t>Stadtwerke Bochum Netz GmbH</t>
  </si>
  <si>
    <t>BNA0117b</t>
  </si>
  <si>
    <t>Heizkraftwerk Karlstraße</t>
  </si>
  <si>
    <t>Energie- und Wasserversorgung Bonn/Rhein-Sieg GmbH</t>
  </si>
  <si>
    <t>53115</t>
  </si>
  <si>
    <t>Bonn</t>
  </si>
  <si>
    <t>01.11.2013</t>
  </si>
  <si>
    <t>Bonn Netz GmbH</t>
  </si>
  <si>
    <t>BNA0129</t>
  </si>
  <si>
    <t>HKW</t>
  </si>
  <si>
    <t>StWB Stadtwerke Brandenburg an der Havel GmbH &amp; Co. KG</t>
  </si>
  <si>
    <t>14772</t>
  </si>
  <si>
    <t>01.09.1997</t>
  </si>
  <si>
    <t>UW Hohenstücken</t>
  </si>
  <si>
    <t>E.DIS</t>
  </si>
  <si>
    <t>BNA0130</t>
  </si>
  <si>
    <t>Kirchmöser</t>
  </si>
  <si>
    <t>14774</t>
  </si>
  <si>
    <t>Unterwerk Kirchmöser</t>
  </si>
  <si>
    <t>BNA0135</t>
  </si>
  <si>
    <t>Block 12</t>
  </si>
  <si>
    <t>15.07.1971</t>
  </si>
  <si>
    <t>UW Hasenwinkel 5/8</t>
  </si>
  <si>
    <t>BNA0136</t>
  </si>
  <si>
    <t>30.12.2010</t>
  </si>
  <si>
    <t>UW Hasenwinkel 3/7</t>
  </si>
  <si>
    <t>BNA0137</t>
  </si>
  <si>
    <t>HKW-Nord</t>
  </si>
  <si>
    <t>38112</t>
  </si>
  <si>
    <t>10.05.1965</t>
  </si>
  <si>
    <t xml:space="preserve">UW Nord Zelle 21 </t>
  </si>
  <si>
    <t>BNA0156b</t>
  </si>
  <si>
    <t>Gasturbinen - KWK - Anlage</t>
  </si>
  <si>
    <t>01.05.1996</t>
  </si>
  <si>
    <t>BNA0172a</t>
  </si>
  <si>
    <t>Burghausen 01 - GT</t>
  </si>
  <si>
    <t>Wacker Chemie AG</t>
  </si>
  <si>
    <t>27.07.2001</t>
  </si>
  <si>
    <t>11WD2BUKW000310A</t>
  </si>
  <si>
    <t>11WD2BURG000145R</t>
  </si>
  <si>
    <t>Bayernwerk Netz GmbH</t>
  </si>
  <si>
    <t>BNA0172b</t>
  </si>
  <si>
    <t>Burghausen 01 - DT</t>
  </si>
  <si>
    <t>14.05.1979</t>
  </si>
  <si>
    <t>BNA0174</t>
  </si>
  <si>
    <t>Industriepark Werk Gendorf</t>
  </si>
  <si>
    <t>InfraServ GmbH &amp; Co. Gendorf KG</t>
  </si>
  <si>
    <t>84508</t>
  </si>
  <si>
    <t>Burgkirchen</t>
  </si>
  <si>
    <t>19.07.2002</t>
  </si>
  <si>
    <t>UW Gendorf</t>
  </si>
  <si>
    <t>BNA0178</t>
  </si>
  <si>
    <t>Block A</t>
  </si>
  <si>
    <t>9114</t>
  </si>
  <si>
    <t>28.12.1986</t>
  </si>
  <si>
    <t>BNA0194</t>
  </si>
  <si>
    <t>Kraftwerk Dessau</t>
  </si>
  <si>
    <t>Fernwärmeversorgungs-GmbH Dessau</t>
  </si>
  <si>
    <t>6842</t>
  </si>
  <si>
    <t>Dessau-Roßlau</t>
  </si>
  <si>
    <t>KWD</t>
  </si>
  <si>
    <t>Dessauer Stromversorgung GmbH</t>
  </si>
  <si>
    <t>BNA0199</t>
  </si>
  <si>
    <t>41539</t>
  </si>
  <si>
    <t>01.07.2000</t>
  </si>
  <si>
    <t>11WD7BRAU5G-KW-N</t>
  </si>
  <si>
    <t>11WD7BRAU5G-GUDH</t>
  </si>
  <si>
    <t>Bayerwerk / Dormagen</t>
  </si>
  <si>
    <t>BNA0202</t>
  </si>
  <si>
    <t>Dortmund</t>
  </si>
  <si>
    <t>KDO</t>
  </si>
  <si>
    <t>44143</t>
  </si>
  <si>
    <t>22.03.2004</t>
  </si>
  <si>
    <t>BNA0207</t>
  </si>
  <si>
    <t>HKW Dresden-Nossener Brücke</t>
  </si>
  <si>
    <t>HKW Dresden-Nossener Brücke  (3 GT + 1 DT, Sammelschiene)</t>
  </si>
  <si>
    <t>Dresden Nossener Brücke</t>
  </si>
  <si>
    <t>DREWAG Stadtwerke Dresden GmbH</t>
  </si>
  <si>
    <t>Oederaner Str. 21 - 25</t>
  </si>
  <si>
    <t>1169</t>
  </si>
  <si>
    <t xml:space="preserve">Dresden </t>
  </si>
  <si>
    <t>28.09.1995</t>
  </si>
  <si>
    <t>11WD8DRES5X---PZ</t>
  </si>
  <si>
    <t>11WD8DRES5X----D</t>
  </si>
  <si>
    <t>110 kV Trafo 111 - 114</t>
  </si>
  <si>
    <t xml:space="preserve">DREWAG NETZ GmbH </t>
  </si>
  <si>
    <t>BNA0213</t>
  </si>
  <si>
    <t>HKW III/A</t>
  </si>
  <si>
    <t>Stadtwerke Duisburg AG</t>
  </si>
  <si>
    <t>Wanheimer Straße 439-454</t>
  </si>
  <si>
    <t>47249</t>
  </si>
  <si>
    <t>01.01.2002</t>
  </si>
  <si>
    <t>UW HKW III</t>
  </si>
  <si>
    <t>BNA0214</t>
  </si>
  <si>
    <t>Duisburg-Wanheim HKW III B</t>
  </si>
  <si>
    <t>24.10.2005</t>
  </si>
  <si>
    <t>11WD7RHAU5G-3--3</t>
  </si>
  <si>
    <t>11WD7RHAU5GKW3B5</t>
  </si>
  <si>
    <t>BNA0220</t>
  </si>
  <si>
    <t>AGuD</t>
  </si>
  <si>
    <t>Lausward A (Anton)</t>
  </si>
  <si>
    <t>Stadtwerke Düsseldorf AG</t>
  </si>
  <si>
    <t>Auf der Lausward 75</t>
  </si>
  <si>
    <t>40221</t>
  </si>
  <si>
    <t>Düsseldorf</t>
  </si>
  <si>
    <t>28.07.2000</t>
  </si>
  <si>
    <t>11WD7NORF5G--KWG</t>
  </si>
  <si>
    <t>11WD7NORF5GAGUDC</t>
  </si>
  <si>
    <t>https://www.swd-ag.de/ueber-uns/erzeugung/erzeugungslandschaften/heizkraftwerke/</t>
  </si>
  <si>
    <t>U71</t>
  </si>
  <si>
    <t>Netzgesellschaft Düsseldorf mbH</t>
  </si>
  <si>
    <t>BNA0221a</t>
  </si>
  <si>
    <t>Block E GTE2</t>
  </si>
  <si>
    <t>21.02.1975</t>
  </si>
  <si>
    <t>11WD7NORF5G-HTER</t>
  </si>
  <si>
    <t xml:space="preserve">Netzgesellschaft Düsseldorf mbH </t>
  </si>
  <si>
    <t>BNA0221b</t>
  </si>
  <si>
    <t>Block E GTE1</t>
  </si>
  <si>
    <t>19.11.1974</t>
  </si>
  <si>
    <t>BNA0232c</t>
  </si>
  <si>
    <t>Kessel 6 - Turbine 4</t>
  </si>
  <si>
    <t>07.07.1977</t>
  </si>
  <si>
    <t>BNA0233</t>
  </si>
  <si>
    <t>Kombikraftwerk</t>
  </si>
  <si>
    <t>Stora Enso Sachsen GmbH</t>
  </si>
  <si>
    <t>Am Schanzberg 1</t>
  </si>
  <si>
    <t>4838</t>
  </si>
  <si>
    <t>Eilenburg</t>
  </si>
  <si>
    <t>UW Kospa</t>
  </si>
  <si>
    <t>BNA0239</t>
  </si>
  <si>
    <t>Huntorf CAES</t>
  </si>
  <si>
    <t>26931</t>
  </si>
  <si>
    <t>Elsfleth</t>
  </si>
  <si>
    <t>11WD2HUKW000298J</t>
  </si>
  <si>
    <t>11WD2HUNT0000644</t>
  </si>
  <si>
    <t>https://www.vde.com/de/fg/ETG/Archiv/Arbeitsgebiete/Erzeugung/Seiten/Druckluftspeicher-Kraftwerke.aspx</t>
  </si>
  <si>
    <t>BNA0243</t>
  </si>
  <si>
    <t>Palm Power GmbH &amp; Co. KG</t>
  </si>
  <si>
    <t>Industriestraße 23</t>
  </si>
  <si>
    <t>97483</t>
  </si>
  <si>
    <t>Eltmann</t>
  </si>
  <si>
    <t>28.12.2007</t>
  </si>
  <si>
    <t>Palm Eltmann</t>
  </si>
  <si>
    <t>BNA0245b</t>
  </si>
  <si>
    <t>BNA0256a</t>
  </si>
  <si>
    <t>GT1</t>
  </si>
  <si>
    <t>Erfurt-Ost</t>
  </si>
  <si>
    <t>SWE Energie GmbH</t>
  </si>
  <si>
    <t>99087</t>
  </si>
  <si>
    <t>Erfurt</t>
  </si>
  <si>
    <t>17.12.1999</t>
  </si>
  <si>
    <t>https://www.umweltbundesamt.de/sites/default/files/medien/378/publikationen/climate_change_02_2014_kwk-ausbau_entwicklung_prognose_wirksamkeit_der_anreize_im_kwk-gesetz_0.pdf</t>
  </si>
  <si>
    <t>UW Erfurt-Ost</t>
  </si>
  <si>
    <t>SWE Netz GmbH (Erfurt)</t>
  </si>
  <si>
    <t>BNA0256b</t>
  </si>
  <si>
    <t>2014</t>
  </si>
  <si>
    <t>http://stefanschroeter.com/539-neue-gasturbine-fuer-das-heizkraftwerk-erfurt-ost.html</t>
  </si>
  <si>
    <t>BNA0261a</t>
  </si>
  <si>
    <t>GuD I</t>
  </si>
  <si>
    <t>14.09.2005</t>
  </si>
  <si>
    <t>BNA0261c</t>
  </si>
  <si>
    <t>GuD 2</t>
  </si>
  <si>
    <t>A-91052</t>
  </si>
  <si>
    <t>10.02.2014</t>
  </si>
  <si>
    <t>Hammerbacherstr.</t>
  </si>
  <si>
    <t>BNA0284</t>
  </si>
  <si>
    <t>Heizkraftwerk FFO</t>
  </si>
  <si>
    <t>Block1-GuD-EK</t>
  </si>
  <si>
    <t>Stadtwerke Frankfurt (Oder) GmbH</t>
  </si>
  <si>
    <t>15236</t>
  </si>
  <si>
    <t>Frankfurt Oder</t>
  </si>
  <si>
    <t>30.09.1997</t>
  </si>
  <si>
    <t>https://books.google.de/books?id=3gjxbjLZUIcC</t>
  </si>
  <si>
    <t>UW Beresinchen</t>
  </si>
  <si>
    <t>Netzgesellschaft Frankfurt (Oder)</t>
  </si>
  <si>
    <t>BNA0285</t>
  </si>
  <si>
    <t>Lyoner Straße  8</t>
  </si>
  <si>
    <t>60528</t>
  </si>
  <si>
    <t>UW Goldsteinstraße</t>
  </si>
  <si>
    <t>BNA0286</t>
  </si>
  <si>
    <t>Block 4</t>
  </si>
  <si>
    <t>BNA0293</t>
  </si>
  <si>
    <t>GuD Anlage</t>
  </si>
  <si>
    <t>Rhodia Acetow GmbH</t>
  </si>
  <si>
    <t>79108</t>
  </si>
  <si>
    <t>Freiburg</t>
  </si>
  <si>
    <t>01.10.1998</t>
  </si>
  <si>
    <t>110kV Schalter WVK GuD Anlage</t>
  </si>
  <si>
    <t xml:space="preserve">bnNETZE GmbH </t>
  </si>
  <si>
    <t>BNA0354</t>
  </si>
  <si>
    <t>HKW Göttingen</t>
  </si>
  <si>
    <t>Georg-August-Universität Göttingen Stiftung Öffentlichen Rechts</t>
  </si>
  <si>
    <t>Rudolf-Diesel-Straße 1</t>
  </si>
  <si>
    <t>37075</t>
  </si>
  <si>
    <t>Göttingen</t>
  </si>
  <si>
    <t>01.01.1998</t>
  </si>
  <si>
    <t>DE0003303707310300000000001902150</t>
  </si>
  <si>
    <t xml:space="preserve">EnergieNetz Mitte GmbH </t>
  </si>
  <si>
    <t>BNA0360</t>
  </si>
  <si>
    <t>HKW "Helmshäger Berg"</t>
  </si>
  <si>
    <t>Stadtwerke Greifswald GmbH</t>
  </si>
  <si>
    <t>17489</t>
  </si>
  <si>
    <t>Greifswald</t>
  </si>
  <si>
    <t>MSA HKW</t>
  </si>
  <si>
    <t>BNA0361</t>
  </si>
  <si>
    <t>Kraftwerk Grenzach-Wyhlen</t>
  </si>
  <si>
    <t>KGW - Kraftwerk Grenzach-Wyhlen GmbH</t>
  </si>
  <si>
    <t>20.12.2017</t>
  </si>
  <si>
    <t>79639 Grenzach-Wyhlen, Rheinallee, FlSt-Nr. 478/5; US KGW Kraftwerk Grenzach-Wyhlen GmbH DE0005427963900000000000000234925 / 27</t>
  </si>
  <si>
    <t>BNA0374</t>
  </si>
  <si>
    <t>Staudinger 4 (Großkrotzenburg)</t>
  </si>
  <si>
    <t>01.01.1977</t>
  </si>
  <si>
    <t>11WD2STA4000065N</t>
  </si>
  <si>
    <t>BNA0386</t>
  </si>
  <si>
    <t>Energiezentrum Mohn Media</t>
  </si>
  <si>
    <t>Mohn Media Mohndruck GmbH</t>
  </si>
  <si>
    <t>Carl Bertelsmann Straße 161</t>
  </si>
  <si>
    <t>33334</t>
  </si>
  <si>
    <t>28.03.1994</t>
  </si>
  <si>
    <t>DE000248333300101ERG0007775253543</t>
  </si>
  <si>
    <t>BNA0389</t>
  </si>
  <si>
    <t>H4/5</t>
  </si>
  <si>
    <t>11WD7GARE5XHAKW5</t>
  </si>
  <si>
    <t>11WD7GARE5G-H45C</t>
  </si>
  <si>
    <t>BNA0392a</t>
  </si>
  <si>
    <t>Block A und B</t>
  </si>
  <si>
    <t>EVH GmbH</t>
  </si>
  <si>
    <t>Dieselstraße 141</t>
  </si>
  <si>
    <t>6130</t>
  </si>
  <si>
    <t>Halle</t>
  </si>
  <si>
    <t>27.08.2005</t>
  </si>
  <si>
    <t>UW Halle Dieselstraße</t>
  </si>
  <si>
    <t>Energieversorgung Halle Netz GmbH</t>
  </si>
  <si>
    <t>BNA0392b</t>
  </si>
  <si>
    <t>Heizkraftwerk Halle-Trotha GmbH</t>
  </si>
  <si>
    <t>Brachwitzer Straße 23</t>
  </si>
  <si>
    <t>30.01.2013</t>
  </si>
  <si>
    <t>http://www.halle.eu/push.aspx?s=downloads/News/29628/pi_3_technische_daten.pdfvm=bv.108194040,d.bGg&amp;cad=rja</t>
  </si>
  <si>
    <t>UW Halle Nord</t>
  </si>
  <si>
    <t>BNA0400</t>
  </si>
  <si>
    <t>Hamburg-Tiefstack GuD</t>
  </si>
  <si>
    <t>02.11.2009</t>
  </si>
  <si>
    <t>BNA0401</t>
  </si>
  <si>
    <t>ADM Hamburg Aktiengesellschaft</t>
  </si>
  <si>
    <t>Nippoldstr. 117</t>
  </si>
  <si>
    <t>21107</t>
  </si>
  <si>
    <t>01.07.1993</t>
  </si>
  <si>
    <t>Nr. 147190</t>
  </si>
  <si>
    <t>BNA0410</t>
  </si>
  <si>
    <t>Hamm-Uentrop 10</t>
  </si>
  <si>
    <t xml:space="preserve">Trianel Gaskraftwerk Hamm GmbH &amp; Co. KG </t>
  </si>
  <si>
    <t>Trianelstraße 1</t>
  </si>
  <si>
    <t>Hamm</t>
  </si>
  <si>
    <t>01.03.2008</t>
  </si>
  <si>
    <t>11WD7STUM----KW9</t>
  </si>
  <si>
    <t>11WD7KWHU1GBL10E</t>
  </si>
  <si>
    <t>http://www.bwk-bund.de/fileadmin/Dokumente/Veranstaltungen/Kongresse/2011/FF-2-Schoepfer-Wasserkraft.pdf</t>
  </si>
  <si>
    <t>SA Geithe</t>
  </si>
  <si>
    <t>BNA0411</t>
  </si>
  <si>
    <t>Block 20</t>
  </si>
  <si>
    <t>Hamm-Uentrop 20</t>
  </si>
  <si>
    <t>11WD7KWHU1GBL20B</t>
  </si>
  <si>
    <t>BNA0418</t>
  </si>
  <si>
    <t>Hannover-Linden</t>
  </si>
  <si>
    <t>30169</t>
  </si>
  <si>
    <t>05.11.1998</t>
  </si>
  <si>
    <t>http://www.enercity.de/infothek/downloads/broschueren/anlagen/hkw-linden-langinfo.pdf</t>
  </si>
  <si>
    <t>UW-Linden</t>
  </si>
  <si>
    <t>BNA0419</t>
  </si>
  <si>
    <t>01.04.1975</t>
  </si>
  <si>
    <t>11WD2HERR5GKW--1</t>
  </si>
  <si>
    <t>11WD2HERR5G----G</t>
  </si>
  <si>
    <t>http://www.enercity.de/infothek/downloads/broschueren/anlagen/kraftwerk-herrenhausen.pdf</t>
  </si>
  <si>
    <t>UW-Leinhausen</t>
  </si>
  <si>
    <t>BNA0442</t>
  </si>
  <si>
    <t>H6</t>
  </si>
  <si>
    <t>Herdecke H3 (Cuno)</t>
  </si>
  <si>
    <t>Mark-E AG / Statkraft Markets</t>
  </si>
  <si>
    <t>58313</t>
  </si>
  <si>
    <t>01.01.2007</t>
  </si>
  <si>
    <t>11WD7GARE5XHEKWQ</t>
  </si>
  <si>
    <t>11WD7HERD2G-H6-X</t>
  </si>
  <si>
    <t>http://www.mark-e.de/Home/Privatkunden/Mark-E/Erzeugung/Regionale-Erzeugung.aspx</t>
  </si>
  <si>
    <t>U 106 und U 107</t>
  </si>
  <si>
    <t>BNA0444</t>
  </si>
  <si>
    <t>K+S AG</t>
  </si>
  <si>
    <t>A-36266</t>
  </si>
  <si>
    <t>Heringen</t>
  </si>
  <si>
    <t>20.05.2009</t>
  </si>
  <si>
    <t>UW Philippsthal</t>
  </si>
  <si>
    <t>Avacon Netz GmbH</t>
  </si>
  <si>
    <t>BNA0497</t>
  </si>
  <si>
    <t>01.11.2012</t>
  </si>
  <si>
    <t>BNA0499</t>
  </si>
  <si>
    <t>26.11.2003</t>
  </si>
  <si>
    <t>BNA0504</t>
  </si>
  <si>
    <t>Jena-Süd</t>
  </si>
  <si>
    <t>TEAG Thüringer Energie AG</t>
  </si>
  <si>
    <t>7749</t>
  </si>
  <si>
    <t>Jena</t>
  </si>
  <si>
    <t>26.09.1996</t>
  </si>
  <si>
    <t>UW HKW Jena</t>
  </si>
  <si>
    <t>BNA0510a</t>
  </si>
  <si>
    <t>18.09.1989</t>
  </si>
  <si>
    <t>BNA0514</t>
  </si>
  <si>
    <t>RDK 4S</t>
  </si>
  <si>
    <t>Karlsruhe-RDK 4s</t>
  </si>
  <si>
    <t>16.10.1998</t>
  </si>
  <si>
    <t>11WD4DAXLA-2S--6</t>
  </si>
  <si>
    <t>11WD4RDK42G4---O</t>
  </si>
  <si>
    <t>BNA0515</t>
  </si>
  <si>
    <t>Heizkraftwerk West</t>
  </si>
  <si>
    <t>T3</t>
  </si>
  <si>
    <t>Stadtwerke Karlsruhe GmbH</t>
  </si>
  <si>
    <t>BNA0521</t>
  </si>
  <si>
    <t>Kombi-HKW</t>
  </si>
  <si>
    <t>18.07.1988</t>
  </si>
  <si>
    <t>DE0003323413400000000009959305051</t>
  </si>
  <si>
    <t>Städtische Werke Netz + Service GmbH</t>
  </si>
  <si>
    <t>BNA0527</t>
  </si>
  <si>
    <t>HKW Humboldtstr.</t>
  </si>
  <si>
    <t>Stadtwerke Kiel AG</t>
  </si>
  <si>
    <t>24116</t>
  </si>
  <si>
    <t>Kiel</t>
  </si>
  <si>
    <t>27.04.2005</t>
  </si>
  <si>
    <t>Umspannwerk Humboldtstr.</t>
  </si>
  <si>
    <t xml:space="preserve">Stadtwerke Kiel Netz GmbH </t>
  </si>
  <si>
    <t>BNA0531</t>
  </si>
  <si>
    <t>Kirchlengern 1</t>
  </si>
  <si>
    <t>Energieservice Westfalen Weser GmbH</t>
  </si>
  <si>
    <t>32278</t>
  </si>
  <si>
    <t>Kirchlengern</t>
  </si>
  <si>
    <t>16.01.1981</t>
  </si>
  <si>
    <t>UW Kirchlengern</t>
  </si>
  <si>
    <t>Westfalen Weser Netz GmbH</t>
  </si>
  <si>
    <t>BNA0545</t>
  </si>
  <si>
    <t>Köln-Niehl II</t>
  </si>
  <si>
    <t>50735</t>
  </si>
  <si>
    <t>26.03.2005</t>
  </si>
  <si>
    <t>11WD7BOLA--KWNIK</t>
  </si>
  <si>
    <t>11WD7BOLA5GGTN2E</t>
  </si>
  <si>
    <t>http://www.rheinenergie.com/media/portale/downloads_4/rheinenergie_1/flyer/Heizkraftwerk-Niehl-II.pdf</t>
  </si>
  <si>
    <t>UW Mole</t>
  </si>
  <si>
    <t>BNA0546</t>
  </si>
  <si>
    <t>Köln-Merkenich GuD</t>
  </si>
  <si>
    <t>27.01.2004</t>
  </si>
  <si>
    <t>11WD7FUEH5GMEKW7</t>
  </si>
  <si>
    <t>11WD7FUEH5GMERKA</t>
  </si>
  <si>
    <t>BNA0548a</t>
  </si>
  <si>
    <t>Knapsack - Hürth I</t>
  </si>
  <si>
    <t>Knapsack Power GmbH &amp; Co. KG</t>
  </si>
  <si>
    <t>50351</t>
  </si>
  <si>
    <t>Hürth-Knapsack</t>
  </si>
  <si>
    <t>11WD7KWKN----KW1</t>
  </si>
  <si>
    <t>11WD7KWKN-KW-EEN</t>
  </si>
  <si>
    <t>BNA0548b</t>
  </si>
  <si>
    <t>Knapsack - Hürth II</t>
  </si>
  <si>
    <t>01.07.2013</t>
  </si>
  <si>
    <t>11WD7KWKN1GBL203</t>
  </si>
  <si>
    <t>11WD7KWKN-20-EEW</t>
  </si>
  <si>
    <t>http://www.siemens.com/press/de/pressemitteilungen/?press=/de/pressemitteilungen/2013/energy/fossil-power-generation/efp201306040.htm&amp;content[]=EF&amp;content[]=EP&amp;content[]=PG</t>
  </si>
  <si>
    <t>BNA0556a</t>
  </si>
  <si>
    <t>KWK-Anlage Krefeld DT</t>
  </si>
  <si>
    <t>Düsseldorfer Str. 191</t>
  </si>
  <si>
    <t>47809</t>
  </si>
  <si>
    <t>Krefeld</t>
  </si>
  <si>
    <t>01.07.1999</t>
  </si>
  <si>
    <t>UA Hafen</t>
  </si>
  <si>
    <t>Netzgesellschaft Niederrhein GmbH</t>
  </si>
  <si>
    <t>BNA0556b</t>
  </si>
  <si>
    <t>KWK-Anlage Krefeld VM</t>
  </si>
  <si>
    <t>Gasmotor (Dieselgenerator)</t>
  </si>
  <si>
    <t>BNA0574a</t>
  </si>
  <si>
    <t>BNA0574b</t>
  </si>
  <si>
    <t>BNA0588</t>
  </si>
  <si>
    <t>Leipzig-Nord</t>
  </si>
  <si>
    <t>4105</t>
  </si>
  <si>
    <t>Leipzig</t>
  </si>
  <si>
    <t>15.02.1996</t>
  </si>
  <si>
    <t>11WD8LEIP5X----6</t>
  </si>
  <si>
    <t>Eutritzscher Str. 14b</t>
  </si>
  <si>
    <t>Netz Leipzig GmbH</t>
  </si>
  <si>
    <t>BNA0592</t>
  </si>
  <si>
    <t>GuD Leuna</t>
  </si>
  <si>
    <t>Leuna GuD</t>
  </si>
  <si>
    <t>InfraLeuna GmbH</t>
  </si>
  <si>
    <t>6237</t>
  </si>
  <si>
    <t>Leuna</t>
  </si>
  <si>
    <t>UW Leuna</t>
  </si>
  <si>
    <t>BNA0593</t>
  </si>
  <si>
    <t>ILK-GuD</t>
  </si>
  <si>
    <t>01.07.1994</t>
  </si>
  <si>
    <t>Bau 5131</t>
  </si>
  <si>
    <t>BNA0594</t>
  </si>
  <si>
    <t>TOTAL Raffinerie Mitteldeutschland GmbH</t>
  </si>
  <si>
    <t>Leuna Mitte</t>
  </si>
  <si>
    <t>BNA0595</t>
  </si>
  <si>
    <t>BNA0600a</t>
  </si>
  <si>
    <t>X-Kraftwerk</t>
  </si>
  <si>
    <t>CHEMPARK, Geb. X 50</t>
  </si>
  <si>
    <t>BNA0602</t>
  </si>
  <si>
    <t>C1</t>
  </si>
  <si>
    <t>Emsland C (Lingen) GT 1 u. 2</t>
  </si>
  <si>
    <t>49811</t>
  </si>
  <si>
    <t>Lingen</t>
  </si>
  <si>
    <t>11WD7EMSL-G-KW-T</t>
  </si>
  <si>
    <t>11WD7EMSL-G-BLCZ</t>
  </si>
  <si>
    <t>http://www.rwe.com/web/cms/de/1770644/rwe-generation-se/standorte/deutschland/kw-emsland/</t>
  </si>
  <si>
    <t>Hanekenfähr</t>
  </si>
  <si>
    <t>BNA0603</t>
  </si>
  <si>
    <t>B1</t>
  </si>
  <si>
    <t>Emsland B (Lingen) GT 1 u. 2</t>
  </si>
  <si>
    <t>11WD7EMSL-G-BLB0</t>
  </si>
  <si>
    <t>BNA0604</t>
  </si>
  <si>
    <t>B2</t>
  </si>
  <si>
    <t>Emsland B (Lingen) DT</t>
  </si>
  <si>
    <t>BNA0605</t>
  </si>
  <si>
    <t>C2</t>
  </si>
  <si>
    <t>Emsland C (Lingen) DT</t>
  </si>
  <si>
    <t>BNA0606</t>
  </si>
  <si>
    <t>Emsland D (Lingen) DT, Emsland D (Lingen) GT 1, Emsland D (Lingen) GT 2</t>
  </si>
  <si>
    <t>07.09.2010</t>
  </si>
  <si>
    <t>11WD7EMSL1G-GUD9</t>
  </si>
  <si>
    <t>BNA0614a</t>
  </si>
  <si>
    <t>KW Mitte</t>
  </si>
  <si>
    <t>GT 1</t>
  </si>
  <si>
    <t>BASF SE</t>
  </si>
  <si>
    <t>A 855</t>
  </si>
  <si>
    <t>67056</t>
  </si>
  <si>
    <t>Ludwigshafen</t>
  </si>
  <si>
    <t>29.02.1992</t>
  </si>
  <si>
    <t>W211</t>
  </si>
  <si>
    <t>BNA0614b</t>
  </si>
  <si>
    <t>GUD A 800  GT 11, GT 12, DT 10</t>
  </si>
  <si>
    <t>Ludwigshafen-Mitte</t>
  </si>
  <si>
    <t>A 800</t>
  </si>
  <si>
    <t>12.05.2005</t>
  </si>
  <si>
    <t>11WD7LUDW2GA800M</t>
  </si>
  <si>
    <t>11WD7LUDW2GGT12C</t>
  </si>
  <si>
    <t>http://www.ingenieur.de/Politik-Wirtschaft/Unternehmen/BASF-setzt-autarke-Energieversorgung</t>
  </si>
  <si>
    <t>BNA0615</t>
  </si>
  <si>
    <t>Kraftwerk Süd</t>
  </si>
  <si>
    <t>GUD C 200 GT 1, GT 2, DT 1</t>
  </si>
  <si>
    <t>Ludwigshafen-Süd</t>
  </si>
  <si>
    <t>C 200</t>
  </si>
  <si>
    <t>14.07.1997</t>
  </si>
  <si>
    <t>11WD7LUDW5GSUEDE</t>
  </si>
  <si>
    <t>11WD7LUDW5GSDG2O</t>
  </si>
  <si>
    <t>BNA0626</t>
  </si>
  <si>
    <t>KW3</t>
  </si>
  <si>
    <t>Mainz-Wiesbaden 3-1</t>
  </si>
  <si>
    <t>Kraftwerke Mainz-Wiesbaden AG</t>
  </si>
  <si>
    <t>55120</t>
  </si>
  <si>
    <t>Mainz</t>
  </si>
  <si>
    <t>23.05.2000</t>
  </si>
  <si>
    <t>11WD7BISC5GKW23O</t>
  </si>
  <si>
    <t>11WD7BISC5GKW3-T</t>
  </si>
  <si>
    <t>http://www.kmw-ag.de/02_03kraftwerk3.html</t>
  </si>
  <si>
    <t>110-kV-Schaltanlage KW3</t>
  </si>
  <si>
    <t>Mainzer Netze GmbH</t>
  </si>
  <si>
    <t>BNA0627</t>
  </si>
  <si>
    <t>KW2</t>
  </si>
  <si>
    <t>Mainz-Wiesbaden 2-1</t>
  </si>
  <si>
    <t>20.11.1976</t>
  </si>
  <si>
    <t>11WD7BISC5GKW2-W</t>
  </si>
  <si>
    <t>110-kV-Schaltanlage KW2</t>
  </si>
  <si>
    <t>BNA0658</t>
  </si>
  <si>
    <t>Block 311</t>
  </si>
  <si>
    <t>Marl III</t>
  </si>
  <si>
    <t>22.11.1973</t>
  </si>
  <si>
    <t>BNA0659</t>
  </si>
  <si>
    <t>Block 312</t>
  </si>
  <si>
    <t>BNA0683a</t>
  </si>
  <si>
    <t>Süd DT1</t>
  </si>
  <si>
    <t>München-Süd GuD 1</t>
  </si>
  <si>
    <t>81371</t>
  </si>
  <si>
    <t>München</t>
  </si>
  <si>
    <t>08.10.1980</t>
  </si>
  <si>
    <t>Schaltstelle Isartalstraße</t>
  </si>
  <si>
    <t>BNA0683b</t>
  </si>
  <si>
    <t>Süd GT3</t>
  </si>
  <si>
    <t>20.08.1980</t>
  </si>
  <si>
    <t>11WD2SUE1000099L</t>
  </si>
  <si>
    <t>11WD2S1G3000098K</t>
  </si>
  <si>
    <t>BNA0683c</t>
  </si>
  <si>
    <t>Süd GT2</t>
  </si>
  <si>
    <t>22.07.1980</t>
  </si>
  <si>
    <t>11WD2S1G2000097U</t>
  </si>
  <si>
    <t>BNA0684a</t>
  </si>
  <si>
    <t>Süd GT 61</t>
  </si>
  <si>
    <t>München-Süd GuD 2</t>
  </si>
  <si>
    <t>30.09.2004</t>
  </si>
  <si>
    <t>11WD2SUE2000103B</t>
  </si>
  <si>
    <t>11WD2S2610001015</t>
  </si>
  <si>
    <t>BNA0684b</t>
  </si>
  <si>
    <t>Süd GT 62</t>
  </si>
  <si>
    <t>11WD2S262000102W</t>
  </si>
  <si>
    <t>BNA0684c</t>
  </si>
  <si>
    <t>Süd DT60</t>
  </si>
  <si>
    <t>11WD2S260000100F</t>
  </si>
  <si>
    <t>BNA0685</t>
  </si>
  <si>
    <t>Münster/Hafen I</t>
  </si>
  <si>
    <t>Stadtwerke Münster GmbH</t>
  </si>
  <si>
    <t>48145</t>
  </si>
  <si>
    <t>14.12.2005</t>
  </si>
  <si>
    <t>Umspannwerk Hafen</t>
  </si>
  <si>
    <t>münsterNETZ GmbH</t>
  </si>
  <si>
    <t>BNA0688</t>
  </si>
  <si>
    <t>Neubrandenburger Stadtwerke GmbH</t>
  </si>
  <si>
    <t>17034</t>
  </si>
  <si>
    <t>Neubrandenburg</t>
  </si>
  <si>
    <t>16.05.1997</t>
  </si>
  <si>
    <t>UW Warliner Straße</t>
  </si>
  <si>
    <t>E.DIS AG und Neubrandenburger Stadtwerke GmbH</t>
  </si>
  <si>
    <t>BNA0702</t>
  </si>
  <si>
    <t>Cogeneration</t>
  </si>
  <si>
    <t>Bayernoil Raffineriegesellschaft mbH</t>
  </si>
  <si>
    <t>Postfach 1252</t>
  </si>
  <si>
    <t>93328</t>
  </si>
  <si>
    <t>Neustadt</t>
  </si>
  <si>
    <t>1996</t>
  </si>
  <si>
    <t>Umspannwerk Neustadt</t>
  </si>
  <si>
    <t>BNA0734</t>
  </si>
  <si>
    <t>Thyrow</t>
  </si>
  <si>
    <t>GT E</t>
  </si>
  <si>
    <t>15806</t>
  </si>
  <si>
    <t>Nunsdorf</t>
  </si>
  <si>
    <t>29.09.1989</t>
  </si>
  <si>
    <t>BNA0738</t>
  </si>
  <si>
    <t>30.09.1987</t>
  </si>
  <si>
    <t>BNA0739</t>
  </si>
  <si>
    <t>30.10.1987</t>
  </si>
  <si>
    <t>BNA0740</t>
  </si>
  <si>
    <t>30.11.1987</t>
  </si>
  <si>
    <t>BNA0741</t>
  </si>
  <si>
    <t>17.12.1987</t>
  </si>
  <si>
    <t>BNA0742</t>
  </si>
  <si>
    <t>HKW Sandreuth</t>
  </si>
  <si>
    <t>GuD 1</t>
  </si>
  <si>
    <t>Nürnberg - Sandreuth</t>
  </si>
  <si>
    <t>N-ERGIE AG</t>
  </si>
  <si>
    <t>Sandreuthstr. 51</t>
  </si>
  <si>
    <t>90441</t>
  </si>
  <si>
    <t>Nürnberg</t>
  </si>
  <si>
    <t>05.01.2005</t>
  </si>
  <si>
    <t>U36 Sandreuth</t>
  </si>
  <si>
    <t>Main-Donau Netzgesellschaft</t>
  </si>
  <si>
    <t>BNA0743</t>
  </si>
  <si>
    <t>BNA0744</t>
  </si>
  <si>
    <t>Franken I-1 (Nürnberg)</t>
  </si>
  <si>
    <t>90449</t>
  </si>
  <si>
    <t>11WD2GEBE000177K</t>
  </si>
  <si>
    <t>11WD2GEB1000055R</t>
  </si>
  <si>
    <t>Gebersdorf</t>
  </si>
  <si>
    <t>BNA0745</t>
  </si>
  <si>
    <t>Franken I-2 (Nürnberg)</t>
  </si>
  <si>
    <t>11WD2GE2D000056A</t>
  </si>
  <si>
    <t>BNA0752</t>
  </si>
  <si>
    <t>HKW 1</t>
  </si>
  <si>
    <t>Energieversorgung Oberhausen AG</t>
  </si>
  <si>
    <t>46045</t>
  </si>
  <si>
    <t>Oberhausen</t>
  </si>
  <si>
    <t>20.01.1971</t>
  </si>
  <si>
    <t>Oberhausener Netzgesellschaft mbH</t>
  </si>
  <si>
    <t>BNA0755a</t>
  </si>
  <si>
    <t>Kraftwerk Obernburg GmbH</t>
  </si>
  <si>
    <t>63784</t>
  </si>
  <si>
    <t>01.10.1920</t>
  </si>
  <si>
    <t>DE00776363784TF000VS0EG6UNDG7A060</t>
  </si>
  <si>
    <t>Mainsite GmbH &amp; Co. KG</t>
  </si>
  <si>
    <t>BNA0755b</t>
  </si>
  <si>
    <t>01.01.1995</t>
  </si>
  <si>
    <t>DE00776363784TF000VS0E0GT00Z50100</t>
  </si>
  <si>
    <t>BNA0800</t>
  </si>
  <si>
    <t>Kombiblock/GuD</t>
  </si>
  <si>
    <t>14.11.1980</t>
  </si>
  <si>
    <t>BNA0804</t>
  </si>
  <si>
    <t>Hattorf</t>
  </si>
  <si>
    <t>36269</t>
  </si>
  <si>
    <t>Philippsthal</t>
  </si>
  <si>
    <t>01.01.2013</t>
  </si>
  <si>
    <t>UW Phillippsthal</t>
  </si>
  <si>
    <t>BNA0805</t>
  </si>
  <si>
    <t>Kraftwerk Platting GmbH</t>
  </si>
  <si>
    <t>24.04.2010</t>
  </si>
  <si>
    <t>DE00722594447HRA00000000PLAE00014; DE00722594447HRV00000000PLAE00014; DE00722594447HRA00000000PLAE00015; DE00722594447HRV00000000PLAE00015</t>
  </si>
  <si>
    <t>USp. Höchst- / Hochspannung (HöS/HS)</t>
  </si>
  <si>
    <t>BNA0814</t>
  </si>
  <si>
    <t>HKW Potsdam-Süd</t>
  </si>
  <si>
    <t>Gesamtanlage</t>
  </si>
  <si>
    <t>Energie und Wasser Potsdam GmbH</t>
  </si>
  <si>
    <t>14478</t>
  </si>
  <si>
    <t>Potsdam</t>
  </si>
  <si>
    <t>UW Potsdam-Süd</t>
  </si>
  <si>
    <t>Netzgesellschaft Potsdam GmbH</t>
  </si>
  <si>
    <t>BNA0832</t>
  </si>
  <si>
    <t>BHKW-Hauffstraße</t>
  </si>
  <si>
    <t>Motorenanlage</t>
  </si>
  <si>
    <t>FairEnergie GmbH</t>
  </si>
  <si>
    <t>Hauffstraße 89 m</t>
  </si>
  <si>
    <t>72762</t>
  </si>
  <si>
    <t>Reutlingen</t>
  </si>
  <si>
    <t>21.02.2011</t>
  </si>
  <si>
    <t>10-kV Schaltanlage</t>
  </si>
  <si>
    <t>FairNetz GmbH</t>
  </si>
  <si>
    <t>BNA0834</t>
  </si>
  <si>
    <t>Solvay Kraftwerk Rheinberg</t>
  </si>
  <si>
    <t>47495</t>
  </si>
  <si>
    <t>Rheinberg</t>
  </si>
  <si>
    <t>28.04.1961</t>
  </si>
  <si>
    <t>Umspannwerk Ossenberg 110 kV</t>
  </si>
  <si>
    <t>25</t>
  </si>
  <si>
    <t>BNA0842a</t>
  </si>
  <si>
    <t>Gasmotore</t>
  </si>
  <si>
    <t>Gasmotore 1-3</t>
  </si>
  <si>
    <t>Stadtwerke Rosenheim GmbH &amp; Co. KG</t>
  </si>
  <si>
    <t>Färberstraße 47</t>
  </si>
  <si>
    <t>83022</t>
  </si>
  <si>
    <t>01.08.2011</t>
  </si>
  <si>
    <t>Bayerstraße 5</t>
  </si>
  <si>
    <t>Stadtwerke Rosenheim Netze GmbH</t>
  </si>
  <si>
    <t>BNA0842b</t>
  </si>
  <si>
    <t>Gasmotor 4</t>
  </si>
  <si>
    <t>10.04.2013</t>
  </si>
  <si>
    <t>http://www.stadt-und-werk.de/meldung_15802_Motor+f%C3%BCr+die+Energiewende.html</t>
  </si>
  <si>
    <t>BNA0843</t>
  </si>
  <si>
    <t>Gasmotor 5</t>
  </si>
  <si>
    <t>Oberaustraße 12</t>
  </si>
  <si>
    <t>83026</t>
  </si>
  <si>
    <t>20.12.2012</t>
  </si>
  <si>
    <t>BNA0848</t>
  </si>
  <si>
    <t>Rostock-Marienehe I-III</t>
  </si>
  <si>
    <t>Stadtwerke Rostock AG</t>
  </si>
  <si>
    <t>18069</t>
  </si>
  <si>
    <t>13.06.1996</t>
  </si>
  <si>
    <t>UW Marienehe</t>
  </si>
  <si>
    <t>Stadtwerke Rostock Netzgesellschaft mbH</t>
  </si>
  <si>
    <t>BNA0856</t>
  </si>
  <si>
    <t>HKW Schwarza</t>
  </si>
  <si>
    <t>TWS Thüringer Wärme Service GmbH</t>
  </si>
  <si>
    <t>7407</t>
  </si>
  <si>
    <t>Rudolstadt</t>
  </si>
  <si>
    <t>01.08.1936</t>
  </si>
  <si>
    <t>20-kV-HSA  UW Rudolstadt</t>
  </si>
  <si>
    <t>EnR Energienetze Rudolstadt GmbH</t>
  </si>
  <si>
    <t>BNA0857</t>
  </si>
  <si>
    <t>GuD-Anlage Rüsselsheim</t>
  </si>
  <si>
    <t>M120</t>
  </si>
  <si>
    <t>Rüsselsheim</t>
  </si>
  <si>
    <t xml:space="preserve">Opel Automobile GmbH </t>
  </si>
  <si>
    <t>65429</t>
  </si>
  <si>
    <t>Rüsselheim</t>
  </si>
  <si>
    <t>10.09.1999</t>
  </si>
  <si>
    <t>KEO-Kundenanlage in Rüsselsheim</t>
  </si>
  <si>
    <t>Stadtwerke Mainz Netze GmbH (dienstleistend)</t>
  </si>
  <si>
    <t>BNA0861a</t>
  </si>
  <si>
    <t>GuD-Anlage</t>
  </si>
  <si>
    <t>01.06.2005</t>
  </si>
  <si>
    <t>BNA0893</t>
  </si>
  <si>
    <t>Schwarzheide</t>
  </si>
  <si>
    <t>BASF Schwarzheide GmbH</t>
  </si>
  <si>
    <t>Schipkauer Str.1</t>
  </si>
  <si>
    <t>1987</t>
  </si>
  <si>
    <t>BNA0896</t>
  </si>
  <si>
    <t>HKW Schwerin Süd</t>
  </si>
  <si>
    <t>Energieversorgung Schwerin GmbH &amp; Co. Erzeugung KG</t>
  </si>
  <si>
    <t>19061</t>
  </si>
  <si>
    <t>Schwerin</t>
  </si>
  <si>
    <t>01.12.1994</t>
  </si>
  <si>
    <t>UW Wüstmark</t>
  </si>
  <si>
    <t xml:space="preserve">Netzgesellschaft Schwerin mbH </t>
  </si>
  <si>
    <t>BNA0897</t>
  </si>
  <si>
    <t>HKW Schwerin Lankow</t>
  </si>
  <si>
    <t>19057</t>
  </si>
  <si>
    <t>Schalthaus Lankow</t>
  </si>
  <si>
    <t>BNA0918b</t>
  </si>
  <si>
    <t>Cogen Dow Stade</t>
  </si>
  <si>
    <t>Stade-Bützfleth</t>
  </si>
  <si>
    <t>Dow Deutschland Anlagengesellschaft mbH</t>
  </si>
  <si>
    <t>Bützflethersand</t>
  </si>
  <si>
    <t>21683</t>
  </si>
  <si>
    <t>Stade</t>
  </si>
  <si>
    <t>01.01.2015</t>
  </si>
  <si>
    <t>UW Bomlitz-Westerharl</t>
  </si>
  <si>
    <t>BNA0922</t>
  </si>
  <si>
    <t>GuD-Ikw Staßfurt</t>
  </si>
  <si>
    <t>Staßfurt 1 u. 2</t>
  </si>
  <si>
    <t>CIECH Energy Deutschland GmbH</t>
  </si>
  <si>
    <t>Athenslebener Weg 57</t>
  </si>
  <si>
    <t>39418</t>
  </si>
  <si>
    <t>Staßfurt</t>
  </si>
  <si>
    <t>01.10.2015</t>
  </si>
  <si>
    <t>UW NORD</t>
  </si>
  <si>
    <t>BNA0957</t>
  </si>
  <si>
    <t>BHKW Obere Viehweide</t>
  </si>
  <si>
    <t xml:space="preserve"> -</t>
  </si>
  <si>
    <t>Stadtwerke Tübingen GmbH</t>
  </si>
  <si>
    <t>72072</t>
  </si>
  <si>
    <t>Tübingen</t>
  </si>
  <si>
    <t>18.04.2000</t>
  </si>
  <si>
    <t>Schalthaus Obere Viehweide</t>
  </si>
  <si>
    <t>BNA0994</t>
  </si>
  <si>
    <t>Irsching 5</t>
  </si>
  <si>
    <t>Gemeinschaftskraftwerk Irsching GmbH</t>
  </si>
  <si>
    <t>01.01.2010</t>
  </si>
  <si>
    <t>11WD2IRSC000179N</t>
  </si>
  <si>
    <t>11WD2IRG5000062N</t>
  </si>
  <si>
    <t>http://www.eon.com/content/eon-com/de/about-us/structure/asset-finder/irsching.html</t>
  </si>
  <si>
    <t>BNA0995</t>
  </si>
  <si>
    <t>Irsching 4</t>
  </si>
  <si>
    <t>01.01.2011</t>
  </si>
  <si>
    <t>11WD2IRG4000061X</t>
  </si>
  <si>
    <t>BNA1023</t>
  </si>
  <si>
    <t>G_VGT</t>
  </si>
  <si>
    <t>04.08.2006</t>
  </si>
  <si>
    <t>11WD7WEIS5GVGTGU</t>
  </si>
  <si>
    <t>BNA1024</t>
  </si>
  <si>
    <t>H_VGT</t>
  </si>
  <si>
    <t>19.12.2006</t>
  </si>
  <si>
    <t>11WD7WEIS5GVGTHS</t>
  </si>
  <si>
    <t>BNA1039</t>
  </si>
  <si>
    <t>F1</t>
  </si>
  <si>
    <t>Gersteinwerk F (Werne)</t>
  </si>
  <si>
    <t>59368</t>
  </si>
  <si>
    <t>Werne</t>
  </si>
  <si>
    <t>11WD7GERS-X-KW-C</t>
  </si>
  <si>
    <t>11WD7GERS-G-BLF3</t>
  </si>
  <si>
    <t>http://www.rwe.com/web/cms/de/1770664/rwe-generation-se/standorte/deutschland/kw-gersteinwerk/</t>
  </si>
  <si>
    <t>BNA1040</t>
  </si>
  <si>
    <t>G1</t>
  </si>
  <si>
    <t>Gersteinwerk G (Werne)</t>
  </si>
  <si>
    <t>11WD7GERS-G-BLG1</t>
  </si>
  <si>
    <t>BNA1042</t>
  </si>
  <si>
    <t>I1</t>
  </si>
  <si>
    <t>11WD7GERS-G-BLIY</t>
  </si>
  <si>
    <t>BNA1043</t>
  </si>
  <si>
    <t>I2</t>
  </si>
  <si>
    <t>BNA1044</t>
  </si>
  <si>
    <t>F2</t>
  </si>
  <si>
    <t>BNA1045</t>
  </si>
  <si>
    <t>G2</t>
  </si>
  <si>
    <t>BNA1046b</t>
  </si>
  <si>
    <t xml:space="preserve">K1 </t>
  </si>
  <si>
    <t>Gersteinwerk K1 (GT) (Werne)</t>
  </si>
  <si>
    <t>01.06.1984</t>
  </si>
  <si>
    <t>11WD7GERS5S-K1-J</t>
  </si>
  <si>
    <t>Gersteinwerk (110kV) und Bockum-Hövel (110kV)</t>
  </si>
  <si>
    <t xml:space="preserve">Westnetz GmbH </t>
  </si>
  <si>
    <t>BNA1056</t>
  </si>
  <si>
    <t>26.06.2006</t>
  </si>
  <si>
    <t>BNA1074</t>
  </si>
  <si>
    <t>Spitzenlastkraftwerk Wolfen</t>
  </si>
  <si>
    <t>6766</t>
  </si>
  <si>
    <t>Wolfen</t>
  </si>
  <si>
    <t>25.03.1997</t>
  </si>
  <si>
    <t>UW Wolfen/Filmfabrik</t>
  </si>
  <si>
    <t>BNA1078</t>
  </si>
  <si>
    <t>HKW Wörth</t>
  </si>
  <si>
    <t>Am Oberwald 2</t>
  </si>
  <si>
    <t>76744</t>
  </si>
  <si>
    <t>Wörth</t>
  </si>
  <si>
    <t>30.11.2007</t>
  </si>
  <si>
    <t>Übergabestation Palm Wörth</t>
  </si>
  <si>
    <t>Pfalzwerke Netz AG</t>
  </si>
  <si>
    <t>BNA1082</t>
  </si>
  <si>
    <t>Wuppertal-Barmen 1 u. 2</t>
  </si>
  <si>
    <t>WSW Energie &amp; Wasser AG</t>
  </si>
  <si>
    <t>42275</t>
  </si>
  <si>
    <t>Wuppertal</t>
  </si>
  <si>
    <t xml:space="preserve">WSW Netz GmbH </t>
  </si>
  <si>
    <t>BNA1085</t>
  </si>
  <si>
    <t>Heizkraftwerke an der Friedensbrücke</t>
  </si>
  <si>
    <t>TSIII</t>
  </si>
  <si>
    <t>Heizkraftwerk Würzburg GmbH</t>
  </si>
  <si>
    <t>Veitshöchheimer Str. 1</t>
  </si>
  <si>
    <t>97080</t>
  </si>
  <si>
    <t>Würzburg</t>
  </si>
  <si>
    <t>UW HKW, 20 kV-Schaltanlage, Zelle J34</t>
  </si>
  <si>
    <t>Mainfranken Netze GmbH</t>
  </si>
  <si>
    <t>BNA1086</t>
  </si>
  <si>
    <t>TSII</t>
  </si>
  <si>
    <t>01.01.1993</t>
  </si>
  <si>
    <t>http://asue.de/sites/default/files/asue/termine_veranstaltungen/2010/fachveranstaltung2010/vortraege/11_vortrag_lewetz_hkw_wuerzburg.pdf</t>
  </si>
  <si>
    <t>UW HKW, 20 kV-Schaltanlage, Zelle J26</t>
  </si>
  <si>
    <t>BNA1087</t>
  </si>
  <si>
    <t>GTII</t>
  </si>
  <si>
    <t>01.01.2009</t>
  </si>
  <si>
    <t>UW HKW, 110 kV-Schaltanlge, Zelle E8</t>
  </si>
  <si>
    <t>BNA1088</t>
  </si>
  <si>
    <t>GTI</t>
  </si>
  <si>
    <t>UW HKW, 110 kV-Schaltanlage, Zelle E4</t>
  </si>
  <si>
    <t>BNA1089</t>
  </si>
  <si>
    <t>Zielitz</t>
  </si>
  <si>
    <t>39326</t>
  </si>
  <si>
    <t>UW Barleben</t>
  </si>
  <si>
    <t>BNA1094</t>
  </si>
  <si>
    <t>GKW</t>
  </si>
  <si>
    <t>53910</t>
  </si>
  <si>
    <t>01.04.1996</t>
  </si>
  <si>
    <t>BNA1103</t>
  </si>
  <si>
    <t>UPM Augsburg</t>
  </si>
  <si>
    <t>Dampfturbine 3</t>
  </si>
  <si>
    <t>UPM GmbH Werk Augsburg</t>
  </si>
  <si>
    <t>Georg-Heindl-Strasse 4</t>
  </si>
  <si>
    <t>86153</t>
  </si>
  <si>
    <t>Augsburg</t>
  </si>
  <si>
    <t>04.03.1967</t>
  </si>
  <si>
    <t>Stadtwerke Augsburg</t>
  </si>
  <si>
    <t>BNA1104</t>
  </si>
  <si>
    <t>T2</t>
  </si>
  <si>
    <t>Franziskanergasse 9</t>
  </si>
  <si>
    <t>86152</t>
  </si>
  <si>
    <t>15.12.1976</t>
  </si>
  <si>
    <t>Station 316/318</t>
  </si>
  <si>
    <t>BNA1105</t>
  </si>
  <si>
    <t>HKW Bad Salzungen</t>
  </si>
  <si>
    <t>36433</t>
  </si>
  <si>
    <t>Bad Salzungen</t>
  </si>
  <si>
    <t>UW Bad Salzungen</t>
  </si>
  <si>
    <t>BNA1117</t>
  </si>
  <si>
    <t>Industriekraftwerk Breuberg</t>
  </si>
  <si>
    <t>Pirelli Deutschland GmbH</t>
  </si>
  <si>
    <t>Höchster Str. 48-60</t>
  </si>
  <si>
    <t>64747</t>
  </si>
  <si>
    <t>Breuberg</t>
  </si>
  <si>
    <t>01.08.1999</t>
  </si>
  <si>
    <t>UA Sandbach</t>
  </si>
  <si>
    <t>e-netz Südhessen GmbH &amp; Co. KG</t>
  </si>
  <si>
    <t>BNA1120</t>
  </si>
  <si>
    <t>Energiezentrale</t>
  </si>
  <si>
    <t>RÜTGERS Germany GmbH</t>
  </si>
  <si>
    <t>Kekulestraße 30</t>
  </si>
  <si>
    <t>44579</t>
  </si>
  <si>
    <t>Castrop-Rauxel</t>
  </si>
  <si>
    <t>01.06.1991</t>
  </si>
  <si>
    <t>5725</t>
  </si>
  <si>
    <t>BNA1121</t>
  </si>
  <si>
    <t>Energiecenter</t>
  </si>
  <si>
    <t>09.12.2005</t>
  </si>
  <si>
    <t>BNA1125</t>
  </si>
  <si>
    <t>Merck KGaA</t>
  </si>
  <si>
    <t>Frankfurter Str. 250</t>
  </si>
  <si>
    <t>64293</t>
  </si>
  <si>
    <t xml:space="preserve">Darmstadt </t>
  </si>
  <si>
    <t>20.12.1999</t>
  </si>
  <si>
    <t>UA Nord</t>
  </si>
  <si>
    <t>BNA1131</t>
  </si>
  <si>
    <t>MT, Düren</t>
  </si>
  <si>
    <t>Metsä Tissue GmbH (Werk Düren)</t>
  </si>
  <si>
    <t>Veldener Strasse 121 - 131</t>
  </si>
  <si>
    <t>52349</t>
  </si>
  <si>
    <t>01.01.1940</t>
  </si>
  <si>
    <t>Keine Ausspeisung</t>
  </si>
  <si>
    <t>BNA1138</t>
  </si>
  <si>
    <t>BHKW an Klinkerweg</t>
  </si>
  <si>
    <t>Module 1, 2 und 3</t>
  </si>
  <si>
    <t>Stadtwerke Erkrath GmbH</t>
  </si>
  <si>
    <t>Klinkerweg 4</t>
  </si>
  <si>
    <t>A-40699</t>
  </si>
  <si>
    <t>Erkrath</t>
  </si>
  <si>
    <t>01.04.2000</t>
  </si>
  <si>
    <t>Schaltanlage BHKW</t>
  </si>
  <si>
    <t>BNA1151</t>
  </si>
  <si>
    <t>KWKK Heidelberg</t>
  </si>
  <si>
    <t>Neuenheimer Feld 530</t>
  </si>
  <si>
    <t>69120</t>
  </si>
  <si>
    <t>Heidelberg</t>
  </si>
  <si>
    <t>21.12.2001</t>
  </si>
  <si>
    <t>DE000277691200000000000021A129569</t>
  </si>
  <si>
    <t>Stadtwerke Heidelberg Netze GmbH</t>
  </si>
  <si>
    <t>BNA1165</t>
  </si>
  <si>
    <t>P&amp;L Werk Appeldorn</t>
  </si>
  <si>
    <t>Lentjes-Kessel</t>
  </si>
  <si>
    <t>Reeser Str 280-300</t>
  </si>
  <si>
    <t>47546</t>
  </si>
  <si>
    <t>Kalkar</t>
  </si>
  <si>
    <t>23.09.2002</t>
  </si>
  <si>
    <t>BNA1182</t>
  </si>
  <si>
    <t>12.10.2010</t>
  </si>
  <si>
    <t>http://www.rheinenergie.com/media/portale/downloads_4/rheinenergie_1/broschueren_1/Vereinfachte_Umwelterklaerung_der_Standorte_Koeln-Merkenich_und_Koeln-Niehl_2011.pdf</t>
  </si>
  <si>
    <t>BNA1183</t>
  </si>
  <si>
    <t>HKW Merheim</t>
  </si>
  <si>
    <t>51109</t>
  </si>
  <si>
    <t>08.03.2001</t>
  </si>
  <si>
    <t>UW Merheim</t>
  </si>
  <si>
    <t>BNA1187</t>
  </si>
  <si>
    <t>P&amp;L Werk Lage</t>
  </si>
  <si>
    <t>Kessel 1/2/3</t>
  </si>
  <si>
    <t>Heidensche Str. 70</t>
  </si>
  <si>
    <t>32791</t>
  </si>
  <si>
    <t>Lage</t>
  </si>
  <si>
    <t>12.09.2017</t>
  </si>
  <si>
    <t>BNA1193</t>
  </si>
  <si>
    <t>HKW-West</t>
  </si>
  <si>
    <t>Stadtwerke Lemgo GmbH</t>
  </si>
  <si>
    <t>Liemer Weg 71</t>
  </si>
  <si>
    <t>32657</t>
  </si>
  <si>
    <t xml:space="preserve">Lemgo </t>
  </si>
  <si>
    <t>01.10.2001</t>
  </si>
  <si>
    <t>UW-Grevenmarsch</t>
  </si>
  <si>
    <t>Stadtwerke Lemgo</t>
  </si>
  <si>
    <t>BNA1196a</t>
  </si>
  <si>
    <t>BHKW Ludwigshafen</t>
  </si>
  <si>
    <t xml:space="preserve">BHKW </t>
  </si>
  <si>
    <t>Giulinistraße 2</t>
  </si>
  <si>
    <t>67065</t>
  </si>
  <si>
    <t>12.06.2008</t>
  </si>
  <si>
    <t>20 kV Übergabestationen</t>
  </si>
  <si>
    <t>MVV Netze GmbH</t>
  </si>
  <si>
    <t>BNA1196b</t>
  </si>
  <si>
    <t>Industriekraftwerk Ludwigshafen</t>
  </si>
  <si>
    <t>Giulinistr. 2</t>
  </si>
  <si>
    <t>01.03.2003</t>
  </si>
  <si>
    <t>BNA1238</t>
  </si>
  <si>
    <t>Kraftwerk Meggle</t>
  </si>
  <si>
    <t>Molkerei MEGGLE Wasserburg GmbH &amp; Co. KG</t>
  </si>
  <si>
    <t>Megglestraße 6 - 12</t>
  </si>
  <si>
    <t>Reitmehring</t>
  </si>
  <si>
    <t>01.06.2000</t>
  </si>
  <si>
    <t>Schalthaus Ost 20 kV</t>
  </si>
  <si>
    <t>Bayernwerk Natur</t>
  </si>
  <si>
    <t>BNA1248a</t>
  </si>
  <si>
    <t>Dampfkraftwerk</t>
  </si>
  <si>
    <t>23.01.1954</t>
  </si>
  <si>
    <t>BNA1248b</t>
  </si>
  <si>
    <t>HKW 3</t>
  </si>
  <si>
    <t>20.12.2014</t>
  </si>
  <si>
    <t>BNA1260</t>
  </si>
  <si>
    <t>Sammelschienen-HKW</t>
  </si>
  <si>
    <t>Sindelfingen</t>
  </si>
  <si>
    <t>Daimler AG</t>
  </si>
  <si>
    <t>71059</t>
  </si>
  <si>
    <t>21.11.2013</t>
  </si>
  <si>
    <t>DE00721471063000ZE000000861318VS0</t>
  </si>
  <si>
    <t>BNA1264</t>
  </si>
  <si>
    <t>HKW Bohrhügel</t>
  </si>
  <si>
    <t>Stadtwerke Suhl/Zella-Mehlis GmbH</t>
  </si>
  <si>
    <t>Fröhliche-Mann-Straße 2</t>
  </si>
  <si>
    <t>98528</t>
  </si>
  <si>
    <t>Suhl</t>
  </si>
  <si>
    <t>02.12.1995</t>
  </si>
  <si>
    <t>UW II</t>
  </si>
  <si>
    <t>Stadtwerke Suhl/Zella-Mehlis Netz GmbH</t>
  </si>
  <si>
    <t>BNA1271</t>
  </si>
  <si>
    <t>Unterbreizbach</t>
  </si>
  <si>
    <t>36414</t>
  </si>
  <si>
    <t>BNA1279</t>
  </si>
  <si>
    <t>D290</t>
  </si>
  <si>
    <t>Basell Polyolefine GmbH</t>
  </si>
  <si>
    <t>50389</t>
  </si>
  <si>
    <t>Wesseling</t>
  </si>
  <si>
    <t>03.07.1996</t>
  </si>
  <si>
    <t>Bollenacker</t>
  </si>
  <si>
    <t>BNA1284</t>
  </si>
  <si>
    <t>Co-Generation</t>
  </si>
  <si>
    <t>Grace GmbH</t>
  </si>
  <si>
    <t>In der Hollerhecke 1</t>
  </si>
  <si>
    <t>67547</t>
  </si>
  <si>
    <t>Worms</t>
  </si>
  <si>
    <t>27.08.1991</t>
  </si>
  <si>
    <t>Station Hernsheim 59</t>
  </si>
  <si>
    <t>EWR Netz GmbH</t>
  </si>
  <si>
    <t>BNA1285</t>
  </si>
  <si>
    <t>Sigmundshall</t>
  </si>
  <si>
    <t>31515</t>
  </si>
  <si>
    <t>Wunstorf</t>
  </si>
  <si>
    <t>UW Wunstorf</t>
  </si>
  <si>
    <t>BNA1292b</t>
  </si>
  <si>
    <t>IHKW Heidenheim</t>
  </si>
  <si>
    <t>BHKW-Anlage</t>
  </si>
  <si>
    <t>Sales &amp; Solutions GmbH</t>
  </si>
  <si>
    <t>Alexanderstr. 8</t>
  </si>
  <si>
    <t>89522</t>
  </si>
  <si>
    <t>Heidenheim</t>
  </si>
  <si>
    <t>06.11.2014</t>
  </si>
  <si>
    <t>DE.00027.88952.201220080080000000001</t>
  </si>
  <si>
    <t>Hellenstein-Energie-Logistik GmbH</t>
  </si>
  <si>
    <t>BNA1293c</t>
  </si>
  <si>
    <t>K3+4/TG4</t>
  </si>
  <si>
    <t>BNA1315</t>
  </si>
  <si>
    <t>Universitätsklinikum Freiburg AdöR</t>
  </si>
  <si>
    <t>Hartmannstrasse 1</t>
  </si>
  <si>
    <t>79106</t>
  </si>
  <si>
    <t>01.01.2001</t>
  </si>
  <si>
    <t>Übergabe</t>
  </si>
  <si>
    <t>bnNETZE GmbH</t>
  </si>
  <si>
    <t>BNA1327a</t>
  </si>
  <si>
    <t>Energiezentrale 1992</t>
  </si>
  <si>
    <t>AGG1 -  AGG7</t>
  </si>
  <si>
    <t>Flughafen München GmbH</t>
  </si>
  <si>
    <t>nicht öffentlicher Bereich (Btl. 145.01)</t>
  </si>
  <si>
    <t>85326</t>
  </si>
  <si>
    <t>08.05.1992</t>
  </si>
  <si>
    <t>145.01-MSNN-EG.01</t>
  </si>
  <si>
    <t>BNA1327b</t>
  </si>
  <si>
    <t>Erweiterung Energiezentrale 2003</t>
  </si>
  <si>
    <t>AGG8 - AGG9</t>
  </si>
  <si>
    <t>Terminal 2 Gesellschaft mbH &amp; Co oHG</t>
  </si>
  <si>
    <t>2003</t>
  </si>
  <si>
    <t>BNA1328</t>
  </si>
  <si>
    <t>HBB</t>
  </si>
  <si>
    <t>GUD</t>
  </si>
  <si>
    <t>HBB Heizkraftwerk Bauernfeind Betreibergesellschaft mbh</t>
  </si>
  <si>
    <t>Rosenheimer Str. 37</t>
  </si>
  <si>
    <t>83064</t>
  </si>
  <si>
    <t>Raubling</t>
  </si>
  <si>
    <t>01.02.2001</t>
  </si>
  <si>
    <t>UW PANG / PWA</t>
  </si>
  <si>
    <t>BNA1329</t>
  </si>
  <si>
    <t>K&amp;N PFK AG EV</t>
  </si>
  <si>
    <t>GT / GDT</t>
  </si>
  <si>
    <t>Kübler &amp; Niethammer Papierfabrik Kriebstein AG</t>
  </si>
  <si>
    <t>Bauhofstr. 1</t>
  </si>
  <si>
    <t>9648</t>
  </si>
  <si>
    <t>Kriebstein</t>
  </si>
  <si>
    <t>02.04.1993</t>
  </si>
  <si>
    <t>UW-Rauschenthal</t>
  </si>
  <si>
    <t>BNA1332</t>
  </si>
  <si>
    <t>INEOS Kraftwerk</t>
  </si>
  <si>
    <t>TG7/8</t>
  </si>
  <si>
    <t>INEOS Solvents Germany GmbH</t>
  </si>
  <si>
    <t>Römerstr. 733</t>
  </si>
  <si>
    <t>47443</t>
  </si>
  <si>
    <t>Moers</t>
  </si>
  <si>
    <t>1995</t>
  </si>
  <si>
    <t>DE00018147455V0000000753653</t>
  </si>
  <si>
    <t>Mai 25</t>
  </si>
  <si>
    <t>BNA1333a</t>
  </si>
  <si>
    <t>HKW Pfaffenwald</t>
  </si>
  <si>
    <t>Anlage 40</t>
  </si>
  <si>
    <t>Universität Stuttgart</t>
  </si>
  <si>
    <t>Pfaffenwaldring 8</t>
  </si>
  <si>
    <t>70569</t>
  </si>
  <si>
    <t>01.07.1988</t>
  </si>
  <si>
    <t>UW Allmand</t>
  </si>
  <si>
    <t>BNA1333b</t>
  </si>
  <si>
    <t>Block 50</t>
  </si>
  <si>
    <t>01.07.1969</t>
  </si>
  <si>
    <t>BNA1333c</t>
  </si>
  <si>
    <t>Block 60</t>
  </si>
  <si>
    <t>01.07.1968</t>
  </si>
  <si>
    <t>BNA1334</t>
  </si>
  <si>
    <t>KWK-Anlage</t>
  </si>
  <si>
    <t>GT 1-3, DT</t>
  </si>
  <si>
    <t>CR3-Kaffeeveredelung M. Hermsen GmbH</t>
  </si>
  <si>
    <t>Waterbergstraße 14</t>
  </si>
  <si>
    <t>1993 und 2002</t>
  </si>
  <si>
    <t>10kV Schaltanlage CR3 Anschlussfeld Finkenau, Waterbergstr.</t>
  </si>
  <si>
    <t>BNA1335a</t>
  </si>
  <si>
    <t>KWK-Blöcke</t>
  </si>
  <si>
    <t>1989</t>
  </si>
  <si>
    <t>BNA1335b</t>
  </si>
  <si>
    <t>Kondensationsturbine</t>
  </si>
  <si>
    <t>1968</t>
  </si>
  <si>
    <t>BNA1336</t>
  </si>
  <si>
    <t>Henkel AG &amp; Co. KGaA</t>
  </si>
  <si>
    <t>Henkelstr. 67</t>
  </si>
  <si>
    <t>40589</t>
  </si>
  <si>
    <t>01.01.1948</t>
  </si>
  <si>
    <t>SWD-Netz U47/U60</t>
  </si>
  <si>
    <t>BNA1337e</t>
  </si>
  <si>
    <t>28.01.2013</t>
  </si>
  <si>
    <t>BNA1396</t>
  </si>
  <si>
    <t>EVC / GLOBALFOUNDRIES</t>
  </si>
  <si>
    <t>EVC I</t>
  </si>
  <si>
    <t>Energieversorgungscenter Dresden-Wilschdorf GmbH &amp; Co. KG</t>
  </si>
  <si>
    <t>Boxdorf, Ringstr. 3</t>
  </si>
  <si>
    <t>1468</t>
  </si>
  <si>
    <t>Moritzburg</t>
  </si>
  <si>
    <t>BNA1400b</t>
  </si>
  <si>
    <t>DTI</t>
  </si>
  <si>
    <t>BNA1402</t>
  </si>
  <si>
    <t>Heizkraftwerk zur Papierfabrik</t>
  </si>
  <si>
    <t>Delkeskamp Verpackungswerke GmbH</t>
  </si>
  <si>
    <t>Hauptstrasse 15</t>
  </si>
  <si>
    <t>49638</t>
  </si>
  <si>
    <t>Nortrup</t>
  </si>
  <si>
    <t>24.01.1996</t>
  </si>
  <si>
    <t>BNA1403</t>
  </si>
  <si>
    <t>Steinitz</t>
  </si>
  <si>
    <t>Neptune Energy Deutschland GmbH</t>
  </si>
  <si>
    <t xml:space="preserve">Bobbenmärsche 11 </t>
  </si>
  <si>
    <t>29416</t>
  </si>
  <si>
    <t>01.01.1999</t>
  </si>
  <si>
    <t>ZPDE0071372941600000E00000000139917</t>
  </si>
  <si>
    <t>BNA1406</t>
  </si>
  <si>
    <t>FS-Karton</t>
  </si>
  <si>
    <t>FS-Karton GmbH</t>
  </si>
  <si>
    <t>Düsseldorfer Str. 182-184</t>
  </si>
  <si>
    <t>41460</t>
  </si>
  <si>
    <t>Neuss</t>
  </si>
  <si>
    <t>1992</t>
  </si>
  <si>
    <t>BNA1407</t>
  </si>
  <si>
    <t>STW</t>
  </si>
  <si>
    <t>Schoeller Technocell GmbH &amp; Co. KG</t>
  </si>
  <si>
    <t>Fabrikstraße 1</t>
  </si>
  <si>
    <t>9600</t>
  </si>
  <si>
    <t>Weißenborn</t>
  </si>
  <si>
    <t>14.05.1997</t>
  </si>
  <si>
    <t>140844-3710</t>
  </si>
  <si>
    <t>BNA1408</t>
  </si>
  <si>
    <t>Heizkraftwerk Evonik Rheinfelden</t>
  </si>
  <si>
    <t>Untere Kanalstraße 3</t>
  </si>
  <si>
    <t>13.08.1979</t>
  </si>
  <si>
    <t>Degussa Süd 1</t>
  </si>
  <si>
    <t xml:space="preserve">ED Netze GmbH </t>
  </si>
  <si>
    <t>BNA1437</t>
  </si>
  <si>
    <t>KWK AOS GmbH</t>
  </si>
  <si>
    <t>GT 1/2</t>
  </si>
  <si>
    <t>Aluminium Oxid Stade GmbH</t>
  </si>
  <si>
    <t>Johann- Rathje- Köser- Straße</t>
  </si>
  <si>
    <t>Stade- Bützfleth</t>
  </si>
  <si>
    <t>01.05.2012</t>
  </si>
  <si>
    <t>SA Abbenfleth</t>
  </si>
  <si>
    <t>BNA1444a</t>
  </si>
  <si>
    <t xml:space="preserve">GT1 </t>
  </si>
  <si>
    <t>Prinovis GmbH &amp; Co. KG</t>
  </si>
  <si>
    <t>Breslauer Str. 300</t>
  </si>
  <si>
    <t>90471</t>
  </si>
  <si>
    <t>U7</t>
  </si>
  <si>
    <t>N-ERGIE Netz GmbH</t>
  </si>
  <si>
    <t>BNA1444b</t>
  </si>
  <si>
    <t xml:space="preserve">GT2 </t>
  </si>
  <si>
    <t>BNA1444c</t>
  </si>
  <si>
    <t xml:space="preserve">GT3 </t>
  </si>
  <si>
    <t>BNA1444d</t>
  </si>
  <si>
    <t xml:space="preserve">GT4 </t>
  </si>
  <si>
    <t>BNA1450</t>
  </si>
  <si>
    <t>GUD-Anlage DREWSEN</t>
  </si>
  <si>
    <t>DREWSEN SPEZIALPAPIERE GmbH &amp; Co. KG</t>
  </si>
  <si>
    <t>Georg-Drewsen-Weg 2</t>
  </si>
  <si>
    <t>29331</t>
  </si>
  <si>
    <t>Lachendorf</t>
  </si>
  <si>
    <t>01.09.2000</t>
  </si>
  <si>
    <t>BNA1464</t>
  </si>
  <si>
    <t>Gas- u. Dampfturbinenanlage Südraum</t>
  </si>
  <si>
    <t>ZF Friedrichshafen AG</t>
  </si>
  <si>
    <t>Untertürkheimer Straße 5</t>
  </si>
  <si>
    <t>66117</t>
  </si>
  <si>
    <t>01.04.2012</t>
  </si>
  <si>
    <t>UW Südraum</t>
  </si>
  <si>
    <t>Stadtwerke Saarbrücken AG</t>
  </si>
  <si>
    <t>BNA1465d</t>
  </si>
  <si>
    <t>Kasseler Landstr. 23</t>
  </si>
  <si>
    <t>37213</t>
  </si>
  <si>
    <t>Witzenhausen</t>
  </si>
  <si>
    <t>Am Stieg</t>
  </si>
  <si>
    <t xml:space="preserve">Stadtwerke Witzenhausen GmbH </t>
  </si>
  <si>
    <t>BNA1487</t>
  </si>
  <si>
    <t>Darmstadt</t>
  </si>
  <si>
    <t>Entega AG</t>
  </si>
  <si>
    <t>Frankfurter Str. 100</t>
  </si>
  <si>
    <t>2013</t>
  </si>
  <si>
    <t>UA Nord Darmstadt</t>
  </si>
  <si>
    <t>BNA1489</t>
  </si>
  <si>
    <t>Heizkraftwerk Stendal</t>
  </si>
  <si>
    <t>Stadtwerke - Altmärkische Gas-, Wasser- u. E-Werke Stendal GmbH</t>
  </si>
  <si>
    <t>Schillerstraße</t>
  </si>
  <si>
    <t>39576</t>
  </si>
  <si>
    <t>Stendal</t>
  </si>
  <si>
    <t>04.10.1994</t>
  </si>
  <si>
    <t>Umspannwerk MHKW Schillerstraße</t>
  </si>
  <si>
    <t>Stadtwerke Stendal</t>
  </si>
  <si>
    <t>BNA1492a</t>
  </si>
  <si>
    <t>Papierfabrik Adolf Jass GmbH &amp; Co. KG</t>
  </si>
  <si>
    <t>Hermann-Muth-Str. 6</t>
  </si>
  <si>
    <t>36039</t>
  </si>
  <si>
    <t>Fulda</t>
  </si>
  <si>
    <t>01.09.2012</t>
  </si>
  <si>
    <t>4848 Fulda Hermann Muth Straße 6</t>
  </si>
  <si>
    <t>OsthessenNetz GmbH</t>
  </si>
  <si>
    <t>BNA1492b</t>
  </si>
  <si>
    <t>Kraftwerk 2</t>
  </si>
  <si>
    <t>30.03.1982</t>
  </si>
  <si>
    <t>BNA1498</t>
  </si>
  <si>
    <t>Werk Nordstemmen</t>
  </si>
  <si>
    <t>Nordzucker AG, Werk Nordstemmen</t>
  </si>
  <si>
    <t>Calenberger Str. 36</t>
  </si>
  <si>
    <t>31171</t>
  </si>
  <si>
    <t>Nordstemmen</t>
  </si>
  <si>
    <t>vor 1945 / letzte Änderung 1953</t>
  </si>
  <si>
    <t>BNA1499</t>
  </si>
  <si>
    <t>Werk Clauen</t>
  </si>
  <si>
    <t>Nordzucker AG, Werk Clauen</t>
  </si>
  <si>
    <t>Zuckerfabrik 3</t>
  </si>
  <si>
    <t>Hohenhameln</t>
  </si>
  <si>
    <t>Übergabetrafo</t>
  </si>
  <si>
    <t>BNA1502</t>
  </si>
  <si>
    <t>Heizkraftwerk Krefeld</t>
  </si>
  <si>
    <t>SWK ENERGIE GmbH</t>
  </si>
  <si>
    <t>47804</t>
  </si>
  <si>
    <t>UA Frankenring</t>
  </si>
  <si>
    <t xml:space="preserve">SWK NETZE GmbH </t>
  </si>
  <si>
    <t>BNA1503</t>
  </si>
  <si>
    <t>BHKW H.120</t>
  </si>
  <si>
    <t>Rather Str. 51</t>
  </si>
  <si>
    <t>40476</t>
  </si>
  <si>
    <t>U14</t>
  </si>
  <si>
    <t>BNA1504</t>
  </si>
  <si>
    <t>BHKW</t>
  </si>
  <si>
    <t>Daimler Str. 1</t>
  </si>
  <si>
    <t>76742</t>
  </si>
  <si>
    <t>Woerth</t>
  </si>
  <si>
    <t>20.02.2013</t>
  </si>
  <si>
    <t>UW Daimler Wörth</t>
  </si>
  <si>
    <t>BNA1505</t>
  </si>
  <si>
    <t>HKW Wiesengrund</t>
  </si>
  <si>
    <t>Opel Automobile GmbH</t>
  </si>
  <si>
    <t>Adam-Opel-Str.</t>
  </si>
  <si>
    <t>99817</t>
  </si>
  <si>
    <t>Eisenach</t>
  </si>
  <si>
    <t>12.10.1993</t>
  </si>
  <si>
    <t>UW Eisenach West</t>
  </si>
  <si>
    <t xml:space="preserve">TEN Thüringer Energienetze GmbH </t>
  </si>
  <si>
    <t>BNA1506</t>
  </si>
  <si>
    <t>Werk Klein Wanzleben</t>
  </si>
  <si>
    <t>Magdeburger Landstraße 1 bis 5</t>
  </si>
  <si>
    <t>39164</t>
  </si>
  <si>
    <t>Klein Wanzleben</t>
  </si>
  <si>
    <t>01.09.1994</t>
  </si>
  <si>
    <t>BNA1509</t>
  </si>
  <si>
    <t>BP Europa SE</t>
  </si>
  <si>
    <t>Raffineriestrasse</t>
  </si>
  <si>
    <t>49808</t>
  </si>
  <si>
    <t>Stattion Holthausen</t>
  </si>
  <si>
    <t>BNA1516</t>
  </si>
  <si>
    <t>HKW 1 Werk Offstein</t>
  </si>
  <si>
    <t>Südzucker AG Mannheim</t>
  </si>
  <si>
    <t>Wormser Straße 11</t>
  </si>
  <si>
    <t>67283</t>
  </si>
  <si>
    <t>Obrigheim</t>
  </si>
  <si>
    <t>UW Grünstadt</t>
  </si>
  <si>
    <t xml:space="preserve">Pfalzwerke Netzgesellschaft mbH </t>
  </si>
  <si>
    <t>BNA1523a</t>
  </si>
  <si>
    <t>Gemeinschaftskraftwerk Weig</t>
  </si>
  <si>
    <t>Block 1 (Kessel2, GT 1, DT 2)</t>
  </si>
  <si>
    <t>Moritz J. Weig GmbH &amp; Co KG</t>
  </si>
  <si>
    <t>Polcher Str. 113</t>
  </si>
  <si>
    <t>56727</t>
  </si>
  <si>
    <t>Mayen</t>
  </si>
  <si>
    <t>DE 0001810 56727 V000000000000000723894</t>
  </si>
  <si>
    <t>BNA1523b</t>
  </si>
  <si>
    <t>Block 2 (Kessel 6, GT 2, DT 3)</t>
  </si>
  <si>
    <t>BNA1523d</t>
  </si>
  <si>
    <t>Block 4 (Kessel 1, DT 2 und 3 anteilig)</t>
  </si>
  <si>
    <t>BNA1524</t>
  </si>
  <si>
    <t>Heizkraftwerk Bomlitz</t>
  </si>
  <si>
    <t>Industriepark Walsrode,  August-Wolff-Str. 13</t>
  </si>
  <si>
    <t>29699</t>
  </si>
  <si>
    <t>Bomlitz</t>
  </si>
  <si>
    <t>01.06.1969</t>
  </si>
  <si>
    <t>UW Bomlitz Westerharler Straße</t>
  </si>
  <si>
    <t>BNA1531</t>
  </si>
  <si>
    <t>Industriekraftwerk Greifswald</t>
  </si>
  <si>
    <t>Industriekraftwerk Greifswald GmbH</t>
  </si>
  <si>
    <t>17509</t>
  </si>
  <si>
    <t>Lubmin</t>
  </si>
  <si>
    <t>http://stefanschroeter.com/component/content/article.html?id=693:flinke-gasturbine-waermt-russisches-pipelinegas#.VkNWMCuriHs</t>
  </si>
  <si>
    <t>UW Lubmin</t>
  </si>
  <si>
    <t>BNA1541</t>
  </si>
  <si>
    <t>HKW Freiberg</t>
  </si>
  <si>
    <t>Freiberger Erdgas GmbH</t>
  </si>
  <si>
    <t>9599</t>
  </si>
  <si>
    <t>Freiberg</t>
  </si>
  <si>
    <t>25.09.2013</t>
  </si>
  <si>
    <t>DE0009990959900000E10001587000001</t>
  </si>
  <si>
    <t>BNA1658</t>
  </si>
  <si>
    <t>Bruchweg 24</t>
  </si>
  <si>
    <t>Lemgo</t>
  </si>
  <si>
    <t>01.04.1980</t>
  </si>
  <si>
    <t>UW-Mitte (Bruchweg)</t>
  </si>
  <si>
    <t>BNA1676</t>
  </si>
  <si>
    <t>13.02.2016</t>
  </si>
  <si>
    <t>DE007586457720000000S097220018F01</t>
  </si>
  <si>
    <t>BNA1677</t>
  </si>
  <si>
    <t>BHKW Braunschweig</t>
  </si>
  <si>
    <t>Berliner Ring</t>
  </si>
  <si>
    <t>27.07.2014</t>
  </si>
  <si>
    <t>BNA1678</t>
  </si>
  <si>
    <t>Energiezentrale 2016</t>
  </si>
  <si>
    <t>09.12.2014</t>
  </si>
  <si>
    <t>Energienetze Bayern GmbH</t>
  </si>
  <si>
    <t>BNA1817</t>
  </si>
  <si>
    <t>GuD F</t>
  </si>
  <si>
    <t>22.01.2016</t>
  </si>
  <si>
    <t>DE00056266802AO6G56M11SN51G21M24S</t>
  </si>
  <si>
    <t>Netzgesellschaft Düssseldorf mbH</t>
  </si>
  <si>
    <t>BNA1818</t>
  </si>
  <si>
    <t>Niehl 3</t>
  </si>
  <si>
    <t>Niehl 31</t>
  </si>
  <si>
    <t>29.04.2016</t>
  </si>
  <si>
    <t>UW Opladen / UW Köln-Kalk</t>
  </si>
  <si>
    <t>Amprion GmbH / Rheinische Netzgesellschaft</t>
  </si>
  <si>
    <t>BNA1819</t>
  </si>
  <si>
    <t>01.10.2016</t>
  </si>
  <si>
    <t>BNA1820</t>
  </si>
  <si>
    <t>KW Mittelsbüren</t>
  </si>
  <si>
    <t>GuD MiBÜ</t>
  </si>
  <si>
    <t>Gemeinschaftskraftwerk Bremen GmbH und Co. KG</t>
  </si>
  <si>
    <t>GIS</t>
  </si>
  <si>
    <t>Wesernetz</t>
  </si>
  <si>
    <t>BNA1821</t>
  </si>
  <si>
    <t>Energieversogung Wedding</t>
  </si>
  <si>
    <t>Bayer AG</t>
  </si>
  <si>
    <t>Fennstr. 22</t>
  </si>
  <si>
    <t>25.05.1972</t>
  </si>
  <si>
    <t>BNA1859</t>
  </si>
  <si>
    <t>Ford Saarlouis</t>
  </si>
  <si>
    <t>Ford-Werke GmbH</t>
  </si>
  <si>
    <t>66740</t>
  </si>
  <si>
    <t>Saarlouis</t>
  </si>
  <si>
    <t>2016</t>
  </si>
  <si>
    <t>BNA1861</t>
  </si>
  <si>
    <t>Regensburg</t>
  </si>
  <si>
    <t>BMW AG</t>
  </si>
  <si>
    <t>Herbert-Quandt-Allee</t>
  </si>
  <si>
    <t>93055</t>
  </si>
  <si>
    <t>29.10.2012</t>
  </si>
  <si>
    <t>DE00106893055HMESS100000000844587 DE00106893055HMESS200000000844587 DE00106893055HMESS300000000844587 DE00106893055HMESS400000000844587</t>
  </si>
  <si>
    <t>Bayernwerke Netz GmbH</t>
  </si>
  <si>
    <t>BNA1862</t>
  </si>
  <si>
    <t>20.08.2016</t>
  </si>
  <si>
    <t>DE00106893055HMESS500000000842098</t>
  </si>
  <si>
    <t>BNA1863</t>
  </si>
  <si>
    <t>Gasturbinen-HKW St. Wendel</t>
  </si>
  <si>
    <t>Fresenius Medical Care Deutschland GmbH</t>
  </si>
  <si>
    <t>Frankfurter Straße 6-8</t>
  </si>
  <si>
    <t>66606</t>
  </si>
  <si>
    <t>St. Wendel</t>
  </si>
  <si>
    <t>21.01.2014</t>
  </si>
  <si>
    <t>DE00093966606EEA00000000000000001 und DE00093966606EEA00000000000000002 und DE00093966606EEA00000000000000004</t>
  </si>
  <si>
    <t>SSW Netz GmbH</t>
  </si>
  <si>
    <t>BNA1868</t>
  </si>
  <si>
    <t>HKW West M5</t>
  </si>
  <si>
    <t>M5</t>
  </si>
  <si>
    <t>60327</t>
  </si>
  <si>
    <t>01.01.2018</t>
  </si>
  <si>
    <t>Feld 0AEA02</t>
  </si>
  <si>
    <t>NRM Netzdienste GmbH</t>
  </si>
  <si>
    <t>BNA1873</t>
  </si>
  <si>
    <t>KWK Dingolfing BA 1</t>
  </si>
  <si>
    <t>KWK Dingolfing BA1</t>
  </si>
  <si>
    <t>Landshuter Strasse 56</t>
  </si>
  <si>
    <t>15.11.2017</t>
  </si>
  <si>
    <t>UW Grüblhof</t>
  </si>
  <si>
    <t>BNA1904</t>
  </si>
  <si>
    <t>K5/T7</t>
  </si>
  <si>
    <t>UW195-Kraftwerk</t>
  </si>
  <si>
    <t>BNA1909</t>
  </si>
  <si>
    <t>HKW 3 Stuttgart-Gaisburg</t>
  </si>
  <si>
    <t>HKW3</t>
  </si>
  <si>
    <t>70188</t>
  </si>
  <si>
    <t>29.08.2018</t>
  </si>
  <si>
    <t>BNA1911</t>
  </si>
  <si>
    <t>HKW Dresden-Nord</t>
  </si>
  <si>
    <t>Hermann-Mende-Straße, 2</t>
  </si>
  <si>
    <t>1099</t>
  </si>
  <si>
    <t>07.12.2018</t>
  </si>
  <si>
    <t>SSt. 9112, HKW DD-Nord</t>
  </si>
  <si>
    <t>DREWAG Netz GmbH</t>
  </si>
  <si>
    <t>BNA1925</t>
  </si>
  <si>
    <t>HKW Lusan</t>
  </si>
  <si>
    <t>ENGIE Deutschland GmbH</t>
  </si>
  <si>
    <t>7546</t>
  </si>
  <si>
    <t>Gera</t>
  </si>
  <si>
    <t>18.12.2018</t>
  </si>
  <si>
    <t>Gera Netz GmbH</t>
  </si>
  <si>
    <t>BNA1926</t>
  </si>
  <si>
    <t>HKW Tinz</t>
  </si>
  <si>
    <t>7549</t>
  </si>
  <si>
    <t>BNA1927</t>
  </si>
  <si>
    <t>GM</t>
  </si>
  <si>
    <t>04.12.2018</t>
  </si>
  <si>
    <t>TEN Thüringer Energienetze GmbH &amp; Co. KG</t>
  </si>
  <si>
    <t>BNA1934</t>
  </si>
  <si>
    <t>KWK Landshut</t>
  </si>
  <si>
    <t>Ohmstraße 2</t>
  </si>
  <si>
    <t>84030</t>
  </si>
  <si>
    <t>Landshut</t>
  </si>
  <si>
    <t>09.01.2019</t>
  </si>
  <si>
    <t>Stadtwerke Landshut</t>
  </si>
  <si>
    <t>BNA1935</t>
  </si>
  <si>
    <t>12207</t>
  </si>
  <si>
    <t>11.04.2019</t>
  </si>
  <si>
    <t>BNA1937</t>
  </si>
  <si>
    <t>Dampfturbine 5</t>
  </si>
  <si>
    <t>DT 5</t>
  </si>
  <si>
    <t>BNA1938</t>
  </si>
  <si>
    <t>KWK-Anlage Neukochen</t>
  </si>
  <si>
    <t>Neukochen 10</t>
  </si>
  <si>
    <t>Papierfabrik Palm GmbH &amp; Co. KG</t>
  </si>
  <si>
    <t>73432</t>
  </si>
  <si>
    <t>Aalen</t>
  </si>
  <si>
    <t>UW Erlau</t>
  </si>
  <si>
    <t>Stadtwerke Aalen</t>
  </si>
  <si>
    <t>BNA1944</t>
  </si>
  <si>
    <t>Dingolfing BA2</t>
  </si>
  <si>
    <t>BA2</t>
  </si>
  <si>
    <t>Landshuter Straße 56</t>
  </si>
  <si>
    <t>31.03.2019</t>
  </si>
  <si>
    <t>Energienetze Bayern</t>
  </si>
  <si>
    <t>BNA1945</t>
  </si>
  <si>
    <t>Küstenkraftwerk K.I.E.L.</t>
  </si>
  <si>
    <t>BHKW Modul 1-20</t>
  </si>
  <si>
    <t>Hasselfelde 30</t>
  </si>
  <si>
    <t>24149</t>
  </si>
  <si>
    <t>28.11.2019</t>
  </si>
  <si>
    <t>UW Hasselfelde</t>
  </si>
  <si>
    <t>SW Kiel Netz GmbH</t>
  </si>
  <si>
    <t>BNA1946</t>
  </si>
  <si>
    <t>Werk 1.1</t>
  </si>
  <si>
    <t>KWK 1-3</t>
  </si>
  <si>
    <t>Lerchennauerstraße 76</t>
  </si>
  <si>
    <t>80809</t>
  </si>
  <si>
    <t>01.10.2019</t>
  </si>
  <si>
    <t>SWM Infrastruktur GmbH &amp; Co. KG</t>
  </si>
  <si>
    <t>BNa1947</t>
  </si>
  <si>
    <t>Werk 1.5</t>
  </si>
  <si>
    <t>KWK 1-4</t>
  </si>
  <si>
    <t>Knorrstraße 147</t>
  </si>
  <si>
    <t>80937</t>
  </si>
  <si>
    <t>BNA0157</t>
  </si>
  <si>
    <t>KBR</t>
  </si>
  <si>
    <t>Brokdorf (KBR)</t>
  </si>
  <si>
    <t>Preussen Elektra GmbH</t>
  </si>
  <si>
    <t>25576</t>
  </si>
  <si>
    <t>22.12.1986</t>
  </si>
  <si>
    <t>11WD2BRKW000294C</t>
  </si>
  <si>
    <t>11WD2BROK000123P</t>
  </si>
  <si>
    <t>BNA0251</t>
  </si>
  <si>
    <t>KWG</t>
  </si>
  <si>
    <t>Grohnde (KWG)</t>
  </si>
  <si>
    <t>31857</t>
  </si>
  <si>
    <t>Emmerthal</t>
  </si>
  <si>
    <t>01.02.1985</t>
  </si>
  <si>
    <t>11WD2GHKW000296G</t>
  </si>
  <si>
    <t>11WD2GROH000049H</t>
  </si>
  <si>
    <t>http://www.eon.com/content/eon-com/de/about-us/structure/asset-finder/grohnde.html</t>
  </si>
  <si>
    <t>BNA0263</t>
  </si>
  <si>
    <t>KKI 2</t>
  </si>
  <si>
    <t>Isar 2 - Essenbach (KKI) (Ohu)</t>
  </si>
  <si>
    <t>09.04.1988</t>
  </si>
  <si>
    <t>11WD2ISKW000299Q</t>
  </si>
  <si>
    <t>11WD2ISAR000122A</t>
  </si>
  <si>
    <t>Isar</t>
  </si>
  <si>
    <t>BNA0382</t>
  </si>
  <si>
    <t>Gundremmingen C (KRB)</t>
  </si>
  <si>
    <t>89355</t>
  </si>
  <si>
    <t>Gundremmingen</t>
  </si>
  <si>
    <t>02.11.1984</t>
  </si>
  <si>
    <t>11WD7KRBG1K-KW-V</t>
  </si>
  <si>
    <t>11WD7KRBG1KD7-CC</t>
  </si>
  <si>
    <t>http://www.kkw-gundremmingen.de/kkw_z.php</t>
  </si>
  <si>
    <t>Gundelfingen</t>
  </si>
  <si>
    <t>BNA0607</t>
  </si>
  <si>
    <t>KKE</t>
  </si>
  <si>
    <t>Emsland-Lingen (KLE)</t>
  </si>
  <si>
    <t>20.06.1988</t>
  </si>
  <si>
    <t>11WD7KKE-1K--KW5</t>
  </si>
  <si>
    <t>11WD7KKE-1K-BLAZ</t>
  </si>
  <si>
    <t>http://www.rwe.com/app/Pressecenter/Download.aspx?pmid=4003986&amp;datei=1</t>
  </si>
  <si>
    <t>BNA0686</t>
  </si>
  <si>
    <t>GKN II</t>
  </si>
  <si>
    <t>Neckarwestheim 2 GKN</t>
  </si>
  <si>
    <t>Im Steinbruch</t>
  </si>
  <si>
    <t>74382</t>
  </si>
  <si>
    <t>Neckarwestheim</t>
  </si>
  <si>
    <t>15.04.1989</t>
  </si>
  <si>
    <t>11WD4GKNK1S----S</t>
  </si>
  <si>
    <t>11WD4GKNK1N-GESZ</t>
  </si>
  <si>
    <t>Transnet BW GmbH/DB Energie GmbH</t>
  </si>
  <si>
    <t>BNA0083</t>
  </si>
  <si>
    <t>Wilmersdorf GT2 und GT3</t>
  </si>
  <si>
    <t>Forckenbeckstr. 3 - 6</t>
  </si>
  <si>
    <t>14199</t>
  </si>
  <si>
    <t>BNA0085b</t>
  </si>
  <si>
    <t>Moabit GT 7</t>
  </si>
  <si>
    <t>30.09.1971</t>
  </si>
  <si>
    <t>BNA0141</t>
  </si>
  <si>
    <t>GT 3</t>
  </si>
  <si>
    <t>Auf den Delben 35</t>
  </si>
  <si>
    <t>DE0072032823700000000000000731877</t>
  </si>
  <si>
    <t>BNA0222</t>
  </si>
  <si>
    <t>GTKW</t>
  </si>
  <si>
    <t>Behrenstraße 85</t>
  </si>
  <si>
    <t>40233</t>
  </si>
  <si>
    <t>03.08.1972</t>
  </si>
  <si>
    <t>U50</t>
  </si>
  <si>
    <t>BNA0318</t>
  </si>
  <si>
    <t>Kraftwerk Fulda</t>
  </si>
  <si>
    <t>RhönEnergie Fulda GmbH</t>
  </si>
  <si>
    <t>36043</t>
  </si>
  <si>
    <t>BNA0369</t>
  </si>
  <si>
    <t>Spitzenlastkraftwerk Sermuth</t>
  </si>
  <si>
    <t>4668</t>
  </si>
  <si>
    <t>Großbothen</t>
  </si>
  <si>
    <t>16.10.1995</t>
  </si>
  <si>
    <t>UW Sermuth</t>
  </si>
  <si>
    <t>BNA0373</t>
  </si>
  <si>
    <t>Spitzenlastkraftwerk Großkayna</t>
  </si>
  <si>
    <t>Großkayna</t>
  </si>
  <si>
    <t>6242</t>
  </si>
  <si>
    <t>03.01.1994</t>
  </si>
  <si>
    <t>UW Großkayna/neu</t>
  </si>
  <si>
    <t>BNA0378</t>
  </si>
  <si>
    <t>3</t>
  </si>
  <si>
    <t>Ingolstadt 3 - Großmehring</t>
  </si>
  <si>
    <t>85098</t>
  </si>
  <si>
    <t>Großmehring</t>
  </si>
  <si>
    <t>11WD2INGO0001783</t>
  </si>
  <si>
    <t>11WD2ING3000058X</t>
  </si>
  <si>
    <t>BNA0379</t>
  </si>
  <si>
    <t>Ingolstadt 4 - Großmehring</t>
  </si>
  <si>
    <t>11WD2ING4000059N</t>
  </si>
  <si>
    <t>BNA0427</t>
  </si>
  <si>
    <t>Kraftwerk Hausham</t>
  </si>
  <si>
    <t>Hausham GT 1 bis 4</t>
  </si>
  <si>
    <t>Peissenberger Kraftwerksgesellschaft mbH</t>
  </si>
  <si>
    <t>83734</t>
  </si>
  <si>
    <t>Hausham</t>
  </si>
  <si>
    <t>UW Hausham</t>
  </si>
  <si>
    <t>BNA0428</t>
  </si>
  <si>
    <t>GT 2</t>
  </si>
  <si>
    <t>BNA0429</t>
  </si>
  <si>
    <t>BNA0430</t>
  </si>
  <si>
    <t>GT 4</t>
  </si>
  <si>
    <t>BNA0516</t>
  </si>
  <si>
    <t>MiRO</t>
  </si>
  <si>
    <t>Kesselhaus Werk 1</t>
  </si>
  <si>
    <t>MiRO Mineraloelraffinerie Oberrhein GmbH &amp; Co. KG</t>
  </si>
  <si>
    <t>17.06.1995</t>
  </si>
  <si>
    <t>BNA0517</t>
  </si>
  <si>
    <t>Kesselhaus Werk 2</t>
  </si>
  <si>
    <t>BNA0547</t>
  </si>
  <si>
    <t>Shell Deutschland Oil GmbH</t>
  </si>
  <si>
    <t>Köln-Godorf</t>
  </si>
  <si>
    <t>Godorfer Hauptstr. 150</t>
  </si>
  <si>
    <t>50997</t>
  </si>
  <si>
    <t>2004</t>
  </si>
  <si>
    <t>DE0073995099790000000000000021839</t>
  </si>
  <si>
    <t>BNA0596</t>
  </si>
  <si>
    <t>Leuna Süd-Mitte</t>
  </si>
  <si>
    <t>BNA0647</t>
  </si>
  <si>
    <t>Marbach II GT</t>
  </si>
  <si>
    <t>Thomas-Alva-Edison-Ring 6</t>
  </si>
  <si>
    <t>71672</t>
  </si>
  <si>
    <t>Marbach</t>
  </si>
  <si>
    <t>03.03.1971</t>
  </si>
  <si>
    <t>BNA0648</t>
  </si>
  <si>
    <t>Marbach III GT (solo)</t>
  </si>
  <si>
    <t>Marbach III</t>
  </si>
  <si>
    <t>15.09.1975</t>
  </si>
  <si>
    <t>BNA0649</t>
  </si>
  <si>
    <t>MAR III DT</t>
  </si>
  <si>
    <t>BNA0759</t>
  </si>
  <si>
    <t>25588</t>
  </si>
  <si>
    <t>Oldendorf</t>
  </si>
  <si>
    <t>01.01.1972</t>
  </si>
  <si>
    <t>Itzehoe-West</t>
  </si>
  <si>
    <t>Schleswig-Holstein Netz AG</t>
  </si>
  <si>
    <t>BNA0766</t>
  </si>
  <si>
    <t>24783</t>
  </si>
  <si>
    <t>Osterrönfeld</t>
  </si>
  <si>
    <t>BNA0894a</t>
  </si>
  <si>
    <t>Block 5 SE 5</t>
  </si>
  <si>
    <t>PCK Raffinerie GmbH</t>
  </si>
  <si>
    <t>16303</t>
  </si>
  <si>
    <t>PCK Schwedt</t>
  </si>
  <si>
    <t>27.01.1972</t>
  </si>
  <si>
    <t>UW Vierraden</t>
  </si>
  <si>
    <t>BNA0894b</t>
  </si>
  <si>
    <t>Block 6 SE 6</t>
  </si>
  <si>
    <t>10.01.1994</t>
  </si>
  <si>
    <t>UW Vrd</t>
  </si>
  <si>
    <t>BNA0894c</t>
  </si>
  <si>
    <t>Block 1 SE 1</t>
  </si>
  <si>
    <t>04.06.1998</t>
  </si>
  <si>
    <t>11WD8SCHW5X----D</t>
  </si>
  <si>
    <t>11WD8SCHW5X---19</t>
  </si>
  <si>
    <t>BNA0894d</t>
  </si>
  <si>
    <t>Block 2 SE 2</t>
  </si>
  <si>
    <t>23.07.1998</t>
  </si>
  <si>
    <t>11WD8SCHW5X---27</t>
  </si>
  <si>
    <t>BNA0894e</t>
  </si>
  <si>
    <t>SE 4</t>
  </si>
  <si>
    <t>04.09.2011</t>
  </si>
  <si>
    <t>BNA0937</t>
  </si>
  <si>
    <t>MÜN GT16</t>
  </si>
  <si>
    <t>BNA0938</t>
  </si>
  <si>
    <t>MÜN GT17</t>
  </si>
  <si>
    <t>BNA0939b</t>
  </si>
  <si>
    <t>MÜN GT18</t>
  </si>
  <si>
    <t>BNA0993</t>
  </si>
  <si>
    <t>Irsching 3</t>
  </si>
  <si>
    <t>11WD2IRG30000606</t>
  </si>
  <si>
    <t>BNA1004</t>
  </si>
  <si>
    <t>WAL GT D</t>
  </si>
  <si>
    <t>Walheim GT D</t>
  </si>
  <si>
    <t>11WD4WALK5G----E</t>
  </si>
  <si>
    <t>11WD4WALK5OGTD-F</t>
  </si>
  <si>
    <t>BNA1007a</t>
  </si>
  <si>
    <t>SKW Gasturbine</t>
  </si>
  <si>
    <t>Allgäuer Überlandwerk GmbH</t>
  </si>
  <si>
    <t>13</t>
  </si>
  <si>
    <t>87448</t>
  </si>
  <si>
    <t>Waltenhofen-Veits</t>
  </si>
  <si>
    <t>17.07.1988</t>
  </si>
  <si>
    <t>UW Au</t>
  </si>
  <si>
    <t xml:space="preserve">AllgäuNetz GmbH &amp; Co. KG </t>
  </si>
  <si>
    <t>BNA1007b</t>
  </si>
  <si>
    <t>SKW Diesel</t>
  </si>
  <si>
    <t>01.09.1978</t>
  </si>
  <si>
    <t>BNA1015</t>
  </si>
  <si>
    <t>Wedel A und B</t>
  </si>
  <si>
    <t>Vattenfall Hamburg Wärme GmbH</t>
  </si>
  <si>
    <t>1972</t>
  </si>
  <si>
    <t>http://www.welt.de/print/die_welt/hamburg/article108358316/Neues-Kraftwerk-in-Wedel-Innovation-Fehlanzeige.html</t>
  </si>
  <si>
    <t>BNA1016</t>
  </si>
  <si>
    <t>BNA1036</t>
  </si>
  <si>
    <t>E 1/2</t>
  </si>
  <si>
    <t>58791</t>
  </si>
  <si>
    <t>Werdohl</t>
  </si>
  <si>
    <t>U 204</t>
  </si>
  <si>
    <t>BNA1060</t>
  </si>
  <si>
    <t>Rüstersiel</t>
  </si>
  <si>
    <t>BNA1083</t>
  </si>
  <si>
    <t>Spitzenlastanlage Barmen</t>
  </si>
  <si>
    <t>09.07.2008</t>
  </si>
  <si>
    <t>BNA1092</t>
  </si>
  <si>
    <t>GT1 &amp; GT2</t>
  </si>
  <si>
    <t>LS 184</t>
  </si>
  <si>
    <t>BNA1166</t>
  </si>
  <si>
    <t>Abfallentsorgungszentrum Asdonkshof</t>
  </si>
  <si>
    <t>Notstromdiesel</t>
  </si>
  <si>
    <t>Kreis Weseler Abfallgesellschaft mbH &amp; Co. KG (KWA)</t>
  </si>
  <si>
    <t>Graftstr. 25</t>
  </si>
  <si>
    <t>47475</t>
  </si>
  <si>
    <t>Kamp-Lintfort</t>
  </si>
  <si>
    <t>01.04.1997</t>
  </si>
  <si>
    <t>UA Graft, Zählpunkt DE-000181-50259-Z0000000000000000429</t>
  </si>
  <si>
    <t>BNA1212</t>
  </si>
  <si>
    <t>DKW Nord</t>
  </si>
  <si>
    <t>Vereinigte Wertach-Elektrizitätswerke GmbH</t>
  </si>
  <si>
    <t>Mindelmähderweg 10</t>
  </si>
  <si>
    <t>87719</t>
  </si>
  <si>
    <t>Mindelheim</t>
  </si>
  <si>
    <t>17.11.1988</t>
  </si>
  <si>
    <t>SH KW Nord</t>
  </si>
  <si>
    <t>Vereinigte Wertach Elektrizitätswerke GmbH</t>
  </si>
  <si>
    <t>BNA1227</t>
  </si>
  <si>
    <t>DKW Leinau</t>
  </si>
  <si>
    <t>87666</t>
  </si>
  <si>
    <t>Pforzen</t>
  </si>
  <si>
    <t>05.12.1978</t>
  </si>
  <si>
    <t>SH KW Leinau</t>
  </si>
  <si>
    <t>BNA1280</t>
  </si>
  <si>
    <t>D210</t>
  </si>
  <si>
    <t>03.07.1962</t>
  </si>
  <si>
    <t>internes Netz</t>
  </si>
  <si>
    <t>BNA1293d</t>
  </si>
  <si>
    <t>Diesel/G5</t>
  </si>
  <si>
    <t>BNA1337d</t>
  </si>
  <si>
    <t>1991</t>
  </si>
  <si>
    <t>BNA0142</t>
  </si>
  <si>
    <t>Bremen-Mittelsbüren 4</t>
  </si>
  <si>
    <t>ArcelorMittal Bremen GmbH</t>
  </si>
  <si>
    <t>Other fuels</t>
  </si>
  <si>
    <t>1975</t>
  </si>
  <si>
    <t>11WD2BMIT0002731</t>
  </si>
  <si>
    <t>11WD2BRE4000115K</t>
  </si>
  <si>
    <t>Other</t>
  </si>
  <si>
    <t>Mittelsbüren</t>
  </si>
  <si>
    <t>BNA0217</t>
  </si>
  <si>
    <t>Duisburg Ruhrort 2</t>
  </si>
  <si>
    <t>ThyssenKrupp Steel Europe AG</t>
  </si>
  <si>
    <t>47166</t>
  </si>
  <si>
    <t>Duisburg - Ruhrort</t>
  </si>
  <si>
    <t>Anschluss im Werknetz</t>
  </si>
  <si>
    <t>tkSE AG</t>
  </si>
  <si>
    <t>BNA0218</t>
  </si>
  <si>
    <t>Duisburg Ruhrort 3</t>
  </si>
  <si>
    <t>Duisburg-Ruhrort 3</t>
  </si>
  <si>
    <t>BNA0219</t>
  </si>
  <si>
    <t>Duisburg-Ruhrort 4</t>
  </si>
  <si>
    <t>11WD7BEEC5XRUKWN</t>
  </si>
  <si>
    <t>11WD7BEEC5XRUH4E</t>
  </si>
  <si>
    <t>BNA0237</t>
  </si>
  <si>
    <t>EBS-Heizkraftwerk</t>
  </si>
  <si>
    <t>Progroup Power 1 GmbH</t>
  </si>
  <si>
    <t>15890</t>
  </si>
  <si>
    <t>Eisenhüttenstadt</t>
  </si>
  <si>
    <t>10.02.2011</t>
  </si>
  <si>
    <t xml:space="preserve">Umspannwerk Eisenhüttenstadt </t>
  </si>
  <si>
    <t>BNA0238a</t>
  </si>
  <si>
    <t>IKW</t>
  </si>
  <si>
    <t>ArcelorMittal Eisenhüttenstadt GmbH</t>
  </si>
  <si>
    <t>Werkstraße 1</t>
  </si>
  <si>
    <t>Anschaltung U 100/ Umspannstation U 200 im 110kV UW EhsP</t>
  </si>
  <si>
    <t>EDIS Netz GmbH</t>
  </si>
  <si>
    <t>BNA0238b</t>
  </si>
  <si>
    <t>BNA0395</t>
  </si>
  <si>
    <t>Duisburg Hamborn 3</t>
  </si>
  <si>
    <t>Hamborn</t>
  </si>
  <si>
    <t>BNA0396</t>
  </si>
  <si>
    <t>Duisburg-Hamborn 4</t>
  </si>
  <si>
    <t>11WD7BEEC5XHAKW5</t>
  </si>
  <si>
    <t>11WD7BEEC5XHAM4I</t>
  </si>
  <si>
    <t>BNA0397</t>
  </si>
  <si>
    <t>Block 5</t>
  </si>
  <si>
    <t>Duisburg-Hamborn 5</t>
  </si>
  <si>
    <t>11WD7BEEC5XHAM5G</t>
  </si>
  <si>
    <t>BNA0485</t>
  </si>
  <si>
    <t>Huckingen A</t>
  </si>
  <si>
    <t>Hüttenwerke Krupp Mannesmann GmbH</t>
  </si>
  <si>
    <t>47259</t>
  </si>
  <si>
    <t>Duisburg-Huckingen</t>
  </si>
  <si>
    <t>17.01.1976</t>
  </si>
  <si>
    <t>11WD7HUCK2G--KWR</t>
  </si>
  <si>
    <t>11WD7HUCK2G--A-C</t>
  </si>
  <si>
    <t>Mündelheim</t>
  </si>
  <si>
    <t>BNA0486</t>
  </si>
  <si>
    <t>Huckingen B</t>
  </si>
  <si>
    <t>27.03.1977</t>
  </si>
  <si>
    <t>11WD7HUCK2G--B-9</t>
  </si>
  <si>
    <t>BNA0597</t>
  </si>
  <si>
    <t>DT1</t>
  </si>
  <si>
    <t>Bau 5130</t>
  </si>
  <si>
    <t>BNA0598a</t>
  </si>
  <si>
    <t>ILK-EKT</t>
  </si>
  <si>
    <t>EKT</t>
  </si>
  <si>
    <t>14.02.2000</t>
  </si>
  <si>
    <t>BNA0598b</t>
  </si>
  <si>
    <t>KT1</t>
  </si>
  <si>
    <t>30.04.2010</t>
  </si>
  <si>
    <t>BNA0616b</t>
  </si>
  <si>
    <t>Kraftwerk Nord</t>
  </si>
  <si>
    <t>S 300 VT 1, VT 2, NT 7</t>
  </si>
  <si>
    <t>Ludwigshafen-Nord</t>
  </si>
  <si>
    <t>S 300</t>
  </si>
  <si>
    <t>11.05.1964</t>
  </si>
  <si>
    <t>BNA0693</t>
  </si>
  <si>
    <t>Heizkraftwerk NMS</t>
  </si>
  <si>
    <t>SWN Stadtwerke Neumünster GmbH</t>
  </si>
  <si>
    <t>24534</t>
  </si>
  <si>
    <t>Neumünster</t>
  </si>
  <si>
    <t>03.05.1974</t>
  </si>
  <si>
    <t>UW-Mitte</t>
  </si>
  <si>
    <t>BNA0863</t>
  </si>
  <si>
    <t>AB</t>
  </si>
  <si>
    <t>Salzgitter-Hallendorf AB</t>
  </si>
  <si>
    <t>Salzgitter Flachstahl GmbH</t>
  </si>
  <si>
    <t>38239</t>
  </si>
  <si>
    <t>Salzgitter</t>
  </si>
  <si>
    <t>01.07.1939</t>
  </si>
  <si>
    <t>Werknetz</t>
  </si>
  <si>
    <t>BNA0864</t>
  </si>
  <si>
    <t>Salzgitter-Hallendorf 1</t>
  </si>
  <si>
    <t>15.06.2010</t>
  </si>
  <si>
    <t>BNA0865b</t>
  </si>
  <si>
    <t>Salzgitter-Hallendorf 2</t>
  </si>
  <si>
    <t>15.08.2010</t>
  </si>
  <si>
    <t>BNA1115</t>
  </si>
  <si>
    <t>Gichtgaskraftwerk Dillingen</t>
  </si>
  <si>
    <t>Aktien-Gesellschaft der Dillinger Hüttenwerke, ROGESA Roheisengesellschaft Saar mbH und Zentralkokerei Saar GmbH, als Bruchteilsgemeinschaft</t>
  </si>
  <si>
    <t>66763</t>
  </si>
  <si>
    <t>Dillingen/Saar</t>
  </si>
  <si>
    <t>20.10.2010</t>
  </si>
  <si>
    <t>BNA1249</t>
  </si>
  <si>
    <t>Heizkraftwerk 2</t>
  </si>
  <si>
    <t>21.01.1989</t>
  </si>
  <si>
    <t>BNA1397a</t>
  </si>
  <si>
    <t>O10</t>
  </si>
  <si>
    <t>T21</t>
  </si>
  <si>
    <t>Köln (Ineos)</t>
  </si>
  <si>
    <t>Ineos Manufacturing Deutschland GmbH</t>
  </si>
  <si>
    <t>Alte Strasse 201</t>
  </si>
  <si>
    <t>15.01.1964</t>
  </si>
  <si>
    <t>Kundenanlage Ineos</t>
  </si>
  <si>
    <t>BNA1397b</t>
  </si>
  <si>
    <t>T22</t>
  </si>
  <si>
    <t>14.04.1964</t>
  </si>
  <si>
    <t>BNA1397c</t>
  </si>
  <si>
    <t>T23</t>
  </si>
  <si>
    <t>30.10.1963</t>
  </si>
  <si>
    <t>BNA1397d</t>
  </si>
  <si>
    <t>T24</t>
  </si>
  <si>
    <t>15.06.1966</t>
  </si>
  <si>
    <t>BNA1397e</t>
  </si>
  <si>
    <t>T31</t>
  </si>
  <si>
    <t>21.03.1967</t>
  </si>
  <si>
    <t>BNA1399</t>
  </si>
  <si>
    <t>Oxea GmbH</t>
  </si>
  <si>
    <t>OXEA Produktion GmbH &amp; Co.KG</t>
  </si>
  <si>
    <t>Otto-Roelen-Str.3</t>
  </si>
  <si>
    <t>46147</t>
  </si>
  <si>
    <t>Holten, Handbach</t>
  </si>
  <si>
    <t>BNA1409</t>
  </si>
  <si>
    <t>DK Kraftwerk</t>
  </si>
  <si>
    <t>DK Recycling und Roheisen GmbH</t>
  </si>
  <si>
    <t>Wörthstraße 175</t>
  </si>
  <si>
    <t>47053</t>
  </si>
  <si>
    <t>374</t>
  </si>
  <si>
    <t>BNA1465a</t>
  </si>
  <si>
    <t>EBS-Kraftwerk Witzenhausen</t>
  </si>
  <si>
    <t>B+T Energie GmbH</t>
  </si>
  <si>
    <t>24.06.2009</t>
  </si>
  <si>
    <t>http://asa-ev.eu/fileadmin/asa.medien/steckbriefe/PLZ_3/146-147_Umweltdienste_Bohn.pdf</t>
  </si>
  <si>
    <t>BNA1523c</t>
  </si>
  <si>
    <t>Block 3 (Kessel 3 und 4, DT 2 und 3 anteilig)</t>
  </si>
  <si>
    <t>BNA1526</t>
  </si>
  <si>
    <t>Kraftwerk Raffinerie Heide</t>
  </si>
  <si>
    <t>Raffinerie Heide GmbH</t>
  </si>
  <si>
    <t>Meldorfer Str. 43</t>
  </si>
  <si>
    <t>25770</t>
  </si>
  <si>
    <t>Hemminstedt</t>
  </si>
  <si>
    <t>Umspannwerk Heide</t>
  </si>
  <si>
    <t>Werksnetz, Schleswig-Holstein Netz AG</t>
  </si>
  <si>
    <t>BNA1811</t>
  </si>
  <si>
    <t>Großbatteriesystem (GBS)-Lünen</t>
  </si>
  <si>
    <t>GBS-LN</t>
  </si>
  <si>
    <t>STEAG Battery System GmbH</t>
  </si>
  <si>
    <t>Moltkestr. 15</t>
  </si>
  <si>
    <t>Storage technologies</t>
  </si>
  <si>
    <t>08.08.2016</t>
  </si>
  <si>
    <t>UA Lünen</t>
  </si>
  <si>
    <t>BNA1812</t>
  </si>
  <si>
    <t>Großbatteriesystem (GBS)-Weiher</t>
  </si>
  <si>
    <t>GBS-WE</t>
  </si>
  <si>
    <t>Holzer Str.</t>
  </si>
  <si>
    <t>28.08.2016</t>
  </si>
  <si>
    <t>SA Quierschied</t>
  </si>
  <si>
    <t>BNA1813</t>
  </si>
  <si>
    <t>Großbatteriesystem (GBS)-Herne</t>
  </si>
  <si>
    <t>GBS-HE</t>
  </si>
  <si>
    <t>44653</t>
  </si>
  <si>
    <t>SA Bochum</t>
  </si>
  <si>
    <t>BNA1814</t>
  </si>
  <si>
    <t>Großbatteriesystem (GBS)-Fenne</t>
  </si>
  <si>
    <t>GBS-FN</t>
  </si>
  <si>
    <t>Saarbrücker Str. 135-137</t>
  </si>
  <si>
    <t>Völklingen</t>
  </si>
  <si>
    <t>09.10.2016</t>
  </si>
  <si>
    <t>BNA1815</t>
  </si>
  <si>
    <t>Großbatteriesystem (GBS)-Walsum</t>
  </si>
  <si>
    <t>GBS-WA</t>
  </si>
  <si>
    <t>Dr.-Wilhelm-Roelen Str. 129</t>
  </si>
  <si>
    <t>47179</t>
  </si>
  <si>
    <t>Duisburg-Walsum</t>
  </si>
  <si>
    <t>30.09.2016</t>
  </si>
  <si>
    <t>SA Walsum</t>
  </si>
  <si>
    <t>BNA1816</t>
  </si>
  <si>
    <t>Großbatteriesystem (GBS)-Bexbach</t>
  </si>
  <si>
    <t>GBS-BB</t>
  </si>
  <si>
    <t>Grubenstr.</t>
  </si>
  <si>
    <t>25.09.2016</t>
  </si>
  <si>
    <t>SA Mittelbexbach</t>
  </si>
  <si>
    <t>BNA1827</t>
  </si>
  <si>
    <t>BSKW-SN</t>
  </si>
  <si>
    <t>Batteriespeicher Schwerin GmbH &amp; Co. KG</t>
  </si>
  <si>
    <t>Obotritenring 40</t>
  </si>
  <si>
    <t>19053</t>
  </si>
  <si>
    <t>16.09.2014</t>
  </si>
  <si>
    <t>UW Schwerin-Lankow</t>
  </si>
  <si>
    <t>WEMAG Netz GmbH</t>
  </si>
  <si>
    <t>BNA1870</t>
  </si>
  <si>
    <t>Werk Kalscheuren</t>
  </si>
  <si>
    <t>Orion Engineered Carbons GmbH</t>
  </si>
  <si>
    <t>Harry-Kloepfer-Straße 1</t>
  </si>
  <si>
    <t>50514057287</t>
  </si>
  <si>
    <t>11</t>
  </si>
  <si>
    <t>BNA1874</t>
  </si>
  <si>
    <t>Speicherfarm Leipzig</t>
  </si>
  <si>
    <t>4349</t>
  </si>
  <si>
    <t>UW Plaußig</t>
  </si>
  <si>
    <t>Mitnetz</t>
  </si>
  <si>
    <t>BNA1936</t>
  </si>
  <si>
    <t>Hybridregelkraftwerk</t>
  </si>
  <si>
    <t>HyReK</t>
  </si>
  <si>
    <t>swb Erzeugung GmbH &amp; Co. KG</t>
  </si>
  <si>
    <t>01.07.2019</t>
  </si>
  <si>
    <t>BNA1939</t>
  </si>
  <si>
    <t>Speicherkraftwerk</t>
  </si>
  <si>
    <t>87477</t>
  </si>
  <si>
    <t>Sulzberg-Graben / AU 5</t>
  </si>
  <si>
    <t>31.07.2018</t>
  </si>
  <si>
    <t>MaLo - Einspeisung 51126057532</t>
  </si>
  <si>
    <t>Allgäu Netz GmbH &amp; Co. KG</t>
  </si>
  <si>
    <t>BNA1942</t>
  </si>
  <si>
    <t>Batteriespseicher Jordelund</t>
  </si>
  <si>
    <t>EnspireME GmbH</t>
  </si>
  <si>
    <t>01.04.2018</t>
  </si>
  <si>
    <t>Anschlussbereich des Feldes H12 Tennet  Jardelund Grenzstr.</t>
  </si>
  <si>
    <t>BNA0084</t>
  </si>
  <si>
    <t>Reuter M</t>
  </si>
  <si>
    <t>Otternbuchtstr. 11</t>
  </si>
  <si>
    <t>30.10.1998</t>
  </si>
  <si>
    <t>Other or unspecified energy sources</t>
  </si>
  <si>
    <t>BNA0088b</t>
  </si>
  <si>
    <t>Dampfturbinenanlage der EBS-Kessel</t>
  </si>
  <si>
    <t>16.10.2009</t>
  </si>
  <si>
    <t>ID 92407 - 3136</t>
  </si>
  <si>
    <t>BNA0097</t>
  </si>
  <si>
    <t>MVA Bielefeld</t>
  </si>
  <si>
    <t>Linien 1 - 3</t>
  </si>
  <si>
    <t>MVA Bielefeld-Herford GmbH</t>
  </si>
  <si>
    <t>Schelpmilser Weg 30</t>
  </si>
  <si>
    <t>33609</t>
  </si>
  <si>
    <t>01.07.1981</t>
  </si>
  <si>
    <t>UW Milse</t>
  </si>
  <si>
    <t>BNA0117a</t>
  </si>
  <si>
    <t>01.07.1990</t>
  </si>
  <si>
    <t>Umspannanlage Endenich</t>
  </si>
  <si>
    <t xml:space="preserve">Bonn Netz GmbH </t>
  </si>
  <si>
    <t>BNA0139</t>
  </si>
  <si>
    <t>MKK</t>
  </si>
  <si>
    <t>swb Entsorgung GmbH &amp; Co. KG</t>
  </si>
  <si>
    <t>2009</t>
  </si>
  <si>
    <t>über Block 5 und 6 (KW Hafen; swb Erzeugung)</t>
  </si>
  <si>
    <t>BNA0223a</t>
  </si>
  <si>
    <t>Flingern T4</t>
  </si>
  <si>
    <t>06.12.1955</t>
  </si>
  <si>
    <t>BNA0223b</t>
  </si>
  <si>
    <t>Flingern T1</t>
  </si>
  <si>
    <t>17.04.2000</t>
  </si>
  <si>
    <t>BNA0287a</t>
  </si>
  <si>
    <t>MHKW Frankfurt</t>
  </si>
  <si>
    <t>T 3 (nur alleiniger Betrieb, kein gemeinsamer Betrieb mit T 7 möglich)</t>
  </si>
  <si>
    <t>Heddernheimer Landstraße 158</t>
  </si>
  <si>
    <t>60440</t>
  </si>
  <si>
    <t>UW Heddernheim</t>
  </si>
  <si>
    <t>30</t>
  </si>
  <si>
    <t>BNA0287b</t>
  </si>
  <si>
    <t>T 7 (nur alleiniger Betrieb, kein gemeinsamer Betrieb mit T 3 möglich)</t>
  </si>
  <si>
    <t>Heddernheimer Landstraße 157</t>
  </si>
  <si>
    <t>60439</t>
  </si>
  <si>
    <t>01.01.2006</t>
  </si>
  <si>
    <t>BNA0380</t>
  </si>
  <si>
    <t>EEW Großräschen</t>
  </si>
  <si>
    <t>EEW Energy from Waste Großräschen GmbH</t>
  </si>
  <si>
    <t>1983</t>
  </si>
  <si>
    <t>Großräschen</t>
  </si>
  <si>
    <t>01.12.2007</t>
  </si>
  <si>
    <t>110 kV Schaltanlage</t>
  </si>
  <si>
    <t>BNA0398</t>
  </si>
  <si>
    <t>MVR Müllverwertung Rugenberger Damm GmbH &amp; Co. KG</t>
  </si>
  <si>
    <t>Rugenberger Damm 1</t>
  </si>
  <si>
    <t>21129</t>
  </si>
  <si>
    <t>12.08.1999</t>
  </si>
  <si>
    <t>UW Neuhof</t>
  </si>
  <si>
    <t>BNA0407</t>
  </si>
  <si>
    <t>Linien 1,3,4</t>
  </si>
  <si>
    <t>07.10.1913</t>
  </si>
  <si>
    <t>BNA0417</t>
  </si>
  <si>
    <t>EEW Energy from Waste Hannover GmbH</t>
  </si>
  <si>
    <t>30659</t>
  </si>
  <si>
    <t>Umspannwerk Hannover, Leitung 121, Feld E17</t>
  </si>
  <si>
    <t>BNA0438</t>
  </si>
  <si>
    <t>TRV Buschhaus</t>
  </si>
  <si>
    <t>Linie 1-3</t>
  </si>
  <si>
    <t>EEW Energy from Waste Helmstedt GmbH</t>
  </si>
  <si>
    <t>31.03.1999</t>
  </si>
  <si>
    <t>Umspannwerk Helmstedt, Leitung 121, Feld E17</t>
  </si>
  <si>
    <t>BNA0519</t>
  </si>
  <si>
    <t>Karnap</t>
  </si>
  <si>
    <t>45329</t>
  </si>
  <si>
    <t>Essen</t>
  </si>
  <si>
    <t>16.03.1987</t>
  </si>
  <si>
    <t>BNA0590</t>
  </si>
  <si>
    <t>TREA Leuna</t>
  </si>
  <si>
    <t>Linie 1</t>
  </si>
  <si>
    <t>An der B91</t>
  </si>
  <si>
    <t>26.08.2005</t>
  </si>
  <si>
    <t>Bau 2312</t>
  </si>
  <si>
    <t>BNA0591</t>
  </si>
  <si>
    <t>Linie 2</t>
  </si>
  <si>
    <t>19.06.2007</t>
  </si>
  <si>
    <t>BNA0616a</t>
  </si>
  <si>
    <t>Kläranlage</t>
  </si>
  <si>
    <t>Z564</t>
  </si>
  <si>
    <t>Z 564</t>
  </si>
  <si>
    <t>30.04.1992</t>
  </si>
  <si>
    <t>BNA0622</t>
  </si>
  <si>
    <t>MHKW Rothensee</t>
  </si>
  <si>
    <t>Müllheizkraftwerk Rothensee GmbH</t>
  </si>
  <si>
    <t>39126</t>
  </si>
  <si>
    <t>Magdeburg</t>
  </si>
  <si>
    <t>17.07.2005</t>
  </si>
  <si>
    <t>UW Rothensee</t>
  </si>
  <si>
    <t>SWM Netze GmbH</t>
  </si>
  <si>
    <t>BNA0623</t>
  </si>
  <si>
    <t>08.09.2006</t>
  </si>
  <si>
    <t>BNA0640</t>
  </si>
  <si>
    <t>HKW Mannheim</t>
  </si>
  <si>
    <t>Turbine 3</t>
  </si>
  <si>
    <t>Otto-Hahn-Straße 1</t>
  </si>
  <si>
    <t>13.10.2006</t>
  </si>
  <si>
    <t>BNA0641a</t>
  </si>
  <si>
    <t>Turbine 60</t>
  </si>
  <si>
    <t>07.01.2010</t>
  </si>
  <si>
    <t>BNA0641b</t>
  </si>
  <si>
    <t>Turbine D.0</t>
  </si>
  <si>
    <t>13.08.2012</t>
  </si>
  <si>
    <t xml:space="preserve">Netrion GmbH </t>
  </si>
  <si>
    <t>BNA0641c</t>
  </si>
  <si>
    <t>Turbine E.0</t>
  </si>
  <si>
    <t>14.06.2012</t>
  </si>
  <si>
    <t>BNA0746</t>
  </si>
  <si>
    <t>01.09.1996</t>
  </si>
  <si>
    <t>BNA0750</t>
  </si>
  <si>
    <t>GMVA Niederrhein</t>
  </si>
  <si>
    <t>Ausspeisung 10/110kV (Turbine 2)</t>
  </si>
  <si>
    <t>GMVA Gemeinschafts-Müll-Verbrennungsanlage Niederrhein GmbH</t>
  </si>
  <si>
    <t>Liricher Straße 121</t>
  </si>
  <si>
    <t>46049</t>
  </si>
  <si>
    <t>17.10.1991</t>
  </si>
  <si>
    <t>BBB05 Anschlusszelle</t>
  </si>
  <si>
    <t>BNA0751</t>
  </si>
  <si>
    <t>Ausspeisung 10/25kV (Turbine 1)</t>
  </si>
  <si>
    <t>06.04.2006</t>
  </si>
  <si>
    <t>AJT01 Trafo</t>
  </si>
  <si>
    <t xml:space="preserve">Oberhausener Netzgesellschaft mbH </t>
  </si>
  <si>
    <t>BNA0845</t>
  </si>
  <si>
    <t>MHKW, WKW</t>
  </si>
  <si>
    <t>T1a/b, T2</t>
  </si>
  <si>
    <t>BNA0855</t>
  </si>
  <si>
    <t>IKW Rüdersdorf</t>
  </si>
  <si>
    <t>Siedlerweg 11</t>
  </si>
  <si>
    <t>15562</t>
  </si>
  <si>
    <t>Rüdersdorf bei Berlin</t>
  </si>
  <si>
    <t>15.12.2009</t>
  </si>
  <si>
    <t>BNA0895</t>
  </si>
  <si>
    <t>GKS</t>
  </si>
  <si>
    <t>GKS Gemeinschaftskraftwerk Schweinfurt GmbH</t>
  </si>
  <si>
    <t>Hafenstraße 30</t>
  </si>
  <si>
    <t>97424</t>
  </si>
  <si>
    <t>Schweinfurt</t>
  </si>
  <si>
    <t>01.06.1990</t>
  </si>
  <si>
    <t>Stadtwerke SW</t>
  </si>
  <si>
    <t>Stadtwerke Schweinfurt GmbH</t>
  </si>
  <si>
    <t>BNA0939a</t>
  </si>
  <si>
    <t>MÜN DT19 neu</t>
  </si>
  <si>
    <t>BNA0969a</t>
  </si>
  <si>
    <t>Nord 1</t>
  </si>
  <si>
    <t>15.09.1991</t>
  </si>
  <si>
    <t>BNA0969c</t>
  </si>
  <si>
    <t>Nord 3</t>
  </si>
  <si>
    <t>17.05.1984</t>
  </si>
  <si>
    <t>BNA1020</t>
  </si>
  <si>
    <t>MVA Weisweiler</t>
  </si>
  <si>
    <t>MVA</t>
  </si>
  <si>
    <t>22.10.1996</t>
  </si>
  <si>
    <t>BNA1108</t>
  </si>
  <si>
    <t>PD energy GmbH</t>
  </si>
  <si>
    <t>Ostraße 1</t>
  </si>
  <si>
    <t>Bitterfeld - Wolfen</t>
  </si>
  <si>
    <t>Übergabestation</t>
  </si>
  <si>
    <t>BNA1110</t>
  </si>
  <si>
    <t>Restmüllheizkraftwerk Böblingen</t>
  </si>
  <si>
    <t>Müllverbrennung</t>
  </si>
  <si>
    <t>Zweckverband Restmüllheizkraftwerk Böblingen</t>
  </si>
  <si>
    <t>Musbergersträßle 11</t>
  </si>
  <si>
    <t>71032</t>
  </si>
  <si>
    <t>Böblingen</t>
  </si>
  <si>
    <t>03.05.1999</t>
  </si>
  <si>
    <t>BNA1114</t>
  </si>
  <si>
    <t>MHKW</t>
  </si>
  <si>
    <t>Oken 2</t>
  </si>
  <si>
    <t>28219</t>
  </si>
  <si>
    <t>1969 / 2012</t>
  </si>
  <si>
    <t>BNA1116</t>
  </si>
  <si>
    <t>BEG</t>
  </si>
  <si>
    <t>Bremerhavener Entsorgungsgesellschaft mbH</t>
  </si>
  <si>
    <t>Zur Hexenbrücke 16</t>
  </si>
  <si>
    <t>27570</t>
  </si>
  <si>
    <t>Bremerhaven</t>
  </si>
  <si>
    <t>18.03.1977</t>
  </si>
  <si>
    <t>MBA</t>
  </si>
  <si>
    <t>BNA1119</t>
  </si>
  <si>
    <t>MHKW Burgkirchen</t>
  </si>
  <si>
    <t>Zweckverband Abfallverwertung Südostbayern</t>
  </si>
  <si>
    <t>Bruck 110</t>
  </si>
  <si>
    <t>15.01.1994</t>
  </si>
  <si>
    <t>DE00754884504B007225Z0285XXXXFFFF</t>
  </si>
  <si>
    <t>BNA1139</t>
  </si>
  <si>
    <t>TREA Breisgau</t>
  </si>
  <si>
    <t>EEW Energy from Waste Saarbrücken GmbH</t>
  </si>
  <si>
    <t>Heitersheimer Straße 2</t>
  </si>
  <si>
    <t>79427</t>
  </si>
  <si>
    <t>Eschbach</t>
  </si>
  <si>
    <t>15.07.2005</t>
  </si>
  <si>
    <t>Eschbach, Heitersheimer Straße</t>
  </si>
  <si>
    <t>BNA1144</t>
  </si>
  <si>
    <t>EEW Göppingen</t>
  </si>
  <si>
    <t>Turb. Neu</t>
  </si>
  <si>
    <t>EEW Energy from Waste Göppingen GmbH</t>
  </si>
  <si>
    <t>73037</t>
  </si>
  <si>
    <t>Göppingen</t>
  </si>
  <si>
    <t>01.07.1975</t>
  </si>
  <si>
    <t>10AHA</t>
  </si>
  <si>
    <t>BNA1148</t>
  </si>
  <si>
    <t>MVA Hamm</t>
  </si>
  <si>
    <t>MHB Hamm Betriebsführungsgesellschaft mbH</t>
  </si>
  <si>
    <t>Am Lausbach 2</t>
  </si>
  <si>
    <t>59075</t>
  </si>
  <si>
    <t>13.02.1986</t>
  </si>
  <si>
    <t>UW Bockum-Hövel</t>
  </si>
  <si>
    <t>BNA1154</t>
  </si>
  <si>
    <t>RZR Herten I</t>
  </si>
  <si>
    <t>RZR I</t>
  </si>
  <si>
    <t>AGR Abfallentsorgungsgesellschaft Ruhrgebiet mbH</t>
  </si>
  <si>
    <t>Im Emscherbruch 11</t>
  </si>
  <si>
    <t>A-45699</t>
  </si>
  <si>
    <t>Herten</t>
  </si>
  <si>
    <t>09.01.1982</t>
  </si>
  <si>
    <t>RZR Herten MSP</t>
  </si>
  <si>
    <t xml:space="preserve">Hertener Stadtwerke GmbH </t>
  </si>
  <si>
    <t>BNA1155</t>
  </si>
  <si>
    <t>RZR Herten II</t>
  </si>
  <si>
    <t>RZR II</t>
  </si>
  <si>
    <t>45699</t>
  </si>
  <si>
    <t>07.01.2009</t>
  </si>
  <si>
    <t>UW Wanne MSP</t>
  </si>
  <si>
    <t>BNA1161</t>
  </si>
  <si>
    <t>MVA Ingolstadt</t>
  </si>
  <si>
    <t>Müllheizkraftwerk (MHKW)</t>
  </si>
  <si>
    <t>Zweckverband Müllverwertungsanlage Ingolstadt (MVA Ingolstadt)</t>
  </si>
  <si>
    <t>Am Mailinger Bach 141</t>
  </si>
  <si>
    <t>85055</t>
  </si>
  <si>
    <t>26.10.1984</t>
  </si>
  <si>
    <t>DE000314850550000102762000000S013</t>
  </si>
  <si>
    <t>Stadtwerke Ingolstadt Netze GmbH</t>
  </si>
  <si>
    <t>BNA1167</t>
  </si>
  <si>
    <t>BNA1168</t>
  </si>
  <si>
    <t>Müllheizkraftwerk</t>
  </si>
  <si>
    <t>Müllheizkraftwerk Kassel GmbH</t>
  </si>
  <si>
    <t>34123</t>
  </si>
  <si>
    <t>17.12.1985</t>
  </si>
  <si>
    <t>DE0003323412300000000009942006855</t>
  </si>
  <si>
    <t>BNA1184</t>
  </si>
  <si>
    <t>RMVA Köln</t>
  </si>
  <si>
    <t>AVG Köln mbH</t>
  </si>
  <si>
    <t>Geestemünder Str. 23</t>
  </si>
  <si>
    <t>01.02.1998</t>
  </si>
  <si>
    <t>BNA1186a</t>
  </si>
  <si>
    <t>MKVA Krefeld</t>
  </si>
  <si>
    <t>EGK Entsorgungsgesellschaft Krefeld GmbH &amp; Co.KG</t>
  </si>
  <si>
    <t>Parkstr. 234</t>
  </si>
  <si>
    <t>47829</t>
  </si>
  <si>
    <t>NGN Netzgesellschaft Niederrhein mbH</t>
  </si>
  <si>
    <t>BNA1186b</t>
  </si>
  <si>
    <t>Turbine 4</t>
  </si>
  <si>
    <t>BNA1186c</t>
  </si>
  <si>
    <t>Turbine 2</t>
  </si>
  <si>
    <t>BNA1186d</t>
  </si>
  <si>
    <t>BNA1186e</t>
  </si>
  <si>
    <t>Turbine 1</t>
  </si>
  <si>
    <t>BNA1190</t>
  </si>
  <si>
    <t>Thermische Abfallbehandlung Lauta GmbH &amp; Co. oHG</t>
  </si>
  <si>
    <t>Industrie- und Gewerbegebiet Lauta,  Straße B Nr. 5</t>
  </si>
  <si>
    <t>2991</t>
  </si>
  <si>
    <t>Lauta</t>
  </si>
  <si>
    <t>21.07.2004</t>
  </si>
  <si>
    <t>UW-Lauta</t>
  </si>
  <si>
    <t>BNA1197</t>
  </si>
  <si>
    <t>FHKW Ludwigshafen</t>
  </si>
  <si>
    <t>FHKW</t>
  </si>
  <si>
    <t>Technische Werke Ludwigshafen AG</t>
  </si>
  <si>
    <t xml:space="preserve">Industriestr. 3 </t>
  </si>
  <si>
    <t>67063</t>
  </si>
  <si>
    <t>01.08.1967</t>
  </si>
  <si>
    <t>DE00039767063VirtuellVZPNETTOEINS DE00039767063VirtuellVZPNETTOLAST</t>
  </si>
  <si>
    <t>Kommunale Netzgesellschaft Südwest mbH</t>
  </si>
  <si>
    <t>BNA1198</t>
  </si>
  <si>
    <t xml:space="preserve">SITA Abfallverwertung GmbH </t>
  </si>
  <si>
    <t>SUEZ Energie und Verwertung GmbH</t>
  </si>
  <si>
    <t>Bayerische Str.20</t>
  </si>
  <si>
    <t>6686</t>
  </si>
  <si>
    <t>Lützen OT Zorbau</t>
  </si>
  <si>
    <t>22.06.2005</t>
  </si>
  <si>
    <t>UW Zorbau</t>
  </si>
  <si>
    <t>BNA1199</t>
  </si>
  <si>
    <t>MHKW Mainz</t>
  </si>
  <si>
    <t>Entsorgungsgesellschaft Mainz mbH</t>
  </si>
  <si>
    <t>Kraftwerkallee 1</t>
  </si>
  <si>
    <t>01.12.2009</t>
  </si>
  <si>
    <t>110-kV-Schaltanlage</t>
  </si>
  <si>
    <t>Stadtwerke Mainz Netze GmbH</t>
  </si>
  <si>
    <t>BNA1222</t>
  </si>
  <si>
    <t>Müllheizkraftwerk Offenbach</t>
  </si>
  <si>
    <t>63069</t>
  </si>
  <si>
    <t>UW Heusenstamm</t>
  </si>
  <si>
    <t>ENO GmbH</t>
  </si>
  <si>
    <t>BNA1229</t>
  </si>
  <si>
    <t>MHKW Pirmasens</t>
  </si>
  <si>
    <t>Am Staffelberg 2-4</t>
  </si>
  <si>
    <t>66954</t>
  </si>
  <si>
    <t>Pirmasens</t>
  </si>
  <si>
    <t>Übergabe an 20 KV EB</t>
  </si>
  <si>
    <t>Stadtwerke Pirmasens Versorgungs GmbH</t>
  </si>
  <si>
    <t>BNA1232</t>
  </si>
  <si>
    <t>ZWSF</t>
  </si>
  <si>
    <t>EEW Energy from Waste Premnitz GmbH</t>
  </si>
  <si>
    <t>Dr. Herbert-Rein-Straße 1</t>
  </si>
  <si>
    <t>14727</t>
  </si>
  <si>
    <t>Premnitz</t>
  </si>
  <si>
    <t>08.01.2004</t>
  </si>
  <si>
    <t>20 kV Schaltanlage</t>
  </si>
  <si>
    <t>BNA1233</t>
  </si>
  <si>
    <t>EVE</t>
  </si>
  <si>
    <t>09.06.2009</t>
  </si>
  <si>
    <t>BNA1243</t>
  </si>
  <si>
    <t>EBS-HKW Rostock</t>
  </si>
  <si>
    <t>Vattenfall Europe New Energy Ecopower GmbH</t>
  </si>
  <si>
    <t>Ost-West-Straße 25</t>
  </si>
  <si>
    <t>Umspannwerk Seehafen</t>
  </si>
  <si>
    <t>BNA1244</t>
  </si>
  <si>
    <t>AVA Velsen</t>
  </si>
  <si>
    <t>AVA Velsen GmbH</t>
  </si>
  <si>
    <t>Alte Grube Velsen 16</t>
  </si>
  <si>
    <t>66127</t>
  </si>
  <si>
    <t>Saarbrücken-Velsen</t>
  </si>
  <si>
    <t>07.08.1997</t>
  </si>
  <si>
    <t>DE00096266115N0000000000000000348</t>
  </si>
  <si>
    <t>BNA1254</t>
  </si>
  <si>
    <t>Müllkraftwerk Schwandorf</t>
  </si>
  <si>
    <t>Zweckverband Müllverwertung Schwandorf</t>
  </si>
  <si>
    <t>Alustraße 7</t>
  </si>
  <si>
    <t>92421</t>
  </si>
  <si>
    <t>Schwandorf</t>
  </si>
  <si>
    <t>31.08.1982</t>
  </si>
  <si>
    <t>UW Schwandorf</t>
  </si>
  <si>
    <t>BNA1255</t>
  </si>
  <si>
    <t>Kraftwerk Schwedt GmbH &amp; Co.KG</t>
  </si>
  <si>
    <t>Kraftwerk Schwedt GmbH &amp; Co. KG</t>
  </si>
  <si>
    <t>01.04.2011</t>
  </si>
  <si>
    <t>BNA1262</t>
  </si>
  <si>
    <t>REMONDIS Thermische Abfallverwertung GmbH</t>
  </si>
  <si>
    <t>Butterwecker Weg 6</t>
  </si>
  <si>
    <t>21.04.2008</t>
  </si>
  <si>
    <t>BNA1286</t>
  </si>
  <si>
    <t>Restabfallbehandlungsanlage</t>
  </si>
  <si>
    <t>Zweckverband für Abfallwirtschaft Südwestthüringen (ZASt)</t>
  </si>
  <si>
    <t>98544</t>
  </si>
  <si>
    <t>Zella-Mehlis</t>
  </si>
  <si>
    <t>13.11.2007</t>
  </si>
  <si>
    <t>Station RABA</t>
  </si>
  <si>
    <t>BNA1289</t>
  </si>
  <si>
    <t>AMK - Abfallentsorgungsgesellschaft des Märkischen Kreises mbH</t>
  </si>
  <si>
    <t>Giesestraße 10</t>
  </si>
  <si>
    <t>58636</t>
  </si>
  <si>
    <t>Iserlohn</t>
  </si>
  <si>
    <t>01.04.1981</t>
  </si>
  <si>
    <t>10 kV Schaltanlage</t>
  </si>
  <si>
    <t xml:space="preserve">Stadtwerke Iserlohn GmbH </t>
  </si>
  <si>
    <t>BNA1291</t>
  </si>
  <si>
    <t>IHKW Andernach</t>
  </si>
  <si>
    <t>IHKW Industrieheizkraftwerk Andernach GmbH</t>
  </si>
  <si>
    <t>Koblenzer Straße 141</t>
  </si>
  <si>
    <t>56626</t>
  </si>
  <si>
    <t>Andernach</t>
  </si>
  <si>
    <t>14.01.2008</t>
  </si>
  <si>
    <t>ThyssenKrupp AG</t>
  </si>
  <si>
    <t>BNA1295</t>
  </si>
  <si>
    <t>AVA GmbH</t>
  </si>
  <si>
    <t>AHKW</t>
  </si>
  <si>
    <t>AVA Abfallverwertung Augsburg GmbH</t>
  </si>
  <si>
    <t>Am Mittleren Moos 60</t>
  </si>
  <si>
    <t>16.09.1994</t>
  </si>
  <si>
    <t>V0 BBC06</t>
  </si>
  <si>
    <t>BNA1316</t>
  </si>
  <si>
    <t>EKOCity GmbH</t>
  </si>
  <si>
    <t>Korzert 15</t>
  </si>
  <si>
    <t>42349</t>
  </si>
  <si>
    <t>Elberfeld Süd, Ronsdorf</t>
  </si>
  <si>
    <t>BNA1330</t>
  </si>
  <si>
    <t>Steinbeis Energie</t>
  </si>
  <si>
    <t>Steinbeis Energie GmbH</t>
  </si>
  <si>
    <t>Stadtstraße 20</t>
  </si>
  <si>
    <t>25348</t>
  </si>
  <si>
    <t>Glückstadt</t>
  </si>
  <si>
    <t>27.09.2010</t>
  </si>
  <si>
    <t>UW Glückstadt Feld 20 Kern 1</t>
  </si>
  <si>
    <t>BNA1448</t>
  </si>
  <si>
    <t>AHKW Neunkirchen</t>
  </si>
  <si>
    <t>Linie 3 + 4</t>
  </si>
  <si>
    <t>Am Blücherflöz 12</t>
  </si>
  <si>
    <t>66538</t>
  </si>
  <si>
    <t>Neunkirchen</t>
  </si>
  <si>
    <t>02.06.1977</t>
  </si>
  <si>
    <t>Schaltanlage Gneisenauflöz</t>
  </si>
  <si>
    <t>KEW Kommunale Energie- und Wasserversorgung AG</t>
  </si>
  <si>
    <t>BNA1449a</t>
  </si>
  <si>
    <t>Turbosatz 1</t>
  </si>
  <si>
    <t>Zweckverband Abfallwirtschaft Raum Würzburg</t>
  </si>
  <si>
    <t>Gattingerstr. 31</t>
  </si>
  <si>
    <t>97076</t>
  </si>
  <si>
    <t>04.06.1984</t>
  </si>
  <si>
    <t>SH 399 MHKW</t>
  </si>
  <si>
    <t>BNA1449b</t>
  </si>
  <si>
    <t>Turbosatz 2</t>
  </si>
  <si>
    <t>09.11.1998</t>
  </si>
  <si>
    <t>BNA1490</t>
  </si>
  <si>
    <t>EBKW Knapsack</t>
  </si>
  <si>
    <t>EBS - Kraftwerk GmbH</t>
  </si>
  <si>
    <t>Industriestr. 300</t>
  </si>
  <si>
    <t xml:space="preserve">InfraServ GmbH &amp; Co. Knapsack KG </t>
  </si>
  <si>
    <t>BNA1510</t>
  </si>
  <si>
    <t>Hamburger Rieger</t>
  </si>
  <si>
    <t>Spreestromerzeugungs GmbH</t>
  </si>
  <si>
    <t>An der Heide B5</t>
  </si>
  <si>
    <t>BNA1520</t>
  </si>
  <si>
    <t>Biomasseheizkraftwerk Wiesbaden</t>
  </si>
  <si>
    <t>ESWE BioEnergie GmbH</t>
  </si>
  <si>
    <t>Deponiestraße 14</t>
  </si>
  <si>
    <t>65205</t>
  </si>
  <si>
    <t>01.01.2014</t>
  </si>
  <si>
    <t>Stadtwerke Wiesbaden Netz GmbH</t>
  </si>
  <si>
    <t>BNA1867</t>
  </si>
  <si>
    <t>AVG Köln</t>
  </si>
  <si>
    <t>Geestemünder Straße 23</t>
  </si>
  <si>
    <t>01.05.2017</t>
  </si>
  <si>
    <t>Rheinische Netzgesellschaft</t>
  </si>
  <si>
    <t>BNA0492</t>
  </si>
  <si>
    <t>RAG Anthrazit Ibbenbüren GmbH</t>
  </si>
  <si>
    <t>EVA</t>
  </si>
  <si>
    <t>49477</t>
  </si>
  <si>
    <t>Other fossil fuels</t>
  </si>
  <si>
    <t>110kV-Anlage Bergwerk</t>
  </si>
  <si>
    <t>BNA0997</t>
  </si>
  <si>
    <t>HKW Fenne, Grubengaskraftwerk</t>
  </si>
  <si>
    <t>Gasmotorenanlage Fenne</t>
  </si>
  <si>
    <t>Steag Power Saar GmbH</t>
  </si>
  <si>
    <t>BNA1864</t>
  </si>
  <si>
    <t>KÄMMERER Energie GmbH</t>
  </si>
  <si>
    <t>Römereschstrasse 33</t>
  </si>
  <si>
    <t>49084</t>
  </si>
  <si>
    <t>Osnabrück</t>
  </si>
  <si>
    <t>Mixed fossil fuels</t>
  </si>
  <si>
    <t>1962</t>
  </si>
  <si>
    <t>DE0005004909000000000000000215798</t>
  </si>
  <si>
    <t>SWO Netz GmbH</t>
  </si>
  <si>
    <t>BNA1865</t>
  </si>
  <si>
    <t>https://data.open-power-system-data.org/conventional_power_plants/</t>
  </si>
  <si>
    <t>Cogas</t>
  </si>
  <si>
    <t>Biomassacentrale Twente B.V. Goor</t>
  </si>
  <si>
    <t>Goor</t>
  </si>
  <si>
    <t>Verbranding</t>
  </si>
  <si>
    <t>Biomassa</t>
  </si>
  <si>
    <t>Ennatuurlijk</t>
  </si>
  <si>
    <t>Bio-energiecentrale Strijp T</t>
  </si>
  <si>
    <t>Eindhoven</t>
  </si>
  <si>
    <t>Brouwer</t>
  </si>
  <si>
    <t>Biomassacentrale Brouwer</t>
  </si>
  <si>
    <t>Balkbrug</t>
  </si>
  <si>
    <t>9[1]</t>
  </si>
  <si>
    <t>Twence</t>
  </si>
  <si>
    <t>BEC Hengelo</t>
  </si>
  <si>
    <t>Hengelo</t>
  </si>
  <si>
    <t>–</t>
  </si>
  <si>
    <t>Bioconversie Hengelo</t>
  </si>
  <si>
    <t>Vergisting</t>
  </si>
  <si>
    <t>*</t>
  </si>
  <si>
    <t>Eneco</t>
  </si>
  <si>
    <t>Biomassa Golden Raand</t>
  </si>
  <si>
    <t>Delfzijl</t>
  </si>
  <si>
    <t>BGR Wervelbedketel</t>
  </si>
  <si>
    <t>117[2]</t>
  </si>
  <si>
    <t>BES Exploitatie B.V.</t>
  </si>
  <si>
    <t>Biomassa Energiecentrale Sittard</t>
  </si>
  <si>
    <t>Sittard-Geleen</t>
  </si>
  <si>
    <t>6.80</t>
  </si>
  <si>
    <t>BMC</t>
  </si>
  <si>
    <t>BMC Moerdijk</t>
  </si>
  <si>
    <t>Moerdijk</t>
  </si>
  <si>
    <t>Wervelbedketel</t>
  </si>
  <si>
    <t>BECC</t>
  </si>
  <si>
    <t>Bio-energiecentrale Cuijk</t>
  </si>
  <si>
    <t>Cuijk</t>
  </si>
  <si>
    <t>Uniper</t>
  </si>
  <si>
    <t>Centrale Maasvlakte</t>
  </si>
  <si>
    <t>Rotterdam (Maasvlakte)</t>
  </si>
  <si>
    <t>MPP3</t>
  </si>
  <si>
    <t>Steenkool / Biomassa</t>
  </si>
  <si>
    <t>Riverstone</t>
  </si>
  <si>
    <t>Onyx Centrale</t>
  </si>
  <si>
    <t>RWE</t>
  </si>
  <si>
    <t>Amercentrale</t>
  </si>
  <si>
    <t>Geertruidenberg</t>
  </si>
  <si>
    <t>Amer-9</t>
  </si>
  <si>
    <t>Verbranding / WKC</t>
  </si>
  <si>
    <r>
      <t>Steenkool (50%) Biomassa (40%)</t>
    </r>
    <r>
      <rPr>
        <vertAlign val="superscript"/>
        <sz val="11"/>
        <color theme="1"/>
        <rFont val="Calibri"/>
        <family val="2"/>
        <scheme val="minor"/>
      </rPr>
      <t>[4]</t>
    </r>
    <r>
      <rPr>
        <sz val="11"/>
        <color theme="1"/>
        <rFont val="Calibri"/>
        <family val="2"/>
        <scheme val="minor"/>
      </rPr>
      <t xml:space="preserve"> Houtgas (10%)</t>
    </r>
    <r>
      <rPr>
        <vertAlign val="superscript"/>
        <sz val="11"/>
        <color theme="1"/>
        <rFont val="Calibri"/>
        <family val="2"/>
        <scheme val="minor"/>
      </rPr>
      <t>[5]</t>
    </r>
  </si>
  <si>
    <t>350[6]</t>
  </si>
  <si>
    <t>Eemshavencentrale</t>
  </si>
  <si>
    <t>Eemshaven</t>
  </si>
  <si>
    <t>Steenkool</t>
  </si>
  <si>
    <t>Energiecentrale Den Haag</t>
  </si>
  <si>
    <t>Den Haag</t>
  </si>
  <si>
    <t>STEG/WKC</t>
  </si>
  <si>
    <t>Aardgas</t>
  </si>
  <si>
    <t>– [7]</t>
  </si>
  <si>
    <t>Maasvlakte UCML</t>
  </si>
  <si>
    <t>Gasturbine/WKC</t>
  </si>
  <si>
    <t>– [8]</t>
  </si>
  <si>
    <t>E.ON-centrale Leiden</t>
  </si>
  <si>
    <t>Leiden</t>
  </si>
  <si>
    <t>83[9]</t>
  </si>
  <si>
    <t>Centrale RoCa</t>
  </si>
  <si>
    <t>Rotterdam</t>
  </si>
  <si>
    <t>Roca-1</t>
  </si>
  <si>
    <t>70[10]</t>
  </si>
  <si>
    <t>Roca-2</t>
  </si>
  <si>
    <t>Roca-3</t>
  </si>
  <si>
    <t>200[10]</t>
  </si>
  <si>
    <t>Lage Weide</t>
  </si>
  <si>
    <t>Utrecht</t>
  </si>
  <si>
    <t>Lage Weide 6</t>
  </si>
  <si>
    <t>180[11]</t>
  </si>
  <si>
    <t>Centrale Merwedekanaal</t>
  </si>
  <si>
    <t>Merwede-11</t>
  </si>
  <si>
    <t>110[11]</t>
  </si>
  <si>
    <t>Merwede-12</t>
  </si>
  <si>
    <t>Eneco/Castleton Commodities International</t>
  </si>
  <si>
    <t>Enecogen</t>
  </si>
  <si>
    <t>Rotterdam (Europoort)</t>
  </si>
  <si>
    <t>EGEN10</t>
  </si>
  <si>
    <t>STEG</t>
  </si>
  <si>
    <t>EGEN20</t>
  </si>
  <si>
    <t>Centrale Swentibold</t>
  </si>
  <si>
    <t>Sittard-Geleen (Chemelot)</t>
  </si>
  <si>
    <t>WKC-S</t>
  </si>
  <si>
    <t>Aardgas en rest- en afvalgassen van Chemelot</t>
  </si>
  <si>
    <t>– [12]</t>
  </si>
  <si>
    <t>Centrale Moerdijk</t>
  </si>
  <si>
    <t>Moerdijk-1</t>
  </si>
  <si>
    <t>Moerdijk-2</t>
  </si>
  <si>
    <t>Clauscentrale</t>
  </si>
  <si>
    <t>Maasbracht</t>
  </si>
  <si>
    <t>Maasbracht-C</t>
  </si>
  <si>
    <t>Engie</t>
  </si>
  <si>
    <t>Centrale Bergum</t>
  </si>
  <si>
    <t>Bergum</t>
  </si>
  <si>
    <t>CB10</t>
  </si>
  <si>
    <t>Combi</t>
  </si>
  <si>
    <t>Centrale Bergum]</t>
  </si>
  <si>
    <t>CB20</t>
  </si>
  <si>
    <t>Eemscentrale</t>
  </si>
  <si>
    <t>EC20</t>
  </si>
  <si>
    <t>EC3</t>
  </si>
  <si>
    <t>EC4</t>
  </si>
  <si>
    <t>EC5</t>
  </si>
  <si>
    <t>EC6</t>
  </si>
  <si>
    <t>EC7</t>
  </si>
  <si>
    <t>Maximacentrale</t>
  </si>
  <si>
    <t>Lelystad</t>
  </si>
  <si>
    <t>FL4</t>
  </si>
  <si>
    <t>FL5</t>
  </si>
  <si>
    <t>Vattenfall</t>
  </si>
  <si>
    <t>Centrale Diemen</t>
  </si>
  <si>
    <t>Diemen</t>
  </si>
  <si>
    <t>Diemen-33</t>
  </si>
  <si>
    <t>180[13]</t>
  </si>
  <si>
    <t>Diemen-34</t>
  </si>
  <si>
    <t>260[13]</t>
  </si>
  <si>
    <t>Centrale Hemweg</t>
  </si>
  <si>
    <t>Amsterdam</t>
  </si>
  <si>
    <t>Hemweg-9</t>
  </si>
  <si>
    <t>Cluster Velsen</t>
  </si>
  <si>
    <t>Velsen</t>
  </si>
  <si>
    <t>IJmond-1</t>
  </si>
  <si>
    <t>Hoogovengas</t>
  </si>
  <si>
    <t>105[14]</t>
  </si>
  <si>
    <t>Velsen-24</t>
  </si>
  <si>
    <t>Conventioneel</t>
  </si>
  <si>
    <t>Aardgas / Hoogovengas</t>
  </si>
  <si>
    <t>Velsen-25</t>
  </si>
  <si>
    <t>Magnum</t>
  </si>
  <si>
    <t>Eemshaven 10</t>
  </si>
  <si>
    <t>Eemshaven 20</t>
  </si>
  <si>
    <t>Eemshaven 30</t>
  </si>
  <si>
    <t>Nouryon</t>
  </si>
  <si>
    <t>Delesto</t>
  </si>
  <si>
    <t>Delesto 1</t>
  </si>
  <si>
    <t>50[15]</t>
  </si>
  <si>
    <t>Delesto 2</t>
  </si>
  <si>
    <t>Salinco</t>
  </si>
  <si>
    <t>– [16]</t>
  </si>
  <si>
    <t>Rijnmond Power Holding</t>
  </si>
  <si>
    <t>Rijnmond Energie</t>
  </si>
  <si>
    <t>Rotterdam (Vondelingenplaat)</t>
  </si>
  <si>
    <t>Rijnmond Centrale</t>
  </si>
  <si>
    <t>EDF/PZEM</t>
  </si>
  <si>
    <t>Sloecentrale</t>
  </si>
  <si>
    <t>Vlissingen</t>
  </si>
  <si>
    <t>Sloe-10</t>
  </si>
  <si>
    <t>Sloe-20</t>
  </si>
  <si>
    <t>Air Liquide</t>
  </si>
  <si>
    <t>PerGen</t>
  </si>
  <si>
    <t>Rotterdam (Botlek)</t>
  </si>
  <si>
    <t>– [17]</t>
  </si>
  <si>
    <t>Air Liquide/Eneco</t>
  </si>
  <si>
    <t>EuroGen</t>
  </si>
  <si>
    <t>Dow</t>
  </si>
  <si>
    <t>Terneuzen (Hoek)</t>
  </si>
  <si>
    <r>
      <t>Aardgas (75%) Waterstofgas (25%)</t>
    </r>
    <r>
      <rPr>
        <vertAlign val="superscript"/>
        <sz val="11"/>
        <color theme="1"/>
        <rFont val="Calibri"/>
        <family val="2"/>
        <scheme val="minor"/>
      </rPr>
      <t>[18]</t>
    </r>
  </si>
  <si>
    <t>90[19]</t>
  </si>
  <si>
    <t>Castleton Commodities International</t>
  </si>
  <si>
    <t>Maasstroom Energie</t>
  </si>
  <si>
    <t>MSEC</t>
  </si>
  <si>
    <t>Europoort Utility Partners</t>
  </si>
  <si>
    <t>AVI Hengelo</t>
  </si>
  <si>
    <t>Afval</t>
  </si>
  <si>
    <t>3e lijn Hengelo</t>
  </si>
  <si>
    <t>Afvalverwerking Rijnmond</t>
  </si>
  <si>
    <t>AVR Duiven</t>
  </si>
  <si>
    <t>Duiven</t>
  </si>
  <si>
    <t>Afval / Biomassa</t>
  </si>
  <si>
    <r>
      <t xml:space="preserve">30 </t>
    </r>
    <r>
      <rPr>
        <vertAlign val="superscript"/>
        <sz val="11"/>
        <color theme="1"/>
        <rFont val="Calibri"/>
        <family val="2"/>
        <scheme val="minor"/>
      </rPr>
      <t>[20][21]</t>
    </r>
  </si>
  <si>
    <t>AVR Rozenburg</t>
  </si>
  <si>
    <t>Rozenburg</t>
  </si>
  <si>
    <r>
      <t xml:space="preserve">– </t>
    </r>
    <r>
      <rPr>
        <vertAlign val="superscript"/>
        <sz val="11"/>
        <color theme="1"/>
        <rFont val="Calibri"/>
        <family val="2"/>
        <scheme val="minor"/>
      </rPr>
      <t>[20][22]</t>
    </r>
  </si>
  <si>
    <t>Attero</t>
  </si>
  <si>
    <t>AEC Moerdijk</t>
  </si>
  <si>
    <t>– [23]</t>
  </si>
  <si>
    <t>Omrin</t>
  </si>
  <si>
    <t>Reststoffen Energie Centrale</t>
  </si>
  <si>
    <t>Harlingen</t>
  </si>
  <si>
    <t>– [24]</t>
  </si>
  <si>
    <t>Stuw- en sluizencomplex Hagestein</t>
  </si>
  <si>
    <t>Hagestein</t>
  </si>
  <si>
    <t>Waterkracht</t>
  </si>
  <si>
    <t>Water</t>
  </si>
  <si>
    <t>Waterkrachtcentrale Maurik</t>
  </si>
  <si>
    <t>Maurik / Amerongen</t>
  </si>
  <si>
    <t>Alphen / Lith</t>
  </si>
  <si>
    <t>Linne</t>
  </si>
  <si>
    <t>Tocardo</t>
  </si>
  <si>
    <t>Oosterscheldekering</t>
  </si>
  <si>
    <t>Kamperland</t>
  </si>
  <si>
    <t>Getijdencentrale Oosterschelde</t>
  </si>
  <si>
    <t>EPZ</t>
  </si>
  <si>
    <t>Kerncentrale Borssele</t>
  </si>
  <si>
    <t>Borssele</t>
  </si>
  <si>
    <t>BS30</t>
  </si>
  <si>
    <t>Kernsplijting</t>
  </si>
  <si>
    <t>Uranium</t>
  </si>
  <si>
    <t>Maas, Linne</t>
  </si>
  <si>
    <t>Maas, Alphen / Lith</t>
  </si>
  <si>
    <t>Wind farm</t>
  </si>
  <si>
    <t>Province</t>
  </si>
  <si>
    <t>Capacity (MW)</t>
  </si>
  <si>
    <t>Turbines</t>
  </si>
  <si>
    <t>Commissioning</t>
  </si>
  <si>
    <t>Notes/Ref</t>
  </si>
  <si>
    <t>Windplan Groen</t>
  </si>
  <si>
    <t>Flevoland</t>
  </si>
  <si>
    <t>Planned 2023</t>
  </si>
  <si>
    <t>[21]</t>
  </si>
  <si>
    <t>Noordoostpolder</t>
  </si>
  <si>
    <t>38 × Enercon E-126 7.5MW</t>
  </si>
  <si>
    <t>48 × Siemens 3.0DD-108 3MW</t>
  </si>
  <si>
    <t>[22]</t>
  </si>
  <si>
    <t>Wieringermeer</t>
  </si>
  <si>
    <t>North Holland</t>
  </si>
  <si>
    <t>82 × Nordex N117 3.6MW</t>
  </si>
  <si>
    <t>8 × Vestas V126 3.6MW</t>
  </si>
  <si>
    <t>9 × Other</t>
  </si>
  <si>
    <t>[23]</t>
  </si>
  <si>
    <t>Windplan Blauw</t>
  </si>
  <si>
    <t>37 × EnVentus V162-5.6MW</t>
  </si>
  <si>
    <t>24 × GE Cypress 5.5MW</t>
  </si>
  <si>
    <t>[24]</t>
  </si>
  <si>
    <t>Zeewolde</t>
  </si>
  <si>
    <t>[25]</t>
  </si>
  <si>
    <t>De Drentse Monden en Oostermoer</t>
  </si>
  <si>
    <t>Drenthe</t>
  </si>
  <si>
    <t>45 × Nordex N131 3.9MW</t>
  </si>
  <si>
    <t>[26]</t>
  </si>
  <si>
    <t>Westereems</t>
  </si>
  <si>
    <t>Groningen</t>
  </si>
  <si>
    <t>50 × Enercon E82 3MW</t>
  </si>
  <si>
    <t>2 × Senvion M6 6.15MW</t>
  </si>
  <si>
    <t>2 × Lagerwey L136 4.5MW</t>
  </si>
  <si>
    <t>[27]</t>
  </si>
  <si>
    <t>N33</t>
  </si>
  <si>
    <t>35 × Siemens Gamesa DD-230 R19 4.2MW</t>
  </si>
  <si>
    <t>[28]</t>
  </si>
  <si>
    <t>Princess Alexia Windpark</t>
  </si>
  <si>
    <t>36 × Senvion 3.4M104</t>
  </si>
  <si>
    <t>[29]</t>
  </si>
  <si>
    <t>Windpark Maasvlakte 2</t>
  </si>
  <si>
    <t>South Holland</t>
  </si>
  <si>
    <t>13 × Vestas V162 6.0MW</t>
  </si>
  <si>
    <t>9 × Vestas V117 4.3MW</t>
  </si>
  <si>
    <t>[30]</t>
  </si>
  <si>
    <t>Windpark Krammer</t>
  </si>
  <si>
    <t>Zeeland</t>
  </si>
  <si>
    <t>34 × Enercon E-115 3MW</t>
  </si>
  <si>
    <t>[31]</t>
  </si>
  <si>
    <t>Windpark Oostpolder</t>
  </si>
  <si>
    <t>21 × Enercon</t>
  </si>
  <si>
    <t>Windpark Kroningswind</t>
  </si>
  <si>
    <t>19 × Vestas</t>
  </si>
  <si>
    <t>[32]</t>
  </si>
  <si>
    <t>Windpark Oosterhorn</t>
  </si>
  <si>
    <t>18 × Vestas V136</t>
  </si>
  <si>
    <t>Windpark Delfzijl Zuid</t>
  </si>
  <si>
    <t>34 × Enercon E70</t>
  </si>
  <si>
    <t>GroWind</t>
  </si>
  <si>
    <t>21 × Vestas</t>
  </si>
  <si>
    <t>Windpark Delfzijl Noord</t>
  </si>
  <si>
    <t>19 × Nordex</t>
  </si>
  <si>
    <t>Windpark Geefsweer</t>
  </si>
  <si>
    <t>14 × Vestas 136</t>
  </si>
  <si>
    <t>Slufterdam</t>
  </si>
  <si>
    <t>14 × Vestas V112 3.6MW</t>
  </si>
  <si>
    <t>[33]</t>
  </si>
  <si>
    <t>Deil</t>
  </si>
  <si>
    <t>Gelderland</t>
  </si>
  <si>
    <t>11 × Vestas V136 4.2MW</t>
  </si>
  <si>
    <t>[34]</t>
  </si>
  <si>
    <t>Delfzijl-Zuid</t>
  </si>
  <si>
    <t>10 × Enercon E70 2MW</t>
  </si>
  <si>
    <t>10 × Enercon E70 2.3MW</t>
  </si>
  <si>
    <t>Koegorspolder</t>
  </si>
  <si>
    <t>21 × Vestas V80/2000</t>
  </si>
  <si>
    <t>Delfzijl Zuid</t>
  </si>
  <si>
    <t>14 × Enercon</t>
  </si>
  <si>
    <t>Rachel Carson</t>
  </si>
  <si>
    <t>(Eemmeerdijk)</t>
  </si>
  <si>
    <t>18 × NedWind 1MW</t>
  </si>
  <si>
    <t>Nameplate capacity</t>
  </si>
  <si>
    <t>(MW)</t>
  </si>
  <si>
    <t>Build</t>
  </si>
  <si>
    <t>Cost</t>
  </si>
  <si>
    <t>Cap.</t>
  </si>
  <si>
    <t>fac.</t>
  </si>
  <si>
    <t>Depth</t>
  </si>
  <si>
    <t>range (m)</t>
  </si>
  <si>
    <t>km to</t>
  </si>
  <si>
    <t>shore</t>
  </si>
  <si>
    <t>Refs.</t>
  </si>
  <si>
    <t>Wind farms in the North Sea</t>
  </si>
  <si>
    <t>Borssele I–II</t>
  </si>
  <si>
    <t>51°41′44″N 3°4′56″E</t>
  </si>
  <si>
    <t>94 × Siemens Gamesa 8 MW</t>
  </si>
  <si>
    <t>14–40</t>
  </si>
  <si>
    <t>Ørsted</t>
  </si>
  <si>
    <t>[37]</t>
  </si>
  <si>
    <t>Borssele III–IV</t>
  </si>
  <si>
    <t>51°41′50″N 2°55′22″E</t>
  </si>
  <si>
    <t>77 × MHI Vestas V164 9.5MW</t>
  </si>
  <si>
    <t>14–38</t>
  </si>
  <si>
    <t>Shell, Van Oord, Eneco, Partners Group, DGE</t>
  </si>
  <si>
    <t>[38]</t>
  </si>
  <si>
    <t>Borssele V</t>
  </si>
  <si>
    <t>2 × MHI Vestas 9.5MW</t>
  </si>
  <si>
    <t>Green giraffe holding, Investri Offshore, Van Oord</t>
  </si>
  <si>
    <t>[39]</t>
  </si>
  <si>
    <t>Egmond aan Zee (OWEZ)</t>
  </si>
  <si>
    <t>52°36′22″N 4°25′8″E</t>
  </si>
  <si>
    <t>36 × Vestas V90-3MW</t>
  </si>
  <si>
    <t>€200m</t>
  </si>
  <si>
    <t>15–18</t>
  </si>
  <si>
    <t>Nuon, Shell</t>
  </si>
  <si>
    <t>[40][41]</t>
  </si>
  <si>
    <t>Eneco Luchterduinen</t>
  </si>
  <si>
    <t>52°24′18″N 4°09′43″E</t>
  </si>
  <si>
    <t>43 × Vestas V112/3000</t>
  </si>
  <si>
    <t>€450 million</t>
  </si>
  <si>
    <t>18–24</t>
  </si>
  <si>
    <t>Eneco, Mitsubishi</t>
  </si>
  <si>
    <t>[42]</t>
  </si>
  <si>
    <t>Gemini</t>
  </si>
  <si>
    <t>54°2′13″N 5°57′54″E</t>
  </si>
  <si>
    <t>150 × Siemens SWT- 4.0–130</t>
  </si>
  <si>
    <t>€2.8 b</t>
  </si>
  <si>
    <t>28–36</t>
  </si>
  <si>
    <t>Northland Power, Siemens, Van Oord, HVC Groep</t>
  </si>
  <si>
    <t>[43][44]</t>
  </si>
  <si>
    <t>Hollandse Kust (Noord) V</t>
  </si>
  <si>
    <t>52°43′10″N 4°14′14″E</t>
  </si>
  <si>
    <t>69 × Siemens Gamesa 11.0-200 DD</t>
  </si>
  <si>
    <t>15–28</t>
  </si>
  <si>
    <t>18.5</t>
  </si>
  <si>
    <t>Shell, Eneco</t>
  </si>
  <si>
    <t>[45]</t>
  </si>
  <si>
    <t>Hollandse Kust (Zuid) I–IV</t>
  </si>
  <si>
    <t>52°19′15″N 4°2′36″E</t>
  </si>
  <si>
    <t>140 × Siemens Gamesa 11.0-200 DD</t>
  </si>
  <si>
    <t>18–28</t>
  </si>
  <si>
    <t>18–36</t>
  </si>
  <si>
    <t>Vattenfall/BASF</t>
  </si>
  <si>
    <t>[46][47]</t>
  </si>
  <si>
    <t>Princess Amalia</t>
  </si>
  <si>
    <t>52°35′16″N 4°13′23″E</t>
  </si>
  <si>
    <t>60 × Vestas V80-2MW</t>
  </si>
  <si>
    <t>€350m</t>
  </si>
  <si>
    <t>19–24</t>
  </si>
  <si>
    <t>Eneco Energie</t>
  </si>
  <si>
    <t>[48][49]</t>
  </si>
  <si>
    <t>Wind farms in the IJsselmeer</t>
  </si>
  <si>
    <t>Friesland</t>
  </si>
  <si>
    <t>53°2′26″N 5°16′59″E</t>
  </si>
  <si>
    <t>89 × Siemens SWT-4.3–130</t>
  </si>
  <si>
    <t>€300m</t>
  </si>
  <si>
    <t>3–6</t>
  </si>
  <si>
    <t>Windpark Fryslân B.V.</t>
  </si>
  <si>
    <t>[50][51][52][53]</t>
  </si>
  <si>
    <t>IJsselmeer Buitendijks (Windplan Blauw)</t>
  </si>
  <si>
    <t>24 × GE Cypress 5.5 MW</t>
  </si>
  <si>
    <t>[54]</t>
  </si>
  <si>
    <t>Irene Vorrink (decommissioned 2022)</t>
  </si>
  <si>
    <t>52°35′53″N 5°35′20″E</t>
  </si>
  <si>
    <t>28 × Nordtank NTK600/43</t>
  </si>
  <si>
    <t>GBP 19m</t>
  </si>
  <si>
    <t>2–3</t>
  </si>
  <si>
    <t>0.1</t>
  </si>
  <si>
    <t>[55][56]</t>
  </si>
  <si>
    <t>Lely (decommissioned 2016)</t>
  </si>
  <si>
    <t>52°47′49″N 5°7′8″E</t>
  </si>
  <si>
    <t>4 × Nedwind 500 kW/41</t>
  </si>
  <si>
    <t>GBP 4.4m</t>
  </si>
  <si>
    <t>3–4</t>
  </si>
  <si>
    <t>0.8</t>
  </si>
  <si>
    <t>Nuon</t>
  </si>
  <si>
    <t>[57]</t>
  </si>
  <si>
    <t>Westermeerwind (Noordoostpolder)</t>
  </si>
  <si>
    <t>52°43′50″N 5°34′50″E</t>
  </si>
  <si>
    <t>48 × Siemens SWT-3.0-DD</t>
  </si>
  <si>
    <t>4–7</t>
  </si>
  <si>
    <t>0.7–1.2</t>
  </si>
  <si>
    <t>Westermeerwind BV</t>
  </si>
  <si>
    <t>[58]</t>
  </si>
  <si>
    <t>#</t>
  </si>
  <si>
    <t>Verified</t>
  </si>
  <si>
    <t>Project name</t>
  </si>
  <si>
    <t>Size [MW]</t>
  </si>
  <si>
    <t># Panels</t>
  </si>
  <si>
    <t>Type</t>
  </si>
  <si>
    <t>Lead Companies &amp; Organizations</t>
  </si>
  <si>
    <t>Operating</t>
  </si>
  <si>
    <t>Est. energy generation [kWh/jr]</t>
  </si>
  <si>
    <t>SDE+</t>
  </si>
  <si>
    <t>Under construction</t>
  </si>
  <si>
    <t>Midden-Groningen</t>
  </si>
  <si>
    <t>Hoogezand-Sappemeer</t>
  </si>
  <si>
    <t>Field</t>
  </si>
  <si>
    <t>Chint Solar / Astronergy, Powerfield</t>
  </si>
  <si>
    <t>Yes</t>
  </si>
  <si>
    <t>Operational</t>
  </si>
  <si>
    <t>Scaldia</t>
  </si>
  <si>
    <t>Borsele/Vlissingen</t>
  </si>
  <si>
    <t>IB Vogt, Solarfields, Solarpark Zeeland (Hans Hoven)</t>
  </si>
  <si>
    <t>Budel</t>
  </si>
  <si>
    <t>Nyrstar Budel</t>
  </si>
  <si>
    <t>Noord-Brabant</t>
  </si>
  <si>
    <t>Solarcentury, Encavis, Nyrstar, Rabobank</t>
  </si>
  <si>
    <t>Ooltgensplaat</t>
  </si>
  <si>
    <t>Zuid-Holland</t>
  </si>
  <si>
    <t>Enerstroom</t>
  </si>
  <si>
    <t>Sunport Delfzijl</t>
  </si>
  <si>
    <t>Wirsol (finance, construct, and manage), Sunport Delfzijl</t>
  </si>
  <si>
    <t>Shell Moerdijk</t>
  </si>
  <si>
    <t>Shell</t>
  </si>
  <si>
    <t>Veendam</t>
  </si>
  <si>
    <t>Chint Solar / Astronergy, Powerfield, Blue Elephant Energy, Goldbeck</t>
  </si>
  <si>
    <t>Groene Hoek</t>
  </si>
  <si>
    <t>Hoofddorp</t>
  </si>
  <si>
    <t>Noord-Holland</t>
  </si>
  <si>
    <t>SolarEnergyWorks, F&amp;S Solar, Blue Elephant Energy, SADC (land)</t>
  </si>
  <si>
    <t>Andijk</t>
  </si>
  <si>
    <t>Andijk Zuid, Medemblik</t>
  </si>
  <si>
    <t>Chint Solar / Astronergy, Goldbeck Solar, Blue Elephant Energy, VOF bedrijventerrein zuid, Gemeente Medemblik</t>
  </si>
  <si>
    <t>Lange Runde</t>
  </si>
  <si>
    <t>Emmen</t>
  </si>
  <si>
    <t>Belectric, SolarEnergyWorks, Statkraft, Blue Elephant Energy, Gemeente Emmen</t>
  </si>
  <si>
    <t>Middelburg</t>
  </si>
  <si>
    <t>Middelburg, Torenweg</t>
  </si>
  <si>
    <t>Groenleven, Obton</t>
  </si>
  <si>
    <t>Stadskanaal 'Bedrijventerrein'</t>
  </si>
  <si>
    <t>Stadskanaal</t>
  </si>
  <si>
    <t>SolarEnergy Works, Bejulo, Obton</t>
  </si>
  <si>
    <t>Emmeloord</t>
  </si>
  <si>
    <t>Noordoostpolder, Emmen</t>
  </si>
  <si>
    <t>Hoogveld-Uden</t>
  </si>
  <si>
    <t>Uden</t>
  </si>
  <si>
    <t>TP Solar, Vattenfall &amp; Powerpeers (buys electricity), Gemeente Uden</t>
  </si>
  <si>
    <t>Woldjerspoor</t>
  </si>
  <si>
    <t>Groenleven, ARCG, Provincie Groningen</t>
  </si>
  <si>
    <t>Rilland</t>
  </si>
  <si>
    <t>Cooperation Unisun Energy, Rabobank Roosendaal</t>
  </si>
  <si>
    <t>de Kie</t>
  </si>
  <si>
    <t>Franeker</t>
  </si>
  <si>
    <t>SolarFields, IB Vogt</t>
  </si>
  <si>
    <t>De Vaandel</t>
  </si>
  <si>
    <t>Heerhugowaard</t>
  </si>
  <si>
    <t>Ecorus, ASN, PDENH</t>
  </si>
  <si>
    <t>Avri Solar</t>
  </si>
  <si>
    <t>Geldermalsen</t>
  </si>
  <si>
    <t>Solarfields / IB Vogt, AVRI Solar BV, Topfonds Gelderland, Triodos Bank</t>
  </si>
  <si>
    <t>Royal Dekker</t>
  </si>
  <si>
    <t>26 locations</t>
  </si>
  <si>
    <t>Roof</t>
  </si>
  <si>
    <t>Marum</t>
  </si>
  <si>
    <t>Solarfields</t>
  </si>
  <si>
    <t>Distributioncenter Venlo</t>
  </si>
  <si>
    <t>Venlo</t>
  </si>
  <si>
    <t>Limburg</t>
  </si>
  <si>
    <t>Etriplus, KiesZon, Provincie Limburg</t>
  </si>
  <si>
    <t>Ameland</t>
  </si>
  <si>
    <t>Solarcentury, Gemeente Ameland, Amelander Energie Coöperatie, Eneco</t>
  </si>
  <si>
    <t>Scania Production Zwolle</t>
  </si>
  <si>
    <t>Zwolle</t>
  </si>
  <si>
    <t>Overijssel</t>
  </si>
  <si>
    <t>Zonneplan, Scania Production</t>
  </si>
  <si>
    <t>Zonnepark XXL, TT Circuit Assen</t>
  </si>
  <si>
    <t>Assen</t>
  </si>
  <si>
    <t>Zonnepark XXL, Groenleven, ABN Amro &amp; Drentse Energie Organisatie</t>
  </si>
  <si>
    <t>Solar Campus Purmerend</t>
  </si>
  <si>
    <t>Purmerend</t>
  </si>
  <si>
    <t>Alleco Solar Energy, Ecorus Projects, Participatiefonds Duurzame Economie Noord-Holland</t>
  </si>
  <si>
    <t>Rhenus Contract Logistics</t>
  </si>
  <si>
    <t>KiesZon, Rhenus, Stichting MOED</t>
  </si>
  <si>
    <t>ABC Westland Agri &amp; Food</t>
  </si>
  <si>
    <t>Poeldijk</t>
  </si>
  <si>
    <t>Kuyvenhoven Electrotechniek, ABC Westland Beheer</t>
  </si>
  <si>
    <t>Noordwolde</t>
  </si>
  <si>
    <t>Tautus Solar</t>
  </si>
  <si>
    <t>Wolvega</t>
  </si>
  <si>
    <t>Tautus Solar, Pfalsz Solar + Gutami Solar</t>
  </si>
  <si>
    <t>de Groene Weuste</t>
  </si>
  <si>
    <t>Weuste, Wierden-Noord</t>
  </si>
  <si>
    <t>Stichting Duurzame Energie Wierden Enter, Sunwatt BV</t>
  </si>
  <si>
    <t>Apeldoorn</t>
  </si>
  <si>
    <t>Over Morgen, Encon, WO Solar Engineering, Gemeente Apeldoorn, Rabobank</t>
  </si>
  <si>
    <t>De Zwette</t>
  </si>
  <si>
    <t>Leeuwarden</t>
  </si>
  <si>
    <t>Ecorus Projects</t>
  </si>
  <si>
    <t>Tesla Factory Tilburg</t>
  </si>
  <si>
    <t>Tilburg</t>
  </si>
  <si>
    <t>Ikaros Solar Belgium NV, SEGRO</t>
  </si>
  <si>
    <t>Snowworld Landgraaf</t>
  </si>
  <si>
    <t>Landgraaf</t>
  </si>
  <si>
    <t>Kieszon</t>
  </si>
  <si>
    <t>Distribution centers Heineken</t>
  </si>
  <si>
    <t>Oss, Drachten, Etten-Leur, Rotterdam, Amsterdam, Heerlen, Houten en Deventer</t>
  </si>
  <si>
    <t>SolarAccess, Triodos Renewables Europe Fund</t>
  </si>
  <si>
    <t>Twence Tienbunderweg</t>
  </si>
  <si>
    <t>Twente, Twence Terrein</t>
  </si>
  <si>
    <t>SolarCentury, Twence</t>
  </si>
  <si>
    <t>DC Ahold Pijnacker</t>
  </si>
  <si>
    <t>Pijnacker</t>
  </si>
  <si>
    <t>Ecorus Projects, Ahold</t>
  </si>
  <si>
    <t>Nissan distributioncenter</t>
  </si>
  <si>
    <t>Qurrent, ASN Bank, Duurzaamheidsfonds Amsterdam, ZonnepanelenDelen</t>
  </si>
  <si>
    <t>Wehkamp</t>
  </si>
  <si>
    <t>IZEN, WDP (Warehouses De Pauw)</t>
  </si>
  <si>
    <t>Galecop</t>
  </si>
  <si>
    <t>Nieuwegein</t>
  </si>
  <si>
    <t>NewSolar</t>
  </si>
  <si>
    <t>De Uithof</t>
  </si>
  <si>
    <t>Groenleven, De Uithof</t>
  </si>
  <si>
    <t>Xperal Waardenburg</t>
  </si>
  <si>
    <t>Waardenburg</t>
  </si>
  <si>
    <t>Xperal, Plomp Onroerend Goed, Plospan</t>
  </si>
  <si>
    <t>Portena Logistiek - Zonel</t>
  </si>
  <si>
    <t>Heerenveen</t>
  </si>
  <si>
    <t>Zonel Energy Systems, Portena Logistiek</t>
  </si>
  <si>
    <t>Floriade</t>
  </si>
  <si>
    <t>Haarlemmermeer</t>
  </si>
  <si>
    <t>Siemens, Nuon</t>
  </si>
  <si>
    <t>No</t>
  </si>
  <si>
    <t>ThyssenKrupp</t>
  </si>
  <si>
    <t>Veghel/Zwijndrecht</t>
  </si>
  <si>
    <t>Kieszon, ThyssenKrupp</t>
  </si>
  <si>
    <t>Tomassen Duck-To</t>
  </si>
  <si>
    <t>Ermelo</t>
  </si>
  <si>
    <t>Groenleven, Duck-To-Farm</t>
  </si>
  <si>
    <t>de Kwekerij</t>
  </si>
  <si>
    <t>Sunwatt De Kwekerij, Econnetic, Qurrent, NL Greenlabel, IQ-Solar, Gemeente Bronckhorst</t>
  </si>
  <si>
    <t>Azewijn</t>
  </si>
  <si>
    <t>Pfixx Solar</t>
  </si>
  <si>
    <t>Bunnikplants</t>
  </si>
  <si>
    <t>Bleiswijk</t>
  </si>
  <si>
    <t>SolSolutions, Bunnikplants</t>
  </si>
  <si>
    <t>Special mention: Lingewaard Bergerden</t>
  </si>
  <si>
    <t>Lingewaard, Next Garden area</t>
  </si>
  <si>
    <t>Floating</t>
  </si>
  <si>
    <t>Burger initiatief, Cooperatie Lingewaard Energie, Tenten Solar</t>
  </si>
  <si>
    <t>https://thenetherlands.solarplaza.com/top-50-solar-projects-in-the-netherlands</t>
  </si>
  <si>
    <t>https://nl.wikipedia.org/wiki/Lijst_van_elektriciteitscentrales_in_Nederland</t>
  </si>
  <si>
    <t>https://en.wikipedia.org/wiki/Wind_power_in_the_Netherlands#Offshore_wind_power</t>
  </si>
  <si>
    <t>Commissioned</t>
  </si>
  <si>
    <t>Block</t>
  </si>
  <si>
    <t>Moorburg</t>
  </si>
  <si>
    <t>Retrofitted</t>
  </si>
  <si>
    <t>GT 7</t>
  </si>
  <si>
    <t>GT2 und GT3</t>
  </si>
  <si>
    <t>Albatros</t>
  </si>
  <si>
    <t>54°29′1″N 6°15′8″E</t>
  </si>
  <si>
    <t>16 × Siemens SWT-7.0-154</t>
  </si>
  <si>
    <t>€400 million</t>
  </si>
  <si>
    <t>EnBW, Enbridge</t>
  </si>
  <si>
    <t>[1]</t>
  </si>
  <si>
    <t>[2]</t>
  </si>
  <si>
    <t>Alpha Ventus</t>
  </si>
  <si>
    <t>54°1′0″N 6°36′0″E</t>
  </si>
  <si>
    <t>6 × Multibrid M5000,</t>
  </si>
  <si>
    <t>6 × REpower 5M</t>
  </si>
  <si>
    <t>€250 million</t>
  </si>
  <si>
    <t>50.8% (2011)[3]</t>
  </si>
  <si>
    <t>EWE 47.5%</t>
  </si>
  <si>
    <t>E.ON 26.25%</t>
  </si>
  <si>
    <t>Vattenfall 26.25%</t>
  </si>
  <si>
    <t>[w 1][4][5][6]</t>
  </si>
  <si>
    <t>Amrumbank West</t>
  </si>
  <si>
    <t>54°26′00″N 7°41′0″E</t>
  </si>
  <si>
    <t>80 × Siemens SWT-3.6-120</t>
  </si>
  <si>
    <t>44.9%</t>
  </si>
  <si>
    <t>E.ON</t>
  </si>
  <si>
    <t>[7]</t>
  </si>
  <si>
    <t>54°46′59″N 14°07′16″E</t>
  </si>
  <si>
    <t>60 × Siemens-Gamesa SWT-6.0-154</t>
  </si>
  <si>
    <t>€1.4 billion</t>
  </si>
  <si>
    <t>44.2%</t>
  </si>
  <si>
    <t>23-37</t>
  </si>
  <si>
    <r>
      <t>Energy Infrastructure Partners AG,</t>
    </r>
    <r>
      <rPr>
        <vertAlign val="superscript"/>
        <sz val="11"/>
        <color theme="1"/>
        <rFont val="Calibri"/>
        <family val="2"/>
        <scheme val="minor"/>
      </rPr>
      <t>[8]</t>
    </r>
    <r>
      <rPr>
        <sz val="11"/>
        <color theme="1"/>
        <rFont val="Calibri"/>
        <family val="2"/>
        <scheme val="minor"/>
      </rPr>
      <t xml:space="preserve"> RWE, Equinor</t>
    </r>
  </si>
  <si>
    <t>BARD Offshore 1</t>
  </si>
  <si>
    <t>54°21′18″N 5°58′48″E</t>
  </si>
  <si>
    <t>80 × BARD 5.0</t>
  </si>
  <si>
    <t>€2.9 billion</t>
  </si>
  <si>
    <t>39.9%</t>
  </si>
  <si>
    <t>Ocean Breeze Energy</t>
  </si>
  <si>
    <t>[w 2][9]</t>
  </si>
  <si>
    <t>Borkum Riffgrund I</t>
  </si>
  <si>
    <t>53°58′01″N 6°33′14″E</t>
  </si>
  <si>
    <t>78 × Siemens SWT-4.0-120</t>
  </si>
  <si>
    <t>€1.25 billion</t>
  </si>
  <si>
    <t>36.5%</t>
  </si>
  <si>
    <t>23-29</t>
  </si>
  <si>
    <t>Ørsted, Kirkbi, Oticon</t>
  </si>
  <si>
    <t>[w 3]</t>
  </si>
  <si>
    <t>Borkum Riffgrund 2</t>
  </si>
  <si>
    <t>54°58′0″N 6°29′44″E</t>
  </si>
  <si>
    <t>56 x V164-8.0 MW MHI Vestas</t>
  </si>
  <si>
    <t>29.9%</t>
  </si>
  <si>
    <t>[10]</t>
  </si>
  <si>
    <t>Breitling</t>
  </si>
  <si>
    <t>54°9′40″N 12°7′52″E</t>
  </si>
  <si>
    <t>1x Nordex N90 2.5MW</t>
  </si>
  <si>
    <t>0.5</t>
  </si>
  <si>
    <t>0.3</t>
  </si>
  <si>
    <t>Wind-Projekt GMBH</t>
  </si>
  <si>
    <t>[11]</t>
  </si>
  <si>
    <t>Butendiek</t>
  </si>
  <si>
    <t>55°01′08″N 7°46′26″E</t>
  </si>
  <si>
    <t>80 × Siemens SWT-3.6</t>
  </si>
  <si>
    <t>[w 4]</t>
  </si>
  <si>
    <t>DanTysk</t>
  </si>
  <si>
    <t>55°8′24″N 7°12′0″E</t>
  </si>
  <si>
    <t>80 × Siemens SWP-3.6-120</t>
  </si>
  <si>
    <t>$900 million</t>
  </si>
  <si>
    <t>51.5%</t>
  </si>
  <si>
    <t>21-31</t>
  </si>
  <si>
    <t>Stadtwerke München</t>
  </si>
  <si>
    <t>[w 5][11]</t>
  </si>
  <si>
    <t>Ems Emden</t>
  </si>
  <si>
    <t>53°19′57″N 7°12′36″E</t>
  </si>
  <si>
    <t>1x Enercon E-112</t>
  </si>
  <si>
    <t>0.6</t>
  </si>
  <si>
    <t>[w 6][12]</t>
  </si>
  <si>
    <t>Baltic 1</t>
  </si>
  <si>
    <t>54°36′50″N 12°40′0″E</t>
  </si>
  <si>
    <t>21x Siemens SWT 2.3-93</t>
  </si>
  <si>
    <t>€300 million</t>
  </si>
  <si>
    <t>48.2% (2012)[13]</t>
  </si>
  <si>
    <t>16-19</t>
  </si>
  <si>
    <t>EnBW</t>
  </si>
  <si>
    <t>[w 7]</t>
  </si>
  <si>
    <t>EnBW Baltic 2</t>
  </si>
  <si>
    <t>55°00′00″N 13°12′00″E</t>
  </si>
  <si>
    <t>80 × Siemens SWT 3.6-120</t>
  </si>
  <si>
    <t>23-44</t>
  </si>
  <si>
    <t>[w 8][14][15]</t>
  </si>
  <si>
    <r>
      <t>Global Tech I</t>
    </r>
    <r>
      <rPr>
        <sz val="9.35"/>
        <color theme="1"/>
        <rFont val="Calibri"/>
        <family val="2"/>
        <scheme val="minor"/>
      </rPr>
      <t> [de]</t>
    </r>
  </si>
  <si>
    <t>54°15′43″N 6°24′38″E</t>
  </si>
  <si>
    <t>80 × Multibrid M5000</t>
  </si>
  <si>
    <t>[w 9]</t>
  </si>
  <si>
    <t>Gode Wind 1 &amp; 2</t>
  </si>
  <si>
    <t>54°03′00″N 07°01′00″E</t>
  </si>
  <si>
    <t>97 × Siemens SWT-6.0-154</t>
  </si>
  <si>
    <t>€2.2 billion</t>
  </si>
  <si>
    <t>44.0%</t>
  </si>
  <si>
    <t>[16]</t>
  </si>
  <si>
    <t>Hohe See</t>
  </si>
  <si>
    <t>54°26′0″N 6°28′0″E</t>
  </si>
  <si>
    <t>71 × Siemens SWT-7.0-154</t>
  </si>
  <si>
    <t>€1.8 billion</t>
  </si>
  <si>
    <t>[17][18][2]</t>
  </si>
  <si>
    <t>Hooksiel</t>
  </si>
  <si>
    <t>53°38′13″N 8°6′14″E</t>
  </si>
  <si>
    <t>1x Bard 5.0</t>
  </si>
  <si>
    <t>0.4</t>
  </si>
  <si>
    <t>[w 10][19][20]</t>
  </si>
  <si>
    <t>Meerwind Süd/Ost</t>
  </si>
  <si>
    <t>54°23′0″N 7°41′0″E</t>
  </si>
  <si>
    <t>€1.3b</t>
  </si>
  <si>
    <t>22-26</t>
  </si>
  <si>
    <t>WindMW GmbH.</t>
  </si>
  <si>
    <t>[w 11][21]</t>
  </si>
  <si>
    <t>Merkur</t>
  </si>
  <si>
    <t>54°2′0″N 6°33′0″E</t>
  </si>
  <si>
    <t>66 x GE Haliade 150-6MW</t>
  </si>
  <si>
    <t>€1.6 billion</t>
  </si>
  <si>
    <t>TRIG /APG</t>
  </si>
  <si>
    <r>
      <t>[23]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[24]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[25]</t>
    </r>
  </si>
  <si>
    <t>Nordsee One</t>
  </si>
  <si>
    <t>53°58′44″N 6°48′50″E</t>
  </si>
  <si>
    <t>54 × Senvion 6.2M126</t>
  </si>
  <si>
    <t>Northland Power, Innogy</t>
  </si>
  <si>
    <t>Nordsee Ost</t>
  </si>
  <si>
    <t>48 × Senvion 6.2M126</t>
  </si>
  <si>
    <t>Innogy</t>
  </si>
  <si>
    <t>[w 12]</t>
  </si>
  <si>
    <t>Riffgat</t>
  </si>
  <si>
    <t>53°41′24″N 6°28′48″E</t>
  </si>
  <si>
    <t>30 × Siemens SWT-3.6-120</t>
  </si>
  <si>
    <t>€480 million</t>
  </si>
  <si>
    <t>16-24</t>
  </si>
  <si>
    <t>15-42</t>
  </si>
  <si>
    <t>ENOVA, EWE</t>
  </si>
  <si>
    <t>[w 13][27][28]</t>
  </si>
  <si>
    <t>Sandbank</t>
  </si>
  <si>
    <t>55°11′30″N 06°51′30″E</t>
  </si>
  <si>
    <t>72 × Siemens SWT-4.0-130</t>
  </si>
  <si>
    <t>€1.2 billion</t>
  </si>
  <si>
    <t>53.2%</t>
  </si>
  <si>
    <t>24-34</t>
  </si>
  <si>
    <t>[w 14][29]</t>
  </si>
  <si>
    <t>Trianel Windpark Borkum (phase 1)</t>
  </si>
  <si>
    <t>54°2′30″N 6°28′0″E</t>
  </si>
  <si>
    <t>40 × Areva M5000-116</t>
  </si>
  <si>
    <t>€900 million</t>
  </si>
  <si>
    <t>28-33</t>
  </si>
  <si>
    <t>Trianel</t>
  </si>
  <si>
    <t>[w 15]</t>
  </si>
  <si>
    <t>Veja Mate</t>
  </si>
  <si>
    <t>54°19′00″N 5°52′0″E</t>
  </si>
  <si>
    <t>67 × Siemens SWT-6.0-154</t>
  </si>
  <si>
    <t>€1.9 billion</t>
  </si>
  <si>
    <t>45.4% (projected)</t>
  </si>
  <si>
    <t>Highland Group Holdings Ltd, Siemens Financial Services, Copenhagen Infrastructure Partners</t>
  </si>
  <si>
    <t>Wikinger</t>
  </si>
  <si>
    <t>54°50′2″N 14°4′5″E</t>
  </si>
  <si>
    <t>70 × Adwen AD 5-135</t>
  </si>
  <si>
    <t>Iberdrola</t>
  </si>
  <si>
    <t>[31][32][33]</t>
  </si>
  <si>
    <t>Trianel Windpark Borkum</t>
  </si>
  <si>
    <t>(phase 2)</t>
  </si>
  <si>
    <t>32 x Senvion 6.2M152</t>
  </si>
  <si>
    <t>25-35</t>
  </si>
  <si>
    <t>[34][35][36]</t>
  </si>
  <si>
    <t>Coordinates</t>
  </si>
  <si>
    <t>Capacity factor</t>
  </si>
  <si>
    <t>Depth range</t>
  </si>
  <si>
    <t>(m)</t>
  </si>
  <si>
    <t>Distance to</t>
  </si>
  <si>
    <t>shore (km)</t>
  </si>
  <si>
    <t>Arkona Wind Park</t>
  </si>
  <si>
    <t xml:space="preserve">Construction year </t>
  </si>
  <si>
    <t xml:space="preserve">Total </t>
  </si>
  <si>
    <t xml:space="preserve">output (MW) </t>
  </si>
  <si>
    <t>(installed)</t>
  </si>
  <si>
    <t xml:space="preserve">Number (WKA) </t>
  </si>
  <si>
    <t xml:space="preserve">Type (WKA) </t>
  </si>
  <si>
    <t xml:space="preserve">Place </t>
  </si>
  <si>
    <t>(city / municipality / community association)</t>
  </si>
  <si>
    <t>Land</t>
  </si>
  <si>
    <t xml:space="preserve">Coordinates </t>
  </si>
  <si>
    <t xml:space="preserve">Project planner / operator </t>
  </si>
  <si>
    <t>Holtriem wind farm</t>
  </si>
  <si>
    <t>2016-2018</t>
  </si>
  <si>
    <t xml:space="preserve">Vestas V39-500kW (2 ×) </t>
  </si>
  <si>
    <t xml:space="preserve">Enercon E-40 / 5.40 (11 ×) </t>
  </si>
  <si>
    <t xml:space="preserve">Enercon E-66 / 15.66 (31 ×) </t>
  </si>
  <si>
    <t xml:space="preserve">Enercon E-48 (3 ×) </t>
  </si>
  <si>
    <t xml:space="preserve">Enercon E-70 (28 ×) </t>
  </si>
  <si>
    <t xml:space="preserve">Enercon E-82 (40 ×) </t>
  </si>
  <si>
    <t xml:space="preserve">Enercon E-92 (5 ×) </t>
  </si>
  <si>
    <t xml:space="preserve">Enercon E-115 (3 ×) </t>
  </si>
  <si>
    <t>Enercon E-101 (15 ×)</t>
  </si>
  <si>
    <t>Holtriem municipality</t>
  </si>
  <si>
    <t>Lower Saxony</t>
  </si>
  <si>
    <t>53 ° 36 ′ 37 ″ N , 7 ° 25 ′ 45 ″ O</t>
  </si>
  <si>
    <t>WP Norderland &amp; Holtriemer Hammerich I</t>
  </si>
  <si>
    <t>Reußenköge community wind farm</t>
  </si>
  <si>
    <t>2009–2010</t>
  </si>
  <si>
    <t>2016-2017</t>
  </si>
  <si>
    <t xml:space="preserve">Vestas V80-2MW (9 ×) </t>
  </si>
  <si>
    <t xml:space="preserve">REpower MM70 (1 ×) </t>
  </si>
  <si>
    <t xml:space="preserve">REpower MM82 (14 ×) </t>
  </si>
  <si>
    <t xml:space="preserve">Vestas V112-3.3MW (43 ×) </t>
  </si>
  <si>
    <t>Vestas V112-3.45MW (17 ×)</t>
  </si>
  <si>
    <t>Reußenköge</t>
  </si>
  <si>
    <t>54 ° 36 ′ 40 ″ N , 8 ° 54 ′ 13 ″ O</t>
  </si>
  <si>
    <t>WP Reußenköge I – V, Dirkshof, Diverse</t>
  </si>
  <si>
    <t>RH 2 -Werder / Kessin / Altentreptow</t>
  </si>
  <si>
    <t>2003–2004</t>
  </si>
  <si>
    <t>2011–2012</t>
  </si>
  <si>
    <t>2014–2015</t>
  </si>
  <si>
    <t>Vestas V80-2MW (13 ×)</t>
  </si>
  <si>
    <t>Enercon E-53 (1 ×)</t>
  </si>
  <si>
    <t xml:space="preserve">Enercon E-126 (15 ×) </t>
  </si>
  <si>
    <t>Enercon E-82 E2 (13 ×)</t>
  </si>
  <si>
    <t>Enercon E-101 (4 ×)</t>
  </si>
  <si>
    <t>Enercon E-92 (7 ×)</t>
  </si>
  <si>
    <t>Vestas V112-3.3MW (1 ×)</t>
  </si>
  <si>
    <t>Treptower Tollensewinkel</t>
  </si>
  <si>
    <t>Mecklenburg-Western Pomerania</t>
  </si>
  <si>
    <t>53 ° 42 ′ 55 ″ N , 13 ° 19 ′ 11 ″ O</t>
  </si>
  <si>
    <t xml:space="preserve">WIND project </t>
  </si>
  <si>
    <t>Stoß-Teuchern wind farm</t>
  </si>
  <si>
    <t>2017-2018</t>
  </si>
  <si>
    <t xml:space="preserve">Enercon E-66 / 15.66 (25 ×) </t>
  </si>
  <si>
    <t xml:space="preserve">GE Wind Energy 1.5sl (7 ×) </t>
  </si>
  <si>
    <t xml:space="preserve">Enercon E-70 (9 ×) </t>
  </si>
  <si>
    <t xml:space="preserve">Enercon E-82 (1 ×) </t>
  </si>
  <si>
    <t xml:space="preserve">Enercon E-126 (3 ×) </t>
  </si>
  <si>
    <t xml:space="preserve">Enercon E-82 E2 (12 ×) </t>
  </si>
  <si>
    <t xml:space="preserve">Vestas V112-3.0MW (4 ×) </t>
  </si>
  <si>
    <t xml:space="preserve">Enercon E-101 (10 ×) </t>
  </si>
  <si>
    <t xml:space="preserve">Enercon E-115 (2 ×) </t>
  </si>
  <si>
    <t xml:space="preserve">Enercon E-126 EP3 (3 ×) </t>
  </si>
  <si>
    <t>Enercon E-138 EP3 (4 ×)</t>
  </si>
  <si>
    <t>Saxony-Anhalt</t>
  </si>
  <si>
    <t>51 ° 7 ′ 54 ″ N , 11 ° 57 ′ 51 ″ O</t>
  </si>
  <si>
    <t>AEZ GmbH, Thüga , WP Prittitz</t>
  </si>
  <si>
    <t>Hüselitz wind farm [1]</t>
  </si>
  <si>
    <t>2015–2016</t>
  </si>
  <si>
    <t xml:space="preserve">Vestas V112 - 3.3MW (42 ×) </t>
  </si>
  <si>
    <t xml:space="preserve">Vestas V126 - 4.5MW (4 ×) </t>
  </si>
  <si>
    <t>Tangerhütte - Hüselitz</t>
  </si>
  <si>
    <t>52 ° 30 ′ 57 ″ N , 11 ° 46 ′ 51 ″ O</t>
  </si>
  <si>
    <t>CPC Germania GmbH &amp; Co. KG</t>
  </si>
  <si>
    <t>Wind field Wangenheim-Hochheim-Ballstädt-Westhausen</t>
  </si>
  <si>
    <t>2013–2014</t>
  </si>
  <si>
    <t xml:space="preserve">Tacke TW 1.5s (19 ×) </t>
  </si>
  <si>
    <t xml:space="preserve">Enercon E-66 / 18.70 (7 ×) </t>
  </si>
  <si>
    <t xml:space="preserve">Vestas V90-2MW (16 ×) </t>
  </si>
  <si>
    <t xml:space="preserve">Enercon E-82 (4 ×) </t>
  </si>
  <si>
    <t xml:space="preserve">Enercon E-82 E2 (3 ×) </t>
  </si>
  <si>
    <t xml:space="preserve">Vestas V112–3.0MW (7 ×) </t>
  </si>
  <si>
    <t>Nordex N117 / 2400 (7 ×)</t>
  </si>
  <si>
    <t xml:space="preserve">Bad Langensalza </t>
  </si>
  <si>
    <t>Nessetal</t>
  </si>
  <si>
    <t>Thuringia</t>
  </si>
  <si>
    <t>51 ° 1 ′ 54 ″ N , 10 ° 37 ′ 47 ″ O</t>
  </si>
  <si>
    <t>Boreas, Enercon Invest, GSW</t>
  </si>
  <si>
    <t xml:space="preserve">Windpark Esperstedt-Obhausen </t>
  </si>
  <si>
    <t>2005–2006</t>
  </si>
  <si>
    <t xml:space="preserve">Enercon E-66 / 18.70 (30 ×) </t>
  </si>
  <si>
    <t xml:space="preserve">Enercon E-70 (5 ×) </t>
  </si>
  <si>
    <t xml:space="preserve">Fuhrländer FL 2500 (16 ×) </t>
  </si>
  <si>
    <t xml:space="preserve">Enercon E-53 (1 ×) </t>
  </si>
  <si>
    <t xml:space="preserve">Enercon E-82 E2 (1 ×) </t>
  </si>
  <si>
    <t>Enercon E-101 (5 ×)</t>
  </si>
  <si>
    <t>Mücheln (Geiseltal)</t>
  </si>
  <si>
    <t>Teutschenthal</t>
  </si>
  <si>
    <t>Weida-Land</t>
  </si>
  <si>
    <t>51 ° 23 ′ 44 ″ N , 11 ° 42 ′ 33 ″ O</t>
  </si>
  <si>
    <t>HSE, MBBF, Global Wind Power, N-ERGIE</t>
  </si>
  <si>
    <t>Feldheim wind farm</t>
  </si>
  <si>
    <t xml:space="preserve">BWU 1000/57 (1 ×) </t>
  </si>
  <si>
    <t xml:space="preserve">Enercon E-66 / 15.66 (4 ×) </t>
  </si>
  <si>
    <t xml:space="preserve">Enercon E-70 (16 ×) </t>
  </si>
  <si>
    <t>Enercon E-115 (22 ×)</t>
  </si>
  <si>
    <t>Enercon E-141 EP4 (3×)</t>
  </si>
  <si>
    <t>Treuenbrietzen</t>
  </si>
  <si>
    <t>52 ° 0 ′ 5 ″ N , 12 ° 49 ′ 51 ″ O</t>
  </si>
  <si>
    <t>Energy source</t>
  </si>
  <si>
    <t xml:space="preserve">Biere-Borne wind farm </t>
  </si>
  <si>
    <t>Wind World W5200 (17×)</t>
  </si>
  <si>
    <t>NEG Micon NM52/900 (3×)</t>
  </si>
  <si>
    <t>NEG Micon NM60/1000 (3×)</t>
  </si>
  <si>
    <t>NEG Micon NM72/1500 (7×)</t>
  </si>
  <si>
    <t>NEG Micon NM82/1500 (10×)</t>
  </si>
  <si>
    <t>Vestas V80-2MW (1×)</t>
  </si>
  <si>
    <t>Vestas V90-3MW (1×)</t>
  </si>
  <si>
    <t>Enercon E-82 (15×)</t>
  </si>
  <si>
    <t>Enercon E-82 E2 (13×)</t>
  </si>
  <si>
    <t>Vestas V112-3.3MW (2×)</t>
  </si>
  <si>
    <t xml:space="preserve">Egelner Mulde </t>
  </si>
  <si>
    <t>Bördeland</t>
  </si>
  <si>
    <t>51 ° 57 ′ 39 ″ N , 11 ° 36 ′ 23 ″ O</t>
  </si>
  <si>
    <t xml:space="preserve">mdp </t>
  </si>
  <si>
    <t xml:space="preserve">Heidehof wind farm </t>
  </si>
  <si>
    <t>2012–2013</t>
  </si>
  <si>
    <t xml:space="preserve">Enercon E-70 (31 ×) </t>
  </si>
  <si>
    <t>Enercon E-82 E2 (16 ×)</t>
  </si>
  <si>
    <t>Jueterbog</t>
  </si>
  <si>
    <t>52 ° 0 ′ 56 ″ N , 13 ° 11 ′ 36 ″ O</t>
  </si>
  <si>
    <t>Energiequelle , LHI Leasing , Enercon Invest</t>
  </si>
  <si>
    <t>Klettwitz wind farm</t>
  </si>
  <si>
    <t xml:space="preserve">Vestas V90-2MW (2 ×) </t>
  </si>
  <si>
    <t>Vestas V112-3.3MW (27 ×)</t>
  </si>
  <si>
    <t>Schipkau</t>
  </si>
  <si>
    <t>51 ° 32 ′ 47 ″ N , 13 ° 52 ′ 7 ″ O</t>
  </si>
  <si>
    <t xml:space="preserve">Ventotec </t>
  </si>
  <si>
    <t>Druiberg wind farm</t>
  </si>
  <si>
    <t>2004–2006</t>
  </si>
  <si>
    <t xml:space="preserve">Micon M1500-600 (1 ×) </t>
  </si>
  <si>
    <t xml:space="preserve">Enercon E-66 / 20.70 (16 ×) </t>
  </si>
  <si>
    <t xml:space="preserve">Enercon E-70 (14 ×) </t>
  </si>
  <si>
    <t xml:space="preserve">Enercon E-112 (1 ×) </t>
  </si>
  <si>
    <t xml:space="preserve">Enercon E-82 E2 (5 ×) </t>
  </si>
  <si>
    <t xml:space="preserve">Enercon E-92 (2 × ) </t>
  </si>
  <si>
    <t xml:space="preserve">Enercon E-115 (1 ×) </t>
  </si>
  <si>
    <t>Enercon E-101 (2 ×)</t>
  </si>
  <si>
    <t>Huy</t>
  </si>
  <si>
    <t>Osterwieck</t>
  </si>
  <si>
    <t>51 ° 59 ′ 23 ″ N , 10 ° 50 ′ 0 ″ O</t>
  </si>
  <si>
    <t xml:space="preserve">Druiberg energy park </t>
  </si>
  <si>
    <t xml:space="preserve">Saterland wind farm </t>
  </si>
  <si>
    <t xml:space="preserve">AN Bonus 1300/62 (5 ×) </t>
  </si>
  <si>
    <t xml:space="preserve">Enercon E-70 (4 ×) </t>
  </si>
  <si>
    <t>Enercon E-101 (24 ×)</t>
  </si>
  <si>
    <t>Saterland</t>
  </si>
  <si>
    <t>53 ° 4 ′ 15 ″ N , 7 ° 44 ′ 21 ″ O</t>
  </si>
  <si>
    <t xml:space="preserve">Raiffeisen-WP Saterland, Windenergie Ostermoor, InnoVent, NewEn </t>
  </si>
  <si>
    <t xml:space="preserve">Bornstedt-Nordgermersleben-Rottmersleben-Schackensleben wind farm </t>
  </si>
  <si>
    <t>AN Bonus 2300/82 (16×)</t>
  </si>
  <si>
    <t>GE Wind Energy 1.5sl (7×)</t>
  </si>
  <si>
    <t>Vestas V80-2MW (19×)</t>
  </si>
  <si>
    <t>High Börde</t>
  </si>
  <si>
    <t>52 ° 11 ′ 33 ″ N , 11 ° 22 ′ 5 ″ O</t>
  </si>
  <si>
    <t>Germania Windpark, Prokon , WindStrom</t>
  </si>
  <si>
    <t>Windpark Rastenberg-Olbersleben</t>
  </si>
  <si>
    <t xml:space="preserve">Enercon E-40 / 5.40 (2 ×) </t>
  </si>
  <si>
    <t xml:space="preserve">Enercon E-40 / 6.44 (1 ×) </t>
  </si>
  <si>
    <t xml:space="preserve">Gamesa G80 (6 ×) </t>
  </si>
  <si>
    <t>Vestas V90-2MW (20 ×)</t>
  </si>
  <si>
    <t>Buttstädt</t>
  </si>
  <si>
    <t>Kölleda</t>
  </si>
  <si>
    <t>51 ° 10 ′ 23 ″ N , 11 ° 21 ′ 2 ″ O</t>
  </si>
  <si>
    <t>WP Rastenberg, Boreas</t>
  </si>
  <si>
    <t xml:space="preserve">Beesenstedt-Rottelsdorf wind farm </t>
  </si>
  <si>
    <t xml:space="preserve">Tacke TW 1.5s (11 ×) </t>
  </si>
  <si>
    <t xml:space="preserve">Enron Wind 1.5sl (8 ×) </t>
  </si>
  <si>
    <t xml:space="preserve">GE Wind Energy 1.5sl (3 ×) </t>
  </si>
  <si>
    <t xml:space="preserve">Vestas V80-2MW (5 ×) </t>
  </si>
  <si>
    <t xml:space="preserve">Enercon E-82 (12 ×) </t>
  </si>
  <si>
    <t>Senvion 3.0M122 (3 ×)</t>
  </si>
  <si>
    <t xml:space="preserve">Gerbstedt </t>
  </si>
  <si>
    <t>Salzatal</t>
  </si>
  <si>
    <t>51 ° 34 ′ 47 ″ N , 11 ° 42 ′ 31 ″ O</t>
  </si>
  <si>
    <t xml:space="preserve">Landgut Nuscheler, Ostwind </t>
  </si>
  <si>
    <t>Blauer Warthe wind farm [2]</t>
  </si>
  <si>
    <t>2012–2014</t>
  </si>
  <si>
    <t>NEG Micon NM72/1500 (5×)</t>
  </si>
  <si>
    <t>NEG Micon NM72/900 (2×)</t>
  </si>
  <si>
    <t>Enercon E-70 (20×)</t>
  </si>
  <si>
    <t>REpower MD77 (1×)</t>
  </si>
  <si>
    <t>REpower 3.2M114 (1×)</t>
  </si>
  <si>
    <t xml:space="preserve">Aschersleben </t>
  </si>
  <si>
    <t>Saale-Wipper</t>
  </si>
  <si>
    <t>51 ° 47 ′ 55 ″ N , 11 ° 29 ′ 31 ″ O</t>
  </si>
  <si>
    <t>Energy source , mdp, wpd</t>
  </si>
  <si>
    <t xml:space="preserve">Dorna-Kemberg-Schnellin wind farm </t>
  </si>
  <si>
    <t>Enercon E-66/15.66 (13×)</t>
  </si>
  <si>
    <t>Südwind S70 (10×)</t>
  </si>
  <si>
    <t>Vestas V80-2MW (10×)</t>
  </si>
  <si>
    <t xml:space="preserve">Bad Schmiedeberg </t>
  </si>
  <si>
    <t>Kemberg</t>
  </si>
  <si>
    <t>51 ° 46 ′ 28 ″ N , 12 ° 42 ′ 3 ″ O</t>
  </si>
  <si>
    <t>EnBW, E.ON Climate &amp; Renewables, WP Dorna</t>
  </si>
  <si>
    <t xml:space="preserve">Wiesmoor wind farm </t>
  </si>
  <si>
    <t xml:space="preserve">Enercon E-66 / 18.70 (33 ×) </t>
  </si>
  <si>
    <t>Enercon E-82 (9 ×)</t>
  </si>
  <si>
    <t>Großefehn</t>
  </si>
  <si>
    <t>Wiesmoor</t>
  </si>
  <si>
    <t>53 ° 21 ′ 47 ″ N , 7 ° 42 ′ 18 ″ O</t>
  </si>
  <si>
    <t xml:space="preserve">Windfeld Sonnenberg </t>
  </si>
  <si>
    <t xml:space="preserve">Enercon E-70 (37 ×) </t>
  </si>
  <si>
    <t>Gamesa G58 (2 ×)</t>
  </si>
  <si>
    <t>Oschersleben (Bode)</t>
  </si>
  <si>
    <t>52 ° 1 ′ 40 ″ N , 11 ° 22 ′ 4 ″ O</t>
  </si>
  <si>
    <t>Enertrag that fixed</t>
  </si>
  <si>
    <t>Hunsrück wind farm Ellern</t>
  </si>
  <si>
    <t xml:space="preserve">Enercon E-126 (5 ×) </t>
  </si>
  <si>
    <t>Enercon E-101 (11 ×)</t>
  </si>
  <si>
    <t>Rheinböllen</t>
  </si>
  <si>
    <t>Rhineland-Palatinate</t>
  </si>
  <si>
    <t>49 ° 57 ′ 53 ″ N , 7 ° 39 ′ 9 ″ O</t>
  </si>
  <si>
    <t>juwi Holding, Verbund AG</t>
  </si>
  <si>
    <t xml:space="preserve">Wind farm Haren </t>
  </si>
  <si>
    <t xml:space="preserve">Enercon E-66 / 18.70 (2 ×) </t>
  </si>
  <si>
    <t xml:space="preserve">Enercon E-66 / 20.70 (13 ×) </t>
  </si>
  <si>
    <t xml:space="preserve">Enercon E-82 E2 (15 ×) </t>
  </si>
  <si>
    <t>Haren (Ems)</t>
  </si>
  <si>
    <t>52 ° 52 ′ 3 ″ N , 7 ° 8 ′ 20 ″ O</t>
  </si>
  <si>
    <t xml:space="preserve">Agro &amp; WEA, Bürger-WP Haren, Boven Energie </t>
  </si>
  <si>
    <t>Wybelsumer Polder wind farm</t>
  </si>
  <si>
    <t>2004–2005</t>
  </si>
  <si>
    <t xml:space="preserve">Enercon E-66 / 15.66 (40 ×) </t>
  </si>
  <si>
    <t xml:space="preserve">Tacke TW 500 (9 ×) </t>
  </si>
  <si>
    <t xml:space="preserve">Enercon E-40 / 5.40 (1 ×) </t>
  </si>
  <si>
    <t xml:space="preserve">Enercon E-112 (5 ×) </t>
  </si>
  <si>
    <t xml:space="preserve">Enercon E-82 (8 ×) </t>
  </si>
  <si>
    <t>Enercon E-126 (1 × )</t>
  </si>
  <si>
    <t>53 ° 20 ′ 15 ″ N , 7 ° 5 ′ 45 ″ O</t>
  </si>
  <si>
    <t>Stadtwerke Emden , EWE AG</t>
  </si>
  <si>
    <t>Egeln-Nord wind farm</t>
  </si>
  <si>
    <t>1999–2002</t>
  </si>
  <si>
    <t>Enercon E-112 (1×)</t>
  </si>
  <si>
    <t>Enercon E-66/18.70 (9×)</t>
  </si>
  <si>
    <t>Südwind S77 (3×)</t>
  </si>
  <si>
    <t>Vestas V90-2MW (11×)</t>
  </si>
  <si>
    <t>Fuhrländer FL MD77 (5×)</t>
  </si>
  <si>
    <t>Egelner Mulde</t>
  </si>
  <si>
    <t>51 ° 58 ′ 33 ″ N , 11 ° 27 ′ 7 ″ O</t>
  </si>
  <si>
    <t>Volkswind , Prokon</t>
  </si>
  <si>
    <t>Ketzin wind farm</t>
  </si>
  <si>
    <t>Vestas V66-1.65MW (3×)</t>
  </si>
  <si>
    <t>Nordex N90/2300 (8×)</t>
  </si>
  <si>
    <t>Enercon E-70 (15×)</t>
  </si>
  <si>
    <t>Vestas V90-2MW (7×)</t>
  </si>
  <si>
    <t>Ketzin</t>
  </si>
  <si>
    <t>52 ° 32 ′ 23 ″ N , 12 ° 52 ′ 18 ″ O</t>
  </si>
  <si>
    <t>mdp, wpd, Planet Energy, Wenger-Rosenau, Ventotec</t>
  </si>
  <si>
    <t xml:space="preserve">Königshovener Höhe wind farm </t>
  </si>
  <si>
    <t>Senvion 3.2M114 (21×)</t>
  </si>
  <si>
    <t>Bedburg</t>
  </si>
  <si>
    <t>North Rhine-Westphalia</t>
  </si>
  <si>
    <t>51 ° 2 ′ 28 ″ N , 6 ° 31 ′ 48 ″ O</t>
  </si>
  <si>
    <t>RWE Innogy , BMR, City of Bedburg</t>
  </si>
  <si>
    <t xml:space="preserve">Randowhöhe wind field </t>
  </si>
  <si>
    <t>GE Wind Energy 1.5sl (6×)</t>
  </si>
  <si>
    <t>Südwind S77 (10×)</t>
  </si>
  <si>
    <t>Vestas V80-2MW (12×)</t>
  </si>
  <si>
    <t>Gramzow</t>
  </si>
  <si>
    <t>Randowtal</t>
  </si>
  <si>
    <t>Uckerfelde</t>
  </si>
  <si>
    <t>51 ° 28 ′ 27 ″ N , 13 ° 14 ′ 59 ″ O</t>
  </si>
  <si>
    <t>Yield</t>
  </si>
  <si>
    <t xml:space="preserve">Hookstedt wind farm </t>
  </si>
  <si>
    <t>Nordex N62 (6×)</t>
  </si>
  <si>
    <t>Vestas V80-2MW (27×)</t>
  </si>
  <si>
    <t>Flechtingen</t>
  </si>
  <si>
    <t>52 ° 10 ′ 35 ″ N , 11 ° 18 ′ 0 ″ O</t>
  </si>
  <si>
    <t>Prokon , WindStrom</t>
  </si>
  <si>
    <t>Madfeld-Bleireinigung wind farm</t>
  </si>
  <si>
    <t>Tacke TW 1.5s (6×)</t>
  </si>
  <si>
    <t>Südwind S46 (2×)</t>
  </si>
  <si>
    <t>DeWind D6/64 (1×)</t>
  </si>
  <si>
    <t>Enercon E-66/15.66 (12×)</t>
  </si>
  <si>
    <t>Fuhrländer FL MD70 (2×)</t>
  </si>
  <si>
    <t>Enercon E-48 (1×)</t>
  </si>
  <si>
    <t>Enercon E-82 (7×)</t>
  </si>
  <si>
    <t xml:space="preserve">Bad Wünnenberg </t>
  </si>
  <si>
    <t>Brilon</t>
  </si>
  <si>
    <t>51 ° 26 ′ 43 ″ N , 8 ° 41 ′ 49 ″ O</t>
  </si>
  <si>
    <t>Windfang</t>
  </si>
  <si>
    <t xml:space="preserve">Thurland wind farm </t>
  </si>
  <si>
    <t>Enron Wind 1.5sl (5×)</t>
  </si>
  <si>
    <t>DeWind D8 (5×)</t>
  </si>
  <si>
    <t>Enercon E-66/20.70 (4×)</t>
  </si>
  <si>
    <t>Enercon E-70 (17×)</t>
  </si>
  <si>
    <t>Enercon E-82 E2 (1×)</t>
  </si>
  <si>
    <t xml:space="preserve">Bitterfeld-Wolfen </t>
  </si>
  <si>
    <t>Raguhn-Jeßnitz</t>
  </si>
  <si>
    <t>51 ° 42 ′ 28 ″ N , 12 ° 14 ′ 21 ″ O</t>
  </si>
  <si>
    <t>Enertrag, WSB, WP Thurland</t>
  </si>
  <si>
    <t xml:space="preserve">Jännersdorf wind farm </t>
  </si>
  <si>
    <t>Vestas V90-2MW (31 ×)</t>
  </si>
  <si>
    <t xml:space="preserve">Marienfließ </t>
  </si>
  <si>
    <t>Putlitz</t>
  </si>
  <si>
    <t>53 ° 19 ′ 15 ″ N , 12 ° 1 ′ 37 ″ O</t>
  </si>
  <si>
    <t xml:space="preserve">WKN Windkraft Nord </t>
  </si>
  <si>
    <t xml:space="preserve">Windpark Schinne-Grassau </t>
  </si>
  <si>
    <t>2007–2009</t>
  </si>
  <si>
    <t>Enercon E-70 (27 ×)</t>
  </si>
  <si>
    <t>Bismark (Altmark)</t>
  </si>
  <si>
    <t>52 ° 39 ′ 46 ″ N , 11 ° 42 ′ 33 ″ O</t>
  </si>
  <si>
    <t>Enercon Invest</t>
  </si>
  <si>
    <t xml:space="preserve">Wind field Rheinhessen-Pfalz </t>
  </si>
  <si>
    <t>Enercon E-40/5.40 (2×)</t>
  </si>
  <si>
    <t>Neg Micon NM60/1000 (4×)</t>
  </si>
  <si>
    <t>GE Wind Energy 1.5s (8×)</t>
  </si>
  <si>
    <t>Enercon E-66/18.70 (1×)</t>
  </si>
  <si>
    <t>REpower 3.2M114 (3×)</t>
  </si>
  <si>
    <t>Vestas V112-3.0MW (7×)</t>
  </si>
  <si>
    <t xml:space="preserve">Alzey-Land </t>
  </si>
  <si>
    <t xml:space="preserve">Stetten </t>
  </si>
  <si>
    <t>Kirchheimbolanden</t>
  </si>
  <si>
    <t>49 ° 41 ′ 21 ″ N , 8 ° 6 ′ 25 ″ O</t>
  </si>
  <si>
    <t>juwi , BVT</t>
  </si>
  <si>
    <t>Kirchberg im Faas wind farm</t>
  </si>
  <si>
    <t>Enercon E-82 E2 (26×)</t>
  </si>
  <si>
    <t xml:space="preserve">Kirchberg </t>
  </si>
  <si>
    <t>Simmern / Hunsrück</t>
  </si>
  <si>
    <t>50 ° 0 ′ 12 ″ N , 7 ° 23 ′ 12 ″ O</t>
  </si>
  <si>
    <t>Cerventus</t>
  </si>
  <si>
    <t xml:space="preserve">Eckolstädt wind farm </t>
  </si>
  <si>
    <t xml:space="preserve">Enercon E-40 / 5.40 (9 ×) </t>
  </si>
  <si>
    <t xml:space="preserve">AN Bonus 1300/62 (12 ×) </t>
  </si>
  <si>
    <t xml:space="preserve">Enercon E-66 / 15.66 (2 ×) </t>
  </si>
  <si>
    <t xml:space="preserve">Enercon E-48 (1 ×) </t>
  </si>
  <si>
    <t xml:space="preserve">Vestas V90-2MW (13 ×) </t>
  </si>
  <si>
    <t>Enercon E-82 E2 (4 ×)</t>
  </si>
  <si>
    <t>Bad sulza</t>
  </si>
  <si>
    <t>51 ° 2 ′ 26 ″ N , 11 ° 37 ′ 13 ″ O</t>
  </si>
  <si>
    <t>EDF EN , Energroen, Energie in Bürgerhand Weimar</t>
  </si>
  <si>
    <t xml:space="preserve">Ausleben-Badeleben-Wormsdorf wind farm </t>
  </si>
  <si>
    <t>1998–1999</t>
  </si>
  <si>
    <t>Nordtank NTK600/43 (18×)</t>
  </si>
  <si>
    <t>NEG Micon NM60/1000 (12×)</t>
  </si>
  <si>
    <t>Nordex N60 (3×)</t>
  </si>
  <si>
    <t xml:space="preserve">Upper All </t>
  </si>
  <si>
    <t>Western Börde</t>
  </si>
  <si>
    <t>52 ° 7 ′ 24 ″ N , 11 ° 9 ′ 36 ″ O</t>
  </si>
  <si>
    <t xml:space="preserve">mdp, wind7, WindStrom </t>
  </si>
  <si>
    <t>Büttstedt wind farm</t>
  </si>
  <si>
    <t>2002–2004</t>
  </si>
  <si>
    <t xml:space="preserve">Enercon E-66 / 18.70 (20 ×) </t>
  </si>
  <si>
    <t xml:space="preserve">Enercon E-70-E4 (4 ×) </t>
  </si>
  <si>
    <t>Enercon E-82 E2 (5 ×)</t>
  </si>
  <si>
    <t xml:space="preserve">Büttstedt </t>
  </si>
  <si>
    <t xml:space="preserve">Rodeberg </t>
  </si>
  <si>
    <t>Effelder</t>
  </si>
  <si>
    <t>51 ° 14 ′ 51 ″ N , 10 ° 17 ′ 2 ″ O</t>
  </si>
  <si>
    <t>GERES Group</t>
  </si>
  <si>
    <t xml:space="preserve">Light-Cloud Windpark </t>
  </si>
  <si>
    <t xml:space="preserve">Vestas V66-1.65MW (16 ×) </t>
  </si>
  <si>
    <t xml:space="preserve">Enercon E-82 (10 ×) </t>
  </si>
  <si>
    <t>Vestas V112–3.0MW (1 ×)</t>
  </si>
  <si>
    <t xml:space="preserve">Wethautal </t>
  </si>
  <si>
    <t>Naumburg (Saale)</t>
  </si>
  <si>
    <t>51 ° 4 ′ 22 ″ N , 11 ° 47 ′ 22 ″ O</t>
  </si>
  <si>
    <t>Ostwind, mdp, GGEW</t>
  </si>
  <si>
    <t>Fehmarn-Mitte wind farm</t>
  </si>
  <si>
    <t>1991–1996</t>
  </si>
  <si>
    <t>Enercon E-70 (25 ×)</t>
  </si>
  <si>
    <t>Fehmarn</t>
  </si>
  <si>
    <t>54 ° 29 ′ 0 ″ N , 11 ° 6 ′ 36 ″ O</t>
  </si>
  <si>
    <t xml:space="preserve">WP Fehmarn-Center </t>
  </si>
  <si>
    <t xml:space="preserve">Cottbuser Halde wind farm </t>
  </si>
  <si>
    <t>Vestas V90-2MW (28 ×)</t>
  </si>
  <si>
    <t>Dissenchen</t>
  </si>
  <si>
    <t>51 ° 56 ′ 46 ″ N , 14 ° 27 ′ 46 ″ O</t>
  </si>
  <si>
    <t xml:space="preserve">east wind </t>
  </si>
  <si>
    <t xml:space="preserve">Gerbstedt-Ihlewitz wind farm </t>
  </si>
  <si>
    <t>Nordex N60 (19×)</t>
  </si>
  <si>
    <t>Enron Wind 1.5sl (9×)</t>
  </si>
  <si>
    <t>GE Wind Energy 1.5sl (4×)</t>
  </si>
  <si>
    <t>Gerbstedt</t>
  </si>
  <si>
    <t>51 ° 38 ′ 33 ″ N , 11 ° 39 ′ 30 ″ O</t>
  </si>
  <si>
    <t>eno energy, wpd , Ostwind</t>
  </si>
  <si>
    <t xml:space="preserve">Alsleben wind farm </t>
  </si>
  <si>
    <t>GE Wind Energy 1.5sl (36×)</t>
  </si>
  <si>
    <t>Südwind S77 (1×)</t>
  </si>
  <si>
    <t>51 ° 43 ′ 16 ″ N , 11 ° 38 ′ 39 ″ O</t>
  </si>
  <si>
    <t>DEW21, Heliotec, eab</t>
  </si>
  <si>
    <t>Windpark Ihlow</t>
  </si>
  <si>
    <t>1999–2001</t>
  </si>
  <si>
    <t xml:space="preserve">Enercon E-66 / 15.66 (26 ×) </t>
  </si>
  <si>
    <t>Enercon E-82 (8 ×)</t>
  </si>
  <si>
    <t>Ihlow</t>
  </si>
  <si>
    <t>53 ° 23 ′ 17 ″ N , 7 ° 22 ′ 40 ″ O</t>
  </si>
  <si>
    <t>WP Ihlow</t>
  </si>
  <si>
    <t>Wörrstadt wind farm</t>
  </si>
  <si>
    <t xml:space="preserve">Enercon E-82 (5 ×) </t>
  </si>
  <si>
    <t xml:space="preserve">Kenersys K100 (5 ×) </t>
  </si>
  <si>
    <t>Enercon E-101 (7 ×)</t>
  </si>
  <si>
    <t>Wörrstadt</t>
  </si>
  <si>
    <t>49 ° 49 ′ 48 ″ N , 8 ° 8 ′ 19 ″ O</t>
  </si>
  <si>
    <t>juwi Holding, ATS, EWR</t>
  </si>
  <si>
    <t xml:space="preserve">Harthäuser Wald wind farm </t>
  </si>
  <si>
    <t>Enercon E-115 (14 ×)</t>
  </si>
  <si>
    <t>Widdern</t>
  </si>
  <si>
    <t>Hardthausen a. K.</t>
  </si>
  <si>
    <t>Jagsthausen</t>
  </si>
  <si>
    <t>Möckmühl</t>
  </si>
  <si>
    <t>Forchtenberg</t>
  </si>
  <si>
    <t>Baden-Wuerttemberg</t>
  </si>
  <si>
    <t>49 ° 17 ′ 46 ″ N , 9 ° 24 ′ 56 ″ O</t>
  </si>
  <si>
    <t xml:space="preserve">ZEAG, Citizen Energy Hardthausen </t>
  </si>
  <si>
    <t xml:space="preserve">Lettweiler Höhe wind farm </t>
  </si>
  <si>
    <t>GE Wind Energy 1.5s (1×)</t>
  </si>
  <si>
    <t>REpower 3.4M104 (3×)</t>
  </si>
  <si>
    <t>GE Wind Energy 2.5-120 (13×)</t>
  </si>
  <si>
    <t>Alsenz-Obermoschel</t>
  </si>
  <si>
    <t>Meisenheim</t>
  </si>
  <si>
    <t>49 ° 43 ′ 16 ″ N , 7 ° 43 ′ 19 ″ O</t>
  </si>
  <si>
    <t>juwi</t>
  </si>
  <si>
    <t xml:space="preserve">Lauterstein wind farm </t>
  </si>
  <si>
    <t>2015–2017</t>
  </si>
  <si>
    <t>GE Wind Energy 2.75-120 (16×)</t>
  </si>
  <si>
    <t>Lauterstein</t>
  </si>
  <si>
    <t>48 ° 44 ′ 24 ″ N , 9 ° 53 ′ 23 ″ O</t>
  </si>
  <si>
    <t>wpd</t>
  </si>
  <si>
    <t>Goldner Steinrück wind farm</t>
  </si>
  <si>
    <t>1996–1997</t>
  </si>
  <si>
    <t>2000–2001</t>
  </si>
  <si>
    <t>Micon M1500-500 (6×)</t>
  </si>
  <si>
    <t>Wind World W4200 (8×)</t>
  </si>
  <si>
    <t>Enercon E-40/5.40 (5×)</t>
  </si>
  <si>
    <t>DeWind D6/62 (1×)</t>
  </si>
  <si>
    <t>Nordex N62 (1×)</t>
  </si>
  <si>
    <t>AN Bonus 1300/62 (12×)</t>
  </si>
  <si>
    <t>Enercon E-82 E2 (9×)</t>
  </si>
  <si>
    <t>Enercon E-101 (1×)</t>
  </si>
  <si>
    <t xml:space="preserve">Lautertal </t>
  </si>
  <si>
    <t>Ulrichstein</t>
  </si>
  <si>
    <t>50 ° 36 ′ 11 ″ N , 9 ° 14 ′ 38 ″ O</t>
  </si>
  <si>
    <t>hessenEnergie , Stadtwerke Ulrichstein, Bürgerwind Ulrichstein, Energiekontor , Cerventus , BMO Windenergie, juwi</t>
  </si>
  <si>
    <t xml:space="preserve">Windpark Borringhauser Moor </t>
  </si>
  <si>
    <t>Siemens SWT-3.3-130 (12 ×)</t>
  </si>
  <si>
    <t>Borringhausen</t>
  </si>
  <si>
    <t>Uckermark wind field</t>
  </si>
  <si>
    <t>Micon M530-250 (1×)</t>
  </si>
  <si>
    <t>Vestas V39-500kW (4×)</t>
  </si>
  <si>
    <t>Enercon E-40/5.40 (7×)</t>
  </si>
  <si>
    <t>Micon M1500-600 (4×)</t>
  </si>
  <si>
    <t>Wind World W4100 (4×)</t>
  </si>
  <si>
    <t>NEG Micon M1800-600 (1×)</t>
  </si>
  <si>
    <t>Nordex N54 (1×)</t>
  </si>
  <si>
    <t>Enercon E-40/6.44 (1×)</t>
  </si>
  <si>
    <t>Enercon E-66/15.66 (1×)</t>
  </si>
  <si>
    <t>Tacke TW 1.5s (8×)</t>
  </si>
  <si>
    <t>REpower MD70 (6×)</t>
  </si>
  <si>
    <t>Enercon E-58 (1×)</t>
  </si>
  <si>
    <t>Enron Wind 1.5sl (7×)</t>
  </si>
  <si>
    <t>Fuhrländer FL MD77 (1×)</t>
  </si>
  <si>
    <t xml:space="preserve">Nordwestuckermark </t>
  </si>
  <si>
    <t>Prenzlau</t>
  </si>
  <si>
    <t>53 ° 20 ′ 18 ″ N , 13 ° 45 ′ 52 ″ O</t>
  </si>
  <si>
    <t>Schleiden-Schöneseiffen wind farm</t>
  </si>
  <si>
    <t xml:space="preserve">Tacke TW 1.5 (5 ×) </t>
  </si>
  <si>
    <t>Enercon E-101 (13 ×)</t>
  </si>
  <si>
    <t>Schöneseiffen</t>
  </si>
  <si>
    <t>50 ° 31 ′ 1 ″ N , 6 ° 22 ′ 25 ″ O</t>
  </si>
  <si>
    <t>ABO Wind, GLS Bank , Mark-E</t>
  </si>
  <si>
    <t xml:space="preserve">Altenbruch wind farm </t>
  </si>
  <si>
    <t>2008–2009</t>
  </si>
  <si>
    <t xml:space="preserve">Nordex N117 / 3300 (11 ×) </t>
  </si>
  <si>
    <t xml:space="preserve">Siemens SWT-3.6-107 (3 ×) </t>
  </si>
  <si>
    <t xml:space="preserve">Vestas V80-2MW (3 ×) </t>
  </si>
  <si>
    <t>Vestas V90-3MW (3 ×)</t>
  </si>
  <si>
    <t>Cuxhaven</t>
  </si>
  <si>
    <t>53 ° 49 ′ 4 ″ N , 8 ° 4 ′ 44 ″ O</t>
  </si>
  <si>
    <t>PNE Wind</t>
  </si>
  <si>
    <t xml:space="preserve">Heimersheim wind farm </t>
  </si>
  <si>
    <t xml:space="preserve">Enercon E-66 / 18.70 (3 ×) </t>
  </si>
  <si>
    <t xml:space="preserve">Enercon E-48 (2 ×) </t>
  </si>
  <si>
    <t xml:space="preserve">REpower 3.4M104 (10 ×) </t>
  </si>
  <si>
    <t xml:space="preserve">Enercon E-101 (1 ×) </t>
  </si>
  <si>
    <t>Enercon E-115 (1 ×)</t>
  </si>
  <si>
    <t xml:space="preserve">Alzey </t>
  </si>
  <si>
    <t>Alzey-Land</t>
  </si>
  <si>
    <t>49 ° 45 ′ 51 ″ N , 8 ° 3 ′ 35 ″ O</t>
  </si>
  <si>
    <t>juwi Holding, e-rp, Stadtwerke Mainz, GAIA</t>
  </si>
  <si>
    <t xml:space="preserve">Ahrenswohlde-Wohnste wind farm </t>
  </si>
  <si>
    <t>Enercon E-82 (23 ×)</t>
  </si>
  <si>
    <t xml:space="preserve">Ahlerstedt </t>
  </si>
  <si>
    <t>Sittensen</t>
  </si>
  <si>
    <t>53 ° 22 ′ 24 ″ N , 9 ° 29 ′ 49 ″ O</t>
  </si>
  <si>
    <t xml:space="preserve">AWOMO </t>
  </si>
  <si>
    <t xml:space="preserve">Holßel wind farm </t>
  </si>
  <si>
    <t>Enercon E-82 E2 (20×)</t>
  </si>
  <si>
    <t>Long</t>
  </si>
  <si>
    <t>53 ° 41 ′ 3 ″ N , 8 ° 38 ′ 46 ″ O</t>
  </si>
  <si>
    <t>Energy office</t>
  </si>
  <si>
    <t xml:space="preserve">Adorf wind farm </t>
  </si>
  <si>
    <t>Nordex N27/250 (2×)</t>
  </si>
  <si>
    <t>Nordex N29 (5×)</t>
  </si>
  <si>
    <t>Enercon E-40/5.40 (1×)</t>
  </si>
  <si>
    <t>DeWind D6/62 (4×)</t>
  </si>
  <si>
    <t>Enercon E-70 (9×)</t>
  </si>
  <si>
    <t>Enercon E-82 (10×)</t>
  </si>
  <si>
    <t>Adorf</t>
  </si>
  <si>
    <t>51 ° 22 ′ 14 ″ N , 8 ° 50 ′ 38 ″ O</t>
  </si>
  <si>
    <t xml:space="preserve">Hurricane Diemelsee </t>
  </si>
  <si>
    <t xml:space="preserve">Elster wind farm </t>
  </si>
  <si>
    <t>2000–2002</t>
  </si>
  <si>
    <t xml:space="preserve">Enercon E-40 / 6.44 (50 ×) </t>
  </si>
  <si>
    <t>Enercon E-82 E2 (3 ×)</t>
  </si>
  <si>
    <t xml:space="preserve">Jessen (magpie) </t>
  </si>
  <si>
    <t>Zahna magpie</t>
  </si>
  <si>
    <t>51 ° 50 ′ 18 ″ N , 12 ° 52 ′ 31 ″ O</t>
  </si>
  <si>
    <t>wpd, WSB</t>
  </si>
  <si>
    <t xml:space="preserve">Windfeld Wolfsmoor </t>
  </si>
  <si>
    <t>Enercon E-82 (22 ×)</t>
  </si>
  <si>
    <t>Brüssow</t>
  </si>
  <si>
    <t>53 ° 23 ′ 48 ″ N , 14 ° 10 ′ 9 ″ O</t>
  </si>
  <si>
    <t xml:space="preserve">Windpark Stegelitz-Ziepel </t>
  </si>
  <si>
    <t xml:space="preserve">Tacke TW 600 (1 ×) </t>
  </si>
  <si>
    <t xml:space="preserve">Enercon E-82 E3 (9 ×) </t>
  </si>
  <si>
    <t>Vestas V90-2MW (8 ×)</t>
  </si>
  <si>
    <t>Möckern</t>
  </si>
  <si>
    <t>52 ° 10 ′ 42 ″ N , 11 ° 53 ′ 10 ″ O</t>
  </si>
  <si>
    <t>Boreas, Drewag , Germania Windpark, Lorica, WP Ziepel</t>
  </si>
  <si>
    <t>Windpark Ullersdorf</t>
  </si>
  <si>
    <t>Nordex N117/2400 (18×)</t>
  </si>
  <si>
    <t>Jamlitz</t>
  </si>
  <si>
    <t>52 ° 3 ′ 36.4 ″ N , 14 ° 22 ′ 55.6 ″ O</t>
  </si>
  <si>
    <t>Flag</t>
  </si>
  <si>
    <t xml:space="preserve">Gau-Bickelheim wind farm </t>
  </si>
  <si>
    <t>Enercon E-48 (5×)</t>
  </si>
  <si>
    <t>Kenersys K110 (16×)</t>
  </si>
  <si>
    <t xml:space="preserve">Wöllstein </t>
  </si>
  <si>
    <t>49 ° 48 ′ 48 ″ N , 8 ° 1 ′ 4 ″ O</t>
  </si>
  <si>
    <t>GAIA, juwi Holding, ATS</t>
  </si>
  <si>
    <t>Große Schanze wind farm</t>
  </si>
  <si>
    <t>Vestas V90-2MW (21 ×)</t>
  </si>
  <si>
    <t>51 ° 25 ′ 22 ″ N , 11 ° 50 ′ 4 ″ O</t>
  </si>
  <si>
    <t xml:space="preserve">Saxovent Notus, Terrawatt Planning Company </t>
  </si>
  <si>
    <t xml:space="preserve">Löwenstedt public wind farm </t>
  </si>
  <si>
    <t xml:space="preserve">3.4M104 (6 ×) </t>
  </si>
  <si>
    <t xml:space="preserve">3.2M114 (2 ×) </t>
  </si>
  <si>
    <t>Siemens SWT-3.0-113 (5 ×)</t>
  </si>
  <si>
    <t>Löwenstedt</t>
  </si>
  <si>
    <t>54 ° 38 ′ 55 ″ N , 9 ° 10 ′ 35 ″ O</t>
  </si>
  <si>
    <t xml:space="preserve">Citizens WP Löwenstedt </t>
  </si>
  <si>
    <r>
      <t xml:space="preserve">Feldatal wind farm </t>
    </r>
    <r>
      <rPr>
        <vertAlign val="superscript"/>
        <sz val="10.45"/>
        <color theme="1"/>
        <rFont val="Calibri"/>
        <family val="2"/>
        <scheme val="minor"/>
      </rPr>
      <t>[3] [4]</t>
    </r>
  </si>
  <si>
    <t>Enercon E-115 (2 ×)</t>
  </si>
  <si>
    <t xml:space="preserve">Ober-Ohmen </t>
  </si>
  <si>
    <t>Zeilbach</t>
  </si>
  <si>
    <t>50 ° 37 ′ 25.9 ″ N , 9 ° 9 ′ 12.7 ″ O</t>
  </si>
  <si>
    <t xml:space="preserve">Renertec, Ohmwind </t>
  </si>
  <si>
    <t xml:space="preserve">Farnstädt wind farm </t>
  </si>
  <si>
    <t>NEG Micon NM82/1500 (6×)</t>
  </si>
  <si>
    <t>Vestas V90-2MW (16×)</t>
  </si>
  <si>
    <t>Querfurt</t>
  </si>
  <si>
    <t>51 ° 24 ′ 47 ″ N , 11 ° 35 ′ 14 ″ O</t>
  </si>
  <si>
    <t xml:space="preserve">e3 GmbH </t>
  </si>
  <si>
    <t xml:space="preserve">Dörpen-Ost wind farm </t>
  </si>
  <si>
    <t>2010–2011</t>
  </si>
  <si>
    <t>Tacke TW 600a (2×)</t>
  </si>
  <si>
    <t>Tacke TW 1.5s (5×)</t>
  </si>
  <si>
    <t>Enercon E-82 E2 (14×)</t>
  </si>
  <si>
    <t xml:space="preserve">Dörpen </t>
  </si>
  <si>
    <t>Nordhümmling</t>
  </si>
  <si>
    <t>52 ° 58 ′ 36 ″ N , 7 ° 24 ′ 57 ″ O</t>
  </si>
  <si>
    <t xml:space="preserve">WP northern Emsland </t>
  </si>
  <si>
    <t>Windpark Hermannsburg</t>
  </si>
  <si>
    <t>2006–2007</t>
  </si>
  <si>
    <t>NEG Micon NM82/1500 (15×)</t>
  </si>
  <si>
    <t>Vestas V90-2MW (9×)</t>
  </si>
  <si>
    <t>Hermannsburg</t>
  </si>
  <si>
    <t>52 ° 52 ′ 41 ″ N , 10 ° 2 ′ 34 ″ O</t>
  </si>
  <si>
    <t>EOS Holding , e3 GmbH, wpd</t>
  </si>
  <si>
    <t xml:space="preserve">Kyritz-Plänitz-Zernitz wind farm </t>
  </si>
  <si>
    <t>NEG Micon NM60/1000 (16×)</t>
  </si>
  <si>
    <t>Enercon E-66/18.70 (8×)</t>
  </si>
  <si>
    <t>Vestas V90-2MW (5×)</t>
  </si>
  <si>
    <t xml:space="preserve">Kyritz </t>
  </si>
  <si>
    <t xml:space="preserve">Neustadt (Dosse) </t>
  </si>
  <si>
    <t>Zernitz-Lohm</t>
  </si>
  <si>
    <t>52 ° 54 ′ 0 ″ N , 12 ° 23 ′ 3 ″ O</t>
  </si>
  <si>
    <t>wpd, Pommer&amp;Schwarz, Renerco</t>
  </si>
  <si>
    <t xml:space="preserve">Stüdenitz wind farm </t>
  </si>
  <si>
    <t xml:space="preserve">Vestas V82-1.5MW (24 ×) </t>
  </si>
  <si>
    <t>Vestas V90-2MW (2 ×)</t>
  </si>
  <si>
    <t>Stüdenitz-Schönermark</t>
  </si>
  <si>
    <t>52 ° 35 ′ 50 ″ N , 12 ° 16 ′ 0 ″ O</t>
  </si>
  <si>
    <t>Global Wind Power</t>
  </si>
  <si>
    <t>PV Power station</t>
  </si>
  <si>
    <r>
      <t xml:space="preserve">in MW </t>
    </r>
    <r>
      <rPr>
        <b/>
        <vertAlign val="subscript"/>
        <sz val="9.9"/>
        <color theme="1"/>
        <rFont val="Calibri"/>
        <family val="2"/>
        <scheme val="minor"/>
      </rPr>
      <t>p</t>
    </r>
  </si>
  <si>
    <t>Notes</t>
  </si>
  <si>
    <t>Solarpark Meuro</t>
  </si>
  <si>
    <t>70 MW completed 2011, 166 MW in 2012[45]</t>
  </si>
  <si>
    <t>Neuhardenberg Solar Park</t>
  </si>
  <si>
    <r>
      <t>Completed September 2012</t>
    </r>
    <r>
      <rPr>
        <vertAlign val="superscript"/>
        <sz val="9.9"/>
        <color theme="1"/>
        <rFont val="Calibri"/>
        <family val="2"/>
        <scheme val="minor"/>
      </rPr>
      <t>[45][46]</t>
    </r>
  </si>
  <si>
    <t>Templin Solar Park</t>
  </si>
  <si>
    <r>
      <t>Completed September 2012</t>
    </r>
    <r>
      <rPr>
        <vertAlign val="superscript"/>
        <sz val="9.9"/>
        <color theme="1"/>
        <rFont val="Calibri"/>
        <family val="2"/>
        <scheme val="minor"/>
      </rPr>
      <t>[45][47]</t>
    </r>
  </si>
  <si>
    <t>Brandenburg-Briest Solarpark</t>
  </si>
  <si>
    <t>Commissioned in December 2011</t>
  </si>
  <si>
    <t>Solarpark Finow Tower</t>
  </si>
  <si>
    <t>Completed in 2010/2011</t>
  </si>
  <si>
    <t>Eggebek Solar Park</t>
  </si>
  <si>
    <t>Completed in 2011</t>
  </si>
  <si>
    <t>Senftenberg Solarpark</t>
  </si>
  <si>
    <t>Phase II and III completed 2011, another 70 MW phase planned[48]</t>
  </si>
  <si>
    <t>Finsterwalde Solar Park</t>
  </si>
  <si>
    <r>
      <t>Phase I completed 2009, phase II and III 2010</t>
    </r>
    <r>
      <rPr>
        <vertAlign val="superscript"/>
        <sz val="9.9"/>
        <color theme="1"/>
        <rFont val="Calibri"/>
        <family val="2"/>
        <scheme val="minor"/>
      </rPr>
      <t>[49][50]</t>
    </r>
  </si>
  <si>
    <t>Lieberose Photovoltaic Park</t>
  </si>
  <si>
    <r>
      <t>Completed in 2009</t>
    </r>
    <r>
      <rPr>
        <vertAlign val="superscript"/>
        <sz val="9.9"/>
        <color theme="1"/>
        <rFont val="Calibri"/>
        <family val="2"/>
        <scheme val="minor"/>
      </rPr>
      <t>[51][52]</t>
    </r>
  </si>
  <si>
    <t>Solarpark Alt Daber</t>
  </si>
  <si>
    <t>Completed in 2011[45]</t>
  </si>
  <si>
    <t>Strasskirchen Solar Park</t>
  </si>
  <si>
    <t>Commissioned in December 2009[45]</t>
  </si>
  <si>
    <t>Walddrehna Solar Park</t>
  </si>
  <si>
    <t>Completed June 2012</t>
  </si>
  <si>
    <t>Waldpolenz Solar Park</t>
  </si>
  <si>
    <r>
      <t>550,000 CdTe modules. Completed December 2008</t>
    </r>
    <r>
      <rPr>
        <vertAlign val="superscript"/>
        <sz val="9.9"/>
        <color theme="1"/>
        <rFont val="Calibri"/>
        <family val="2"/>
        <scheme val="minor"/>
      </rPr>
      <t>[53][54]</t>
    </r>
  </si>
  <si>
    <t>Tutow Solar Park</t>
  </si>
  <si>
    <t>Tutow I completed in 2009, II in 2010, III in 2011</t>
  </si>
  <si>
    <t>Kothen Solar Park</t>
  </si>
  <si>
    <t>Operational since 2009</t>
  </si>
  <si>
    <t>Jura Solar Park</t>
  </si>
  <si>
    <t>Completed in 2014[55]</t>
  </si>
  <si>
    <t>Jännersdorf Solar Park</t>
  </si>
  <si>
    <t>Commissioned in 2012</t>
  </si>
  <si>
    <t>Fürstenwalde Solar Park</t>
  </si>
  <si>
    <t>Commissioned in 2011</t>
  </si>
  <si>
    <t>Reckahn Solar Park</t>
  </si>
  <si>
    <t>Perleberg Solar Park</t>
  </si>
  <si>
    <t>Completed in 2012</t>
  </si>
  <si>
    <t>Krughütte Solar Park</t>
  </si>
  <si>
    <t>Solarpark Heideblick</t>
  </si>
  <si>
    <t>Solarpark Eiche</t>
  </si>
  <si>
    <t>Lauingen Energy Park</t>
  </si>
  <si>
    <t>Completed in 2010</t>
  </si>
  <si>
    <t>Pocking Solar Park</t>
  </si>
  <si>
    <t>Completed in March 2006</t>
  </si>
  <si>
    <t>Mengkofen Solar Park</t>
  </si>
  <si>
    <t>Commissioned in December 2009</t>
  </si>
  <si>
    <t>Rothenburg Solar Park</t>
  </si>
  <si>
    <t>Commissioned in 2009</t>
  </si>
  <si>
    <t>Baden-Württemberg solar</t>
  </si>
  <si>
    <t>Bayern solar</t>
  </si>
  <si>
    <t>Berlin solar</t>
  </si>
  <si>
    <t>Brandenburg solar</t>
  </si>
  <si>
    <t>Bremen solar</t>
  </si>
  <si>
    <t>Hamburg solar</t>
  </si>
  <si>
    <t>Hessen solar</t>
  </si>
  <si>
    <t>Mecklenburg-Vorpommern solar</t>
  </si>
  <si>
    <t>Niedersachsen solar</t>
  </si>
  <si>
    <t>Nordrhein-Westfalen solar</t>
  </si>
  <si>
    <t>Rheinland-Pfalz solar</t>
  </si>
  <si>
    <t>Saarland solar</t>
  </si>
  <si>
    <t>Sachsen solar</t>
  </si>
  <si>
    <t>Sachsen-Anhalt solar</t>
  </si>
  <si>
    <t>Schleswig-Holstein solar</t>
  </si>
  <si>
    <t>Thüringen solar</t>
  </si>
  <si>
    <t>Baden-Württemberg wind</t>
  </si>
  <si>
    <t>Bayern wind</t>
  </si>
  <si>
    <t>Berlin wind</t>
  </si>
  <si>
    <t>Brandenburg wind</t>
  </si>
  <si>
    <t>Bremen wind</t>
  </si>
  <si>
    <t>Hamburg wind</t>
  </si>
  <si>
    <t>Hessen wind</t>
  </si>
  <si>
    <t>Mecklenburg-Vorpommern wind</t>
  </si>
  <si>
    <t>Niedersachsen wind</t>
  </si>
  <si>
    <t>Nordrhein-Westfalen wind</t>
  </si>
  <si>
    <t>Rheinland-Pfalz wind</t>
  </si>
  <si>
    <t>Saarland wind</t>
  </si>
  <si>
    <t>Sachsen wind</t>
  </si>
  <si>
    <t>Sachsen-Anhalt wind</t>
  </si>
  <si>
    <t>Schleswig-Holstein wind</t>
  </si>
  <si>
    <t>Thüringen wind</t>
  </si>
  <si>
    <t>https://www.bundesnetzagentur.de/EN/Areas/Energy/Companies/SecurityOfSupply/GeneratingCapacity/PowerPlantList/start.html</t>
  </si>
  <si>
    <t>Energy Infrastructure Partners AG,[8] RWE, Equinor</t>
  </si>
  <si>
    <t>Global Tech I [de]</t>
  </si>
  <si>
    <t>https://en.wikipedia.org/wiki/List_of_offshore_wind_farms_in_Germany</t>
  </si>
  <si>
    <t>Naam</t>
  </si>
  <si>
    <t>Ontwikkelaar / Eigenaar</t>
  </si>
  <si>
    <t>Plaats</t>
  </si>
  <si>
    <t>Provincie</t>
  </si>
  <si>
    <t>Opp.</t>
  </si>
  <si>
    <t>(ha)</t>
  </si>
  <si>
    <t>Panelen</t>
  </si>
  <si>
    <t>(aantal)</t>
  </si>
  <si>
    <t>Nominaal</t>
  </si>
  <si>
    <t>vermogen</t>
  </si>
  <si>
    <t>Jaar-­opbrengst</t>
  </si>
  <si>
    <t>(GWh)</t>
  </si>
  <si>
    <t>Huis­-</t>
  </si>
  <si>
    <t>houdens</t>
  </si>
  <si>
    <t>C.F.</t>
  </si>
  <si>
    <t>(%)</t>
  </si>
  <si>
    <t>Opening</t>
  </si>
  <si>
    <t>Ref.</t>
  </si>
  <si>
    <t>Alberdaheerd</t>
  </si>
  <si>
    <t>Armhoede</t>
  </si>
  <si>
    <t>TPSolar</t>
  </si>
  <si>
    <t>Lochem</t>
  </si>
  <si>
    <t>Boekelerdijk</t>
  </si>
  <si>
    <t>Alkmaar</t>
  </si>
  <si>
    <t>bol.com</t>
  </si>
  <si>
    <t>Waalwijk</t>
  </si>
  <si>
    <t>[4]</t>
  </si>
  <si>
    <t>Boonstra Transport</t>
  </si>
  <si>
    <t>IBC Solar / SunTricity / Boonstra Transport</t>
  </si>
  <si>
    <t>Haulerwijk</t>
  </si>
  <si>
    <r>
      <t>Ecopark Waalwijk</t>
    </r>
    <r>
      <rPr>
        <vertAlign val="superscript"/>
        <sz val="11"/>
        <color theme="1"/>
        <rFont val="Calibri"/>
        <family val="2"/>
        <scheme val="minor"/>
      </rPr>
      <t>[5]</t>
    </r>
  </si>
  <si>
    <t>Energiepark Haringvliet Zuid</t>
  </si>
  <si>
    <t>Haringvliet</t>
  </si>
  <si>
    <t>Fort de Pol</t>
  </si>
  <si>
    <t>Zutphen</t>
  </si>
  <si>
    <t>[6]</t>
  </si>
  <si>
    <t>Home Center Wolvega</t>
  </si>
  <si>
    <t>Groenleven</t>
  </si>
  <si>
    <t>De Kie</t>
  </si>
  <si>
    <t>Rhenus Logistics</t>
  </si>
  <si>
    <t>KiesZon</t>
  </si>
  <si>
    <t>SolarEnergyWorks / Shell</t>
  </si>
  <si>
    <t>Solarpark Azewijn</t>
  </si>
  <si>
    <t>Solarpark Galecop</t>
  </si>
  <si>
    <t>Solarpark Galecop BV</t>
  </si>
  <si>
    <t>Sportcentrum De Uithof</t>
  </si>
  <si>
    <t>GroenLeven</t>
  </si>
  <si>
    <t>Solarpark Groene Hoek</t>
  </si>
  <si>
    <t>SolarEnergyWorks SADC / NaGa Solar</t>
  </si>
  <si>
    <t>Sportpark Noordveen</t>
  </si>
  <si>
    <t>Ecorus</t>
  </si>
  <si>
    <t>SnowWorld</t>
  </si>
  <si>
    <t>Zoetermeer</t>
  </si>
  <si>
    <t>SunPort Delfzijl</t>
  </si>
  <si>
    <t>Wirsol/SunPort</t>
  </si>
  <si>
    <t>[8][9]</t>
  </si>
  <si>
    <t>Tata Steel</t>
  </si>
  <si>
    <t>IJmuiden</t>
  </si>
  <si>
    <t>Twence (afvalverwerker)</t>
  </si>
  <si>
    <t>Zonnewijde Breda</t>
  </si>
  <si>
    <t>Breda DuurSaam</t>
  </si>
  <si>
    <t>Breda</t>
  </si>
  <si>
    <t>Zonnepark Ameland</t>
  </si>
  <si>
    <t>Amelander Energie Coöperatie</t>
  </si>
  <si>
    <t>Zonnepark Appelscha</t>
  </si>
  <si>
    <t>Appelscha</t>
  </si>
  <si>
    <t>x</t>
  </si>
  <si>
    <t>Zonnepark Avri Solar</t>
  </si>
  <si>
    <t>Zonnepark Budel</t>
  </si>
  <si>
    <t>Solarcentury</t>
  </si>
  <si>
    <t>Zonnepark Buinerveen</t>
  </si>
  <si>
    <t>Goldbeck / Chint</t>
  </si>
  <si>
    <t>Buinerveen</t>
  </si>
  <si>
    <t>Zonnepark Donkerbroek</t>
  </si>
  <si>
    <t>Donkerbroek</t>
  </si>
  <si>
    <t>Zonnepark Groningen Woldjerspoor</t>
  </si>
  <si>
    <t>Zonnepark Harlingen</t>
  </si>
  <si>
    <t>Zonnepark Haulerwijk</t>
  </si>
  <si>
    <t>Zonnepark TT Assen</t>
  </si>
  <si>
    <t>Zonnepark Tweede Exloërmond</t>
  </si>
  <si>
    <t>Tweede Exloërmond</t>
  </si>
  <si>
    <t>Zonnepark Lange Runde</t>
  </si>
  <si>
    <t>SolarEnergyWorks / Statkraft</t>
  </si>
  <si>
    <t>Zonnepark Ouddorp</t>
  </si>
  <si>
    <t>Deltawind</t>
  </si>
  <si>
    <t>Ouddorp</t>
  </si>
  <si>
    <t>Zonnedak Scania</t>
  </si>
  <si>
    <t>Zonneplan</t>
  </si>
  <si>
    <t>Zonnepark De Vaandel</t>
  </si>
  <si>
    <t>Zonnepark Veendam</t>
  </si>
  <si>
    <t>Astronergy</t>
  </si>
  <si>
    <t>Zonnepark Hoogveld Zuid Uden</t>
  </si>
  <si>
    <t>Zonnepark Appelscha Hoog</t>
  </si>
  <si>
    <t>Zonnepark Burgum</t>
  </si>
  <si>
    <t>Zonnepark Bedrijventerrein – Stadskanaal</t>
  </si>
  <si>
    <t>SolarEnergyWorks, eigenaren van Bedrijventerrein Stadskanaal / Obton</t>
  </si>
  <si>
    <t>Zonneweide Eemnes</t>
  </si>
  <si>
    <t>KiesZon/Eemnes</t>
  </si>
  <si>
    <t>Eemnes</t>
  </si>
  <si>
    <t>Zonnepark Laarberg</t>
  </si>
  <si>
    <t>Greenspread</t>
  </si>
  <si>
    <t>Groenlo</t>
  </si>
  <si>
    <t>[10][11]</t>
  </si>
  <si>
    <t>Zonnepark Louisegroeve</t>
  </si>
  <si>
    <t>Naga Solar</t>
  </si>
  <si>
    <t>Geleen</t>
  </si>
  <si>
    <t>Zonnepark Mercurius</t>
  </si>
  <si>
    <t>SolarEnergyWorks, MBP BV / Obton</t>
  </si>
  <si>
    <t>Zonnepark Oosterweilanden</t>
  </si>
  <si>
    <t>Vriezenveen</t>
  </si>
  <si>
    <t>[12]</t>
  </si>
  <si>
    <t>Zonnepark Ooltgensplaat</t>
  </si>
  <si>
    <t>Sunstroom</t>
  </si>
  <si>
    <t>Zonnepark Scaldia</t>
  </si>
  <si>
    <t>Solarpark Zeeland</t>
  </si>
  <si>
    <t>Vlissingen/Borssele</t>
  </si>
  <si>
    <t>Zonnepark Transberg</t>
  </si>
  <si>
    <t>Dordrecht</t>
  </si>
  <si>
    <t>Zonnepark de Vlaas</t>
  </si>
  <si>
    <t>Coöperatie Zonnepark de Vlaas</t>
  </si>
  <si>
    <t>Deurne</t>
  </si>
  <si>
    <t>Zonnepark Roodehaan</t>
  </si>
  <si>
    <t>Hanergy, SolarEnergyWorks en Sunprojects</t>
  </si>
  <si>
    <t>Zonnepark Oranjepoort</t>
  </si>
  <si>
    <t>GroenLeven e.a.</t>
  </si>
  <si>
    <t>Nieuw-Dordrecht</t>
  </si>
  <si>
    <t>Zonnepark Aadijk Almelo</t>
  </si>
  <si>
    <t>SolarEnergyWorks</t>
  </si>
  <si>
    <t>Almelo</t>
  </si>
  <si>
    <t>Zonnepark Belvédère</t>
  </si>
  <si>
    <t>Bodemzorg Limburg</t>
  </si>
  <si>
    <t>Maastricht</t>
  </si>
  <si>
    <t>[13]</t>
  </si>
  <si>
    <t>Zonnepark De Dogger</t>
  </si>
  <si>
    <t>Zonne-Energie Dogger B.V.</t>
  </si>
  <si>
    <t>Den Helder</t>
  </si>
  <si>
    <t>Noord- Holland</t>
  </si>
  <si>
    <t>Zonnepark Duurkenakker</t>
  </si>
  <si>
    <t>Sunvest</t>
  </si>
  <si>
    <t>Muntendam</t>
  </si>
  <si>
    <t>[14]</t>
  </si>
  <si>
    <t>Zonnepark IJsselmeerdijk Lelystad</t>
  </si>
  <si>
    <t>Sunvest Ontwikkeling B.V.</t>
  </si>
  <si>
    <t>Zonnepark Midden-Groningen</t>
  </si>
  <si>
    <t>Chint Solar</t>
  </si>
  <si>
    <t>[15][16]</t>
  </si>
  <si>
    <t>Zonnepark Vlagtwedde</t>
  </si>
  <si>
    <t>Powerfield</t>
  </si>
  <si>
    <t>Vlagtwedde</t>
  </si>
  <si>
    <t>[17]</t>
  </si>
  <si>
    <t>Zonnepark waternet Nieuwegein</t>
  </si>
  <si>
    <t>Watertransportmaatschappij Rijn-Kennemerland</t>
  </si>
  <si>
    <t>Zonnepark Wieringermeer</t>
  </si>
  <si>
    <t>Middenmeer</t>
  </si>
  <si>
    <t>[18]</t>
  </si>
  <si>
    <t>Zonnebron</t>
  </si>
  <si>
    <t>Zonnepark Zuyderzon Almere</t>
  </si>
  <si>
    <t>HVC / Sunwatt</t>
  </si>
  <si>
    <t>Almere</t>
  </si>
  <si>
    <t>Bavelse Berg</t>
  </si>
  <si>
    <t>Groendus</t>
  </si>
  <si>
    <t>Bavel / Breda</t>
  </si>
  <si>
    <t>[19][20]</t>
  </si>
  <si>
    <t>’t Bellegoor</t>
  </si>
  <si>
    <t>Beltrum</t>
  </si>
  <si>
    <t>Drijvend Zonnepark Lingewaard</t>
  </si>
  <si>
    <t>Gietwaterbedrijf Bergerden</t>
  </si>
  <si>
    <t>Bergerden</t>
  </si>
  <si>
    <t>Gansoyensesteeg</t>
  </si>
  <si>
    <t>Langstraat Energie Coöperatie</t>
  </si>
  <si>
    <t>Geefsweer</t>
  </si>
  <si>
    <t>Heldair 1</t>
  </si>
  <si>
    <t>[23][24]</t>
  </si>
  <si>
    <t>Heldair 2</t>
  </si>
  <si>
    <t>PontMeyer Zaandam</t>
  </si>
  <si>
    <t>Devcon Ecosystems</t>
  </si>
  <si>
    <t>Zaandam</t>
  </si>
  <si>
    <t>Sinnegreide</t>
  </si>
  <si>
    <t>Achtkarspelen</t>
  </si>
  <si>
    <t>Venraysbroek</t>
  </si>
  <si>
    <t>Venray</t>
  </si>
  <si>
    <t>Vliegveld Eelde</t>
  </si>
  <si>
    <t>Eelde</t>
  </si>
  <si>
    <t>Vloeivelden Hollandia</t>
  </si>
  <si>
    <t>Nieuw-Buinen</t>
  </si>
  <si>
    <t>[26][27]</t>
  </si>
  <si>
    <t>De Watering</t>
  </si>
  <si>
    <t>Coevorden</t>
  </si>
  <si>
    <t>Wehkamp uitbreiding</t>
  </si>
  <si>
    <t>Ziekenhuis Nij Smellinghe</t>
  </si>
  <si>
    <t>Drachten</t>
  </si>
  <si>
    <t>Zonnedijk</t>
  </si>
  <si>
    <t>Eemsmond</t>
  </si>
  <si>
    <t>Zonnepark Aardbrandsven</t>
  </si>
  <si>
    <t>Cranendonck</t>
  </si>
  <si>
    <t>Brabant</t>
  </si>
  <si>
    <t>Zonnepark Armhoede</t>
  </si>
  <si>
    <t>Zonnepark Berkelweide</t>
  </si>
  <si>
    <t>Zonnedak Greenport Venlo</t>
  </si>
  <si>
    <t>Zonnepark De Grift</t>
  </si>
  <si>
    <t>WindpowerNijmegen</t>
  </si>
  <si>
    <t>Nijmegen</t>
  </si>
  <si>
    <t>Zonnepark Lanakerveld</t>
  </si>
  <si>
    <t>Zonnepark Menterwolde</t>
  </si>
  <si>
    <t>Menterwolde</t>
  </si>
  <si>
    <t>Zonnepark Rondweg West</t>
  </si>
  <si>
    <t>Lohan en Tolzon</t>
  </si>
  <si>
    <t>Winterswijk</t>
  </si>
  <si>
    <t>[31][32]</t>
  </si>
  <si>
    <t>Zonnepark Overbetuwe</t>
  </si>
  <si>
    <t>Langs de Betuweroute</t>
  </si>
  <si>
    <t>Zonnepark Sas van Gent-Zuid</t>
  </si>
  <si>
    <t>Terneuzen</t>
  </si>
  <si>
    <t>Zonnepark Winterswijk Arrisveldweg</t>
  </si>
  <si>
    <t>Zonnepark Zeeland Solar</t>
  </si>
  <si>
    <t>Zeeland Refinary</t>
  </si>
  <si>
    <t>Nieuwdorp</t>
  </si>
  <si>
    <t>Zonnepark Zuidbroek</t>
  </si>
  <si>
    <t>Zuidbroek</t>
  </si>
  <si>
    <t>[35]</t>
  </si>
  <si>
    <t>Whekamp</t>
  </si>
  <si>
    <t>Ecopark Waalwijk[5]</t>
  </si>
  <si>
    <t>https://www.cbs.nl/en-gb/figures/detail/82610ENG</t>
  </si>
  <si>
    <t>https://nl.wikipedia.org/wiki/Lijst_van_zonne-energie-installaties_in_Nederland</t>
  </si>
  <si>
    <t>Werkskraftwerk Sappi Alfeld Turbine 5</t>
  </si>
  <si>
    <t>Zellstoff Stendal GmbH -</t>
  </si>
  <si>
    <t>Egger Kraftwerk Brilon Biomasse - KWK - Anlage</t>
  </si>
  <si>
    <t>Emden Gas Gasturbine</t>
  </si>
  <si>
    <t>Biomasse-Verstromungs-Anlage BVA</t>
  </si>
  <si>
    <t>Enertec Hameln Block 7</t>
  </si>
  <si>
    <t>SCA Mannheim SCA Mannheim</t>
  </si>
  <si>
    <t>Heizkraftwerk Pforzheim GmbH Biomasse</t>
  </si>
  <si>
    <t>BMHKW-RE Recklinghausen BMHKW-RE Recklinghausen</t>
  </si>
  <si>
    <t>Heizkraftwerk der Sappi Stockstadt GmbH Biomasseheizkraftwerk</t>
  </si>
  <si>
    <t>Wi-Biebrich Block 2</t>
  </si>
  <si>
    <t>Zolling BMHKW</t>
  </si>
  <si>
    <t>PKV Kraftwerk Biogasmotoren</t>
  </si>
  <si>
    <t>Blockheizkraftwerk 1 Blockheizkraftwerk 1</t>
  </si>
  <si>
    <t>Blockheizkraftwerk 2 Blockheizkraftwerk 2</t>
  </si>
  <si>
    <t>Heizkraftwerk Altbach/Deizisau ALT HKW 2 (DT Solobetrieb)</t>
  </si>
  <si>
    <t>Heizkraftwerk Altbach/Deizisau ALT HKW 1</t>
  </si>
  <si>
    <t>Moabit Moabit A</t>
  </si>
  <si>
    <t>Reuter West Reuter West D</t>
  </si>
  <si>
    <t>Reuter West Reuter West E</t>
  </si>
  <si>
    <t>Kraftwerk Bexbach BEX</t>
  </si>
  <si>
    <t xml:space="preserve">HKW-Mitte Block 1 </t>
  </si>
  <si>
    <t>KW Hastedt Block 15</t>
  </si>
  <si>
    <t>KW Hafen Block 6</t>
  </si>
  <si>
    <t>Farge Farge</t>
  </si>
  <si>
    <t>KW Walsum Walsum 9</t>
  </si>
  <si>
    <t>KW Walsum Walsum 10</t>
  </si>
  <si>
    <t>HKW Erlangen K6 DT2</t>
  </si>
  <si>
    <t>Heizkraftwerk FL Block 11</t>
  </si>
  <si>
    <t>Heizkraftwerk FL Block 10</t>
  </si>
  <si>
    <t>Heizkraftwerk FL Block 9</t>
  </si>
  <si>
    <t>HKW West Block 2</t>
  </si>
  <si>
    <t>HKW West Block 3</t>
  </si>
  <si>
    <t>Scholven C</t>
  </si>
  <si>
    <t>Scholven B</t>
  </si>
  <si>
    <t>Staudinger 5</t>
  </si>
  <si>
    <t>Tiefstack Tiefstack</t>
  </si>
  <si>
    <t>Wedel Wedel 2</t>
  </si>
  <si>
    <t>Wedel Wedel 1</t>
  </si>
  <si>
    <t>Westfalen E</t>
  </si>
  <si>
    <t>GKH Block1</t>
  </si>
  <si>
    <t>GKH Block2</t>
  </si>
  <si>
    <t>Heizkraftwerk Heilbronn HLB 5</t>
  </si>
  <si>
    <t>Heizkraftwerk Heilbronn HLB 6</t>
  </si>
  <si>
    <t>Heizkraftwerk Heilbronn HLB 7</t>
  </si>
  <si>
    <t>KW Herne Herne 4</t>
  </si>
  <si>
    <t>KWM Block3</t>
  </si>
  <si>
    <t>Ibbenbüren B</t>
  </si>
  <si>
    <t>Heizkraftwerk Block B</t>
  </si>
  <si>
    <t>HKW Karcherstr. 20</t>
  </si>
  <si>
    <t>Rheinhafen-Dampfkraftwerk RDK 7</t>
  </si>
  <si>
    <t>Rheinhafen-Dampfkraftwerk RDK 8</t>
  </si>
  <si>
    <t>GKM  Block 6</t>
  </si>
  <si>
    <t>GKM  Block 7</t>
  </si>
  <si>
    <t>GKM  Block 8</t>
  </si>
  <si>
    <t>GKM  Block 9</t>
  </si>
  <si>
    <t xml:space="preserve">Kraftwerk I   Block 4 </t>
  </si>
  <si>
    <t xml:space="preserve">Kraftwerk I  Block 5 </t>
  </si>
  <si>
    <t>Kraftwerk I Dampfwirtschaft (6 Einzelturbinen)</t>
  </si>
  <si>
    <t>Heyden 4</t>
  </si>
  <si>
    <t>Heizkraftwerk Pforzheim GmbH Wirbelschichtblock</t>
  </si>
  <si>
    <t>Weiher Weiher III</t>
  </si>
  <si>
    <t>KNG Kraftwerk Rostock Rostock</t>
  </si>
  <si>
    <t>HKW Römerbrücke Kohleanlage</t>
  </si>
  <si>
    <t>Heizkraftwerk der Sappi Stockstadt GmbH Konventionelles Sammelschienenkraftwerk Turbine 7</t>
  </si>
  <si>
    <t>Restmüll-Heizkraftwerk Stuttgart-Münster MÜN DT12</t>
  </si>
  <si>
    <t>Restmüll-Heizkraftwerk Stuttgart-Münster MÜN DT15</t>
  </si>
  <si>
    <t>Nord 2 2</t>
  </si>
  <si>
    <t>Modellkraftwerk MKV</t>
  </si>
  <si>
    <t>Heizkraftwerk HKV</t>
  </si>
  <si>
    <t>Kraftwerk Walheim WAL 1</t>
  </si>
  <si>
    <t>Kraftwerk Walheim WAL 2</t>
  </si>
  <si>
    <t>Wilhelmshaven 1</t>
  </si>
  <si>
    <t>HKW Nord Generator A</t>
  </si>
  <si>
    <t>HKW Nord Generator B</t>
  </si>
  <si>
    <t>HKW West Block 1</t>
  </si>
  <si>
    <t>Zolling Zolling Block 5</t>
  </si>
  <si>
    <t>Reno De Medici HD - Kraftwerk</t>
  </si>
  <si>
    <t>Kraftwerk Wilhelmshaven Kraftwerk Wilhelmshaven</t>
  </si>
  <si>
    <t>Werkskraftwerk Sappi Alfeld Wasserturbine</t>
  </si>
  <si>
    <t>Egglfing Egglfing</t>
  </si>
  <si>
    <t>Rheinkraftwerk Säckingen Säckingen</t>
  </si>
  <si>
    <t>Säckingen Säckingen</t>
  </si>
  <si>
    <t>Bergheim entfällt</t>
  </si>
  <si>
    <t>Waldeck1/Bringhausen Waldeck1/Bringhausen</t>
  </si>
  <si>
    <t>Waldeck 2 Waldeck 2</t>
  </si>
  <si>
    <t>Hemfurth Hemfurth</t>
  </si>
  <si>
    <t>Ering Ering</t>
  </si>
  <si>
    <t>Pumpspeicherwerk Rönkhausen PSW</t>
  </si>
  <si>
    <t>Rudolf-Fettweis-Werk      Forb/ Murgwerk</t>
  </si>
  <si>
    <t>Rudolf-Fettweis-Werk      Pumpspeicherkraftwerk Schwarzenbachwerk</t>
  </si>
  <si>
    <t>Geesthacht PSS A</t>
  </si>
  <si>
    <t>PSW Langenprozelten entfällt</t>
  </si>
  <si>
    <t>Goldisthal PSS A</t>
  </si>
  <si>
    <t>KW Wyhlen KW Wyhlen</t>
  </si>
  <si>
    <t>Jochenstein Jochenstein</t>
  </si>
  <si>
    <t>Happurg Happurg</t>
  </si>
  <si>
    <t>Häusern Häusern</t>
  </si>
  <si>
    <t>Koepchenwerk Koepchenwerk</t>
  </si>
  <si>
    <t>Hohenwarte 1 PSS A</t>
  </si>
  <si>
    <t>Hohenwarte 2 PSS A</t>
  </si>
  <si>
    <t>Rheinkraftwerk Iffezheim Iffezheim M1-M5</t>
  </si>
  <si>
    <t>Braunau-Simbach Braunau-Simbach</t>
  </si>
  <si>
    <t>Walchensee Walchensee</t>
  </si>
  <si>
    <t>Markersbach PSS A</t>
  </si>
  <si>
    <t>Pumpspeicherkraftwerk Glems Pumpspeicherkraftwerk Glems</t>
  </si>
  <si>
    <t>Bittenbrunn entfällt</t>
  </si>
  <si>
    <t>Niederwartha PSS C</t>
  </si>
  <si>
    <t>Nußdorf Nußdorf</t>
  </si>
  <si>
    <t>Oberaudorf-Ebbs Oberaudorf-Ebbs</t>
  </si>
  <si>
    <t>Kachlet Kachlet</t>
  </si>
  <si>
    <t>Passau-Ingling Passau-Ingling</t>
  </si>
  <si>
    <t>Geisling Geisling</t>
  </si>
  <si>
    <t>Rheinkraftwerk Reckingen Reckingen</t>
  </si>
  <si>
    <t>KW Rheinfelden KW Rheinfelden</t>
  </si>
  <si>
    <t>Roßhaupten Roßhaupten</t>
  </si>
  <si>
    <t>Rheinkraftwerk Ryburg-Schwörstadt  Ryburg-Schwörstadt</t>
  </si>
  <si>
    <t>Bleiloch PSS A</t>
  </si>
  <si>
    <t>Straubing Straubing</t>
  </si>
  <si>
    <t>Kraftwerksgruppe Pfreimd PSKW Tanzmühle</t>
  </si>
  <si>
    <t>Kraftwerksgruppe Pfreimd LWKW Tanzmühle</t>
  </si>
  <si>
    <t>Kraftwerksgruppe Pfreimd LWKW Trausnitz</t>
  </si>
  <si>
    <t>Kraftwerksgruppe Pfreimd PSKW Reisach</t>
  </si>
  <si>
    <t>Leitzach 1 1</t>
  </si>
  <si>
    <t>Leitzach 2 2</t>
  </si>
  <si>
    <t>Vohburg entfällt</t>
  </si>
  <si>
    <t>Kraftwerk Waldshut Waldshut</t>
  </si>
  <si>
    <t>Uppenborn 1 1</t>
  </si>
  <si>
    <t>Wehr Wehr</t>
  </si>
  <si>
    <t>Wendefurth PSS A</t>
  </si>
  <si>
    <t>Witznau Witznau</t>
  </si>
  <si>
    <t>Weserkraftwerk Bremen WKB</t>
  </si>
  <si>
    <t>Dessau Dessau</t>
  </si>
  <si>
    <t>Dettingen Dettingen</t>
  </si>
  <si>
    <t>Dingolfing Dingolfing</t>
  </si>
  <si>
    <t>Eitting Eitting</t>
  </si>
  <si>
    <t>Altheim Altheim</t>
  </si>
  <si>
    <t>Ingolstadt entfällt</t>
  </si>
  <si>
    <t>Kaufering Kaufering</t>
  </si>
  <si>
    <t>Unteropfingen Unteropfingen</t>
  </si>
  <si>
    <t>Faimingen entfällt</t>
  </si>
  <si>
    <t>Urspring Urspring</t>
  </si>
  <si>
    <t>Prem Prem</t>
  </si>
  <si>
    <t>Merching Merching</t>
  </si>
  <si>
    <t>Pfrombach Pfrombach</t>
  </si>
  <si>
    <t>Niederaichbach Niederaichbach</t>
  </si>
  <si>
    <t>Gummering Gummering</t>
  </si>
  <si>
    <t>Aufkirchen Aufkirchen</t>
  </si>
  <si>
    <t>Landau Landau</t>
  </si>
  <si>
    <t>Pielweichs Pielweichs</t>
  </si>
  <si>
    <t>Prittriching Prittriching</t>
  </si>
  <si>
    <t>Bertoldsheim entfällt</t>
  </si>
  <si>
    <t>Schwabstadl Schwabstadl</t>
  </si>
  <si>
    <t>Scheuring Scheuring</t>
  </si>
  <si>
    <t>Unterbergen Unterbergen</t>
  </si>
  <si>
    <t>UPM Schongau Wasserkraft</t>
  </si>
  <si>
    <t>Dornau Dornau</t>
  </si>
  <si>
    <t>Mühltal Mühltal</t>
  </si>
  <si>
    <t>Tannheim Tannheim</t>
  </si>
  <si>
    <t>Uppenborn 2 2</t>
  </si>
  <si>
    <t>Obernach Obernach</t>
  </si>
  <si>
    <t>Ettling Ettling</t>
  </si>
  <si>
    <t>Braunkohlekraftwerk Lippendorf LIP S</t>
  </si>
  <si>
    <t>HKW Chemnitz  Nord II Block B</t>
  </si>
  <si>
    <t>HKW Chemnitz  Nord II Block C</t>
  </si>
  <si>
    <t>HKW Cottbus 1</t>
  </si>
  <si>
    <t>Frechen/Wachtberg Frechen/Wachtberg</t>
  </si>
  <si>
    <t>Buschhaus D</t>
  </si>
  <si>
    <t>Goldenberg F</t>
  </si>
  <si>
    <t>Ville/Berrenrath Ville/Berrenrath</t>
  </si>
  <si>
    <t>HKW Merkenich Block 6</t>
  </si>
  <si>
    <t>Neurath A</t>
  </si>
  <si>
    <t>Neurath B</t>
  </si>
  <si>
    <t>Neurath C</t>
  </si>
  <si>
    <t>Neurath D</t>
  </si>
  <si>
    <t>Neurath E</t>
  </si>
  <si>
    <t>Niederaußem K</t>
  </si>
  <si>
    <t>Fortuna Nord Fortuna Nord</t>
  </si>
  <si>
    <t>KW Jänschwalde A</t>
  </si>
  <si>
    <t>KW Jänschwalde B</t>
  </si>
  <si>
    <t>KW Jänschwalde C</t>
  </si>
  <si>
    <t>KW Jänschwalde D</t>
  </si>
  <si>
    <t>KW Jänschwalde E</t>
  </si>
  <si>
    <t>KW Jänschwalde F</t>
  </si>
  <si>
    <t>Weisweiler E</t>
  </si>
  <si>
    <t>Weisweiler F</t>
  </si>
  <si>
    <t>Weisweiler G</t>
  </si>
  <si>
    <t>Weisweiler H</t>
  </si>
  <si>
    <t>Kohlekraftwerk K06</t>
  </si>
  <si>
    <t>P&amp;L Werk Euskirchen Kessel 4 / 6</t>
  </si>
  <si>
    <t>P&amp;L Werk Jülich Kessel 5</t>
  </si>
  <si>
    <t>P&amp;L Werk Könnern Kessel 1 und 2</t>
  </si>
  <si>
    <t>Kraftwerk K1/TG1</t>
  </si>
  <si>
    <t>Kraftwerk K2/TG2</t>
  </si>
  <si>
    <t>EZ1 WSK</t>
  </si>
  <si>
    <t>BoA 2 Neurath F</t>
  </si>
  <si>
    <t>BoA 3 Neurath G</t>
  </si>
  <si>
    <t>Werkskraftwerk Sappi Alfeld Gaskraftwerk</t>
  </si>
  <si>
    <t>Heizkraftwerk Altbach/Deizisau ALT GT E (solo)</t>
  </si>
  <si>
    <t>Heizkraftwerk Altbach/Deizisau ALT GT A (Solo)</t>
  </si>
  <si>
    <t>Heizkraftwerk Altbach/Deizisau ALT GT B</t>
  </si>
  <si>
    <t>Heizkraftwerk Altbach/Deizisau ALT GT C</t>
  </si>
  <si>
    <t>Gasturbine GT</t>
  </si>
  <si>
    <t>KWK-Anlage Barby -</t>
  </si>
  <si>
    <t>Charlottenburg Charlottenburg</t>
  </si>
  <si>
    <t>Klingenberg Klingenberg</t>
  </si>
  <si>
    <t>Heizkraftwerk Karlstraße Heizkraftwerk Karlstraße</t>
  </si>
  <si>
    <t>HKW-Nord GT</t>
  </si>
  <si>
    <t>Egger Kraftwerk Brilon Gasturbinen - KWK - Anlage</t>
  </si>
  <si>
    <t>Dortmund KDO</t>
  </si>
  <si>
    <t>HKW III/A HKW III/A</t>
  </si>
  <si>
    <t>GT Block E GTE2</t>
  </si>
  <si>
    <t>GT Block E GTE1</t>
  </si>
  <si>
    <t>HKW Niederrad Block 1</t>
  </si>
  <si>
    <t>HKW West Block 4</t>
  </si>
  <si>
    <t>HKW "Helmshäger Berg" Gasturbine</t>
  </si>
  <si>
    <t>Staudinger 4</t>
  </si>
  <si>
    <t>HKW Halle Trotha Block A und B</t>
  </si>
  <si>
    <t>Heizkraftwerk HKW</t>
  </si>
  <si>
    <t>Heizkraftwerk Block A</t>
  </si>
  <si>
    <t>HKW Karcherstr. 10</t>
  </si>
  <si>
    <t>Heizkraftwerk West T3</t>
  </si>
  <si>
    <t>KWK-Anlage Krefeld DT Dampfturbine</t>
  </si>
  <si>
    <t>KWK-Anlage Krefeld VM Gasmotor (Dieselgenerator)</t>
  </si>
  <si>
    <t>Landesbergen Gas Gasturbine</t>
  </si>
  <si>
    <t>KW Mitte GT 1</t>
  </si>
  <si>
    <t>Thyrow GT E</t>
  </si>
  <si>
    <t>Thyrow GT A</t>
  </si>
  <si>
    <t>Thyrow GT B</t>
  </si>
  <si>
    <t>Thyrow GT C</t>
  </si>
  <si>
    <t>Thyrow GT D</t>
  </si>
  <si>
    <t>HKW 1 HKW 1</t>
  </si>
  <si>
    <t>Hattorf Hattorf</t>
  </si>
  <si>
    <t>HKW Potsdam-Süd Gesamtanlage</t>
  </si>
  <si>
    <t>BHKW-Hauffstraße Motorenanlage</t>
  </si>
  <si>
    <t>Gasmotore Gasmotore 1-3</t>
  </si>
  <si>
    <t>Gasmotor 4 Gasmotor 4</t>
  </si>
  <si>
    <t>Gasmotor 5 Gasmotor 5</t>
  </si>
  <si>
    <t>BHKW Obere Viehweide  -</t>
  </si>
  <si>
    <t>Weisweiler G_VGT</t>
  </si>
  <si>
    <t>Weisweiler H_VGT</t>
  </si>
  <si>
    <t>Gersteinwerk I1</t>
  </si>
  <si>
    <t xml:space="preserve">Gersteinwerk K1 </t>
  </si>
  <si>
    <t>Wi-Biebrich Block 1</t>
  </si>
  <si>
    <t>Heizkraftwerke an der Friedensbrücke TSIII</t>
  </si>
  <si>
    <t>Heizkraftwerke an der Friedensbrücke TSII</t>
  </si>
  <si>
    <t>Heizkraftwerke an der Friedensbrücke GTII</t>
  </si>
  <si>
    <t>Heizkraftwerke an der Friedensbrücke GTI</t>
  </si>
  <si>
    <t>Zielitz Zielitz</t>
  </si>
  <si>
    <t>Gaskraftwerk GKW</t>
  </si>
  <si>
    <t>Heizkraftwerk T2</t>
  </si>
  <si>
    <t>HKW Bad Salzungen HKW Bad Salzungen</t>
  </si>
  <si>
    <t>Energiezentrale Gasturbine</t>
  </si>
  <si>
    <t>Energiezentrale Energiecenter</t>
  </si>
  <si>
    <t>Heizkraftwerk GT</t>
  </si>
  <si>
    <t>BHKW an Klinkerweg Module 1, 2 und 3</t>
  </si>
  <si>
    <t>P&amp;L Werk Appeldorn Lentjes-Kessel</t>
  </si>
  <si>
    <t>HKW Merkenich Block 4</t>
  </si>
  <si>
    <t>P&amp;L Werk Lage Kessel 1/2/3</t>
  </si>
  <si>
    <t xml:space="preserve">BHKW Ludwigshafen BHKW </t>
  </si>
  <si>
    <t>UPM Schongau Dampfkraftwerk</t>
  </si>
  <si>
    <t>HKW3 UPM Schongau HKW 3</t>
  </si>
  <si>
    <t>Heizkraftwerk Sindelfingen Sammelschienen-HKW</t>
  </si>
  <si>
    <t>Unterbreizbach Unterbreizbach</t>
  </si>
  <si>
    <t>Gasturbine D290</t>
  </si>
  <si>
    <t>Co-Generation -</t>
  </si>
  <si>
    <t>Sigmundshall Sigmundshall</t>
  </si>
  <si>
    <t>IHKW Heidenheim BHKW-Anlage</t>
  </si>
  <si>
    <t>Kraftwerk K3+4/TG4</t>
  </si>
  <si>
    <t>HKW HKW</t>
  </si>
  <si>
    <t>Energiezentrale 1992 AGG1 -  AGG7</t>
  </si>
  <si>
    <t>Erweiterung Energiezentrale 2003 AGG8 - AGG9</t>
  </si>
  <si>
    <t>HBB GUD</t>
  </si>
  <si>
    <t>INEOS Kraftwerk TG7/8</t>
  </si>
  <si>
    <t>HKW Pfaffenwald Anlage 40</t>
  </si>
  <si>
    <t>HKW Pfaffenwald Block 50</t>
  </si>
  <si>
    <t>HKW Pfaffenwald Block 60</t>
  </si>
  <si>
    <t>PKV Kraftwerk KWK-Blöcke</t>
  </si>
  <si>
    <t>PKV Kraftwerk Kondensationsturbine</t>
  </si>
  <si>
    <t>EVC / GLOBALFOUNDRIES EVC I</t>
  </si>
  <si>
    <t>EZ1 DTI</t>
  </si>
  <si>
    <t>Steinitz GUD</t>
  </si>
  <si>
    <t>KWK AOS GmbH GT 1/2</t>
  </si>
  <si>
    <t>Kraftwerk IV 1</t>
  </si>
  <si>
    <t>Niehl 3 Niehl 31</t>
  </si>
  <si>
    <t>HKW West M5 M5</t>
  </si>
  <si>
    <t>KWK Dingolfing BA 1 KWK Dingolfing BA1</t>
  </si>
  <si>
    <t>HKW 3 Stuttgart-Gaisburg HKW3</t>
  </si>
  <si>
    <t>HKW Dresden-Nord HKW Dresden-Nord</t>
  </si>
  <si>
    <t>GM GM</t>
  </si>
  <si>
    <t>KWK Landshut KWK Landshut</t>
  </si>
  <si>
    <t>Dampfturbine 5 DT 5</t>
  </si>
  <si>
    <t>KWK-Anlage Neukochen Neukochen 10</t>
  </si>
  <si>
    <t>Dingolfing BA2 BA2</t>
  </si>
  <si>
    <t>Küstenkraftwerk K.I.E.L. BHKW Modul 1-20</t>
  </si>
  <si>
    <t>Werk 1.1 KWK 1-3</t>
  </si>
  <si>
    <t>Werk 1.5 KWK 1-4</t>
  </si>
  <si>
    <t>Mitte GuD Mitte</t>
  </si>
  <si>
    <t>GuD Kraftwerk Hillegossen GuD</t>
  </si>
  <si>
    <t>HKW-Mitte Block 12</t>
  </si>
  <si>
    <t>HKW-Mitte GuD</t>
  </si>
  <si>
    <t>Dormagen GuD</t>
  </si>
  <si>
    <t>HKW Dresden-Nossener Brücke HKW Dresden-Nossener Brücke  (3 GT + 1 DT, Sammelschiene)</t>
  </si>
  <si>
    <t>HKW III/B HKW III/B</t>
  </si>
  <si>
    <t>GuD AGuD</t>
  </si>
  <si>
    <t>HKW Erfurt-Ost GT1</t>
  </si>
  <si>
    <t>HKW Erfurt-Ost GT2</t>
  </si>
  <si>
    <t>HKW Erlangen GuD I</t>
  </si>
  <si>
    <t>HKW Erlangen GuD 2</t>
  </si>
  <si>
    <t>Heizkraftwerk FFO Block1-GuD-EK</t>
  </si>
  <si>
    <t>GuD Anlage WVK GuD Anlage</t>
  </si>
  <si>
    <t>HKW Halle Trotha GuD</t>
  </si>
  <si>
    <t>GuD Tiefstack GuD Tiefstack</t>
  </si>
  <si>
    <t>Trianel Gaskraftwerk  Block 10</t>
  </si>
  <si>
    <t>Trianel Gaskraftwerk  Block 20</t>
  </si>
  <si>
    <t>GKL GKL</t>
  </si>
  <si>
    <t>Cuno Heizkraftwerk Herdecke H6</t>
  </si>
  <si>
    <t>Wintershall Wintershall</t>
  </si>
  <si>
    <t>HKW Jena HKW Jena</t>
  </si>
  <si>
    <t>Rheinhafen-Dampfkraftwerk RDK 4S</t>
  </si>
  <si>
    <t>HKW Niehl 2 GuD</t>
  </si>
  <si>
    <t>HKW Merkenich GuD</t>
  </si>
  <si>
    <t>ILK-GuD GT1</t>
  </si>
  <si>
    <t>ILK-GuD GT2</t>
  </si>
  <si>
    <t>ILK-GuD GT3</t>
  </si>
  <si>
    <t>Emsland C1</t>
  </si>
  <si>
    <t>Emsland B1</t>
  </si>
  <si>
    <t>Emsland B2</t>
  </si>
  <si>
    <t>Emsland C2</t>
  </si>
  <si>
    <t>Emsland D</t>
  </si>
  <si>
    <t>Kraftwerk Mitte GUD A 800  GT 11, GT 12, DT 10</t>
  </si>
  <si>
    <t>Kraftwerk Süd GUD C 200 GT 1, GT 2, DT 1</t>
  </si>
  <si>
    <t>Kraftwerk Mainz KW3</t>
  </si>
  <si>
    <t>Kraftwerk Mainz KW2</t>
  </si>
  <si>
    <t>Kraftwerk III Block 311</t>
  </si>
  <si>
    <t>Kraftwerk III Block 312</t>
  </si>
  <si>
    <t>Süd DT1 1</t>
  </si>
  <si>
    <t>Süd GT3 1</t>
  </si>
  <si>
    <t>Süd GT2 1</t>
  </si>
  <si>
    <t>Süd GT 61 2</t>
  </si>
  <si>
    <t>Süd GT 62 2</t>
  </si>
  <si>
    <t>Süd DT60 2</t>
  </si>
  <si>
    <t>Heizkraftwerk Hafen GuD</t>
  </si>
  <si>
    <t>HKW Sandreuth GuD 1</t>
  </si>
  <si>
    <t>HKW Sandreuth GuD 2</t>
  </si>
  <si>
    <t>Franken 1 1</t>
  </si>
  <si>
    <t>Franken 1 2</t>
  </si>
  <si>
    <t>Obernburg 2</t>
  </si>
  <si>
    <t>Obernburg 1</t>
  </si>
  <si>
    <t>Heizkraftwerk Pforzheim GmbH Kombiblock/GuD</t>
  </si>
  <si>
    <t>GuD-Anlage Rüsselsheim M120</t>
  </si>
  <si>
    <t>HKW Römerbrücke GuD-Anlage</t>
  </si>
  <si>
    <t>Dow Stade Cogen Dow Stade</t>
  </si>
  <si>
    <t>Gemeinschaftskraftwerk Irsching  5</t>
  </si>
  <si>
    <t>Ulrich Hartmann (Irsching) 4</t>
  </si>
  <si>
    <t>Gersteinwerk F1</t>
  </si>
  <si>
    <t>Gersteinwerk G1</t>
  </si>
  <si>
    <t>Gersteinwerk F2</t>
  </si>
  <si>
    <t>Gersteinwerk G2</t>
  </si>
  <si>
    <t>HKW Barmen Block 1</t>
  </si>
  <si>
    <t>HKW Merheim GuD</t>
  </si>
  <si>
    <t>Industriekraftwerk Ludwigshafen GuD</t>
  </si>
  <si>
    <t>K&amp;N PFK AG EV GT / GDT</t>
  </si>
  <si>
    <t>KWK-Anlage GT 1-3, DT</t>
  </si>
  <si>
    <t>GuD-Anlage GuD-Anlage</t>
  </si>
  <si>
    <t>Gemeinschaftskraftwerk Weig Block 1 (Kessel2, GT 1, DT 2)</t>
  </si>
  <si>
    <t>Gemeinschaftskraftwerk Weig Block 2 (Kessel 6, GT 2, DT 3)</t>
  </si>
  <si>
    <t>GuD GuD F</t>
  </si>
  <si>
    <t>Heizkraftwerk FL Block 12</t>
  </si>
  <si>
    <t>KW Mittelsbüren GuD MiBÜ</t>
  </si>
  <si>
    <t>Brokdorf KBR</t>
  </si>
  <si>
    <t>Grohnde KWG</t>
  </si>
  <si>
    <t>Isar 2 KKI 2</t>
  </si>
  <si>
    <t>Kernkraft Gundremmingen  C</t>
  </si>
  <si>
    <t>Kernkraftwerk Emsland KKE</t>
  </si>
  <si>
    <t>Gemeinschaftskernkraftwerk Neckarwestheim II GKN II</t>
  </si>
  <si>
    <t>KW Mittelsbüren GT 3</t>
  </si>
  <si>
    <t>GT GTKW</t>
  </si>
  <si>
    <t>Ingolstadt 3</t>
  </si>
  <si>
    <t>Ingolstadt 4</t>
  </si>
  <si>
    <t>Kraftwerk Hausham GT 1</t>
  </si>
  <si>
    <t>Kraftwerk Hausham GT 2</t>
  </si>
  <si>
    <t>Kraftwerk Hausham GT 3</t>
  </si>
  <si>
    <t>Kraftwerk Hausham GT 4</t>
  </si>
  <si>
    <t>MiRO Kesselhaus Werk 1</t>
  </si>
  <si>
    <t>MiRO Kesselhaus Werk 2</t>
  </si>
  <si>
    <t>Dampfkraftwerk Marbach am Neckar Marbach II GT</t>
  </si>
  <si>
    <t>Dampfkraftwerk Marbach am Neckar Marbach III GT (solo)</t>
  </si>
  <si>
    <t>Dampfkraftwerk Marbach am Neckar MAR III DT</t>
  </si>
  <si>
    <t>IKS PCK Schwedt Block 5 SE 5</t>
  </si>
  <si>
    <t>IKS PCK Schwedt Block 6 SE 6</t>
  </si>
  <si>
    <t>IKS PCK Schwedt Block 1 SE 1</t>
  </si>
  <si>
    <t>IKS PCK Schwedt Block 2 SE 2</t>
  </si>
  <si>
    <t>IKS PCK Schwedt SE 4</t>
  </si>
  <si>
    <t>Restmüll-Heizkraftwerk Stuttgart-Münster MÜN GT16</t>
  </si>
  <si>
    <t>Restmüll-Heizkraftwerk Stuttgart-Münster MÜN GT17</t>
  </si>
  <si>
    <t>Restmüll-Heizkraftwerk Stuttgart-Münster MÜN GT18</t>
  </si>
  <si>
    <t>Kraftwerk Walheim WAL GT D</t>
  </si>
  <si>
    <t>SKW Gasturbine SKW Gasturbine</t>
  </si>
  <si>
    <t>SKW Diesel SKW Diesel</t>
  </si>
  <si>
    <t>Wedel GT A</t>
  </si>
  <si>
    <t>Wedel GT B</t>
  </si>
  <si>
    <t>Wilhelmshaven GT</t>
  </si>
  <si>
    <t>Spitzenlastanlage Barmen Block 2</t>
  </si>
  <si>
    <t>Zolling GT1 &amp; GT2</t>
  </si>
  <si>
    <t>Abfallentsorgungszentrum Asdonkshof Notstromdiesel</t>
  </si>
  <si>
    <t>Kraftwerk D210</t>
  </si>
  <si>
    <t>Kraftwerk Diesel/G5</t>
  </si>
  <si>
    <t>Notstromdiesel Notstromdiesel</t>
  </si>
  <si>
    <t>Reuter Reuter M</t>
  </si>
  <si>
    <t>MVA Bielefeld Linien 1 - 3</t>
  </si>
  <si>
    <t>KW Hafen MKK</t>
  </si>
  <si>
    <t>DT Flingern T4</t>
  </si>
  <si>
    <t>DT Flingern T1</t>
  </si>
  <si>
    <t>MHKW Frankfurt T 3 (nur alleiniger Betrieb, kein gemeinsamer Betrieb mit T 7 möglich)</t>
  </si>
  <si>
    <t>MHKW Frankfurt T 7 (nur alleiniger Betrieb, kein gemeinsamer Betrieb mit T 3 möglich)</t>
  </si>
  <si>
    <t>Enertec Hameln Linien 1,3,4</t>
  </si>
  <si>
    <t>EEW Energy from Waste Hannover GmbH Hannover</t>
  </si>
  <si>
    <t>TRV Buschhaus Linie 1-3</t>
  </si>
  <si>
    <t>Karnap B</t>
  </si>
  <si>
    <t>TREA Leuna Linie 1</t>
  </si>
  <si>
    <t>TREA Leuna Linie 2</t>
  </si>
  <si>
    <t>Kläranlage Z564</t>
  </si>
  <si>
    <t>MHKW Rothensee Block 1</t>
  </si>
  <si>
    <t>MHKW Rothensee Block 2</t>
  </si>
  <si>
    <t>HKW Mannheim Turbine 3</t>
  </si>
  <si>
    <t>HKW Mannheim Turbine 60</t>
  </si>
  <si>
    <t>HKW Mannheim Turbine D.0</t>
  </si>
  <si>
    <t>HKW Mannheim Turbine E.0</t>
  </si>
  <si>
    <t>GMVA Niederrhein Ausspeisung 10/110kV (Turbine 2)</t>
  </si>
  <si>
    <t>GMVA Niederrhein Ausspeisung 10/25kV (Turbine 1)</t>
  </si>
  <si>
    <t>MHKW, WKW T1a/b, T2</t>
  </si>
  <si>
    <t>GKS entfällt</t>
  </si>
  <si>
    <t>Restmüll-Heizkraftwerk Stuttgart-Münster MÜN DT19 neu</t>
  </si>
  <si>
    <t>Nord 1 1</t>
  </si>
  <si>
    <t>Nord 3 3</t>
  </si>
  <si>
    <t>MVA Weisweiler MVA</t>
  </si>
  <si>
    <t>Restmüllheizkraftwerk Böblingen Müllverbrennung</t>
  </si>
  <si>
    <t>MHKW MHKW</t>
  </si>
  <si>
    <t>EEW Göppingen Turb. Neu</t>
  </si>
  <si>
    <t>RZR Herten I RZR I</t>
  </si>
  <si>
    <t>RZR Herten II RZR II</t>
  </si>
  <si>
    <t>MVA Ingolstadt Müllheizkraftwerk (MHKW)</t>
  </si>
  <si>
    <t>Abfallentsorgungszentrum Asdonkshof MVA</t>
  </si>
  <si>
    <t>RMVA Köln RMVA Köln</t>
  </si>
  <si>
    <t>MKVA Krefeld Turbine 3</t>
  </si>
  <si>
    <t>MKVA Krefeld Turbine 4</t>
  </si>
  <si>
    <t>MKVA Krefeld Turbine 2</t>
  </si>
  <si>
    <t>MKVA Krefeld Turbine 5</t>
  </si>
  <si>
    <t>MKVA Krefeld Turbine 1</t>
  </si>
  <si>
    <t>FHKW Ludwigshafen FHKW</t>
  </si>
  <si>
    <t>ZWSF ZWSF</t>
  </si>
  <si>
    <t>EVE EVE</t>
  </si>
  <si>
    <t>Restabfallbehandlungsanlage 1</t>
  </si>
  <si>
    <t>AVA GmbH AHKW</t>
  </si>
  <si>
    <t>AHKW Neunkirchen Linie 3 + 4</t>
  </si>
  <si>
    <t>AVG Köln Turbosatz 2</t>
  </si>
  <si>
    <t>1984</t>
  </si>
  <si>
    <t>1985</t>
  </si>
  <si>
    <t>1986</t>
  </si>
  <si>
    <t>1988</t>
  </si>
  <si>
    <t>1993</t>
  </si>
  <si>
    <t>1994</t>
  </si>
  <si>
    <t>1997</t>
  </si>
  <si>
    <t>1998</t>
  </si>
  <si>
    <t>1999</t>
  </si>
  <si>
    <t>2000</t>
  </si>
  <si>
    <t>2002</t>
  </si>
  <si>
    <t>2005</t>
  </si>
  <si>
    <t>2007</t>
  </si>
  <si>
    <t>2008</t>
  </si>
  <si>
    <t>2010</t>
  </si>
  <si>
    <t>2011</t>
  </si>
  <si>
    <t>2012</t>
  </si>
  <si>
    <t>2015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</si>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</sst>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vertAlign val="superscript"/>
      <sz val="11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b/>
      <sz val="10.45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10.45"/>
      <color theme="1"/>
      <name val="Calibri"/>
      <family val="2"/>
      <scheme val="minor"/>
    </font>
    <font>
      <vertAlign val="superscript"/>
      <sz val="10.45"/>
      <color theme="1"/>
      <name val="Calibri"/>
      <family val="2"/>
      <scheme val="minor"/>
    </font>
    <font>
      <b/>
      <sz val="9.9"/>
      <color theme="1"/>
      <name val="Calibri"/>
      <family val="2"/>
      <scheme val="minor"/>
    </font>
    <font>
      <b/>
      <vertAlign val="subscript"/>
      <sz val="9.9"/>
      <color theme="1"/>
      <name val="Calibri"/>
      <family val="2"/>
      <scheme val="minor"/>
    </font>
    <font>
      <sz val="9.9"/>
      <color theme="1"/>
      <name val="Calibri"/>
      <family val="2"/>
      <scheme val="minor"/>
    </font>
    <font>
      <vertAlign val="superscript"/>
      <sz val="9.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7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6" fillId="0" borderId="1" xfId="0" applyFont="1" applyBorder="1" applyAlignment="1">
      <alignment horizontal="center" vertical="top"/>
    </xf>
    <xf numFmtId="0" fontId="14" fillId="0" borderId="0" xfId="3" applyAlignment="1" applyProtection="1"/>
    <xf numFmtId="0" fontId="14" fillId="0" borderId="0" xfId="3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4" fillId="0" borderId="0" xfId="3" applyAlignment="1">
      <alignment vertical="center" wrapText="1"/>
    </xf>
    <xf numFmtId="3" fontId="0" fillId="0" borderId="0" xfId="0" applyNumberForma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4" fillId="0" borderId="0" xfId="3" applyAlignment="1">
      <alignment vertical="center" wrapText="1"/>
    </xf>
    <xf numFmtId="0" fontId="0" fillId="0" borderId="0" xfId="0" applyAlignment="1">
      <alignment vertical="center" wrapText="1"/>
    </xf>
    <xf numFmtId="0" fontId="0" fillId="12" borderId="0" xfId="0" applyFill="1"/>
    <xf numFmtId="0" fontId="14" fillId="0" borderId="0" xfId="3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4" fillId="0" borderId="0" xfId="3" applyAlignment="1">
      <alignment horizontal="center" vertical="center" wrapText="1"/>
    </xf>
    <xf numFmtId="0" fontId="0" fillId="0" borderId="0" xfId="0" applyAlignment="1">
      <alignment horizontal="left" indent="1"/>
    </xf>
    <xf numFmtId="0" fontId="6" fillId="0" borderId="0" xfId="0" applyFont="1" applyAlignment="1">
      <alignment horizontal="center" vertical="center" wrapText="1"/>
    </xf>
    <xf numFmtId="0" fontId="14" fillId="0" borderId="0" xfId="3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0" xfId="3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3" fontId="0" fillId="0" borderId="0" xfId="0" applyNumberFormat="1"/>
    <xf numFmtId="0" fontId="0" fillId="0" borderId="0" xfId="0" applyNumberFormat="1" applyAlignment="1">
      <alignment vertical="center" wrapText="1"/>
    </xf>
    <xf numFmtId="0" fontId="14" fillId="12" borderId="0" xfId="3" applyFill="1"/>
  </cellXfs>
  <cellStyles count="4">
    <cellStyle name="Hyperlink" xfId="3" builtinId="8"/>
    <cellStyle name="Neutraal" xfId="1" builtinId="28"/>
    <cellStyle name="Ongeldig" xfId="2" builtinId="27"/>
    <cellStyle name="Standaard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second.wiki/link?to=sachsen-anhalt&amp;lang=en&amp;alt=https://es.wikipedia.org/wiki/Sachsen-Anhalt&amp;source=liste_der_grc3b6c39ften_deutschen_onshore-windparks" TargetMode="External"/><Relationship Id="rId13" Type="http://schemas.openxmlformats.org/officeDocument/2006/relationships/image" Target="../media/image8.png"/><Relationship Id="rId18" Type="http://schemas.openxmlformats.org/officeDocument/2006/relationships/hyperlink" Target="https://second.wiki/link?to=baden-wc3bcrttemberg&amp;lang=en&amp;alt=https://es.wikipedia.org/wiki/Baden-W%C3%BCrttemberg&amp;source=liste_der_grc3b6c39ften_deutschen_onshore-windparks" TargetMode="External"/><Relationship Id="rId3" Type="http://schemas.openxmlformats.org/officeDocument/2006/relationships/image" Target="../media/image3.png"/><Relationship Id="rId21" Type="http://schemas.openxmlformats.org/officeDocument/2006/relationships/image" Target="../media/image12.png"/><Relationship Id="rId7" Type="http://schemas.openxmlformats.org/officeDocument/2006/relationships/image" Target="../media/image5.png"/><Relationship Id="rId12" Type="http://schemas.openxmlformats.org/officeDocument/2006/relationships/hyperlink" Target="https://second.wiki/link?to=brandenburg&amp;lang=en&amp;alt=https://es.wikipedia.org/wiki/Brandenburg&amp;source=liste_der_grc3b6c39ften_deutschen_onshore-windparks" TargetMode="External"/><Relationship Id="rId17" Type="http://schemas.openxmlformats.org/officeDocument/2006/relationships/image" Target="../media/image10.png"/><Relationship Id="rId2" Type="http://schemas.openxmlformats.org/officeDocument/2006/relationships/hyperlink" Target="https://second.wiki/link?to=niedersachsen&amp;lang=en&amp;alt=https://es.wikipedia.org/wiki/Niedersachsen&amp;source=liste_der_grc3b6c39ften_deutschen_onshore-windparks" TargetMode="External"/><Relationship Id="rId16" Type="http://schemas.openxmlformats.org/officeDocument/2006/relationships/hyperlink" Target="https://second.wiki/link?to=nordrhein-westfalen&amp;lang=en&amp;alt=https://es.wikipedia.org/wiki/Nordrhein-Westfalen&amp;source=liste_der_grc3b6c39ften_deutschen_onshore-windparks" TargetMode="External"/><Relationship Id="rId20" Type="http://schemas.openxmlformats.org/officeDocument/2006/relationships/hyperlink" Target="https://second.wiki/link?to=hessen&amp;lang=en&amp;alt=https://es.wikipedia.org/wiki/Hessen&amp;source=liste_der_grc3b6c39ften_deutschen_onshore-windparks" TargetMode="External"/><Relationship Id="rId1" Type="http://schemas.openxmlformats.org/officeDocument/2006/relationships/image" Target="../media/image2.png"/><Relationship Id="rId6" Type="http://schemas.openxmlformats.org/officeDocument/2006/relationships/hyperlink" Target="https://second.wiki/link?to=mecklenburg-vorpommern&amp;lang=en&amp;alt=https://es.wikipedia.org/wiki/Mecklenburg-Vorpommern&amp;source=liste_der_grc3b6c39ften_deutschen_onshore-windparks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10" Type="http://schemas.openxmlformats.org/officeDocument/2006/relationships/hyperlink" Target="https://second.wiki/link?to=thc3bcringen&amp;lang=en&amp;alt=https://es.wikipedia.org/wiki/Th%C3%BCringen&amp;source=liste_der_grc3b6c39ften_deutschen_onshore-windparks" TargetMode="External"/><Relationship Id="rId19" Type="http://schemas.openxmlformats.org/officeDocument/2006/relationships/image" Target="../media/image11.png"/><Relationship Id="rId4" Type="http://schemas.openxmlformats.org/officeDocument/2006/relationships/hyperlink" Target="https://second.wiki/link?to=schleswig-holstein&amp;lang=en&amp;alt=https://es.wikipedia.org/wiki/Schleswig-Holstein&amp;source=liste_der_grc3b6c39ften_deutschen_onshore-windparks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s://second.wiki/link?to=rheinland-pfalz&amp;lang=en&amp;alt=https://es.wikipedia.org/wiki/Rheinland-Pfalz&amp;source=liste_der_grc3b6c39ften_deutschen_onshore-windpark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3</xdr:row>
      <xdr:rowOff>0</xdr:rowOff>
    </xdr:from>
    <xdr:to>
      <xdr:col>18</xdr:col>
      <xdr:colOff>161925</xdr:colOff>
      <xdr:row>3</xdr:row>
      <xdr:rowOff>161925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9C64BDF8-B3F4-B377-778D-A8B42280A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2667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161925</xdr:colOff>
      <xdr:row>4</xdr:row>
      <xdr:rowOff>161925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1713D81A-0DD0-92A3-4733-AE4C050F9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3429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161925</xdr:colOff>
      <xdr:row>6</xdr:row>
      <xdr:rowOff>161925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983A8D94-48DC-3E50-58E9-60EF3C660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6096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161925</xdr:colOff>
      <xdr:row>7</xdr:row>
      <xdr:rowOff>161925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EAED4652-992A-FBE1-CB6C-9736C86E1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7048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161925</xdr:colOff>
      <xdr:row>8</xdr:row>
      <xdr:rowOff>161925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70F21C5B-22FF-84F5-0CF2-0CBEC5674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7810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161925</xdr:colOff>
      <xdr:row>9</xdr:row>
      <xdr:rowOff>161925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701EF56A-790E-E17B-4F00-7EB7789BE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914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161925</xdr:colOff>
      <xdr:row>10</xdr:row>
      <xdr:rowOff>161925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97B1F179-FBEE-752B-7B1A-3759F982D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0096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18</xdr:col>
      <xdr:colOff>161925</xdr:colOff>
      <xdr:row>11</xdr:row>
      <xdr:rowOff>161925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D21299A4-957B-3BD7-885B-4F229D601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12395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161925</xdr:colOff>
      <xdr:row>13</xdr:row>
      <xdr:rowOff>161925</xdr:rowOff>
    </xdr:to>
    <xdr:pic>
      <xdr:nvPicPr>
        <xdr:cNvPr id="10" name="Afbeelding 9">
          <a:extLst>
            <a:ext uri="{FF2B5EF4-FFF2-40B4-BE49-F238E27FC236}">
              <a16:creationId xmlns:a16="http://schemas.microsoft.com/office/drawing/2014/main" id="{C7A76E2D-543E-36F8-0C56-C207CB5B1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3201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161925</xdr:colOff>
      <xdr:row>15</xdr:row>
      <xdr:rowOff>161925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9A06ADFD-74C4-32D5-159A-9D8860C0F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5106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161925</xdr:colOff>
      <xdr:row>16</xdr:row>
      <xdr:rowOff>161925</xdr:rowOff>
    </xdr:to>
    <xdr:pic>
      <xdr:nvPicPr>
        <xdr:cNvPr id="12" name="Afbeelding 11">
          <a:extLst>
            <a:ext uri="{FF2B5EF4-FFF2-40B4-BE49-F238E27FC236}">
              <a16:creationId xmlns:a16="http://schemas.microsoft.com/office/drawing/2014/main" id="{54B8C3FB-54AC-75F3-F3CF-71A4A8321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6059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161925</xdr:colOff>
      <xdr:row>17</xdr:row>
      <xdr:rowOff>161925</xdr:rowOff>
    </xdr:to>
    <xdr:pic>
      <xdr:nvPicPr>
        <xdr:cNvPr id="13" name="Afbeelding 12">
          <a:extLst>
            <a:ext uri="{FF2B5EF4-FFF2-40B4-BE49-F238E27FC236}">
              <a16:creationId xmlns:a16="http://schemas.microsoft.com/office/drawing/2014/main" id="{113DDB42-E8C4-F6C5-98FB-504AF9BD4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6821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161925</xdr:colOff>
      <xdr:row>2</xdr:row>
      <xdr:rowOff>161925</xdr:rowOff>
    </xdr:to>
    <xdr:pic>
      <xdr:nvPicPr>
        <xdr:cNvPr id="28" name="Afbeelding 27">
          <a:extLst>
            <a:ext uri="{FF2B5EF4-FFF2-40B4-BE49-F238E27FC236}">
              <a16:creationId xmlns:a16="http://schemas.microsoft.com/office/drawing/2014/main" id="{3D03F47E-064A-E954-020D-F655A5CB3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161925</xdr:colOff>
      <xdr:row>5</xdr:row>
      <xdr:rowOff>161925</xdr:rowOff>
    </xdr:to>
    <xdr:pic>
      <xdr:nvPicPr>
        <xdr:cNvPr id="29" name="Afbeelding 28">
          <a:extLst>
            <a:ext uri="{FF2B5EF4-FFF2-40B4-BE49-F238E27FC236}">
              <a16:creationId xmlns:a16="http://schemas.microsoft.com/office/drawing/2014/main" id="{BB9FB9B8-E56D-A3D9-AB46-E49171DD2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161925</xdr:colOff>
      <xdr:row>8</xdr:row>
      <xdr:rowOff>161925</xdr:rowOff>
    </xdr:to>
    <xdr:pic>
      <xdr:nvPicPr>
        <xdr:cNvPr id="30" name="Afbeelding 29">
          <a:extLst>
            <a:ext uri="{FF2B5EF4-FFF2-40B4-BE49-F238E27FC236}">
              <a16:creationId xmlns:a16="http://schemas.microsoft.com/office/drawing/2014/main" id="{284EA319-9E3F-380F-8E35-8BA844542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161925</xdr:colOff>
      <xdr:row>11</xdr:row>
      <xdr:rowOff>161925</xdr:rowOff>
    </xdr:to>
    <xdr:pic>
      <xdr:nvPicPr>
        <xdr:cNvPr id="31" name="Afbeelding 30">
          <a:extLst>
            <a:ext uri="{FF2B5EF4-FFF2-40B4-BE49-F238E27FC236}">
              <a16:creationId xmlns:a16="http://schemas.microsoft.com/office/drawing/2014/main" id="{D18A0B7A-B4AE-5733-D126-68CE4B4D7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161925</xdr:colOff>
      <xdr:row>14</xdr:row>
      <xdr:rowOff>161925</xdr:rowOff>
    </xdr:to>
    <xdr:pic>
      <xdr:nvPicPr>
        <xdr:cNvPr id="32" name="Afbeelding 31">
          <a:extLst>
            <a:ext uri="{FF2B5EF4-FFF2-40B4-BE49-F238E27FC236}">
              <a16:creationId xmlns:a16="http://schemas.microsoft.com/office/drawing/2014/main" id="{6073EDFE-397B-5919-B73F-4CD1E9E58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2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161925</xdr:colOff>
      <xdr:row>17</xdr:row>
      <xdr:rowOff>161925</xdr:rowOff>
    </xdr:to>
    <xdr:pic>
      <xdr:nvPicPr>
        <xdr:cNvPr id="33" name="Afbeelding 32">
          <a:extLst>
            <a:ext uri="{FF2B5EF4-FFF2-40B4-BE49-F238E27FC236}">
              <a16:creationId xmlns:a16="http://schemas.microsoft.com/office/drawing/2014/main" id="{9E1810C4-2B27-01FF-DC55-1514E1D56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3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161925</xdr:colOff>
      <xdr:row>20</xdr:row>
      <xdr:rowOff>161925</xdr:rowOff>
    </xdr:to>
    <xdr:pic>
      <xdr:nvPicPr>
        <xdr:cNvPr id="34" name="Afbeelding 33">
          <a:extLst>
            <a:ext uri="{FF2B5EF4-FFF2-40B4-BE49-F238E27FC236}">
              <a16:creationId xmlns:a16="http://schemas.microsoft.com/office/drawing/2014/main" id="{FCB50C5F-AA0B-89EE-7CAB-0B3B22FF4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05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161925</xdr:colOff>
      <xdr:row>23</xdr:row>
      <xdr:rowOff>161925</xdr:rowOff>
    </xdr:to>
    <xdr:pic>
      <xdr:nvPicPr>
        <xdr:cNvPr id="35" name="Afbeelding 34">
          <a:extLst>
            <a:ext uri="{FF2B5EF4-FFF2-40B4-BE49-F238E27FC236}">
              <a16:creationId xmlns:a16="http://schemas.microsoft.com/office/drawing/2014/main" id="{5DB1F83B-9730-B87D-AF43-E1D28C1C8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67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161925</xdr:colOff>
      <xdr:row>24</xdr:row>
      <xdr:rowOff>161925</xdr:rowOff>
    </xdr:to>
    <xdr:pic>
      <xdr:nvPicPr>
        <xdr:cNvPr id="36" name="Afbeelding 35">
          <a:extLst>
            <a:ext uri="{FF2B5EF4-FFF2-40B4-BE49-F238E27FC236}">
              <a16:creationId xmlns:a16="http://schemas.microsoft.com/office/drawing/2014/main" id="{8C714F87-2C3E-3589-01CB-A1BC5BD08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29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161925</xdr:colOff>
      <xdr:row>25</xdr:row>
      <xdr:rowOff>161925</xdr:rowOff>
    </xdr:to>
    <xdr:pic>
      <xdr:nvPicPr>
        <xdr:cNvPr id="37" name="Afbeelding 36">
          <a:extLst>
            <a:ext uri="{FF2B5EF4-FFF2-40B4-BE49-F238E27FC236}">
              <a16:creationId xmlns:a16="http://schemas.microsoft.com/office/drawing/2014/main" id="{3E38FC5F-5E9F-6B2C-B734-F4257B9C1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1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161925</xdr:colOff>
      <xdr:row>28</xdr:row>
      <xdr:rowOff>161925</xdr:rowOff>
    </xdr:to>
    <xdr:pic>
      <xdr:nvPicPr>
        <xdr:cNvPr id="38" name="Afbeelding 37">
          <a:extLst>
            <a:ext uri="{FF2B5EF4-FFF2-40B4-BE49-F238E27FC236}">
              <a16:creationId xmlns:a16="http://schemas.microsoft.com/office/drawing/2014/main" id="{30AC54C9-7C15-0119-77D6-5893D03F8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4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161925</xdr:colOff>
      <xdr:row>29</xdr:row>
      <xdr:rowOff>161925</xdr:rowOff>
    </xdr:to>
    <xdr:pic>
      <xdr:nvPicPr>
        <xdr:cNvPr id="39" name="Afbeelding 38">
          <a:extLst>
            <a:ext uri="{FF2B5EF4-FFF2-40B4-BE49-F238E27FC236}">
              <a16:creationId xmlns:a16="http://schemas.microsoft.com/office/drawing/2014/main" id="{8525C5EA-2824-9797-3694-610775756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06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161925</xdr:colOff>
      <xdr:row>30</xdr:row>
      <xdr:rowOff>161925</xdr:rowOff>
    </xdr:to>
    <xdr:pic>
      <xdr:nvPicPr>
        <xdr:cNvPr id="40" name="Afbeelding 39">
          <a:extLst>
            <a:ext uri="{FF2B5EF4-FFF2-40B4-BE49-F238E27FC236}">
              <a16:creationId xmlns:a16="http://schemas.microsoft.com/office/drawing/2014/main" id="{0C6A503E-E0BD-AC1B-F3BA-E5429B723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68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161925</xdr:colOff>
      <xdr:row>31</xdr:row>
      <xdr:rowOff>161925</xdr:rowOff>
    </xdr:to>
    <xdr:pic>
      <xdr:nvPicPr>
        <xdr:cNvPr id="41" name="Afbeelding 40">
          <a:extLst>
            <a:ext uri="{FF2B5EF4-FFF2-40B4-BE49-F238E27FC236}">
              <a16:creationId xmlns:a16="http://schemas.microsoft.com/office/drawing/2014/main" id="{C48D6CD3-247E-7146-F6BB-D81649FF3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0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161925</xdr:colOff>
      <xdr:row>32</xdr:row>
      <xdr:rowOff>161925</xdr:rowOff>
    </xdr:to>
    <xdr:pic>
      <xdr:nvPicPr>
        <xdr:cNvPr id="42" name="Afbeelding 41">
          <a:extLst>
            <a:ext uri="{FF2B5EF4-FFF2-40B4-BE49-F238E27FC236}">
              <a16:creationId xmlns:a16="http://schemas.microsoft.com/office/drawing/2014/main" id="{C9AC687B-B031-D0C0-1FDF-1F51DE544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01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161925</xdr:colOff>
      <xdr:row>35</xdr:row>
      <xdr:rowOff>161925</xdr:rowOff>
    </xdr:to>
    <xdr:pic>
      <xdr:nvPicPr>
        <xdr:cNvPr id="43" name="Afbeelding 42">
          <a:extLst>
            <a:ext uri="{FF2B5EF4-FFF2-40B4-BE49-F238E27FC236}">
              <a16:creationId xmlns:a16="http://schemas.microsoft.com/office/drawing/2014/main" id="{9471D5BE-99A9-0B01-522D-8CA5B1BB1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161925</xdr:colOff>
      <xdr:row>36</xdr:row>
      <xdr:rowOff>161925</xdr:rowOff>
    </xdr:to>
    <xdr:pic>
      <xdr:nvPicPr>
        <xdr:cNvPr id="44" name="Afbeelding 43">
          <a:extLst>
            <a:ext uri="{FF2B5EF4-FFF2-40B4-BE49-F238E27FC236}">
              <a16:creationId xmlns:a16="http://schemas.microsoft.com/office/drawing/2014/main" id="{E1ACF87B-BC36-B46C-C5B7-AA2A78DE1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255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161925</xdr:colOff>
      <xdr:row>37</xdr:row>
      <xdr:rowOff>161925</xdr:rowOff>
    </xdr:to>
    <xdr:pic>
      <xdr:nvPicPr>
        <xdr:cNvPr id="45" name="Afbeelding 44">
          <a:extLst>
            <a:ext uri="{FF2B5EF4-FFF2-40B4-BE49-F238E27FC236}">
              <a16:creationId xmlns:a16="http://schemas.microsoft.com/office/drawing/2014/main" id="{09953F25-6F42-344A-FBAA-2986E204A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97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161925</xdr:colOff>
      <xdr:row>38</xdr:row>
      <xdr:rowOff>161925</xdr:rowOff>
    </xdr:to>
    <xdr:pic>
      <xdr:nvPicPr>
        <xdr:cNvPr id="46" name="Afbeelding 45">
          <a:extLst>
            <a:ext uri="{FF2B5EF4-FFF2-40B4-BE49-F238E27FC236}">
              <a16:creationId xmlns:a16="http://schemas.microsoft.com/office/drawing/2014/main" id="{439AB545-CFB3-87DA-4A3C-4D83CC62C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590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161925</xdr:colOff>
      <xdr:row>41</xdr:row>
      <xdr:rowOff>161925</xdr:rowOff>
    </xdr:to>
    <xdr:pic>
      <xdr:nvPicPr>
        <xdr:cNvPr id="47" name="Afbeelding 46">
          <a:extLst>
            <a:ext uri="{FF2B5EF4-FFF2-40B4-BE49-F238E27FC236}">
              <a16:creationId xmlns:a16="http://schemas.microsoft.com/office/drawing/2014/main" id="{97704DB8-4CAF-CDBF-3AAB-77F4D783B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59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161925</xdr:colOff>
      <xdr:row>42</xdr:row>
      <xdr:rowOff>161925</xdr:rowOff>
    </xdr:to>
    <xdr:pic>
      <xdr:nvPicPr>
        <xdr:cNvPr id="48" name="Afbeelding 47">
          <a:extLst>
            <a:ext uri="{FF2B5EF4-FFF2-40B4-BE49-F238E27FC236}">
              <a16:creationId xmlns:a16="http://schemas.microsoft.com/office/drawing/2014/main" id="{BE831DB5-86E5-FDB3-B873-808415996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30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161925</xdr:colOff>
      <xdr:row>43</xdr:row>
      <xdr:rowOff>161925</xdr:rowOff>
    </xdr:to>
    <xdr:pic>
      <xdr:nvPicPr>
        <xdr:cNvPr id="49" name="Afbeelding 48">
          <a:extLst>
            <a:ext uri="{FF2B5EF4-FFF2-40B4-BE49-F238E27FC236}">
              <a16:creationId xmlns:a16="http://schemas.microsoft.com/office/drawing/2014/main" id="{DDFC4240-7A61-E3D0-5339-5C77DFF41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02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161925</xdr:colOff>
      <xdr:row>44</xdr:row>
      <xdr:rowOff>161925</xdr:rowOff>
    </xdr:to>
    <xdr:pic>
      <xdr:nvPicPr>
        <xdr:cNvPr id="50" name="Afbeelding 49">
          <a:extLst>
            <a:ext uri="{FF2B5EF4-FFF2-40B4-BE49-F238E27FC236}">
              <a16:creationId xmlns:a16="http://schemas.microsoft.com/office/drawing/2014/main" id="{B56E8C27-582C-4F72-4CCF-7D0E57D18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64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161925</xdr:colOff>
      <xdr:row>47</xdr:row>
      <xdr:rowOff>161925</xdr:rowOff>
    </xdr:to>
    <xdr:pic>
      <xdr:nvPicPr>
        <xdr:cNvPr id="51" name="Afbeelding 50">
          <a:extLst>
            <a:ext uri="{FF2B5EF4-FFF2-40B4-BE49-F238E27FC236}">
              <a16:creationId xmlns:a16="http://schemas.microsoft.com/office/drawing/2014/main" id="{316B494D-D8BA-4445-A8D5-4D55BC8EE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97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161925</xdr:colOff>
      <xdr:row>48</xdr:row>
      <xdr:rowOff>161925</xdr:rowOff>
    </xdr:to>
    <xdr:pic>
      <xdr:nvPicPr>
        <xdr:cNvPr id="52" name="Afbeelding 51">
          <a:extLst>
            <a:ext uri="{FF2B5EF4-FFF2-40B4-BE49-F238E27FC236}">
              <a16:creationId xmlns:a16="http://schemas.microsoft.com/office/drawing/2014/main" id="{81BCD011-E845-F586-2B7F-90ACF9A32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50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161925</xdr:colOff>
      <xdr:row>49</xdr:row>
      <xdr:rowOff>161925</xdr:rowOff>
    </xdr:to>
    <xdr:pic>
      <xdr:nvPicPr>
        <xdr:cNvPr id="53" name="Afbeelding 52">
          <a:extLst>
            <a:ext uri="{FF2B5EF4-FFF2-40B4-BE49-F238E27FC236}">
              <a16:creationId xmlns:a16="http://schemas.microsoft.com/office/drawing/2014/main" id="{55BD9013-C944-500D-2C38-08D9EBEE9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361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171450</xdr:colOff>
      <xdr:row>3</xdr:row>
      <xdr:rowOff>114300</xdr:rowOff>
    </xdr:to>
    <xdr:pic>
      <xdr:nvPicPr>
        <xdr:cNvPr id="54" name="Afbeelding 53" descr="Lower Saxony">
          <a:hlinkClick xmlns:r="http://schemas.openxmlformats.org/officeDocument/2006/relationships" r:id="rId2" tooltip="Lower Saxony"/>
          <a:extLst>
            <a:ext uri="{FF2B5EF4-FFF2-40B4-BE49-F238E27FC236}">
              <a16:creationId xmlns:a16="http://schemas.microsoft.com/office/drawing/2014/main" id="{7701EF33-F64B-C0BE-1FA9-5FB904A6C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628775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171450</xdr:colOff>
      <xdr:row>12</xdr:row>
      <xdr:rowOff>104775</xdr:rowOff>
    </xdr:to>
    <xdr:pic>
      <xdr:nvPicPr>
        <xdr:cNvPr id="55" name="Afbeelding 54" descr="Schleswig-Holstein">
          <a:hlinkClick xmlns:r="http://schemas.openxmlformats.org/officeDocument/2006/relationships" r:id="rId4" tooltip="Schleswig-Holstein"/>
          <a:extLst>
            <a:ext uri="{FF2B5EF4-FFF2-40B4-BE49-F238E27FC236}">
              <a16:creationId xmlns:a16="http://schemas.microsoft.com/office/drawing/2014/main" id="{336ACAAC-7ABD-CF1E-DAD8-8E88559FC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3723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171450</xdr:colOff>
      <xdr:row>20</xdr:row>
      <xdr:rowOff>104775</xdr:rowOff>
    </xdr:to>
    <xdr:pic>
      <xdr:nvPicPr>
        <xdr:cNvPr id="56" name="Afbeelding 55" descr="Mecklenburg-Western Pomerania">
          <a:hlinkClick xmlns:r="http://schemas.openxmlformats.org/officeDocument/2006/relationships" r:id="rId6" tooltip="Mecklenburg-Western Pomerania"/>
          <a:extLst>
            <a:ext uri="{FF2B5EF4-FFF2-40B4-BE49-F238E27FC236}">
              <a16:creationId xmlns:a16="http://schemas.microsoft.com/office/drawing/2014/main" id="{1A313787-03B7-1619-EDD1-D2BE8FBEB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35380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32</xdr:row>
      <xdr:rowOff>0</xdr:rowOff>
    </xdr:from>
    <xdr:to>
      <xdr:col>19</xdr:col>
      <xdr:colOff>171450</xdr:colOff>
      <xdr:row>32</xdr:row>
      <xdr:rowOff>104775</xdr:rowOff>
    </xdr:to>
    <xdr:pic>
      <xdr:nvPicPr>
        <xdr:cNvPr id="57" name="Afbeelding 56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E00DEDE3-3676-1820-C533-98C8D3E06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85737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19</xdr:col>
      <xdr:colOff>171450</xdr:colOff>
      <xdr:row>43</xdr:row>
      <xdr:rowOff>104775</xdr:rowOff>
    </xdr:to>
    <xdr:pic>
      <xdr:nvPicPr>
        <xdr:cNvPr id="58" name="Afbeelding 57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6FC1F473-6A52-B0F2-C883-611B271D6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52412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19</xdr:col>
      <xdr:colOff>171450</xdr:colOff>
      <xdr:row>46</xdr:row>
      <xdr:rowOff>85725</xdr:rowOff>
    </xdr:to>
    <xdr:pic>
      <xdr:nvPicPr>
        <xdr:cNvPr id="59" name="Afbeelding 58" descr="Thuringia">
          <a:hlinkClick xmlns:r="http://schemas.openxmlformats.org/officeDocument/2006/relationships" r:id="rId10" tooltip="Thuringia"/>
          <a:extLst>
            <a:ext uri="{FF2B5EF4-FFF2-40B4-BE49-F238E27FC236}">
              <a16:creationId xmlns:a16="http://schemas.microsoft.com/office/drawing/2014/main" id="{D2877883-5855-900C-6B84-264314247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71462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</xdr:row>
      <xdr:rowOff>0</xdr:rowOff>
    </xdr:from>
    <xdr:to>
      <xdr:col>19</xdr:col>
      <xdr:colOff>171450</xdr:colOff>
      <xdr:row>53</xdr:row>
      <xdr:rowOff>104775</xdr:rowOff>
    </xdr:to>
    <xdr:pic>
      <xdr:nvPicPr>
        <xdr:cNvPr id="60" name="Afbeelding 59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4A97EBA2-77F2-C689-B277-F43F450E3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36232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</xdr:row>
      <xdr:rowOff>0</xdr:rowOff>
    </xdr:from>
    <xdr:to>
      <xdr:col>19</xdr:col>
      <xdr:colOff>171450</xdr:colOff>
      <xdr:row>59</xdr:row>
      <xdr:rowOff>104775</xdr:rowOff>
    </xdr:to>
    <xdr:pic>
      <xdr:nvPicPr>
        <xdr:cNvPr id="61" name="Afbeelding 60" descr="Brandenburg">
          <a:hlinkClick xmlns:r="http://schemas.openxmlformats.org/officeDocument/2006/relationships" r:id="rId12" tooltip="Brandenburg"/>
          <a:extLst>
            <a:ext uri="{FF2B5EF4-FFF2-40B4-BE49-F238E27FC236}">
              <a16:creationId xmlns:a16="http://schemas.microsoft.com/office/drawing/2014/main" id="{4BC18BC1-938D-9AEA-7B02-9836303EA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70522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</xdr:row>
      <xdr:rowOff>0</xdr:rowOff>
    </xdr:from>
    <xdr:to>
      <xdr:col>19</xdr:col>
      <xdr:colOff>171450</xdr:colOff>
      <xdr:row>66</xdr:row>
      <xdr:rowOff>104775</xdr:rowOff>
    </xdr:to>
    <xdr:pic>
      <xdr:nvPicPr>
        <xdr:cNvPr id="62" name="Afbeelding 61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2E3E17C7-40FD-2DA9-B2D5-9BC423161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102417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</xdr:row>
      <xdr:rowOff>0</xdr:rowOff>
    </xdr:from>
    <xdr:to>
      <xdr:col>19</xdr:col>
      <xdr:colOff>171450</xdr:colOff>
      <xdr:row>76</xdr:row>
      <xdr:rowOff>104775</xdr:rowOff>
    </xdr:to>
    <xdr:pic>
      <xdr:nvPicPr>
        <xdr:cNvPr id="63" name="Afbeelding 62" descr="Brandenburg">
          <a:hlinkClick xmlns:r="http://schemas.openxmlformats.org/officeDocument/2006/relationships" r:id="rId12" tooltip="Brandenburg"/>
          <a:extLst>
            <a:ext uri="{FF2B5EF4-FFF2-40B4-BE49-F238E27FC236}">
              <a16:creationId xmlns:a16="http://schemas.microsoft.com/office/drawing/2014/main" id="{15BA70D6-14FE-08BC-E11C-C2B1D6FAE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807267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78</xdr:row>
      <xdr:rowOff>0</xdr:rowOff>
    </xdr:from>
    <xdr:to>
      <xdr:col>19</xdr:col>
      <xdr:colOff>171450</xdr:colOff>
      <xdr:row>78</xdr:row>
      <xdr:rowOff>104775</xdr:rowOff>
    </xdr:to>
    <xdr:pic>
      <xdr:nvPicPr>
        <xdr:cNvPr id="64" name="Afbeelding 63" descr="Brandenburg">
          <a:hlinkClick xmlns:r="http://schemas.openxmlformats.org/officeDocument/2006/relationships" r:id="rId12" tooltip="Brandenburg"/>
          <a:extLst>
            <a:ext uri="{FF2B5EF4-FFF2-40B4-BE49-F238E27FC236}">
              <a16:creationId xmlns:a16="http://schemas.microsoft.com/office/drawing/2014/main" id="{0F112021-08DC-DB0D-55BA-900CB7CED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921567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</xdr:row>
      <xdr:rowOff>0</xdr:rowOff>
    </xdr:from>
    <xdr:to>
      <xdr:col>19</xdr:col>
      <xdr:colOff>171450</xdr:colOff>
      <xdr:row>81</xdr:row>
      <xdr:rowOff>104775</xdr:rowOff>
    </xdr:to>
    <xdr:pic>
      <xdr:nvPicPr>
        <xdr:cNvPr id="65" name="Afbeelding 64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305E8740-0AEF-2A52-49D8-0A7EDDA48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110162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</xdr:row>
      <xdr:rowOff>0</xdr:rowOff>
    </xdr:from>
    <xdr:to>
      <xdr:col>19</xdr:col>
      <xdr:colOff>171450</xdr:colOff>
      <xdr:row>90</xdr:row>
      <xdr:rowOff>114300</xdr:rowOff>
    </xdr:to>
    <xdr:pic>
      <xdr:nvPicPr>
        <xdr:cNvPr id="66" name="Afbeelding 65" descr="Lower Saxony">
          <a:hlinkClick xmlns:r="http://schemas.openxmlformats.org/officeDocument/2006/relationships" r:id="rId2" tooltip="Lower Saxony"/>
          <a:extLst>
            <a:ext uri="{FF2B5EF4-FFF2-40B4-BE49-F238E27FC236}">
              <a16:creationId xmlns:a16="http://schemas.microsoft.com/office/drawing/2014/main" id="{72ABB564-94F9-A2CF-6C7F-5742114B1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6216550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93</xdr:row>
      <xdr:rowOff>0</xdr:rowOff>
    </xdr:from>
    <xdr:to>
      <xdr:col>19</xdr:col>
      <xdr:colOff>171450</xdr:colOff>
      <xdr:row>93</xdr:row>
      <xdr:rowOff>104775</xdr:rowOff>
    </xdr:to>
    <xdr:pic>
      <xdr:nvPicPr>
        <xdr:cNvPr id="67" name="Afbeelding 66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8DC0F3C5-64F2-A4CF-7ABF-6B84FAD0B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784532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171450</xdr:colOff>
      <xdr:row>97</xdr:row>
      <xdr:rowOff>85725</xdr:rowOff>
    </xdr:to>
    <xdr:pic>
      <xdr:nvPicPr>
        <xdr:cNvPr id="68" name="Afbeelding 67" descr="Thuringia">
          <a:hlinkClick xmlns:r="http://schemas.openxmlformats.org/officeDocument/2006/relationships" r:id="rId10" tooltip="Thuringia"/>
          <a:extLst>
            <a:ext uri="{FF2B5EF4-FFF2-40B4-BE49-F238E27FC236}">
              <a16:creationId xmlns:a16="http://schemas.microsoft.com/office/drawing/2014/main" id="{CFDC30DF-6A37-B869-2C86-D16B7D6ED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99122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171450</xdr:colOff>
      <xdr:row>103</xdr:row>
      <xdr:rowOff>104775</xdr:rowOff>
    </xdr:to>
    <xdr:pic>
      <xdr:nvPicPr>
        <xdr:cNvPr id="69" name="Afbeelding 68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0F2DC730-C584-1B3A-8486-C3CCAC26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627316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171450</xdr:colOff>
      <xdr:row>111</xdr:row>
      <xdr:rowOff>104775</xdr:rowOff>
    </xdr:to>
    <xdr:pic>
      <xdr:nvPicPr>
        <xdr:cNvPr id="70" name="Afbeelding 69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F9788123-CAF0-6880-428E-7F625C9EF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6765607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171450</xdr:colOff>
      <xdr:row>117</xdr:row>
      <xdr:rowOff>104775</xdr:rowOff>
    </xdr:to>
    <xdr:pic>
      <xdr:nvPicPr>
        <xdr:cNvPr id="71" name="Afbeelding 70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D695332D-5056-75EE-897E-5F422B225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154227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171450</xdr:colOff>
      <xdr:row>122</xdr:row>
      <xdr:rowOff>114300</xdr:rowOff>
    </xdr:to>
    <xdr:pic>
      <xdr:nvPicPr>
        <xdr:cNvPr id="72" name="Afbeelding 71" descr="Lower Saxony">
          <a:hlinkClick xmlns:r="http://schemas.openxmlformats.org/officeDocument/2006/relationships" r:id="rId2" tooltip="Lower Saxony"/>
          <a:extLst>
            <a:ext uri="{FF2B5EF4-FFF2-40B4-BE49-F238E27FC236}">
              <a16:creationId xmlns:a16="http://schemas.microsoft.com/office/drawing/2014/main" id="{F3EA013D-3448-5E02-B38D-FB0AAC4F6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3828275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125</xdr:row>
      <xdr:rowOff>0</xdr:rowOff>
    </xdr:from>
    <xdr:to>
      <xdr:col>19</xdr:col>
      <xdr:colOff>171450</xdr:colOff>
      <xdr:row>125</xdr:row>
      <xdr:rowOff>104775</xdr:rowOff>
    </xdr:to>
    <xdr:pic>
      <xdr:nvPicPr>
        <xdr:cNvPr id="73" name="Afbeelding 72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E33FB435-66C6-4ABC-F516-760827C2F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516177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171450</xdr:colOff>
      <xdr:row>127</xdr:row>
      <xdr:rowOff>114300</xdr:rowOff>
    </xdr:to>
    <xdr:pic>
      <xdr:nvPicPr>
        <xdr:cNvPr id="74" name="Afbeelding 73" descr="Rhineland-Palatinate">
          <a:hlinkClick xmlns:r="http://schemas.openxmlformats.org/officeDocument/2006/relationships" r:id="rId14" tooltip="Rhineland-Palatinate"/>
          <a:extLst>
            <a:ext uri="{FF2B5EF4-FFF2-40B4-BE49-F238E27FC236}">
              <a16:creationId xmlns:a16="http://schemas.microsoft.com/office/drawing/2014/main" id="{D2F3635D-DC91-45FC-7740-A7E5F4541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6095225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171450</xdr:colOff>
      <xdr:row>129</xdr:row>
      <xdr:rowOff>114300</xdr:rowOff>
    </xdr:to>
    <xdr:pic>
      <xdr:nvPicPr>
        <xdr:cNvPr id="75" name="Afbeelding 74" descr="Lower Saxony">
          <a:hlinkClick xmlns:r="http://schemas.openxmlformats.org/officeDocument/2006/relationships" r:id="rId2" tooltip="Lower Saxony"/>
          <a:extLst>
            <a:ext uri="{FF2B5EF4-FFF2-40B4-BE49-F238E27FC236}">
              <a16:creationId xmlns:a16="http://schemas.microsoft.com/office/drawing/2014/main" id="{DCF0E9F0-2DB3-8AA7-D4C2-45096445B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7238225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</xdr:row>
      <xdr:rowOff>0</xdr:rowOff>
    </xdr:from>
    <xdr:to>
      <xdr:col>19</xdr:col>
      <xdr:colOff>171450</xdr:colOff>
      <xdr:row>133</xdr:row>
      <xdr:rowOff>114300</xdr:rowOff>
    </xdr:to>
    <xdr:pic>
      <xdr:nvPicPr>
        <xdr:cNvPr id="76" name="Afbeelding 75" descr="Lower Saxony">
          <a:hlinkClick xmlns:r="http://schemas.openxmlformats.org/officeDocument/2006/relationships" r:id="rId2" tooltip="Lower Saxony"/>
          <a:extLst>
            <a:ext uri="{FF2B5EF4-FFF2-40B4-BE49-F238E27FC236}">
              <a16:creationId xmlns:a16="http://schemas.microsoft.com/office/drawing/2014/main" id="{A80308FC-3857-6163-198D-82527AE52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9905225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171450</xdr:colOff>
      <xdr:row>139</xdr:row>
      <xdr:rowOff>104775</xdr:rowOff>
    </xdr:to>
    <xdr:pic>
      <xdr:nvPicPr>
        <xdr:cNvPr id="77" name="Afbeelding 76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FD30EEA0-4A47-31FB-072F-637405CC3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8312467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145</xdr:row>
      <xdr:rowOff>0</xdr:rowOff>
    </xdr:from>
    <xdr:to>
      <xdr:col>19</xdr:col>
      <xdr:colOff>171450</xdr:colOff>
      <xdr:row>145</xdr:row>
      <xdr:rowOff>104775</xdr:rowOff>
    </xdr:to>
    <xdr:pic>
      <xdr:nvPicPr>
        <xdr:cNvPr id="78" name="Afbeelding 77" descr="Brandenburg">
          <a:hlinkClick xmlns:r="http://schemas.openxmlformats.org/officeDocument/2006/relationships" r:id="rId12" tooltip="Brandenburg"/>
          <a:extLst>
            <a:ext uri="{FF2B5EF4-FFF2-40B4-BE49-F238E27FC236}">
              <a16:creationId xmlns:a16="http://schemas.microsoft.com/office/drawing/2014/main" id="{03E4DC76-2655-5F76-37F1-BDD778A13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8712517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171450</xdr:colOff>
      <xdr:row>149</xdr:row>
      <xdr:rowOff>104775</xdr:rowOff>
    </xdr:to>
    <xdr:pic>
      <xdr:nvPicPr>
        <xdr:cNvPr id="79" name="Afbeelding 78" descr="North Rhine-Westphalia">
          <a:hlinkClick xmlns:r="http://schemas.openxmlformats.org/officeDocument/2006/relationships" r:id="rId16" tooltip="North Rhine-Westphalia"/>
          <a:extLst>
            <a:ext uri="{FF2B5EF4-FFF2-40B4-BE49-F238E27FC236}">
              <a16:creationId xmlns:a16="http://schemas.microsoft.com/office/drawing/2014/main" id="{0A5989A7-A1BC-843D-0416-DF4E80EF5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8975407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171450</xdr:colOff>
      <xdr:row>150</xdr:row>
      <xdr:rowOff>104775</xdr:rowOff>
    </xdr:to>
    <xdr:pic>
      <xdr:nvPicPr>
        <xdr:cNvPr id="80" name="Afbeelding 79" descr="Brandenburg">
          <a:hlinkClick xmlns:r="http://schemas.openxmlformats.org/officeDocument/2006/relationships" r:id="rId12" tooltip="Brandenburg"/>
          <a:extLst>
            <a:ext uri="{FF2B5EF4-FFF2-40B4-BE49-F238E27FC236}">
              <a16:creationId xmlns:a16="http://schemas.microsoft.com/office/drawing/2014/main" id="{7F908EE9-68D3-95DE-4A16-B16185036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9070657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171450</xdr:colOff>
      <xdr:row>154</xdr:row>
      <xdr:rowOff>104775</xdr:rowOff>
    </xdr:to>
    <xdr:pic>
      <xdr:nvPicPr>
        <xdr:cNvPr id="81" name="Afbeelding 80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6147C90A-DB39-7C2B-CB7B-95E9B8B4C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9318307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171450</xdr:colOff>
      <xdr:row>159</xdr:row>
      <xdr:rowOff>104775</xdr:rowOff>
    </xdr:to>
    <xdr:pic>
      <xdr:nvPicPr>
        <xdr:cNvPr id="82" name="Afbeelding 81" descr="North Rhine-Westphalia">
          <a:hlinkClick xmlns:r="http://schemas.openxmlformats.org/officeDocument/2006/relationships" r:id="rId16" tooltip="North Rhine-Westphalia"/>
          <a:extLst>
            <a:ext uri="{FF2B5EF4-FFF2-40B4-BE49-F238E27FC236}">
              <a16:creationId xmlns:a16="http://schemas.microsoft.com/office/drawing/2014/main" id="{2212327E-AEB9-0776-6C44-639195DD1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9489757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166</xdr:row>
      <xdr:rowOff>0</xdr:rowOff>
    </xdr:from>
    <xdr:to>
      <xdr:col>19</xdr:col>
      <xdr:colOff>171450</xdr:colOff>
      <xdr:row>166</xdr:row>
      <xdr:rowOff>104775</xdr:rowOff>
    </xdr:to>
    <xdr:pic>
      <xdr:nvPicPr>
        <xdr:cNvPr id="83" name="Afbeelding 82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72357FA3-F4A9-FEEE-FAC5-21403AE4D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9867900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171450</xdr:colOff>
      <xdr:row>171</xdr:row>
      <xdr:rowOff>104775</xdr:rowOff>
    </xdr:to>
    <xdr:pic>
      <xdr:nvPicPr>
        <xdr:cNvPr id="84" name="Afbeelding 83" descr="Brandenburg">
          <a:hlinkClick xmlns:r="http://schemas.openxmlformats.org/officeDocument/2006/relationships" r:id="rId12" tooltip="Brandenburg"/>
          <a:extLst>
            <a:ext uri="{FF2B5EF4-FFF2-40B4-BE49-F238E27FC236}">
              <a16:creationId xmlns:a16="http://schemas.microsoft.com/office/drawing/2014/main" id="{43151A90-7BE9-17CF-85A5-FA85DAFE7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0153650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171450</xdr:colOff>
      <xdr:row>173</xdr:row>
      <xdr:rowOff>104775</xdr:rowOff>
    </xdr:to>
    <xdr:pic>
      <xdr:nvPicPr>
        <xdr:cNvPr id="85" name="Afbeelding 84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0744DCDE-9E0A-C25A-3B0F-333E15B68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0229850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171450</xdr:colOff>
      <xdr:row>176</xdr:row>
      <xdr:rowOff>114300</xdr:rowOff>
    </xdr:to>
    <xdr:pic>
      <xdr:nvPicPr>
        <xdr:cNvPr id="86" name="Afbeelding 85" descr="Rhineland-Palatinate">
          <a:hlinkClick xmlns:r="http://schemas.openxmlformats.org/officeDocument/2006/relationships" r:id="rId14" tooltip="Rhineland-Palatinate"/>
          <a:extLst>
            <a:ext uri="{FF2B5EF4-FFF2-40B4-BE49-F238E27FC236}">
              <a16:creationId xmlns:a16="http://schemas.microsoft.com/office/drawing/2014/main" id="{8820F19C-E6CA-022E-726D-2AA1EB11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03060500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183</xdr:row>
      <xdr:rowOff>0</xdr:rowOff>
    </xdr:from>
    <xdr:to>
      <xdr:col>19</xdr:col>
      <xdr:colOff>171450</xdr:colOff>
      <xdr:row>183</xdr:row>
      <xdr:rowOff>114300</xdr:rowOff>
    </xdr:to>
    <xdr:pic>
      <xdr:nvPicPr>
        <xdr:cNvPr id="87" name="Afbeelding 86" descr="Rhineland-Palatinate">
          <a:hlinkClick xmlns:r="http://schemas.openxmlformats.org/officeDocument/2006/relationships" r:id="rId14" tooltip="Rhineland-Palatinate"/>
          <a:extLst>
            <a:ext uri="{FF2B5EF4-FFF2-40B4-BE49-F238E27FC236}">
              <a16:creationId xmlns:a16="http://schemas.microsoft.com/office/drawing/2014/main" id="{47C93986-4257-FAAD-F0FA-4516E09D5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07213400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185</xdr:row>
      <xdr:rowOff>0</xdr:rowOff>
    </xdr:from>
    <xdr:to>
      <xdr:col>19</xdr:col>
      <xdr:colOff>171450</xdr:colOff>
      <xdr:row>185</xdr:row>
      <xdr:rowOff>85725</xdr:rowOff>
    </xdr:to>
    <xdr:pic>
      <xdr:nvPicPr>
        <xdr:cNvPr id="88" name="Afbeelding 87" descr="Thuringia">
          <a:hlinkClick xmlns:r="http://schemas.openxmlformats.org/officeDocument/2006/relationships" r:id="rId10" tooltip="Thuringia"/>
          <a:extLst>
            <a:ext uri="{FF2B5EF4-FFF2-40B4-BE49-F238E27FC236}">
              <a16:creationId xmlns:a16="http://schemas.microsoft.com/office/drawing/2014/main" id="{20341CCD-E0B0-8215-6F28-044B53D12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0816590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191</xdr:row>
      <xdr:rowOff>0</xdr:rowOff>
    </xdr:from>
    <xdr:to>
      <xdr:col>19</xdr:col>
      <xdr:colOff>171450</xdr:colOff>
      <xdr:row>191</xdr:row>
      <xdr:rowOff>104775</xdr:rowOff>
    </xdr:to>
    <xdr:pic>
      <xdr:nvPicPr>
        <xdr:cNvPr id="89" name="Afbeelding 88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247D7FE2-5F3D-A321-F051-FC732CC58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175682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195</xdr:row>
      <xdr:rowOff>0</xdr:rowOff>
    </xdr:from>
    <xdr:to>
      <xdr:col>19</xdr:col>
      <xdr:colOff>171450</xdr:colOff>
      <xdr:row>195</xdr:row>
      <xdr:rowOff>85725</xdr:rowOff>
    </xdr:to>
    <xdr:pic>
      <xdr:nvPicPr>
        <xdr:cNvPr id="90" name="Afbeelding 89" descr="Thuringia">
          <a:hlinkClick xmlns:r="http://schemas.openxmlformats.org/officeDocument/2006/relationships" r:id="rId10" tooltip="Thuringia"/>
          <a:extLst>
            <a:ext uri="{FF2B5EF4-FFF2-40B4-BE49-F238E27FC236}">
              <a16:creationId xmlns:a16="http://schemas.microsoft.com/office/drawing/2014/main" id="{E6BC7F40-DEEB-D665-A133-656C87807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41666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199</xdr:row>
      <xdr:rowOff>0</xdr:rowOff>
    </xdr:from>
    <xdr:to>
      <xdr:col>19</xdr:col>
      <xdr:colOff>171450</xdr:colOff>
      <xdr:row>199</xdr:row>
      <xdr:rowOff>104775</xdr:rowOff>
    </xdr:to>
    <xdr:pic>
      <xdr:nvPicPr>
        <xdr:cNvPr id="91" name="Afbeelding 90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4D4D81F5-3FBC-99C6-EAF6-1F8696AAD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66431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204</xdr:row>
      <xdr:rowOff>0</xdr:rowOff>
    </xdr:from>
    <xdr:to>
      <xdr:col>19</xdr:col>
      <xdr:colOff>171450</xdr:colOff>
      <xdr:row>204</xdr:row>
      <xdr:rowOff>104775</xdr:rowOff>
    </xdr:to>
    <xdr:pic>
      <xdr:nvPicPr>
        <xdr:cNvPr id="92" name="Afbeelding 91" descr="Schleswig-Holstein">
          <a:hlinkClick xmlns:r="http://schemas.openxmlformats.org/officeDocument/2006/relationships" r:id="rId4" tooltip="Schleswig-Holstein"/>
          <a:extLst>
            <a:ext uri="{FF2B5EF4-FFF2-40B4-BE49-F238E27FC236}">
              <a16:creationId xmlns:a16="http://schemas.microsoft.com/office/drawing/2014/main" id="{F1170C78-5C44-83B1-18DD-D824EB79D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88910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206</xdr:row>
      <xdr:rowOff>0</xdr:rowOff>
    </xdr:from>
    <xdr:to>
      <xdr:col>19</xdr:col>
      <xdr:colOff>171450</xdr:colOff>
      <xdr:row>206</xdr:row>
      <xdr:rowOff>104775</xdr:rowOff>
    </xdr:to>
    <xdr:pic>
      <xdr:nvPicPr>
        <xdr:cNvPr id="93" name="Afbeelding 92" descr="Brandenburg">
          <a:hlinkClick xmlns:r="http://schemas.openxmlformats.org/officeDocument/2006/relationships" r:id="rId12" tooltip="Brandenburg"/>
          <a:extLst>
            <a:ext uri="{FF2B5EF4-FFF2-40B4-BE49-F238E27FC236}">
              <a16:creationId xmlns:a16="http://schemas.microsoft.com/office/drawing/2014/main" id="{331B026E-6345-B355-884F-56A0F3E2D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96530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208</xdr:row>
      <xdr:rowOff>0</xdr:rowOff>
    </xdr:from>
    <xdr:to>
      <xdr:col>19</xdr:col>
      <xdr:colOff>171450</xdr:colOff>
      <xdr:row>208</xdr:row>
      <xdr:rowOff>104775</xdr:rowOff>
    </xdr:to>
    <xdr:pic>
      <xdr:nvPicPr>
        <xdr:cNvPr id="94" name="Afbeelding 93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275C65BF-48C6-C015-28E9-8BC049071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04150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214</xdr:row>
      <xdr:rowOff>0</xdr:rowOff>
    </xdr:from>
    <xdr:to>
      <xdr:col>19</xdr:col>
      <xdr:colOff>171450</xdr:colOff>
      <xdr:row>214</xdr:row>
      <xdr:rowOff>104775</xdr:rowOff>
    </xdr:to>
    <xdr:pic>
      <xdr:nvPicPr>
        <xdr:cNvPr id="95" name="Afbeelding 94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002C6DDB-88C0-1973-4067-4FB907FB8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27010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171450</xdr:colOff>
      <xdr:row>216</xdr:row>
      <xdr:rowOff>114300</xdr:rowOff>
    </xdr:to>
    <xdr:pic>
      <xdr:nvPicPr>
        <xdr:cNvPr id="96" name="Afbeelding 95" descr="Lower Saxony">
          <a:hlinkClick xmlns:r="http://schemas.openxmlformats.org/officeDocument/2006/relationships" r:id="rId2" tooltip="Lower Saxony"/>
          <a:extLst>
            <a:ext uri="{FF2B5EF4-FFF2-40B4-BE49-F238E27FC236}">
              <a16:creationId xmlns:a16="http://schemas.microsoft.com/office/drawing/2014/main" id="{CC64198F-39DA-019C-3C33-E617F68BA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3844050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171450</xdr:colOff>
      <xdr:row>218</xdr:row>
      <xdr:rowOff>114300</xdr:rowOff>
    </xdr:to>
    <xdr:pic>
      <xdr:nvPicPr>
        <xdr:cNvPr id="97" name="Afbeelding 96" descr="Rhineland-Palatinate">
          <a:hlinkClick xmlns:r="http://schemas.openxmlformats.org/officeDocument/2006/relationships" r:id="rId14" tooltip="Rhineland-Palatinate"/>
          <a:extLst>
            <a:ext uri="{FF2B5EF4-FFF2-40B4-BE49-F238E27FC236}">
              <a16:creationId xmlns:a16="http://schemas.microsoft.com/office/drawing/2014/main" id="{A99D44F2-B684-E60F-3A4A-6A1DCB1BF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4987050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171450</xdr:colOff>
      <xdr:row>222</xdr:row>
      <xdr:rowOff>104775</xdr:rowOff>
    </xdr:to>
    <xdr:pic>
      <xdr:nvPicPr>
        <xdr:cNvPr id="98" name="Afbeelding 97" descr="Baden-Wuerttemberg">
          <a:hlinkClick xmlns:r="http://schemas.openxmlformats.org/officeDocument/2006/relationships" r:id="rId18" tooltip="Baden-Wuerttemberg"/>
          <a:extLst>
            <a:ext uri="{FF2B5EF4-FFF2-40B4-BE49-F238E27FC236}">
              <a16:creationId xmlns:a16="http://schemas.microsoft.com/office/drawing/2014/main" id="{FACF4BC6-DE22-461B-6F65-50633D8AC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687300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171450</xdr:colOff>
      <xdr:row>227</xdr:row>
      <xdr:rowOff>114300</xdr:rowOff>
    </xdr:to>
    <xdr:pic>
      <xdr:nvPicPr>
        <xdr:cNvPr id="99" name="Afbeelding 98" descr="Rhineland-Palatinate">
          <a:hlinkClick xmlns:r="http://schemas.openxmlformats.org/officeDocument/2006/relationships" r:id="rId14" tooltip="Rhineland-Palatinate"/>
          <a:extLst>
            <a:ext uri="{FF2B5EF4-FFF2-40B4-BE49-F238E27FC236}">
              <a16:creationId xmlns:a16="http://schemas.microsoft.com/office/drawing/2014/main" id="{47C3FC09-0B0E-2129-3997-C045AE37B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8587500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171450</xdr:colOff>
      <xdr:row>233</xdr:row>
      <xdr:rowOff>104775</xdr:rowOff>
    </xdr:to>
    <xdr:pic>
      <xdr:nvPicPr>
        <xdr:cNvPr id="100" name="Afbeelding 99" descr="Baden-Wuerttemberg">
          <a:hlinkClick xmlns:r="http://schemas.openxmlformats.org/officeDocument/2006/relationships" r:id="rId18" tooltip="Baden-Wuerttemberg"/>
          <a:extLst>
            <a:ext uri="{FF2B5EF4-FFF2-40B4-BE49-F238E27FC236}">
              <a16:creationId xmlns:a16="http://schemas.microsoft.com/office/drawing/2014/main" id="{4038897F-802B-F9CB-A906-A6A346BA4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3163550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234</xdr:row>
      <xdr:rowOff>0</xdr:rowOff>
    </xdr:from>
    <xdr:to>
      <xdr:col>19</xdr:col>
      <xdr:colOff>171450</xdr:colOff>
      <xdr:row>234</xdr:row>
      <xdr:rowOff>104775</xdr:rowOff>
    </xdr:to>
    <xdr:pic>
      <xdr:nvPicPr>
        <xdr:cNvPr id="101" name="Afbeelding 100" descr="Hessen">
          <a:hlinkClick xmlns:r="http://schemas.openxmlformats.org/officeDocument/2006/relationships" r:id="rId20" tooltip="Hessen"/>
          <a:extLst>
            <a:ext uri="{FF2B5EF4-FFF2-40B4-BE49-F238E27FC236}">
              <a16:creationId xmlns:a16="http://schemas.microsoft.com/office/drawing/2014/main" id="{142FFCB3-340A-693A-3411-9CF25DE22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3239750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171450</xdr:colOff>
      <xdr:row>242</xdr:row>
      <xdr:rowOff>114300</xdr:rowOff>
    </xdr:to>
    <xdr:pic>
      <xdr:nvPicPr>
        <xdr:cNvPr id="102" name="Afbeelding 101" descr="Lower Saxony">
          <a:hlinkClick xmlns:r="http://schemas.openxmlformats.org/officeDocument/2006/relationships" r:id="rId2" tooltip="Lower Saxony"/>
          <a:extLst>
            <a:ext uri="{FF2B5EF4-FFF2-40B4-BE49-F238E27FC236}">
              <a16:creationId xmlns:a16="http://schemas.microsoft.com/office/drawing/2014/main" id="{0CB409E5-E8A8-0829-D4D3-EDF6D4DD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36874250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171450</xdr:colOff>
      <xdr:row>244</xdr:row>
      <xdr:rowOff>104775</xdr:rowOff>
    </xdr:to>
    <xdr:pic>
      <xdr:nvPicPr>
        <xdr:cNvPr id="103" name="Afbeelding 102" descr="Brandenburg">
          <a:hlinkClick xmlns:r="http://schemas.openxmlformats.org/officeDocument/2006/relationships" r:id="rId12" tooltip="Brandenburg"/>
          <a:extLst>
            <a:ext uri="{FF2B5EF4-FFF2-40B4-BE49-F238E27FC236}">
              <a16:creationId xmlns:a16="http://schemas.microsoft.com/office/drawing/2014/main" id="{DBD956AE-7D25-B397-3475-46DC8D654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374457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171450</xdr:colOff>
      <xdr:row>259</xdr:row>
      <xdr:rowOff>104775</xdr:rowOff>
    </xdr:to>
    <xdr:pic>
      <xdr:nvPicPr>
        <xdr:cNvPr id="104" name="Afbeelding 103" descr="North Rhine-Westphalia">
          <a:hlinkClick xmlns:r="http://schemas.openxmlformats.org/officeDocument/2006/relationships" r:id="rId16" tooltip="North Rhine-Westphalia"/>
          <a:extLst>
            <a:ext uri="{FF2B5EF4-FFF2-40B4-BE49-F238E27FC236}">
              <a16:creationId xmlns:a16="http://schemas.microsoft.com/office/drawing/2014/main" id="{EA96FEA2-F65C-AB4D-5B4B-399048F3C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4646592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171450</xdr:colOff>
      <xdr:row>262</xdr:row>
      <xdr:rowOff>114300</xdr:rowOff>
    </xdr:to>
    <xdr:pic>
      <xdr:nvPicPr>
        <xdr:cNvPr id="105" name="Afbeelding 104" descr="Lower Saxony">
          <a:hlinkClick xmlns:r="http://schemas.openxmlformats.org/officeDocument/2006/relationships" r:id="rId2" tooltip="Lower Saxony"/>
          <a:extLst>
            <a:ext uri="{FF2B5EF4-FFF2-40B4-BE49-F238E27FC236}">
              <a16:creationId xmlns:a16="http://schemas.microsoft.com/office/drawing/2014/main" id="{CEC63B0C-6DE2-4374-1BED-21D98ACAD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47970875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171450</xdr:colOff>
      <xdr:row>266</xdr:row>
      <xdr:rowOff>114300</xdr:rowOff>
    </xdr:to>
    <xdr:pic>
      <xdr:nvPicPr>
        <xdr:cNvPr id="106" name="Afbeelding 105" descr="Rhineland-Palatinate">
          <a:hlinkClick xmlns:r="http://schemas.openxmlformats.org/officeDocument/2006/relationships" r:id="rId14" tooltip="Rhineland-Palatinate"/>
          <a:extLst>
            <a:ext uri="{FF2B5EF4-FFF2-40B4-BE49-F238E27FC236}">
              <a16:creationId xmlns:a16="http://schemas.microsoft.com/office/drawing/2014/main" id="{28644F51-B969-D911-8985-7B2DBFCE0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0828375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171450</xdr:colOff>
      <xdr:row>271</xdr:row>
      <xdr:rowOff>114300</xdr:rowOff>
    </xdr:to>
    <xdr:pic>
      <xdr:nvPicPr>
        <xdr:cNvPr id="107" name="Afbeelding 106" descr="Lower Saxony">
          <a:hlinkClick xmlns:r="http://schemas.openxmlformats.org/officeDocument/2006/relationships" r:id="rId2" tooltip="Lower Saxony"/>
          <a:extLst>
            <a:ext uri="{FF2B5EF4-FFF2-40B4-BE49-F238E27FC236}">
              <a16:creationId xmlns:a16="http://schemas.microsoft.com/office/drawing/2014/main" id="{E3F45905-53E5-AA47-6AB5-8024E3D04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3685875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171450</xdr:colOff>
      <xdr:row>275</xdr:row>
      <xdr:rowOff>114300</xdr:rowOff>
    </xdr:to>
    <xdr:pic>
      <xdr:nvPicPr>
        <xdr:cNvPr id="108" name="Afbeelding 107" descr="Lower Saxony">
          <a:hlinkClick xmlns:r="http://schemas.openxmlformats.org/officeDocument/2006/relationships" r:id="rId2" tooltip="Lower Saxony"/>
          <a:extLst>
            <a:ext uri="{FF2B5EF4-FFF2-40B4-BE49-F238E27FC236}">
              <a16:creationId xmlns:a16="http://schemas.microsoft.com/office/drawing/2014/main" id="{4232E254-2895-58CA-0F07-DB871436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5000325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171450</xdr:colOff>
      <xdr:row>277</xdr:row>
      <xdr:rowOff>104775</xdr:rowOff>
    </xdr:to>
    <xdr:pic>
      <xdr:nvPicPr>
        <xdr:cNvPr id="109" name="Afbeelding 108" descr="Hessen">
          <a:hlinkClick xmlns:r="http://schemas.openxmlformats.org/officeDocument/2006/relationships" r:id="rId20" tooltip="Hessen"/>
          <a:extLst>
            <a:ext uri="{FF2B5EF4-FFF2-40B4-BE49-F238E27FC236}">
              <a16:creationId xmlns:a16="http://schemas.microsoft.com/office/drawing/2014/main" id="{84EBE54B-F907-3F24-4FE6-95134348C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557182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283</xdr:row>
      <xdr:rowOff>0</xdr:rowOff>
    </xdr:from>
    <xdr:to>
      <xdr:col>19</xdr:col>
      <xdr:colOff>171450</xdr:colOff>
      <xdr:row>283</xdr:row>
      <xdr:rowOff>104775</xdr:rowOff>
    </xdr:to>
    <xdr:pic>
      <xdr:nvPicPr>
        <xdr:cNvPr id="110" name="Afbeelding 109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79E1BC65-CEAE-12C1-0BDD-0639CCFF8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85912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286</xdr:row>
      <xdr:rowOff>0</xdr:rowOff>
    </xdr:from>
    <xdr:to>
      <xdr:col>19</xdr:col>
      <xdr:colOff>171450</xdr:colOff>
      <xdr:row>286</xdr:row>
      <xdr:rowOff>104775</xdr:rowOff>
    </xdr:to>
    <xdr:pic>
      <xdr:nvPicPr>
        <xdr:cNvPr id="111" name="Afbeelding 110" descr="Brandenburg">
          <a:hlinkClick xmlns:r="http://schemas.openxmlformats.org/officeDocument/2006/relationships" r:id="rId12" tooltip="Brandenburg"/>
          <a:extLst>
            <a:ext uri="{FF2B5EF4-FFF2-40B4-BE49-F238E27FC236}">
              <a16:creationId xmlns:a16="http://schemas.microsoft.com/office/drawing/2014/main" id="{BBDB9C2F-7741-3203-1625-1877406FB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603057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287</xdr:row>
      <xdr:rowOff>0</xdr:rowOff>
    </xdr:from>
    <xdr:to>
      <xdr:col>19</xdr:col>
      <xdr:colOff>171450</xdr:colOff>
      <xdr:row>287</xdr:row>
      <xdr:rowOff>104775</xdr:rowOff>
    </xdr:to>
    <xdr:pic>
      <xdr:nvPicPr>
        <xdr:cNvPr id="112" name="Afbeelding 111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6BB988D4-DD50-3A2E-DC9A-5B7EBEE83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610677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290</xdr:row>
      <xdr:rowOff>0</xdr:rowOff>
    </xdr:from>
    <xdr:to>
      <xdr:col>19</xdr:col>
      <xdr:colOff>171450</xdr:colOff>
      <xdr:row>290</xdr:row>
      <xdr:rowOff>104775</xdr:rowOff>
    </xdr:to>
    <xdr:pic>
      <xdr:nvPicPr>
        <xdr:cNvPr id="113" name="Afbeelding 112" descr="Brandenburg">
          <a:hlinkClick xmlns:r="http://schemas.openxmlformats.org/officeDocument/2006/relationships" r:id="rId12" tooltip="Brandenburg"/>
          <a:extLst>
            <a:ext uri="{FF2B5EF4-FFF2-40B4-BE49-F238E27FC236}">
              <a16:creationId xmlns:a16="http://schemas.microsoft.com/office/drawing/2014/main" id="{7F56E3EE-9CE9-3B41-D574-4B1F86B30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6276320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291</xdr:row>
      <xdr:rowOff>0</xdr:rowOff>
    </xdr:from>
    <xdr:to>
      <xdr:col>19</xdr:col>
      <xdr:colOff>171450</xdr:colOff>
      <xdr:row>291</xdr:row>
      <xdr:rowOff>114300</xdr:rowOff>
    </xdr:to>
    <xdr:pic>
      <xdr:nvPicPr>
        <xdr:cNvPr id="114" name="Afbeelding 113" descr="Rhineland-Palatinate">
          <a:hlinkClick xmlns:r="http://schemas.openxmlformats.org/officeDocument/2006/relationships" r:id="rId14" tooltip="Rhineland-Palatinate"/>
          <a:extLst>
            <a:ext uri="{FF2B5EF4-FFF2-40B4-BE49-F238E27FC236}">
              <a16:creationId xmlns:a16="http://schemas.microsoft.com/office/drawing/2014/main" id="{5DF65A49-BF2A-A31D-4A83-12984E4DD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63525200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294</xdr:row>
      <xdr:rowOff>0</xdr:rowOff>
    </xdr:from>
    <xdr:to>
      <xdr:col>19</xdr:col>
      <xdr:colOff>171450</xdr:colOff>
      <xdr:row>294</xdr:row>
      <xdr:rowOff>104775</xdr:rowOff>
    </xdr:to>
    <xdr:pic>
      <xdr:nvPicPr>
        <xdr:cNvPr id="115" name="Afbeelding 114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DE3BA9BB-DEAF-2AD7-6581-77AAD48DA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64830125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295</xdr:row>
      <xdr:rowOff>0</xdr:rowOff>
    </xdr:from>
    <xdr:to>
      <xdr:col>19</xdr:col>
      <xdr:colOff>171450</xdr:colOff>
      <xdr:row>295</xdr:row>
      <xdr:rowOff>104775</xdr:rowOff>
    </xdr:to>
    <xdr:pic>
      <xdr:nvPicPr>
        <xdr:cNvPr id="116" name="Afbeelding 115" descr="Schleswig-Holstein">
          <a:hlinkClick xmlns:r="http://schemas.openxmlformats.org/officeDocument/2006/relationships" r:id="rId4" tooltip="Schleswig-Holstein"/>
          <a:extLst>
            <a:ext uri="{FF2B5EF4-FFF2-40B4-BE49-F238E27FC236}">
              <a16:creationId xmlns:a16="http://schemas.microsoft.com/office/drawing/2014/main" id="{4E82EB6E-D209-18B4-6025-F41CC465A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6573500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298</xdr:row>
      <xdr:rowOff>0</xdr:rowOff>
    </xdr:from>
    <xdr:to>
      <xdr:col>19</xdr:col>
      <xdr:colOff>171450</xdr:colOff>
      <xdr:row>298</xdr:row>
      <xdr:rowOff>104775</xdr:rowOff>
    </xdr:to>
    <xdr:pic>
      <xdr:nvPicPr>
        <xdr:cNvPr id="117" name="Afbeelding 116" descr="Hessen">
          <a:hlinkClick xmlns:r="http://schemas.openxmlformats.org/officeDocument/2006/relationships" r:id="rId20" tooltip="Hessen"/>
          <a:extLst>
            <a:ext uri="{FF2B5EF4-FFF2-40B4-BE49-F238E27FC236}">
              <a16:creationId xmlns:a16="http://schemas.microsoft.com/office/drawing/2014/main" id="{1E64501C-AE63-CB28-623E-6E061E3AB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6706850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302</xdr:row>
      <xdr:rowOff>0</xdr:rowOff>
    </xdr:from>
    <xdr:to>
      <xdr:col>19</xdr:col>
      <xdr:colOff>171450</xdr:colOff>
      <xdr:row>302</xdr:row>
      <xdr:rowOff>104775</xdr:rowOff>
    </xdr:to>
    <xdr:pic>
      <xdr:nvPicPr>
        <xdr:cNvPr id="118" name="Afbeelding 117" descr="Saxony-Anhalt">
          <a:hlinkClick xmlns:r="http://schemas.openxmlformats.org/officeDocument/2006/relationships" r:id="rId8" tooltip="Saxony-Anhalt"/>
          <a:extLst>
            <a:ext uri="{FF2B5EF4-FFF2-40B4-BE49-F238E27FC236}">
              <a16:creationId xmlns:a16="http://schemas.microsoft.com/office/drawing/2014/main" id="{7228CE0D-5C95-FA4B-D238-893247154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6897350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304</xdr:row>
      <xdr:rowOff>0</xdr:rowOff>
    </xdr:from>
    <xdr:to>
      <xdr:col>19</xdr:col>
      <xdr:colOff>171450</xdr:colOff>
      <xdr:row>304</xdr:row>
      <xdr:rowOff>114300</xdr:rowOff>
    </xdr:to>
    <xdr:pic>
      <xdr:nvPicPr>
        <xdr:cNvPr id="119" name="Afbeelding 118" descr="Lower Saxony">
          <a:hlinkClick xmlns:r="http://schemas.openxmlformats.org/officeDocument/2006/relationships" r:id="rId2" tooltip="Lower Saxony"/>
          <a:extLst>
            <a:ext uri="{FF2B5EF4-FFF2-40B4-BE49-F238E27FC236}">
              <a16:creationId xmlns:a16="http://schemas.microsoft.com/office/drawing/2014/main" id="{E06C2A0D-3CCD-1F19-66B1-19A440238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70459400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307</xdr:row>
      <xdr:rowOff>0</xdr:rowOff>
    </xdr:from>
    <xdr:to>
      <xdr:col>19</xdr:col>
      <xdr:colOff>171450</xdr:colOff>
      <xdr:row>307</xdr:row>
      <xdr:rowOff>114300</xdr:rowOff>
    </xdr:to>
    <xdr:pic>
      <xdr:nvPicPr>
        <xdr:cNvPr id="120" name="Afbeelding 119" descr="Lower Saxony">
          <a:hlinkClick xmlns:r="http://schemas.openxmlformats.org/officeDocument/2006/relationships" r:id="rId2" tooltip="Lower Saxony"/>
          <a:extLst>
            <a:ext uri="{FF2B5EF4-FFF2-40B4-BE49-F238E27FC236}">
              <a16:creationId xmlns:a16="http://schemas.microsoft.com/office/drawing/2014/main" id="{F151D0BA-C703-36DC-8486-06B54376C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71773850"/>
          <a:ext cx="1714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309</xdr:row>
      <xdr:rowOff>0</xdr:rowOff>
    </xdr:from>
    <xdr:to>
      <xdr:col>19</xdr:col>
      <xdr:colOff>171450</xdr:colOff>
      <xdr:row>309</xdr:row>
      <xdr:rowOff>104775</xdr:rowOff>
    </xdr:to>
    <xdr:pic>
      <xdr:nvPicPr>
        <xdr:cNvPr id="121" name="Afbeelding 120" descr="Brandenburg">
          <a:hlinkClick xmlns:r="http://schemas.openxmlformats.org/officeDocument/2006/relationships" r:id="rId12" tooltip="Brandenburg"/>
          <a:extLst>
            <a:ext uri="{FF2B5EF4-FFF2-40B4-BE49-F238E27FC236}">
              <a16:creationId xmlns:a16="http://schemas.microsoft.com/office/drawing/2014/main" id="{961D668E-2B3F-BD94-084B-3B0A26532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732597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312</xdr:row>
      <xdr:rowOff>0</xdr:rowOff>
    </xdr:from>
    <xdr:to>
      <xdr:col>19</xdr:col>
      <xdr:colOff>171450</xdr:colOff>
      <xdr:row>312</xdr:row>
      <xdr:rowOff>104775</xdr:rowOff>
    </xdr:to>
    <xdr:pic>
      <xdr:nvPicPr>
        <xdr:cNvPr id="122" name="Afbeelding 121" descr="Brandenburg">
          <a:hlinkClick xmlns:r="http://schemas.openxmlformats.org/officeDocument/2006/relationships" r:id="rId12" tooltip="Brandenburg"/>
          <a:extLst>
            <a:ext uri="{FF2B5EF4-FFF2-40B4-BE49-F238E27FC236}">
              <a16:creationId xmlns:a16="http://schemas.microsoft.com/office/drawing/2014/main" id="{75483A82-82FF-8267-E571-31B1AC598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75507650"/>
          <a:ext cx="1714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21F5D54-134E-4A3B-BBFA-49A080B32C7C}">
    <text>name as in amiris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F7E6836-1493-40BB-93EF-391979DA9116}">
    <text>name as in amiris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8F5FB336-61FA-4FF8-B2D2-006A470FA275}">
    <text>name as in amiris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DAD710C8-ABBB-48FF-B67A-2ADC0CF06BFC}">
    <text>name as in amiris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75B214F0-2255-4404-8149-101426A4DA1F}">
    <text>name as in amiris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6CB3236C-343B-48BB-993A-5857D329622A}">
    <text>name as in amiris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53C0C480-6347-4FAD-8691-4C5B2C76E1D1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8B87D91E-5096-431C-A029-806A3FD99479}">
    <text>name as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4.xml.rels><?xml version="1.0" encoding="UTF-8" standalone="yes"?>
<Relationships xmlns="http://schemas.openxmlformats.org/package/2006/relationships"><Relationship Id="rId26" Type="http://schemas.openxmlformats.org/officeDocument/2006/relationships/hyperlink" Target="https://nl.wikipedia.org/wiki/Landgraaf_(gemeente)" TargetMode="External"/><Relationship Id="rId117" Type="http://schemas.openxmlformats.org/officeDocument/2006/relationships/hyperlink" Target="https://nl.wikipedia.org/w/index.php?title=Zeeland_Refinary&amp;action=edit&amp;redlink=1" TargetMode="External"/><Relationship Id="rId21" Type="http://schemas.openxmlformats.org/officeDocument/2006/relationships/hyperlink" Target="https://nl.wikipedia.org/wiki/Azewijn" TargetMode="External"/><Relationship Id="rId42" Type="http://schemas.openxmlformats.org/officeDocument/2006/relationships/hyperlink" Target="https://nl.wikipedia.org/wiki/Buinerveen" TargetMode="External"/><Relationship Id="rId47" Type="http://schemas.openxmlformats.org/officeDocument/2006/relationships/hyperlink" Target="https://nl.wikipedia.org/wiki/Zonnepark_Haulerwijk" TargetMode="External"/><Relationship Id="rId63" Type="http://schemas.openxmlformats.org/officeDocument/2006/relationships/hyperlink" Target="https://nl.wikipedia.org/wiki/Groenlo" TargetMode="External"/><Relationship Id="rId68" Type="http://schemas.openxmlformats.org/officeDocument/2006/relationships/hyperlink" Target="https://nl.wikipedia.org/wiki/Dordrecht" TargetMode="External"/><Relationship Id="rId84" Type="http://schemas.openxmlformats.org/officeDocument/2006/relationships/hyperlink" Target="https://nl.wikipedia.org/wiki/Lijst_van_zonne-energie-installaties_in_Nederland" TargetMode="External"/><Relationship Id="rId89" Type="http://schemas.openxmlformats.org/officeDocument/2006/relationships/hyperlink" Target="https://nl.wikipedia.org/wiki/Zaandam" TargetMode="External"/><Relationship Id="rId112" Type="http://schemas.openxmlformats.org/officeDocument/2006/relationships/hyperlink" Target="https://nl.wikipedia.org/wiki/Betuweroute" TargetMode="External"/><Relationship Id="rId16" Type="http://schemas.openxmlformats.org/officeDocument/2006/relationships/hyperlink" Target="https://nl.wikipedia.org/wiki/Lijst_van_zonne-energie-installaties_in_Nederland" TargetMode="External"/><Relationship Id="rId107" Type="http://schemas.openxmlformats.org/officeDocument/2006/relationships/hyperlink" Target="https://nl.wikipedia.org/wiki/Lijst_van_zonne-energie-installaties_in_Nederland" TargetMode="External"/><Relationship Id="rId11" Type="http://schemas.openxmlformats.org/officeDocument/2006/relationships/hyperlink" Target="https://nl.wikipedia.org/wiki/Eneco" TargetMode="External"/><Relationship Id="rId32" Type="http://schemas.openxmlformats.org/officeDocument/2006/relationships/hyperlink" Target="https://nl.wikipedia.org/wiki/Hengelo_(Overijssel)" TargetMode="External"/><Relationship Id="rId37" Type="http://schemas.openxmlformats.org/officeDocument/2006/relationships/hyperlink" Target="https://nl.wikipedia.org/wiki/Zonnepark_Appelscha" TargetMode="External"/><Relationship Id="rId53" Type="http://schemas.openxmlformats.org/officeDocument/2006/relationships/hyperlink" Target="https://nl.wikipedia.org/wiki/Zonnepark_Lange_Runde" TargetMode="External"/><Relationship Id="rId58" Type="http://schemas.openxmlformats.org/officeDocument/2006/relationships/hyperlink" Target="https://nl.wikipedia.org/wiki/Veendam_(plaats)" TargetMode="External"/><Relationship Id="rId74" Type="http://schemas.openxmlformats.org/officeDocument/2006/relationships/hyperlink" Target="https://nl.wikipedia.org/wiki/Lijst_van_zonne-energie-installaties_in_Nederland" TargetMode="External"/><Relationship Id="rId79" Type="http://schemas.openxmlformats.org/officeDocument/2006/relationships/hyperlink" Target="https://nl.wikipedia.org/wiki/Emmeloord" TargetMode="External"/><Relationship Id="rId102" Type="http://schemas.openxmlformats.org/officeDocument/2006/relationships/hyperlink" Target="https://nl.wikipedia.org/wiki/Lijst_van_zonne-energie-installaties_in_Nederland" TargetMode="External"/><Relationship Id="rId123" Type="http://schemas.openxmlformats.org/officeDocument/2006/relationships/vmlDrawing" Target="../drawings/vmlDrawing15.vml"/><Relationship Id="rId5" Type="http://schemas.openxmlformats.org/officeDocument/2006/relationships/hyperlink" Target="https://nl.wikipedia.org/wiki/Lijst_van_zonne-energie-installaties_in_Nederland" TargetMode="External"/><Relationship Id="rId90" Type="http://schemas.openxmlformats.org/officeDocument/2006/relationships/hyperlink" Target="https://nl.wikipedia.org/wiki/Lijst_van_zonne-energie-installaties_in_Nederland" TargetMode="External"/><Relationship Id="rId95" Type="http://schemas.openxmlformats.org/officeDocument/2006/relationships/hyperlink" Target="https://nl.wikipedia.org/wiki/Nieuw-Buinen" TargetMode="External"/><Relationship Id="rId22" Type="http://schemas.openxmlformats.org/officeDocument/2006/relationships/hyperlink" Target="https://nl.wikipedia.org/wiki/Den_Haag" TargetMode="External"/><Relationship Id="rId27" Type="http://schemas.openxmlformats.org/officeDocument/2006/relationships/hyperlink" Target="https://nl.wikipedia.org/wiki/SnowWorld_(bedrijf)" TargetMode="External"/><Relationship Id="rId43" Type="http://schemas.openxmlformats.org/officeDocument/2006/relationships/hyperlink" Target="https://nl.wikipedia.org/wiki/Donkerbroek" TargetMode="External"/><Relationship Id="rId48" Type="http://schemas.openxmlformats.org/officeDocument/2006/relationships/hyperlink" Target="https://nl.wikipedia.org/wiki/Haulerwijk" TargetMode="External"/><Relationship Id="rId64" Type="http://schemas.openxmlformats.org/officeDocument/2006/relationships/hyperlink" Target="https://nl.wikipedia.org/wiki/Geleen" TargetMode="External"/><Relationship Id="rId69" Type="http://schemas.openxmlformats.org/officeDocument/2006/relationships/hyperlink" Target="https://nl.wikipedia.org/wiki/Deurne_(Noord-Brabant)" TargetMode="External"/><Relationship Id="rId113" Type="http://schemas.openxmlformats.org/officeDocument/2006/relationships/hyperlink" Target="https://nl.wikipedia.org/wiki/Lijst_van_zonne-energie-installaties_in_Nederland" TargetMode="External"/><Relationship Id="rId118" Type="http://schemas.openxmlformats.org/officeDocument/2006/relationships/hyperlink" Target="https://nl.wikipedia.org/wiki/Nieuwdorp_(Zeeland)" TargetMode="External"/><Relationship Id="rId80" Type="http://schemas.openxmlformats.org/officeDocument/2006/relationships/hyperlink" Target="https://nl.wikipedia.org/wiki/Beltrum" TargetMode="External"/><Relationship Id="rId85" Type="http://schemas.openxmlformats.org/officeDocument/2006/relationships/hyperlink" Target="https://nl.wikipedia.org/wiki/Delfzijl" TargetMode="External"/><Relationship Id="rId12" Type="http://schemas.openxmlformats.org/officeDocument/2006/relationships/hyperlink" Target="https://nl.wikipedia.org/wiki/Waalwijk_(stad)" TargetMode="External"/><Relationship Id="rId17" Type="http://schemas.openxmlformats.org/officeDocument/2006/relationships/hyperlink" Target="https://nl.wikipedia.org/wiki/Wolvega" TargetMode="External"/><Relationship Id="rId33" Type="http://schemas.openxmlformats.org/officeDocument/2006/relationships/hyperlink" Target="https://nl.wikipedia.org/wiki/Wehkamp" TargetMode="External"/><Relationship Id="rId38" Type="http://schemas.openxmlformats.org/officeDocument/2006/relationships/hyperlink" Target="https://nl.wikipedia.org/wiki/Appelscha" TargetMode="External"/><Relationship Id="rId59" Type="http://schemas.openxmlformats.org/officeDocument/2006/relationships/hyperlink" Target="https://nl.wikipedia.org/wiki/Uden_(plaats)" TargetMode="External"/><Relationship Id="rId103" Type="http://schemas.openxmlformats.org/officeDocument/2006/relationships/hyperlink" Target="https://nl.wikipedia.org/wiki/Lochem_(stad)" TargetMode="External"/><Relationship Id="rId108" Type="http://schemas.openxmlformats.org/officeDocument/2006/relationships/hyperlink" Target="https://nl.wikipedia.org/wiki/Maastricht" TargetMode="External"/><Relationship Id="rId124" Type="http://schemas.openxmlformats.org/officeDocument/2006/relationships/comments" Target="../comments15.xml"/><Relationship Id="rId54" Type="http://schemas.openxmlformats.org/officeDocument/2006/relationships/hyperlink" Target="https://nl.wikipedia.org/wiki/Emmen_(Drenthe)" TargetMode="External"/><Relationship Id="rId70" Type="http://schemas.openxmlformats.org/officeDocument/2006/relationships/hyperlink" Target="https://nl.wikipedia.org/wiki/Nieuw-Dordrecht" TargetMode="External"/><Relationship Id="rId75" Type="http://schemas.openxmlformats.org/officeDocument/2006/relationships/hyperlink" Target="https://nl.wikipedia.org/wiki/Vlagtwedde_(dorp)" TargetMode="External"/><Relationship Id="rId91" Type="http://schemas.openxmlformats.org/officeDocument/2006/relationships/hyperlink" Target="https://nl.wikipedia.org/wiki/Tilburg" TargetMode="External"/><Relationship Id="rId96" Type="http://schemas.openxmlformats.org/officeDocument/2006/relationships/hyperlink" Target="https://nl.wikipedia.org/wiki/Coevorden" TargetMode="External"/><Relationship Id="rId1" Type="http://schemas.openxmlformats.org/officeDocument/2006/relationships/hyperlink" Target="https://nl.wikipedia.org/wiki/Capaciteitsfactor" TargetMode="External"/><Relationship Id="rId6" Type="http://schemas.openxmlformats.org/officeDocument/2006/relationships/hyperlink" Target="https://nl.wikipedia.org/wiki/Alkmaar" TargetMode="External"/><Relationship Id="rId23" Type="http://schemas.openxmlformats.org/officeDocument/2006/relationships/hyperlink" Target="https://nl.wikipedia.org/wiki/Hoofddorp" TargetMode="External"/><Relationship Id="rId28" Type="http://schemas.openxmlformats.org/officeDocument/2006/relationships/hyperlink" Target="https://nl.wikipedia.org/wiki/Zoetermeer" TargetMode="External"/><Relationship Id="rId49" Type="http://schemas.openxmlformats.org/officeDocument/2006/relationships/hyperlink" Target="https://nl.wikipedia.org/wiki/Zonnepark_TT_Assen" TargetMode="External"/><Relationship Id="rId114" Type="http://schemas.openxmlformats.org/officeDocument/2006/relationships/hyperlink" Target="https://nl.wikipedia.org/wiki/Terneuzen_(gemeente)" TargetMode="External"/><Relationship Id="rId119" Type="http://schemas.openxmlformats.org/officeDocument/2006/relationships/hyperlink" Target="https://nl.wikipedia.org/wiki/Zuidbroek_(Midden-Groningen)" TargetMode="External"/><Relationship Id="rId44" Type="http://schemas.openxmlformats.org/officeDocument/2006/relationships/hyperlink" Target="https://nl.wikipedia.org/wiki/Zonnepark_Groningen_Woldjerspoor" TargetMode="External"/><Relationship Id="rId60" Type="http://schemas.openxmlformats.org/officeDocument/2006/relationships/hyperlink" Target="https://nl.wikipedia.org/wiki/Appelscha" TargetMode="External"/><Relationship Id="rId65" Type="http://schemas.openxmlformats.org/officeDocument/2006/relationships/hyperlink" Target="https://nl.wikipedia.org/wiki/Vriezenveen" TargetMode="External"/><Relationship Id="rId81" Type="http://schemas.openxmlformats.org/officeDocument/2006/relationships/hyperlink" Target="https://nl.wikipedia.org/wiki/Lijst_van_zonne-energie-installaties_in_Nederland" TargetMode="External"/><Relationship Id="rId86" Type="http://schemas.openxmlformats.org/officeDocument/2006/relationships/hyperlink" Target="https://nl.wikipedia.org/wiki/Den_Helder" TargetMode="External"/><Relationship Id="rId13" Type="http://schemas.openxmlformats.org/officeDocument/2006/relationships/hyperlink" Target="https://nl.wikipedia.org/wiki/Energiepark_Haringvliet_Zuid" TargetMode="External"/><Relationship Id="rId18" Type="http://schemas.openxmlformats.org/officeDocument/2006/relationships/hyperlink" Target="https://nl.wikipedia.org/wiki/Franeker" TargetMode="External"/><Relationship Id="rId39" Type="http://schemas.openxmlformats.org/officeDocument/2006/relationships/hyperlink" Target="https://nl.wikipedia.org/wiki/Geldermalsen_(plaats)" TargetMode="External"/><Relationship Id="rId109" Type="http://schemas.openxmlformats.org/officeDocument/2006/relationships/hyperlink" Target="https://nl.wikipedia.org/wiki/Lijst_van_zonne-energie-installaties_in_Nederland" TargetMode="External"/><Relationship Id="rId34" Type="http://schemas.openxmlformats.org/officeDocument/2006/relationships/hyperlink" Target="https://nl.wikipedia.org/wiki/Zwolle" TargetMode="External"/><Relationship Id="rId50" Type="http://schemas.openxmlformats.org/officeDocument/2006/relationships/hyperlink" Target="https://nl.wikipedia.org/wiki/Assen" TargetMode="External"/><Relationship Id="rId55" Type="http://schemas.openxmlformats.org/officeDocument/2006/relationships/hyperlink" Target="https://nl.wikipedia.org/wiki/Ouddorp" TargetMode="External"/><Relationship Id="rId76" Type="http://schemas.openxmlformats.org/officeDocument/2006/relationships/hyperlink" Target="https://nl.wikipedia.org/wiki/Lijst_van_zonne-energie-installaties_in_Nederland" TargetMode="External"/><Relationship Id="rId97" Type="http://schemas.openxmlformats.org/officeDocument/2006/relationships/hyperlink" Target="https://nl.wikipedia.org/wiki/Zwolle" TargetMode="External"/><Relationship Id="rId104" Type="http://schemas.openxmlformats.org/officeDocument/2006/relationships/hyperlink" Target="https://nl.wikipedia.org/wiki/Lochem_(stad)" TargetMode="External"/><Relationship Id="rId120" Type="http://schemas.openxmlformats.org/officeDocument/2006/relationships/hyperlink" Target="https://nl.wikipedia.org/wiki/Lijst_van_zonne-energie-installaties_in_Nederland" TargetMode="External"/><Relationship Id="rId125" Type="http://schemas.microsoft.com/office/2017/10/relationships/threadedComment" Target="../threadedComments/threadedComment15.xml"/><Relationship Id="rId7" Type="http://schemas.openxmlformats.org/officeDocument/2006/relationships/hyperlink" Target="https://nl.wikipedia.org/wiki/Bol.com" TargetMode="External"/><Relationship Id="rId71" Type="http://schemas.openxmlformats.org/officeDocument/2006/relationships/hyperlink" Target="https://nl.wikipedia.org/wiki/Maastricht" TargetMode="External"/><Relationship Id="rId92" Type="http://schemas.openxmlformats.org/officeDocument/2006/relationships/hyperlink" Target="https://nl.wikipedia.org/wiki/Achtkarspelen" TargetMode="External"/><Relationship Id="rId2" Type="http://schemas.openxmlformats.org/officeDocument/2006/relationships/hyperlink" Target="https://nl.wikipedia.org/wiki/Marum_(dorp)" TargetMode="External"/><Relationship Id="rId29" Type="http://schemas.openxmlformats.org/officeDocument/2006/relationships/hyperlink" Target="https://nl.wikipedia.org/wiki/Delfzijl" TargetMode="External"/><Relationship Id="rId24" Type="http://schemas.openxmlformats.org/officeDocument/2006/relationships/hyperlink" Target="https://nl.wikipedia.org/wiki/Zutphen_(stad)" TargetMode="External"/><Relationship Id="rId40" Type="http://schemas.openxmlformats.org/officeDocument/2006/relationships/hyperlink" Target="https://nl.wikipedia.org/wiki/Budel" TargetMode="External"/><Relationship Id="rId45" Type="http://schemas.openxmlformats.org/officeDocument/2006/relationships/hyperlink" Target="https://nl.wikipedia.org/wiki/Groningen_(gemeente)" TargetMode="External"/><Relationship Id="rId66" Type="http://schemas.openxmlformats.org/officeDocument/2006/relationships/hyperlink" Target="https://nl.wikipedia.org/wiki/Lijst_van_zonne-energie-installaties_in_Nederland" TargetMode="External"/><Relationship Id="rId87" Type="http://schemas.openxmlformats.org/officeDocument/2006/relationships/hyperlink" Target="https://nl.wikipedia.org/wiki/Den_Helder" TargetMode="External"/><Relationship Id="rId110" Type="http://schemas.openxmlformats.org/officeDocument/2006/relationships/hyperlink" Target="https://nl.wikipedia.org/wiki/Menterwolde_(gemeente)" TargetMode="External"/><Relationship Id="rId115" Type="http://schemas.openxmlformats.org/officeDocument/2006/relationships/hyperlink" Target="https://nl.wikipedia.org/wiki/Winterswijk_(gemeente)" TargetMode="External"/><Relationship Id="rId61" Type="http://schemas.openxmlformats.org/officeDocument/2006/relationships/hyperlink" Target="https://nl.wikipedia.org/wiki/Bergum" TargetMode="External"/><Relationship Id="rId82" Type="http://schemas.openxmlformats.org/officeDocument/2006/relationships/hyperlink" Target="https://nl.wikipedia.org/wiki/Bergerden" TargetMode="External"/><Relationship Id="rId19" Type="http://schemas.openxmlformats.org/officeDocument/2006/relationships/hyperlink" Target="https://nl.wikipedia.org/wiki/Eindhoven" TargetMode="External"/><Relationship Id="rId14" Type="http://schemas.openxmlformats.org/officeDocument/2006/relationships/hyperlink" Target="https://nl.wikipedia.org/wiki/Haringvliet_(Rotterdam)" TargetMode="External"/><Relationship Id="rId30" Type="http://schemas.openxmlformats.org/officeDocument/2006/relationships/hyperlink" Target="https://nl.wikipedia.org/wiki/Tata_Steel" TargetMode="External"/><Relationship Id="rId35" Type="http://schemas.openxmlformats.org/officeDocument/2006/relationships/hyperlink" Target="https://nl.wikipedia.org/wiki/Breda" TargetMode="External"/><Relationship Id="rId56" Type="http://schemas.openxmlformats.org/officeDocument/2006/relationships/hyperlink" Target="https://nl.wikipedia.org/wiki/Zwolle" TargetMode="External"/><Relationship Id="rId77" Type="http://schemas.openxmlformats.org/officeDocument/2006/relationships/hyperlink" Target="https://nl.wikipedia.org/wiki/Middenmeer_(Hollands_Kroon)" TargetMode="External"/><Relationship Id="rId100" Type="http://schemas.openxmlformats.org/officeDocument/2006/relationships/hyperlink" Target="https://nl.wikipedia.org/wiki/Eemsmond" TargetMode="External"/><Relationship Id="rId105" Type="http://schemas.openxmlformats.org/officeDocument/2006/relationships/hyperlink" Target="https://nl.wikipedia.org/wiki/Venlo_(stad)" TargetMode="External"/><Relationship Id="rId8" Type="http://schemas.openxmlformats.org/officeDocument/2006/relationships/hyperlink" Target="https://nl.wikipedia.org/wiki/Eneco" TargetMode="External"/><Relationship Id="rId51" Type="http://schemas.openxmlformats.org/officeDocument/2006/relationships/hyperlink" Target="https://nl.wikipedia.org/wiki/Zonnepark_Tweede_Exlo%C3%ABrmond" TargetMode="External"/><Relationship Id="rId72" Type="http://schemas.openxmlformats.org/officeDocument/2006/relationships/hyperlink" Target="https://nl.wikipedia.org/wiki/Lijst_van_zonne-energie-installaties_in_Nederland" TargetMode="External"/><Relationship Id="rId93" Type="http://schemas.openxmlformats.org/officeDocument/2006/relationships/hyperlink" Target="https://nl.wikipedia.org/wiki/Venray_(plaats)" TargetMode="External"/><Relationship Id="rId98" Type="http://schemas.openxmlformats.org/officeDocument/2006/relationships/hyperlink" Target="https://nl.wikipedia.org/wiki/Ziekenhuis_Nij_Smellinghe" TargetMode="External"/><Relationship Id="rId121" Type="http://schemas.openxmlformats.org/officeDocument/2006/relationships/hyperlink" Target="https://www.cbs.nl/en-gb/figures/detail/82610ENG" TargetMode="External"/><Relationship Id="rId3" Type="http://schemas.openxmlformats.org/officeDocument/2006/relationships/hyperlink" Target="https://nl.wikipedia.org/wiki/Lijst_van_zonne-energie-installaties_in_Nederland" TargetMode="External"/><Relationship Id="rId25" Type="http://schemas.openxmlformats.org/officeDocument/2006/relationships/hyperlink" Target="https://nl.wikipedia.org/wiki/SnowWorld_(bedrijf)" TargetMode="External"/><Relationship Id="rId46" Type="http://schemas.openxmlformats.org/officeDocument/2006/relationships/hyperlink" Target="https://nl.wikipedia.org/wiki/Harlingen_(stad)" TargetMode="External"/><Relationship Id="rId67" Type="http://schemas.openxmlformats.org/officeDocument/2006/relationships/hyperlink" Target="https://nl.wikipedia.org/wiki/Ooltgensplaat" TargetMode="External"/><Relationship Id="rId116" Type="http://schemas.openxmlformats.org/officeDocument/2006/relationships/hyperlink" Target="https://nl.wikipedia.org/wiki/Lijst_van_zonne-energie-installaties_in_Nederland" TargetMode="External"/><Relationship Id="rId20" Type="http://schemas.openxmlformats.org/officeDocument/2006/relationships/hyperlink" Target="https://nl.wikipedia.org/wiki/Lijst_van_zonne-energie-installaties_in_Nederland" TargetMode="External"/><Relationship Id="rId41" Type="http://schemas.openxmlformats.org/officeDocument/2006/relationships/hyperlink" Target="https://nl.wikipedia.org/wiki/Zonnepark_Buinerveen" TargetMode="External"/><Relationship Id="rId62" Type="http://schemas.openxmlformats.org/officeDocument/2006/relationships/hyperlink" Target="https://nl.wikipedia.org/wiki/Eemnes" TargetMode="External"/><Relationship Id="rId83" Type="http://schemas.openxmlformats.org/officeDocument/2006/relationships/hyperlink" Target="https://nl.wikipedia.org/wiki/Waalwijk_(stad)" TargetMode="External"/><Relationship Id="rId88" Type="http://schemas.openxmlformats.org/officeDocument/2006/relationships/hyperlink" Target="https://nl.wikipedia.org/wiki/Lijst_van_zonne-energie-installaties_in_Nederland" TargetMode="External"/><Relationship Id="rId111" Type="http://schemas.openxmlformats.org/officeDocument/2006/relationships/hyperlink" Target="https://nl.wikipedia.org/wiki/Winterswijk_(gemeente)" TargetMode="External"/><Relationship Id="rId15" Type="http://schemas.openxmlformats.org/officeDocument/2006/relationships/hyperlink" Target="https://nl.wikipedia.org/wiki/Zutphen_(stad)" TargetMode="External"/><Relationship Id="rId36" Type="http://schemas.openxmlformats.org/officeDocument/2006/relationships/hyperlink" Target="https://nl.wikipedia.org/wiki/Ameland" TargetMode="External"/><Relationship Id="rId57" Type="http://schemas.openxmlformats.org/officeDocument/2006/relationships/hyperlink" Target="https://nl.wikipedia.org/wiki/Heerhugowaard" TargetMode="External"/><Relationship Id="rId106" Type="http://schemas.openxmlformats.org/officeDocument/2006/relationships/hyperlink" Target="https://nl.wikipedia.org/wiki/Nijmegen" TargetMode="External"/><Relationship Id="rId10" Type="http://schemas.openxmlformats.org/officeDocument/2006/relationships/hyperlink" Target="https://nl.wikipedia.org/wiki/Lijst_van_zonne-energie-installaties_in_Nederland" TargetMode="External"/><Relationship Id="rId31" Type="http://schemas.openxmlformats.org/officeDocument/2006/relationships/hyperlink" Target="https://nl.wikipedia.org/wiki/IJmuiden" TargetMode="External"/><Relationship Id="rId52" Type="http://schemas.openxmlformats.org/officeDocument/2006/relationships/hyperlink" Target="https://nl.wikipedia.org/wiki/Tweede_Exlo%C3%ABrmond" TargetMode="External"/><Relationship Id="rId73" Type="http://schemas.openxmlformats.org/officeDocument/2006/relationships/hyperlink" Target="https://nl.wikipedia.org/wiki/Muntendam" TargetMode="External"/><Relationship Id="rId78" Type="http://schemas.openxmlformats.org/officeDocument/2006/relationships/hyperlink" Target="https://nl.wikipedia.org/wiki/Lijst_van_zonne-energie-installaties_in_Nederland" TargetMode="External"/><Relationship Id="rId94" Type="http://schemas.openxmlformats.org/officeDocument/2006/relationships/hyperlink" Target="https://nl.wikipedia.org/wiki/Eelde" TargetMode="External"/><Relationship Id="rId99" Type="http://schemas.openxmlformats.org/officeDocument/2006/relationships/hyperlink" Target="https://nl.wikipedia.org/wiki/Drachten" TargetMode="External"/><Relationship Id="rId101" Type="http://schemas.openxmlformats.org/officeDocument/2006/relationships/hyperlink" Target="https://nl.wikipedia.org/wiki/Cranendonck" TargetMode="External"/><Relationship Id="rId122" Type="http://schemas.openxmlformats.org/officeDocument/2006/relationships/hyperlink" Target="https://nl.wikipedia.org/wiki/Lijst_van_zonne-energie-installaties_in_Nederland" TargetMode="External"/><Relationship Id="rId4" Type="http://schemas.openxmlformats.org/officeDocument/2006/relationships/hyperlink" Target="https://nl.wikipedia.org/wiki/Lochem_(stad)" TargetMode="External"/><Relationship Id="rId9" Type="http://schemas.openxmlformats.org/officeDocument/2006/relationships/hyperlink" Target="https://nl.wikipedia.org/wiki/Waalwijk_(stad)" TargetMode="External"/></Relationships>
</file>

<file path=xl/worksheets/_rels/sheet25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Lijst_van_elektriciteitscentrales_in_Nederland" TargetMode="External"/><Relationship Id="rId21" Type="http://schemas.openxmlformats.org/officeDocument/2006/relationships/hyperlink" Target="https://nl.wikipedia.org/wiki/Cuijk_(plaats)" TargetMode="External"/><Relationship Id="rId63" Type="http://schemas.openxmlformats.org/officeDocument/2006/relationships/hyperlink" Target="https://nl.wikipedia.org/wiki/Lijst_van_elektriciteitscentrales_in_Nederland" TargetMode="External"/><Relationship Id="rId159" Type="http://schemas.openxmlformats.org/officeDocument/2006/relationships/hyperlink" Target="https://nl.wikipedia.org/wiki/Castleton_Commodities_International" TargetMode="External"/><Relationship Id="rId170" Type="http://schemas.openxmlformats.org/officeDocument/2006/relationships/hyperlink" Target="https://nl.wikipedia.org/wiki/Biomassa" TargetMode="External"/><Relationship Id="rId226" Type="http://schemas.openxmlformats.org/officeDocument/2006/relationships/hyperlink" Target="https://en.wikipedia.org/wiki/MegaWatt" TargetMode="External"/><Relationship Id="rId268" Type="http://schemas.openxmlformats.org/officeDocument/2006/relationships/hyperlink" Target="https://en.wikipedia.org/wiki/Wind_power_in_the_Netherlands" TargetMode="External"/><Relationship Id="rId11" Type="http://schemas.openxmlformats.org/officeDocument/2006/relationships/hyperlink" Target="https://nl.wikipedia.org/wiki/Eneco" TargetMode="External"/><Relationship Id="rId32" Type="http://schemas.openxmlformats.org/officeDocument/2006/relationships/hyperlink" Target="https://nl.wikipedia.org/wiki/Eemshavencentrale" TargetMode="External"/><Relationship Id="rId53" Type="http://schemas.openxmlformats.org/officeDocument/2006/relationships/hyperlink" Target="https://nl.wikipedia.org/wiki/Centrale_RoCa" TargetMode="External"/><Relationship Id="rId74" Type="http://schemas.openxmlformats.org/officeDocument/2006/relationships/hyperlink" Target="https://nl.wikipedia.org/wiki/Centrale_Moerdijk" TargetMode="External"/><Relationship Id="rId128" Type="http://schemas.openxmlformats.org/officeDocument/2006/relationships/hyperlink" Target="https://nl.wikipedia.org/wiki/Stoom-_en_gascentrale" TargetMode="External"/><Relationship Id="rId149" Type="http://schemas.openxmlformats.org/officeDocument/2006/relationships/hyperlink" Target="https://nl.wikipedia.org/wiki/Air_Liquide" TargetMode="External"/><Relationship Id="rId5" Type="http://schemas.openxmlformats.org/officeDocument/2006/relationships/hyperlink" Target="https://nl.wikipedia.org/wiki/Eindhoven" TargetMode="External"/><Relationship Id="rId95" Type="http://schemas.openxmlformats.org/officeDocument/2006/relationships/hyperlink" Target="https://nl.wikipedia.org/wiki/Aardgas" TargetMode="External"/><Relationship Id="rId160" Type="http://schemas.openxmlformats.org/officeDocument/2006/relationships/hyperlink" Target="https://nl.wikipedia.org/wiki/Maasstroom_Energie" TargetMode="External"/><Relationship Id="rId181" Type="http://schemas.openxmlformats.org/officeDocument/2006/relationships/hyperlink" Target="https://nl.wikipedia.org/wiki/Hagestein" TargetMode="External"/><Relationship Id="rId216" Type="http://schemas.openxmlformats.org/officeDocument/2006/relationships/hyperlink" Target="https://en.wikipedia.org/wiki/Wind_power_in_the_Netherlands" TargetMode="External"/><Relationship Id="rId237" Type="http://schemas.openxmlformats.org/officeDocument/2006/relationships/hyperlink" Target="https://geohack.toolforge.org/geohack.php?pagename=Wind_power_in_the_Netherlands&amp;params=51_41_50_N_2_55_22_E_" TargetMode="External"/><Relationship Id="rId258" Type="http://schemas.openxmlformats.org/officeDocument/2006/relationships/hyperlink" Target="https://geohack.toolforge.org/geohack.php?pagename=Wind_power_in_the_Netherlands&amp;params=53_2_26_N_5_16_59_E_" TargetMode="External"/><Relationship Id="rId22" Type="http://schemas.openxmlformats.org/officeDocument/2006/relationships/hyperlink" Target="https://nl.wikipedia.org/wiki/Uniper" TargetMode="External"/><Relationship Id="rId43" Type="http://schemas.openxmlformats.org/officeDocument/2006/relationships/hyperlink" Target="https://nl.wikipedia.org/wiki/E.ON-centrale_Leiden" TargetMode="External"/><Relationship Id="rId64" Type="http://schemas.openxmlformats.org/officeDocument/2006/relationships/hyperlink" Target="https://nl.wikipedia.org/wiki/Centrale_Merwedekanaal" TargetMode="External"/><Relationship Id="rId118" Type="http://schemas.openxmlformats.org/officeDocument/2006/relationships/hyperlink" Target="https://nl.wikipedia.org/wiki/Stoom-_en_gascentrale" TargetMode="External"/><Relationship Id="rId139" Type="http://schemas.openxmlformats.org/officeDocument/2006/relationships/hyperlink" Target="https://nl.wikipedia.org/wiki/Aardgas" TargetMode="External"/><Relationship Id="rId85" Type="http://schemas.openxmlformats.org/officeDocument/2006/relationships/hyperlink" Target="https://nl.wikipedia.org/wiki/Bergum" TargetMode="External"/><Relationship Id="rId150" Type="http://schemas.openxmlformats.org/officeDocument/2006/relationships/hyperlink" Target="https://nl.wikipedia.org/wiki/Rotterdam" TargetMode="External"/><Relationship Id="rId171" Type="http://schemas.openxmlformats.org/officeDocument/2006/relationships/hyperlink" Target="https://nl.wikipedia.org/wiki/Rozenburg_(Zuid-Holland)" TargetMode="External"/><Relationship Id="rId192" Type="http://schemas.openxmlformats.org/officeDocument/2006/relationships/hyperlink" Target="https://nl.wikipedia.org/wiki/Waterkracht" TargetMode="External"/><Relationship Id="rId206" Type="http://schemas.openxmlformats.org/officeDocument/2006/relationships/hyperlink" Target="https://en.wikipedia.org/wiki/Wind_power_in_the_Netherlands" TargetMode="External"/><Relationship Id="rId227" Type="http://schemas.openxmlformats.org/officeDocument/2006/relationships/hyperlink" Target="https://en.wikipedia.org/wiki/Capacity_factor" TargetMode="External"/><Relationship Id="rId248" Type="http://schemas.openxmlformats.org/officeDocument/2006/relationships/hyperlink" Target="https://en.wikipedia.org/wiki/Siemens_Gamesa" TargetMode="External"/><Relationship Id="rId269" Type="http://schemas.openxmlformats.org/officeDocument/2006/relationships/hyperlink" Target="https://nl.wikipedia.org/wiki/Lijst_van_elektriciteitscentrales_in_Nederland" TargetMode="External"/><Relationship Id="rId12" Type="http://schemas.openxmlformats.org/officeDocument/2006/relationships/hyperlink" Target="https://nl.wikipedia.org/wiki/Delfzijl" TargetMode="External"/><Relationship Id="rId33" Type="http://schemas.openxmlformats.org/officeDocument/2006/relationships/hyperlink" Target="https://nl.wikipedia.org/wiki/Eemshaven" TargetMode="External"/><Relationship Id="rId108" Type="http://schemas.openxmlformats.org/officeDocument/2006/relationships/hyperlink" Target="https://nl.wikipedia.org/wiki/Maximacentrale" TargetMode="External"/><Relationship Id="rId129" Type="http://schemas.openxmlformats.org/officeDocument/2006/relationships/hyperlink" Target="https://nl.wikipedia.org/wiki/Aardgas" TargetMode="External"/><Relationship Id="rId54" Type="http://schemas.openxmlformats.org/officeDocument/2006/relationships/hyperlink" Target="https://nl.wikipedia.org/wiki/Rotterdam" TargetMode="External"/><Relationship Id="rId75" Type="http://schemas.openxmlformats.org/officeDocument/2006/relationships/hyperlink" Target="https://nl.wikipedia.org/wiki/Haven-_en_industriegebied_Moerdijk" TargetMode="External"/><Relationship Id="rId96" Type="http://schemas.openxmlformats.org/officeDocument/2006/relationships/hyperlink" Target="https://nl.wikipedia.org/wiki/Stoom-_en_gascentrale" TargetMode="External"/><Relationship Id="rId140" Type="http://schemas.openxmlformats.org/officeDocument/2006/relationships/hyperlink" Target="https://nl.wikipedia.org/wiki/Lijst_van_elektriciteitscentrales_in_Nederland" TargetMode="External"/><Relationship Id="rId161" Type="http://schemas.openxmlformats.org/officeDocument/2006/relationships/hyperlink" Target="https://nl.wikipedia.org/wiki/Vondelingenplaat" TargetMode="External"/><Relationship Id="rId182" Type="http://schemas.openxmlformats.org/officeDocument/2006/relationships/hyperlink" Target="https://nl.wikipedia.org/wiki/Waterkracht" TargetMode="External"/><Relationship Id="rId217" Type="http://schemas.openxmlformats.org/officeDocument/2006/relationships/hyperlink" Target="https://en.wikipedia.org/wiki/Wind_power_in_the_Netherlands" TargetMode="External"/><Relationship Id="rId6" Type="http://schemas.openxmlformats.org/officeDocument/2006/relationships/hyperlink" Target="https://nl.wikipedia.org/wiki/Balkbrug_(Hardenberg)" TargetMode="External"/><Relationship Id="rId238" Type="http://schemas.openxmlformats.org/officeDocument/2006/relationships/hyperlink" Target="https://en.wikipedia.org/wiki/Wind_power_in_the_Netherlands" TargetMode="External"/><Relationship Id="rId259" Type="http://schemas.openxmlformats.org/officeDocument/2006/relationships/hyperlink" Target="https://en.wikipedia.org/wiki/Wind_power_in_the_Netherlands" TargetMode="External"/><Relationship Id="rId23" Type="http://schemas.openxmlformats.org/officeDocument/2006/relationships/hyperlink" Target="https://nl.wikipedia.org/wiki/Centrale_Maasvlakte" TargetMode="External"/><Relationship Id="rId119" Type="http://schemas.openxmlformats.org/officeDocument/2006/relationships/hyperlink" Target="https://nl.wikipedia.org/wiki/Lijst_van_elektriciteitscentrales_in_Nederland" TargetMode="External"/><Relationship Id="rId270" Type="http://schemas.openxmlformats.org/officeDocument/2006/relationships/drawing" Target="../drawings/drawing2.xml"/><Relationship Id="rId44" Type="http://schemas.openxmlformats.org/officeDocument/2006/relationships/hyperlink" Target="https://nl.wikipedia.org/wiki/Leiden" TargetMode="External"/><Relationship Id="rId65" Type="http://schemas.openxmlformats.org/officeDocument/2006/relationships/hyperlink" Target="https://nl.wikipedia.org/wiki/Utrecht_(stad)" TargetMode="External"/><Relationship Id="rId86" Type="http://schemas.openxmlformats.org/officeDocument/2006/relationships/hyperlink" Target="https://nl.wikipedia.org/wiki/Combi-centrale" TargetMode="External"/><Relationship Id="rId130" Type="http://schemas.openxmlformats.org/officeDocument/2006/relationships/hyperlink" Target="https://nl.wikipedia.org/wiki/Stoom-_en_gascentrale" TargetMode="External"/><Relationship Id="rId151" Type="http://schemas.openxmlformats.org/officeDocument/2006/relationships/hyperlink" Target="https://nl.wikipedia.org/wiki/Aardgas" TargetMode="External"/><Relationship Id="rId172" Type="http://schemas.openxmlformats.org/officeDocument/2006/relationships/hyperlink" Target="https://nl.wikipedia.org/wiki/Biomassa" TargetMode="External"/><Relationship Id="rId193" Type="http://schemas.openxmlformats.org/officeDocument/2006/relationships/hyperlink" Target="https://nl.wikipedia.org/wiki/Water" TargetMode="External"/><Relationship Id="rId207" Type="http://schemas.openxmlformats.org/officeDocument/2006/relationships/hyperlink" Target="https://en.wikipedia.org/wiki/Wind_power_in_the_Netherlands" TargetMode="External"/><Relationship Id="rId228" Type="http://schemas.openxmlformats.org/officeDocument/2006/relationships/hyperlink" Target="https://en.wikipedia.org/wiki/Capacity_factor" TargetMode="External"/><Relationship Id="rId249" Type="http://schemas.openxmlformats.org/officeDocument/2006/relationships/hyperlink" Target="https://en.wikipedia.org/wiki/Wind_power_in_the_Netherlands" TargetMode="External"/><Relationship Id="rId13" Type="http://schemas.openxmlformats.org/officeDocument/2006/relationships/hyperlink" Target="https://nl.wikipedia.org/wiki/Lijst_van_elektriciteitscentrales_in_Nederland" TargetMode="External"/><Relationship Id="rId109" Type="http://schemas.openxmlformats.org/officeDocument/2006/relationships/hyperlink" Target="https://nl.wikipedia.org/wiki/Lelystad" TargetMode="External"/><Relationship Id="rId260" Type="http://schemas.openxmlformats.org/officeDocument/2006/relationships/hyperlink" Target="https://geohack.toolforge.org/geohack.php?pagename=Wind_power_in_the_Netherlands&amp;params=52_35_53_N_5_35_20_E_" TargetMode="External"/><Relationship Id="rId34" Type="http://schemas.openxmlformats.org/officeDocument/2006/relationships/hyperlink" Target="https://nl.wikipedia.org/wiki/Uniper" TargetMode="External"/><Relationship Id="rId55" Type="http://schemas.openxmlformats.org/officeDocument/2006/relationships/hyperlink" Target="https://nl.wikipedia.org/wiki/Stoom-_en_gascentrale" TargetMode="External"/><Relationship Id="rId76" Type="http://schemas.openxmlformats.org/officeDocument/2006/relationships/hyperlink" Target="https://nl.wikipedia.org/wiki/Stoom-_en_gascentrale" TargetMode="External"/><Relationship Id="rId97" Type="http://schemas.openxmlformats.org/officeDocument/2006/relationships/hyperlink" Target="https://nl.wikipedia.org/wiki/Aardgas" TargetMode="External"/><Relationship Id="rId120" Type="http://schemas.openxmlformats.org/officeDocument/2006/relationships/hyperlink" Target="https://nl.wikipedia.org/wiki/Centrale_Hemweg" TargetMode="External"/><Relationship Id="rId141" Type="http://schemas.openxmlformats.org/officeDocument/2006/relationships/hyperlink" Target="https://nl.wikipedia.org/wiki/Rijnmond_Energie" TargetMode="External"/><Relationship Id="rId7" Type="http://schemas.openxmlformats.org/officeDocument/2006/relationships/hyperlink" Target="https://nl.wikipedia.org/wiki/Lijst_van_elektriciteitscentrales_in_Nederland" TargetMode="External"/><Relationship Id="rId162" Type="http://schemas.openxmlformats.org/officeDocument/2006/relationships/hyperlink" Target="https://nl.wikipedia.org/wiki/Europoort_Utility_Partners" TargetMode="External"/><Relationship Id="rId183" Type="http://schemas.openxmlformats.org/officeDocument/2006/relationships/hyperlink" Target="https://nl.wikipedia.org/wiki/Water" TargetMode="External"/><Relationship Id="rId218" Type="http://schemas.openxmlformats.org/officeDocument/2006/relationships/hyperlink" Target="https://en.wikipedia.org/wiki/Wind_power_in_the_Netherlands" TargetMode="External"/><Relationship Id="rId239" Type="http://schemas.openxmlformats.org/officeDocument/2006/relationships/hyperlink" Target="https://en.wikipedia.org/wiki/Wind_power_in_the_Netherlands" TargetMode="External"/><Relationship Id="rId250" Type="http://schemas.openxmlformats.org/officeDocument/2006/relationships/hyperlink" Target="https://geohack.toolforge.org/geohack.php?pagename=Wind_power_in_the_Netherlands&amp;params=52_19_15_N_4_2_36_E_" TargetMode="External"/><Relationship Id="rId24" Type="http://schemas.openxmlformats.org/officeDocument/2006/relationships/hyperlink" Target="https://nl.wikipedia.org/wiki/Rotterdam" TargetMode="External"/><Relationship Id="rId45" Type="http://schemas.openxmlformats.org/officeDocument/2006/relationships/hyperlink" Target="https://nl.wikipedia.org/wiki/Stoom-_en_gascentrale" TargetMode="External"/><Relationship Id="rId66" Type="http://schemas.openxmlformats.org/officeDocument/2006/relationships/hyperlink" Target="https://nl.wikipedia.org/wiki/Lijst_van_elektriciteitscentrales_in_Nederland" TargetMode="External"/><Relationship Id="rId87" Type="http://schemas.openxmlformats.org/officeDocument/2006/relationships/hyperlink" Target="https://nl.wikipedia.org/wiki/Aardgas" TargetMode="External"/><Relationship Id="rId110" Type="http://schemas.openxmlformats.org/officeDocument/2006/relationships/hyperlink" Target="https://nl.wikipedia.org/wiki/Stoom-_en_gascentrale" TargetMode="External"/><Relationship Id="rId131" Type="http://schemas.openxmlformats.org/officeDocument/2006/relationships/hyperlink" Target="https://nl.wikipedia.org/wiki/Aardgas" TargetMode="External"/><Relationship Id="rId152" Type="http://schemas.openxmlformats.org/officeDocument/2006/relationships/hyperlink" Target="https://nl.wikipedia.org/wiki/Lijst_van_elektriciteitscentrales_in_Nederland" TargetMode="External"/><Relationship Id="rId173" Type="http://schemas.openxmlformats.org/officeDocument/2006/relationships/hyperlink" Target="https://nl.wikipedia.org/wiki/Attero" TargetMode="External"/><Relationship Id="rId194" Type="http://schemas.openxmlformats.org/officeDocument/2006/relationships/hyperlink" Target="https://nl.wikipedia.org/wiki/Oosterscheldekering" TargetMode="External"/><Relationship Id="rId208" Type="http://schemas.openxmlformats.org/officeDocument/2006/relationships/hyperlink" Target="https://en.wikipedia.org/wiki/Wind_power_in_the_Netherlands" TargetMode="External"/><Relationship Id="rId229" Type="http://schemas.openxmlformats.org/officeDocument/2006/relationships/hyperlink" Target="https://en.wikipedia.org/wiki/Meter" TargetMode="External"/><Relationship Id="rId240" Type="http://schemas.openxmlformats.org/officeDocument/2006/relationships/hyperlink" Target="https://en.wikipedia.org/wiki/OWEZ" TargetMode="External"/><Relationship Id="rId261" Type="http://schemas.openxmlformats.org/officeDocument/2006/relationships/hyperlink" Target="https://en.wikipedia.org/wiki/Vattenfall" TargetMode="External"/><Relationship Id="rId14" Type="http://schemas.openxmlformats.org/officeDocument/2006/relationships/hyperlink" Target="https://nl.wikipedia.org/wiki/Biomassa_Energiecentrale_Sittard" TargetMode="External"/><Relationship Id="rId35" Type="http://schemas.openxmlformats.org/officeDocument/2006/relationships/hyperlink" Target="https://nl.wikipedia.org/wiki/Energiecentrale_Den_Haag" TargetMode="External"/><Relationship Id="rId56" Type="http://schemas.openxmlformats.org/officeDocument/2006/relationships/hyperlink" Target="https://nl.wikipedia.org/wiki/Lijst_van_elektriciteitscentrales_in_Nederland" TargetMode="External"/><Relationship Id="rId77" Type="http://schemas.openxmlformats.org/officeDocument/2006/relationships/hyperlink" Target="https://nl.wikipedia.org/wiki/Aardgas" TargetMode="External"/><Relationship Id="rId100" Type="http://schemas.openxmlformats.org/officeDocument/2006/relationships/hyperlink" Target="https://nl.wikipedia.org/wiki/Stoom-_en_gascentrale" TargetMode="External"/><Relationship Id="rId8" Type="http://schemas.openxmlformats.org/officeDocument/2006/relationships/hyperlink" Target="https://nl.wikipedia.org/wiki/Hengelo_(Overijssel)" TargetMode="External"/><Relationship Id="rId98" Type="http://schemas.openxmlformats.org/officeDocument/2006/relationships/hyperlink" Target="https://nl.wikipedia.org/wiki/Stoom-_en_gascentrale" TargetMode="External"/><Relationship Id="rId121" Type="http://schemas.openxmlformats.org/officeDocument/2006/relationships/hyperlink" Target="https://nl.wikipedia.org/wiki/Amsterdam" TargetMode="External"/><Relationship Id="rId142" Type="http://schemas.openxmlformats.org/officeDocument/2006/relationships/hyperlink" Target="https://nl.wikipedia.org/wiki/Vondelingenplaat" TargetMode="External"/><Relationship Id="rId163" Type="http://schemas.openxmlformats.org/officeDocument/2006/relationships/hyperlink" Target="https://nl.wikipedia.org/wiki/Europoort_Utility_Partners" TargetMode="External"/><Relationship Id="rId184" Type="http://schemas.openxmlformats.org/officeDocument/2006/relationships/hyperlink" Target="https://nl.wikipedia.org/wiki/Lijst_van_elektriciteitscentrales_in_Nederland" TargetMode="External"/><Relationship Id="rId219" Type="http://schemas.openxmlformats.org/officeDocument/2006/relationships/hyperlink" Target="https://en.wikipedia.org/wiki/Wind_power_in_the_Netherlands" TargetMode="External"/><Relationship Id="rId230" Type="http://schemas.openxmlformats.org/officeDocument/2006/relationships/hyperlink" Target="https://en.wikipedia.org/wiki/Kilometer" TargetMode="External"/><Relationship Id="rId251" Type="http://schemas.openxmlformats.org/officeDocument/2006/relationships/hyperlink" Target="https://en.wikipedia.org/wiki/Siemens_Gamesa" TargetMode="External"/><Relationship Id="rId25" Type="http://schemas.openxmlformats.org/officeDocument/2006/relationships/hyperlink" Target="https://nl.wikipedia.org/wiki/Onyx_Centrale_Rotterdam" TargetMode="External"/><Relationship Id="rId46" Type="http://schemas.openxmlformats.org/officeDocument/2006/relationships/hyperlink" Target="https://nl.wikipedia.org/wiki/Lijst_van_elektriciteitscentrales_in_Nederland" TargetMode="External"/><Relationship Id="rId67" Type="http://schemas.openxmlformats.org/officeDocument/2006/relationships/hyperlink" Target="https://nl.wikipedia.org/wiki/Enecogen" TargetMode="External"/><Relationship Id="rId88" Type="http://schemas.openxmlformats.org/officeDocument/2006/relationships/hyperlink" Target="https://nl.wikipedia.org/wiki/Eemscentrale" TargetMode="External"/><Relationship Id="rId111" Type="http://schemas.openxmlformats.org/officeDocument/2006/relationships/hyperlink" Target="https://nl.wikipedia.org/wiki/Aardgas" TargetMode="External"/><Relationship Id="rId132" Type="http://schemas.openxmlformats.org/officeDocument/2006/relationships/hyperlink" Target="https://nl.wikipedia.org/wiki/Delfzijl" TargetMode="External"/><Relationship Id="rId153" Type="http://schemas.openxmlformats.org/officeDocument/2006/relationships/hyperlink" Target="https://nl.wikipedia.org/wiki/Rotterdam" TargetMode="External"/><Relationship Id="rId174" Type="http://schemas.openxmlformats.org/officeDocument/2006/relationships/hyperlink" Target="https://nl.wikipedia.org/wiki/Haven-_en_industriegebied_Moerdijk" TargetMode="External"/><Relationship Id="rId195" Type="http://schemas.openxmlformats.org/officeDocument/2006/relationships/hyperlink" Target="https://nl.wikipedia.org/wiki/Kamperland" TargetMode="External"/><Relationship Id="rId209" Type="http://schemas.openxmlformats.org/officeDocument/2006/relationships/hyperlink" Target="https://en.wikipedia.org/wiki/Wind_power_in_the_Netherlands" TargetMode="External"/><Relationship Id="rId220" Type="http://schemas.openxmlformats.org/officeDocument/2006/relationships/hyperlink" Target="https://en.wikipedia.org/wiki/Wind_power_in_the_Netherlands" TargetMode="External"/><Relationship Id="rId241" Type="http://schemas.openxmlformats.org/officeDocument/2006/relationships/hyperlink" Target="https://geohack.toolforge.org/geohack.php?pagename=Wind_power_in_the_Netherlands&amp;params=52_36_22_N_4_25_8_E_" TargetMode="External"/><Relationship Id="rId15" Type="http://schemas.openxmlformats.org/officeDocument/2006/relationships/hyperlink" Target="https://nl.wikipedia.org/wiki/Sittard-Geleen" TargetMode="External"/><Relationship Id="rId36" Type="http://schemas.openxmlformats.org/officeDocument/2006/relationships/hyperlink" Target="https://nl.wikipedia.org/wiki/Den_Haag" TargetMode="External"/><Relationship Id="rId57" Type="http://schemas.openxmlformats.org/officeDocument/2006/relationships/hyperlink" Target="https://nl.wikipedia.org/wiki/Eneco" TargetMode="External"/><Relationship Id="rId262" Type="http://schemas.openxmlformats.org/officeDocument/2006/relationships/hyperlink" Target="https://geohack.toolforge.org/geohack.php?pagename=Wind_power_in_the_Netherlands&amp;params=52_47_49_N_5_7_8_E_" TargetMode="External"/><Relationship Id="rId78" Type="http://schemas.openxmlformats.org/officeDocument/2006/relationships/hyperlink" Target="https://nl.wikipedia.org/wiki/Clauscentrale" TargetMode="External"/><Relationship Id="rId99" Type="http://schemas.openxmlformats.org/officeDocument/2006/relationships/hyperlink" Target="https://nl.wikipedia.org/wiki/Aardgas" TargetMode="External"/><Relationship Id="rId101" Type="http://schemas.openxmlformats.org/officeDocument/2006/relationships/hyperlink" Target="https://nl.wikipedia.org/wiki/Aardgas" TargetMode="External"/><Relationship Id="rId122" Type="http://schemas.openxmlformats.org/officeDocument/2006/relationships/hyperlink" Target="https://nl.wikipedia.org/wiki/Cluster_Velsen" TargetMode="External"/><Relationship Id="rId143" Type="http://schemas.openxmlformats.org/officeDocument/2006/relationships/hyperlink" Target="https://nl.wikipedia.org/wiki/Stoom-_en_gascentrale" TargetMode="External"/><Relationship Id="rId164" Type="http://schemas.openxmlformats.org/officeDocument/2006/relationships/hyperlink" Target="https://nl.wikipedia.org/wiki/Europoort" TargetMode="External"/><Relationship Id="rId185" Type="http://schemas.openxmlformats.org/officeDocument/2006/relationships/hyperlink" Target="https://nl.wikipedia.org/wiki/Waterkrachtcentrale_Maurik" TargetMode="External"/><Relationship Id="rId9" Type="http://schemas.openxmlformats.org/officeDocument/2006/relationships/hyperlink" Target="https://nl.wikipedia.org/wiki/Hengelo_(Overijssel)" TargetMode="External"/><Relationship Id="rId210" Type="http://schemas.openxmlformats.org/officeDocument/2006/relationships/hyperlink" Target="https://en.wikipedia.org/wiki/Wind_power_in_the_Netherlands" TargetMode="External"/><Relationship Id="rId26" Type="http://schemas.openxmlformats.org/officeDocument/2006/relationships/hyperlink" Target="https://nl.wikipedia.org/wiki/Maasvlakte" TargetMode="External"/><Relationship Id="rId231" Type="http://schemas.openxmlformats.org/officeDocument/2006/relationships/hyperlink" Target="https://en.wikipedia.org/wiki/North_Sea" TargetMode="External"/><Relationship Id="rId252" Type="http://schemas.openxmlformats.org/officeDocument/2006/relationships/hyperlink" Target="https://en.wikipedia.org/wiki/Vattenfall" TargetMode="External"/><Relationship Id="rId47" Type="http://schemas.openxmlformats.org/officeDocument/2006/relationships/hyperlink" Target="https://nl.wikipedia.org/wiki/Centrale_RoCa" TargetMode="External"/><Relationship Id="rId68" Type="http://schemas.openxmlformats.org/officeDocument/2006/relationships/hyperlink" Target="https://nl.wikipedia.org/wiki/RWE_(energiebedrijf)" TargetMode="External"/><Relationship Id="rId89" Type="http://schemas.openxmlformats.org/officeDocument/2006/relationships/hyperlink" Target="https://nl.wikipedia.org/wiki/Eemshaven" TargetMode="External"/><Relationship Id="rId112" Type="http://schemas.openxmlformats.org/officeDocument/2006/relationships/hyperlink" Target="https://nl.wikipedia.org/wiki/Vattenfall" TargetMode="External"/><Relationship Id="rId133" Type="http://schemas.openxmlformats.org/officeDocument/2006/relationships/hyperlink" Target="https://nl.wikipedia.org/wiki/Aardgas" TargetMode="External"/><Relationship Id="rId154" Type="http://schemas.openxmlformats.org/officeDocument/2006/relationships/hyperlink" Target="https://nl.wikipedia.org/wiki/Gasturbine" TargetMode="External"/><Relationship Id="rId175" Type="http://schemas.openxmlformats.org/officeDocument/2006/relationships/hyperlink" Target="https://nl.wikipedia.org/wiki/Lijst_van_elektriciteitscentrales_in_Nederland" TargetMode="External"/><Relationship Id="rId196" Type="http://schemas.openxmlformats.org/officeDocument/2006/relationships/hyperlink" Target="https://nl.wikipedia.org/wiki/Waterkracht" TargetMode="External"/><Relationship Id="rId200" Type="http://schemas.openxmlformats.org/officeDocument/2006/relationships/hyperlink" Target="https://nl.wikipedia.org/wiki/Borssele_(dorp)" TargetMode="External"/><Relationship Id="rId16" Type="http://schemas.openxmlformats.org/officeDocument/2006/relationships/hyperlink" Target="https://nl.wikipedia.org/wiki/Lijst_van_elektriciteitscentrales_in_Nederland" TargetMode="External"/><Relationship Id="rId221" Type="http://schemas.openxmlformats.org/officeDocument/2006/relationships/hyperlink" Target="https://en.wikipedia.org/wiki/Wind_power_in_the_Netherlands" TargetMode="External"/><Relationship Id="rId242" Type="http://schemas.openxmlformats.org/officeDocument/2006/relationships/hyperlink" Target="https://en.wikipedia.org/wiki/Vestas_V90-3MW" TargetMode="External"/><Relationship Id="rId263" Type="http://schemas.openxmlformats.org/officeDocument/2006/relationships/hyperlink" Target="https://en.wikipedia.org/wiki/Nuon_(company)" TargetMode="External"/><Relationship Id="rId37" Type="http://schemas.openxmlformats.org/officeDocument/2006/relationships/hyperlink" Target="https://nl.wikipedia.org/wiki/Aardgas" TargetMode="External"/><Relationship Id="rId58" Type="http://schemas.openxmlformats.org/officeDocument/2006/relationships/hyperlink" Target="https://nl.wikipedia.org/wiki/Centrale_Lage_Weide" TargetMode="External"/><Relationship Id="rId79" Type="http://schemas.openxmlformats.org/officeDocument/2006/relationships/hyperlink" Target="https://nl.wikipedia.org/wiki/Maasbracht" TargetMode="External"/><Relationship Id="rId102" Type="http://schemas.openxmlformats.org/officeDocument/2006/relationships/hyperlink" Target="https://nl.wikipedia.org/wiki/Engie" TargetMode="External"/><Relationship Id="rId123" Type="http://schemas.openxmlformats.org/officeDocument/2006/relationships/hyperlink" Target="https://nl.wikipedia.org/wiki/Velsen" TargetMode="External"/><Relationship Id="rId144" Type="http://schemas.openxmlformats.org/officeDocument/2006/relationships/hyperlink" Target="https://nl.wikipedia.org/wiki/Aardgas" TargetMode="External"/><Relationship Id="rId90" Type="http://schemas.openxmlformats.org/officeDocument/2006/relationships/hyperlink" Target="https://nl.wikipedia.org/wiki/Combi-centrale" TargetMode="External"/><Relationship Id="rId165" Type="http://schemas.openxmlformats.org/officeDocument/2006/relationships/hyperlink" Target="https://nl.wikipedia.org/wiki/Gasturbine" TargetMode="External"/><Relationship Id="rId186" Type="http://schemas.openxmlformats.org/officeDocument/2006/relationships/hyperlink" Target="https://nl.wikipedia.org/wiki/Waterkracht" TargetMode="External"/><Relationship Id="rId211" Type="http://schemas.openxmlformats.org/officeDocument/2006/relationships/hyperlink" Target="https://en.wikipedia.org/wiki/Wind_power_in_the_Netherlands" TargetMode="External"/><Relationship Id="rId232" Type="http://schemas.openxmlformats.org/officeDocument/2006/relationships/hyperlink" Target="https://en.wikipedia.org/wiki/Borssele" TargetMode="External"/><Relationship Id="rId253" Type="http://schemas.openxmlformats.org/officeDocument/2006/relationships/hyperlink" Target="https://en.wikipedia.org/wiki/Princess_Amalia_Wind_Farm" TargetMode="External"/><Relationship Id="rId27" Type="http://schemas.openxmlformats.org/officeDocument/2006/relationships/hyperlink" Target="https://nl.wikipedia.org/wiki/RWE_(energiebedrijf)" TargetMode="External"/><Relationship Id="rId48" Type="http://schemas.openxmlformats.org/officeDocument/2006/relationships/hyperlink" Target="https://nl.wikipedia.org/wiki/Rotterdam" TargetMode="External"/><Relationship Id="rId69" Type="http://schemas.openxmlformats.org/officeDocument/2006/relationships/hyperlink" Target="https://nl.wikipedia.org/wiki/Centrale_Swentibold" TargetMode="External"/><Relationship Id="rId113" Type="http://schemas.openxmlformats.org/officeDocument/2006/relationships/hyperlink" Target="https://nl.wikipedia.org/wiki/Centrale_Diemen" TargetMode="External"/><Relationship Id="rId134" Type="http://schemas.openxmlformats.org/officeDocument/2006/relationships/hyperlink" Target="https://nl.wikipedia.org/wiki/Lijst_van_elektriciteitscentrales_in_Nederland" TargetMode="External"/><Relationship Id="rId80" Type="http://schemas.openxmlformats.org/officeDocument/2006/relationships/hyperlink" Target="https://nl.wikipedia.org/wiki/Engie" TargetMode="External"/><Relationship Id="rId155" Type="http://schemas.openxmlformats.org/officeDocument/2006/relationships/hyperlink" Target="https://nl.wikipedia.org/wiki/Dow_Chemical_(Terneuzen)" TargetMode="External"/><Relationship Id="rId176" Type="http://schemas.openxmlformats.org/officeDocument/2006/relationships/hyperlink" Target="https://nl.wikipedia.org/wiki/Omrin" TargetMode="External"/><Relationship Id="rId197" Type="http://schemas.openxmlformats.org/officeDocument/2006/relationships/hyperlink" Target="https://nl.wikipedia.org/wiki/Water" TargetMode="External"/><Relationship Id="rId201" Type="http://schemas.openxmlformats.org/officeDocument/2006/relationships/hyperlink" Target="https://nl.wikipedia.org/wiki/Kernsplijting" TargetMode="External"/><Relationship Id="rId222" Type="http://schemas.openxmlformats.org/officeDocument/2006/relationships/hyperlink" Target="https://en.wikipedia.org/wiki/Wind_power_in_the_Netherlands" TargetMode="External"/><Relationship Id="rId243" Type="http://schemas.openxmlformats.org/officeDocument/2006/relationships/hyperlink" Target="https://geohack.toolforge.org/geohack.php?pagename=Wind_power_in_the_Netherlands&amp;params=52_24_18_N_4_09_43_E_" TargetMode="External"/><Relationship Id="rId264" Type="http://schemas.openxmlformats.org/officeDocument/2006/relationships/hyperlink" Target="https://en.wikipedia.org/wiki/Wind_power_in_the_Netherlands" TargetMode="External"/><Relationship Id="rId17" Type="http://schemas.openxmlformats.org/officeDocument/2006/relationships/hyperlink" Target="https://nl.wikipedia.org/wiki/Biomassacentrale_Moerdijk" TargetMode="External"/><Relationship Id="rId38" Type="http://schemas.openxmlformats.org/officeDocument/2006/relationships/hyperlink" Target="https://nl.wikipedia.org/wiki/Lijst_van_elektriciteitscentrales_in_Nederland" TargetMode="External"/><Relationship Id="rId59" Type="http://schemas.openxmlformats.org/officeDocument/2006/relationships/hyperlink" Target="https://nl.wikipedia.org/wiki/Utrecht_(stad)" TargetMode="External"/><Relationship Id="rId103" Type="http://schemas.openxmlformats.org/officeDocument/2006/relationships/hyperlink" Target="https://nl.wikipedia.org/wiki/Maximacentrale" TargetMode="External"/><Relationship Id="rId124" Type="http://schemas.openxmlformats.org/officeDocument/2006/relationships/hyperlink" Target="https://nl.wikipedia.org/wiki/Hoogovengas" TargetMode="External"/><Relationship Id="rId70" Type="http://schemas.openxmlformats.org/officeDocument/2006/relationships/hyperlink" Target="https://nl.wikipedia.org/wiki/Lijst_van_elektriciteitscentrales_in_Nederland" TargetMode="External"/><Relationship Id="rId91" Type="http://schemas.openxmlformats.org/officeDocument/2006/relationships/hyperlink" Target="https://nl.wikipedia.org/wiki/Aardgas" TargetMode="External"/><Relationship Id="rId145" Type="http://schemas.openxmlformats.org/officeDocument/2006/relationships/hyperlink" Target="https://nl.wikipedia.org/wiki/Sloecentrale" TargetMode="External"/><Relationship Id="rId166" Type="http://schemas.openxmlformats.org/officeDocument/2006/relationships/hyperlink" Target="https://nl.wikipedia.org/wiki/Hengelo_(Overijssel)" TargetMode="External"/><Relationship Id="rId187" Type="http://schemas.openxmlformats.org/officeDocument/2006/relationships/hyperlink" Target="https://nl.wikipedia.org/wiki/Water" TargetMode="External"/><Relationship Id="rId1" Type="http://schemas.openxmlformats.org/officeDocument/2006/relationships/hyperlink" Target="https://nl.wikipedia.org/wiki/Cogas" TargetMode="External"/><Relationship Id="rId212" Type="http://schemas.openxmlformats.org/officeDocument/2006/relationships/hyperlink" Target="https://en.wikipedia.org/wiki/Wind_power_in_the_Netherlands" TargetMode="External"/><Relationship Id="rId233" Type="http://schemas.openxmlformats.org/officeDocument/2006/relationships/hyperlink" Target="https://geohack.toolforge.org/geohack.php?pagename=Wind_power_in_the_Netherlands&amp;params=51_41_44_N_3_4_56_E_" TargetMode="External"/><Relationship Id="rId254" Type="http://schemas.openxmlformats.org/officeDocument/2006/relationships/hyperlink" Target="https://geohack.toolforge.org/geohack.php?pagename=Wind_power_in_the_Netherlands&amp;params=52_35_16_N_4_13_23_E_" TargetMode="External"/><Relationship Id="rId28" Type="http://schemas.openxmlformats.org/officeDocument/2006/relationships/hyperlink" Target="https://nl.wikipedia.org/wiki/Amercentrale" TargetMode="External"/><Relationship Id="rId49" Type="http://schemas.openxmlformats.org/officeDocument/2006/relationships/hyperlink" Target="https://nl.wikipedia.org/wiki/Lijst_van_elektriciteitscentrales_in_Nederland" TargetMode="External"/><Relationship Id="rId114" Type="http://schemas.openxmlformats.org/officeDocument/2006/relationships/hyperlink" Target="https://nl.wikipedia.org/wiki/Diemen" TargetMode="External"/><Relationship Id="rId60" Type="http://schemas.openxmlformats.org/officeDocument/2006/relationships/hyperlink" Target="https://nl.wikipedia.org/wiki/Lijst_van_elektriciteitscentrales_in_Nederland" TargetMode="External"/><Relationship Id="rId81" Type="http://schemas.openxmlformats.org/officeDocument/2006/relationships/hyperlink" Target="https://nl.wikipedia.org/wiki/Centrale_Bergum" TargetMode="External"/><Relationship Id="rId135" Type="http://schemas.openxmlformats.org/officeDocument/2006/relationships/hyperlink" Target="https://nl.wikipedia.org/wiki/Delfzijl" TargetMode="External"/><Relationship Id="rId156" Type="http://schemas.openxmlformats.org/officeDocument/2006/relationships/hyperlink" Target="https://nl.wikipedia.org/wiki/Dow_Chemical_(Terneuzen)" TargetMode="External"/><Relationship Id="rId177" Type="http://schemas.openxmlformats.org/officeDocument/2006/relationships/hyperlink" Target="https://nl.wikipedia.org/wiki/Harlingen_(stad)" TargetMode="External"/><Relationship Id="rId198" Type="http://schemas.openxmlformats.org/officeDocument/2006/relationships/hyperlink" Target="https://nl.wikipedia.org/wiki/Elektriciteits_Produktiemaatschappij_Zuid-Nederland" TargetMode="External"/><Relationship Id="rId202" Type="http://schemas.openxmlformats.org/officeDocument/2006/relationships/hyperlink" Target="https://nl.wikipedia.org/wiki/Uranium" TargetMode="External"/><Relationship Id="rId223" Type="http://schemas.openxmlformats.org/officeDocument/2006/relationships/hyperlink" Target="https://en.wikipedia.org/wiki/Eemmeerdijk_Wind_Park" TargetMode="External"/><Relationship Id="rId244" Type="http://schemas.openxmlformats.org/officeDocument/2006/relationships/hyperlink" Target="https://en.wikipedia.org/wiki/Wind_power_in_the_Netherlands" TargetMode="External"/><Relationship Id="rId18" Type="http://schemas.openxmlformats.org/officeDocument/2006/relationships/hyperlink" Target="https://nl.wikipedia.org/wiki/Haven-_en_industriegebied_Moerdijk" TargetMode="External"/><Relationship Id="rId39" Type="http://schemas.openxmlformats.org/officeDocument/2006/relationships/hyperlink" Target="https://nl.wikipedia.org/wiki/Uniper" TargetMode="External"/><Relationship Id="rId265" Type="http://schemas.openxmlformats.org/officeDocument/2006/relationships/hyperlink" Target="https://en.wikipedia.org/wiki/Windpark_Noordoostpolder" TargetMode="External"/><Relationship Id="rId50" Type="http://schemas.openxmlformats.org/officeDocument/2006/relationships/hyperlink" Target="https://nl.wikipedia.org/wiki/Centrale_RoCa" TargetMode="External"/><Relationship Id="rId104" Type="http://schemas.openxmlformats.org/officeDocument/2006/relationships/hyperlink" Target="https://nl.wikipedia.org/wiki/Lelystad" TargetMode="External"/><Relationship Id="rId125" Type="http://schemas.openxmlformats.org/officeDocument/2006/relationships/hyperlink" Target="https://nl.wikipedia.org/wiki/Lijst_van_elektriciteitscentrales_in_Nederland" TargetMode="External"/><Relationship Id="rId146" Type="http://schemas.openxmlformats.org/officeDocument/2006/relationships/hyperlink" Target="https://nl.wikipedia.org/wiki/Vlissingen" TargetMode="External"/><Relationship Id="rId167" Type="http://schemas.openxmlformats.org/officeDocument/2006/relationships/hyperlink" Target="https://nl.wikipedia.org/wiki/Verbranding" TargetMode="External"/><Relationship Id="rId188" Type="http://schemas.openxmlformats.org/officeDocument/2006/relationships/hyperlink" Target="https://nl.wikipedia.org/wiki/Waterkracht" TargetMode="External"/><Relationship Id="rId71" Type="http://schemas.openxmlformats.org/officeDocument/2006/relationships/hyperlink" Target="https://nl.wikipedia.org/wiki/Centrale_Moerdijk" TargetMode="External"/><Relationship Id="rId92" Type="http://schemas.openxmlformats.org/officeDocument/2006/relationships/hyperlink" Target="https://nl.wikipedia.org/wiki/Stoom-_en_gascentrale" TargetMode="External"/><Relationship Id="rId213" Type="http://schemas.openxmlformats.org/officeDocument/2006/relationships/hyperlink" Target="https://en.wikipedia.org/wiki/Wind_power_in_the_Netherlands" TargetMode="External"/><Relationship Id="rId234" Type="http://schemas.openxmlformats.org/officeDocument/2006/relationships/hyperlink" Target="https://en.wikipedia.org/wiki/Siemens_Gamesa" TargetMode="External"/><Relationship Id="rId2" Type="http://schemas.openxmlformats.org/officeDocument/2006/relationships/hyperlink" Target="https://nl.wikipedia.org/wiki/Goor" TargetMode="External"/><Relationship Id="rId29" Type="http://schemas.openxmlformats.org/officeDocument/2006/relationships/hyperlink" Target="https://nl.wikipedia.org/wiki/Geertruidenberg_(gemeente)" TargetMode="External"/><Relationship Id="rId255" Type="http://schemas.openxmlformats.org/officeDocument/2006/relationships/hyperlink" Target="https://en.wikipedia.org/wiki/Vestas" TargetMode="External"/><Relationship Id="rId40" Type="http://schemas.openxmlformats.org/officeDocument/2006/relationships/hyperlink" Target="https://nl.wikipedia.org/wiki/Maasvlakte" TargetMode="External"/><Relationship Id="rId115" Type="http://schemas.openxmlformats.org/officeDocument/2006/relationships/hyperlink" Target="https://nl.wikipedia.org/wiki/Stoom-_en_gascentrale" TargetMode="External"/><Relationship Id="rId136" Type="http://schemas.openxmlformats.org/officeDocument/2006/relationships/hyperlink" Target="https://nl.wikipedia.org/wiki/Stoom-_en_gascentrale" TargetMode="External"/><Relationship Id="rId157" Type="http://schemas.openxmlformats.org/officeDocument/2006/relationships/hyperlink" Target="https://nl.wikipedia.org/wiki/Terneuzen_(stad)" TargetMode="External"/><Relationship Id="rId178" Type="http://schemas.openxmlformats.org/officeDocument/2006/relationships/hyperlink" Target="https://nl.wikipedia.org/wiki/Lijst_van_elektriciteitscentrales_in_Nederland" TargetMode="External"/><Relationship Id="rId61" Type="http://schemas.openxmlformats.org/officeDocument/2006/relationships/hyperlink" Target="https://nl.wikipedia.org/wiki/Centrale_Merwedekanaal" TargetMode="External"/><Relationship Id="rId82" Type="http://schemas.openxmlformats.org/officeDocument/2006/relationships/hyperlink" Target="https://nl.wikipedia.org/wiki/Bergum" TargetMode="External"/><Relationship Id="rId199" Type="http://schemas.openxmlformats.org/officeDocument/2006/relationships/hyperlink" Target="https://nl.wikipedia.org/wiki/Kerncentrale_Borssele" TargetMode="External"/><Relationship Id="rId203" Type="http://schemas.openxmlformats.org/officeDocument/2006/relationships/hyperlink" Target="https://en.wikipedia.org/wiki/Wind_power_in_the_Netherlands" TargetMode="External"/><Relationship Id="rId19" Type="http://schemas.openxmlformats.org/officeDocument/2006/relationships/hyperlink" Target="https://nl.wikipedia.org/wiki/Verbranding" TargetMode="External"/><Relationship Id="rId224" Type="http://schemas.openxmlformats.org/officeDocument/2006/relationships/hyperlink" Target="https://en.wikipedia.org/wiki/Wind_power_in_the_Netherlands" TargetMode="External"/><Relationship Id="rId245" Type="http://schemas.openxmlformats.org/officeDocument/2006/relationships/hyperlink" Target="https://en.wikipedia.org/wiki/Gemini_Wind_Farm" TargetMode="External"/><Relationship Id="rId266" Type="http://schemas.openxmlformats.org/officeDocument/2006/relationships/hyperlink" Target="https://geohack.toolforge.org/geohack.php?pagename=Wind_power_in_the_Netherlands&amp;params=52_43_50_N_5_34_50_E_" TargetMode="External"/><Relationship Id="rId30" Type="http://schemas.openxmlformats.org/officeDocument/2006/relationships/hyperlink" Target="https://nl.wikipedia.org/wiki/Lijst_van_elektriciteitscentrales_in_Nederland" TargetMode="External"/><Relationship Id="rId105" Type="http://schemas.openxmlformats.org/officeDocument/2006/relationships/hyperlink" Target="https://nl.wikipedia.org/wiki/Stoom-_en_gascentrale" TargetMode="External"/><Relationship Id="rId126" Type="http://schemas.openxmlformats.org/officeDocument/2006/relationships/hyperlink" Target="https://nl.wikipedia.org/wiki/Stoom-_en_gascentrale" TargetMode="External"/><Relationship Id="rId147" Type="http://schemas.openxmlformats.org/officeDocument/2006/relationships/hyperlink" Target="https://nl.wikipedia.org/wiki/Stoom-_en_gascentrale" TargetMode="External"/><Relationship Id="rId168" Type="http://schemas.openxmlformats.org/officeDocument/2006/relationships/hyperlink" Target="https://nl.wikipedia.org/wiki/Afval_(vuilnis)" TargetMode="External"/><Relationship Id="rId51" Type="http://schemas.openxmlformats.org/officeDocument/2006/relationships/hyperlink" Target="https://nl.wikipedia.org/wiki/Rotterdam" TargetMode="External"/><Relationship Id="rId72" Type="http://schemas.openxmlformats.org/officeDocument/2006/relationships/hyperlink" Target="https://nl.wikipedia.org/wiki/Haven-_en_industriegebied_Moerdijk" TargetMode="External"/><Relationship Id="rId93" Type="http://schemas.openxmlformats.org/officeDocument/2006/relationships/hyperlink" Target="https://nl.wikipedia.org/wiki/Aardgas" TargetMode="External"/><Relationship Id="rId189" Type="http://schemas.openxmlformats.org/officeDocument/2006/relationships/hyperlink" Target="https://nl.wikipedia.org/wiki/Water" TargetMode="External"/><Relationship Id="rId3" Type="http://schemas.openxmlformats.org/officeDocument/2006/relationships/hyperlink" Target="https://nl.wikipedia.org/wiki/Verbranding" TargetMode="External"/><Relationship Id="rId214" Type="http://schemas.openxmlformats.org/officeDocument/2006/relationships/hyperlink" Target="https://en.wikipedia.org/wiki/Wind_power_in_the_Netherlands" TargetMode="External"/><Relationship Id="rId235" Type="http://schemas.openxmlformats.org/officeDocument/2006/relationships/hyperlink" Target="https://en.wikipedia.org/wiki/%C3%98rsted_(company)" TargetMode="External"/><Relationship Id="rId256" Type="http://schemas.openxmlformats.org/officeDocument/2006/relationships/hyperlink" Target="https://en.wikipedia.org/wiki/Eneco_Energie" TargetMode="External"/><Relationship Id="rId116" Type="http://schemas.openxmlformats.org/officeDocument/2006/relationships/hyperlink" Target="https://nl.wikipedia.org/wiki/Aardgas" TargetMode="External"/><Relationship Id="rId137" Type="http://schemas.openxmlformats.org/officeDocument/2006/relationships/hyperlink" Target="https://nl.wikipedia.org/wiki/Aardgas" TargetMode="External"/><Relationship Id="rId158" Type="http://schemas.openxmlformats.org/officeDocument/2006/relationships/hyperlink" Target="https://nl.wikipedia.org/wiki/Lijst_van_elektriciteitscentrales_in_Nederland" TargetMode="External"/><Relationship Id="rId20" Type="http://schemas.openxmlformats.org/officeDocument/2006/relationships/hyperlink" Target="https://nl.wikipedia.org/wiki/Biomassa" TargetMode="External"/><Relationship Id="rId41" Type="http://schemas.openxmlformats.org/officeDocument/2006/relationships/hyperlink" Target="https://nl.wikipedia.org/wiki/Gasturbine" TargetMode="External"/><Relationship Id="rId62" Type="http://schemas.openxmlformats.org/officeDocument/2006/relationships/hyperlink" Target="https://nl.wikipedia.org/wiki/Utrecht_(stad)" TargetMode="External"/><Relationship Id="rId83" Type="http://schemas.openxmlformats.org/officeDocument/2006/relationships/hyperlink" Target="https://nl.wikipedia.org/wiki/Combi-centrale" TargetMode="External"/><Relationship Id="rId179" Type="http://schemas.openxmlformats.org/officeDocument/2006/relationships/hyperlink" Target="https://nl.wikipedia.org/wiki/Vattenfall" TargetMode="External"/><Relationship Id="rId190" Type="http://schemas.openxmlformats.org/officeDocument/2006/relationships/hyperlink" Target="https://nl.wikipedia.org/wiki/RWE_(energiebedrijf)" TargetMode="External"/><Relationship Id="rId204" Type="http://schemas.openxmlformats.org/officeDocument/2006/relationships/hyperlink" Target="https://en.wikipedia.org/wiki/Windpark_Noordoostpolder" TargetMode="External"/><Relationship Id="rId225" Type="http://schemas.openxmlformats.org/officeDocument/2006/relationships/hyperlink" Target="https://en.wikipedia.org/wiki/Nameplate_capacity" TargetMode="External"/><Relationship Id="rId246" Type="http://schemas.openxmlformats.org/officeDocument/2006/relationships/hyperlink" Target="https://geohack.toolforge.org/geohack.php?pagename=Wind_power_in_the_Netherlands&amp;params=54_2_13_N_5_57_54_E_" TargetMode="External"/><Relationship Id="rId267" Type="http://schemas.openxmlformats.org/officeDocument/2006/relationships/hyperlink" Target="https://en.wikipedia.org/wiki/Wind_power_in_the_Netherlands" TargetMode="External"/><Relationship Id="rId106" Type="http://schemas.openxmlformats.org/officeDocument/2006/relationships/hyperlink" Target="https://nl.wikipedia.org/wiki/Aardgas" TargetMode="External"/><Relationship Id="rId127" Type="http://schemas.openxmlformats.org/officeDocument/2006/relationships/hyperlink" Target="https://nl.wikipedia.org/wiki/Aardgas" TargetMode="External"/><Relationship Id="rId10" Type="http://schemas.openxmlformats.org/officeDocument/2006/relationships/hyperlink" Target="https://nl.wikipedia.org/wiki/Biogas" TargetMode="External"/><Relationship Id="rId31" Type="http://schemas.openxmlformats.org/officeDocument/2006/relationships/hyperlink" Target="https://nl.wikipedia.org/wiki/RWE_(energiebedrijf)" TargetMode="External"/><Relationship Id="rId52" Type="http://schemas.openxmlformats.org/officeDocument/2006/relationships/hyperlink" Target="https://nl.wikipedia.org/wiki/Lijst_van_elektriciteitscentrales_in_Nederland" TargetMode="External"/><Relationship Id="rId73" Type="http://schemas.openxmlformats.org/officeDocument/2006/relationships/hyperlink" Target="https://nl.wikipedia.org/wiki/Aardgas" TargetMode="External"/><Relationship Id="rId94" Type="http://schemas.openxmlformats.org/officeDocument/2006/relationships/hyperlink" Target="https://nl.wikipedia.org/wiki/Stoom-_en_gascentrale" TargetMode="External"/><Relationship Id="rId148" Type="http://schemas.openxmlformats.org/officeDocument/2006/relationships/hyperlink" Target="https://nl.wikipedia.org/wiki/Aardgas" TargetMode="External"/><Relationship Id="rId169" Type="http://schemas.openxmlformats.org/officeDocument/2006/relationships/hyperlink" Target="https://nl.wikipedia.org/wiki/Duiven_(plaats)" TargetMode="External"/><Relationship Id="rId4" Type="http://schemas.openxmlformats.org/officeDocument/2006/relationships/hyperlink" Target="https://nl.wikipedia.org/wiki/Biomassa" TargetMode="External"/><Relationship Id="rId180" Type="http://schemas.openxmlformats.org/officeDocument/2006/relationships/hyperlink" Target="https://nl.wikipedia.org/wiki/Stuw-_en_sluizencomplex_Hagestein" TargetMode="External"/><Relationship Id="rId215" Type="http://schemas.openxmlformats.org/officeDocument/2006/relationships/hyperlink" Target="https://en.wikipedia.org/wiki/Wind_power_in_the_Netherlands" TargetMode="External"/><Relationship Id="rId236" Type="http://schemas.openxmlformats.org/officeDocument/2006/relationships/hyperlink" Target="https://en.wikipedia.org/wiki/Wind_power_in_the_Netherlands" TargetMode="External"/><Relationship Id="rId257" Type="http://schemas.openxmlformats.org/officeDocument/2006/relationships/hyperlink" Target="https://en.wikipedia.org/wiki/IJsselmeer" TargetMode="External"/><Relationship Id="rId42" Type="http://schemas.openxmlformats.org/officeDocument/2006/relationships/hyperlink" Target="https://nl.wikipedia.org/wiki/Lijst_van_elektriciteitscentrales_in_Nederland" TargetMode="External"/><Relationship Id="rId84" Type="http://schemas.openxmlformats.org/officeDocument/2006/relationships/hyperlink" Target="https://nl.wikipedia.org/wiki/Aardgas" TargetMode="External"/><Relationship Id="rId138" Type="http://schemas.openxmlformats.org/officeDocument/2006/relationships/hyperlink" Target="https://nl.wikipedia.org/wiki/Hengelo_(Gelderland)" TargetMode="External"/><Relationship Id="rId191" Type="http://schemas.openxmlformats.org/officeDocument/2006/relationships/hyperlink" Target="https://nl.wikipedia.org/wiki/Linne" TargetMode="External"/><Relationship Id="rId205" Type="http://schemas.openxmlformats.org/officeDocument/2006/relationships/hyperlink" Target="https://en.wikipedia.org/wiki/Wind_power_in_the_Netherlands" TargetMode="External"/><Relationship Id="rId247" Type="http://schemas.openxmlformats.org/officeDocument/2006/relationships/hyperlink" Target="https://geohack.toolforge.org/geohack.php?pagename=Wind_power_in_the_Netherlands&amp;params=52_43_10_N_4_14_14_E_" TargetMode="External"/><Relationship Id="rId107" Type="http://schemas.openxmlformats.org/officeDocument/2006/relationships/hyperlink" Target="https://nl.wikipedia.org/wiki/Engie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hyperlink" Target="https://data.open-power-system-data.org/conventional_power_plants/" TargetMode="External"/><Relationship Id="rId4" Type="http://schemas.microsoft.com/office/2017/10/relationships/threadedComment" Target="../threadedComments/threadedComment1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hyperlink" Target="https://www.bundesnetzagentur.de/EN/Areas/Energy/Companies/SecurityOfSupply/GeneratingCapacity/PowerPlantList/start.html" TargetMode="External"/><Relationship Id="rId4" Type="http://schemas.microsoft.com/office/2017/10/relationships/threadedComment" Target="../threadedComments/threadedComment18.x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117" Type="http://schemas.openxmlformats.org/officeDocument/2006/relationships/hyperlink" Target="https://second.wiki/link?to=reuc39fenkc3b6ge&amp;lang=en&amp;alt=https://es.wikipedia.org/wiki/Reu%C3%9Fenk%C3%B6ge&amp;source=liste_der_grc3b6c39ften_deutschen_onshore-windparks" TargetMode="External"/><Relationship Id="rId21" Type="http://schemas.openxmlformats.org/officeDocument/2006/relationships/hyperlink" Target="https://en.wikipedia.org/wiki/List_of_offshore_wind_farms_in_Germany" TargetMode="External"/><Relationship Id="rId324" Type="http://schemas.openxmlformats.org/officeDocument/2006/relationships/hyperlink" Target="https://second.wiki/link?to=putlitz&amp;lang=en&amp;alt=https://es.wikipedia.org/wiki/Putlitz&amp;source=liste_der_grc3b6c39ften_deutschen_onshore-windparks" TargetMode="External"/><Relationship Id="rId531" Type="http://schemas.openxmlformats.org/officeDocument/2006/relationships/hyperlink" Target="https://second.wiki/link?to=liste_der_windkraftanlagen_von_enercone-82_e2&amp;lang=en&amp;alt=https://es.wikipedia.org/wiki/Liste_der_Windkraftanlagen_von_Enercon" TargetMode="External"/><Relationship Id="rId170" Type="http://schemas.openxmlformats.org/officeDocument/2006/relationships/hyperlink" Target="https://second.wiki/link?to=liste_der_windkraftanlagen_von_enercone-40&amp;lang=en&amp;alt=https://es.wikipedia.org/wiki/Liste_der_Windkraftanlagen_von_Enercon" TargetMode="External"/><Relationship Id="rId268" Type="http://schemas.openxmlformats.org/officeDocument/2006/relationships/hyperlink" Target="https://second.wiki/link?to=_20_mw&amp;lang=en&amp;alt=https://es.wikipedia.org/wiki/Liste_der_Windkraftanlagen_von_Enercon" TargetMode="External"/><Relationship Id="rId475" Type="http://schemas.openxmlformats.org/officeDocument/2006/relationships/hyperlink" Target="https://second.wiki/link?to=langen_geestland&amp;lang=en&amp;alt=https://es.wikipedia.org/wiki/Langen_(Geestland)&amp;source=liste_der_grc3b6c39ften_deutschen_onshore-windparks" TargetMode="External"/><Relationship Id="rId32" Type="http://schemas.openxmlformats.org/officeDocument/2006/relationships/hyperlink" Target="https://geohack.toolforge.org/geohack.php?pagename=List_of_offshore_wind_farms_in_Germany&amp;params=54_58_0_N_6_29_44_E_" TargetMode="External"/><Relationship Id="rId128" Type="http://schemas.openxmlformats.org/officeDocument/2006/relationships/hyperlink" Target="https://geohack.toolforge.org/geohack.php?params=53.715277777778_N_13.319722222222_E_region:DE_type:landmark&amp;pagename=Liste_der_gr%C3%B6%C3%9Ften_deutschen_Onshore-Windparks&amp;language=de&amp;title=Windpark+RH2Werder%2FKessin%2FAltentreptow" TargetMode="External"/><Relationship Id="rId335" Type="http://schemas.openxmlformats.org/officeDocument/2006/relationships/hyperlink" Target="https://second.wiki/link?to=verbandsgemeinde_alzey-land&amp;lang=en&amp;alt=https://es.wikipedia.org/wiki/Verbandsgemeinde_Alzey-Land&amp;source=liste_der_grc3b6c39ften_deutschen_onshore-windparks" TargetMode="External"/><Relationship Id="rId542" Type="http://schemas.openxmlformats.org/officeDocument/2006/relationships/hyperlink" Target="https://second.wiki/link?to=neustadt_dosse&amp;lang=en&amp;alt=https://es.wikipedia.org/wiki/Neustadt_(Dosse)&amp;source=liste_der_grc3b6c39ften_deutschen_onshore-windparks" TargetMode="External"/><Relationship Id="rId181" Type="http://schemas.openxmlformats.org/officeDocument/2006/relationships/hyperlink" Target="https://second.wiki/link?to=vestas_wind_systems&amp;lang=en&amp;alt=https://es.wikipedia.org/wiki/Vestas_Wind_Systems&amp;source=liste_der_grc3b6c39ften_deutschen_onshore-windparks" TargetMode="External"/><Relationship Id="rId402" Type="http://schemas.openxmlformats.org/officeDocument/2006/relationships/hyperlink" Target="https://geohack.toolforge.org/geohack.php?params=49.83_N_8.1386111111111_E_region:DE_type:landmark&amp;pagename=Liste_der_gr%C3%B6%C3%9Ften_deutschen_Onshore-Windparks&amp;language=de&amp;title=Windpark+W%C3%B6rrstadt" TargetMode="External"/><Relationship Id="rId279" Type="http://schemas.openxmlformats.org/officeDocument/2006/relationships/hyperlink" Target="https://second.wiki/link?to=verbandsgemeinde_egelner_mulde&amp;lang=en&amp;alt=https://es.wikipedia.org/wiki/Verbandsgemeinde_Egelner_Mulde&amp;source=liste_der_grc3b6c39ften_deutschen_onshore-windparks" TargetMode="External"/><Relationship Id="rId486" Type="http://schemas.openxmlformats.org/officeDocument/2006/relationships/hyperlink" Target="https://second.wiki/link?to=liste_der_windkraftanlagen_von_enercone-70&amp;lang=en&amp;alt=https://es.wikipedia.org/wiki/Liste_der_Windkraftanlagen_von_Enercon" TargetMode="External"/><Relationship Id="rId43" Type="http://schemas.openxmlformats.org/officeDocument/2006/relationships/hyperlink" Target="https://en.wikipedia.org/wiki/Siemens_Wind_Power" TargetMode="External"/><Relationship Id="rId139" Type="http://schemas.openxmlformats.org/officeDocument/2006/relationships/hyperlink" Target="https://second.wiki/link?to=liste_der_windkraftanlagen_von_enercone-126_ep3&amp;lang=en&amp;alt=https://es.wikipedia.org/wiki/Liste_der_Windkraftanlagen_von_Enercon" TargetMode="External"/><Relationship Id="rId346" Type="http://schemas.openxmlformats.org/officeDocument/2006/relationships/hyperlink" Target="https://second.wiki/link?to=liste_der_windkraftanlagen_von_enercone-40&amp;lang=en&amp;alt=https://es.wikipedia.org/wiki/Liste_der_Windkraftanlagen_von_Enercon" TargetMode="External"/><Relationship Id="rId553" Type="http://schemas.openxmlformats.org/officeDocument/2006/relationships/hyperlink" Target="https://en.wikipedia.org/wiki/Brandenburg-Briest_Solarpark" TargetMode="External"/><Relationship Id="rId192" Type="http://schemas.openxmlformats.org/officeDocument/2006/relationships/hyperlink" Target="https://second.wiki/link?to=schipkau&amp;lang=en&amp;alt=https://es.wikipedia.org/wiki/Schipkau&amp;source=liste_der_grc3b6c39ften_deutschen_onshore-windparks" TargetMode="External"/><Relationship Id="rId206" Type="http://schemas.openxmlformats.org/officeDocument/2006/relationships/hyperlink" Target="https://second.wiki/link?to=liste_der_windkraftanlagen_von_enercone-70&amp;lang=en&amp;alt=https://es.wikipedia.org/wiki/Liste_der_Windkraftanlagen_von_Enercon" TargetMode="External"/><Relationship Id="rId413" Type="http://schemas.openxmlformats.org/officeDocument/2006/relationships/hyperlink" Target="https://second.wiki/link?to=repower_systemsc39cberblick_anlagen_onshore&amp;lang=en&amp;alt=https://es.wikipedia.org/wiki/REpower_Systems" TargetMode="External"/><Relationship Id="rId497" Type="http://schemas.openxmlformats.org/officeDocument/2006/relationships/hyperlink" Target="https://second.wiki/link?to=vestas_wind_systemsvestas&amp;lang=en&amp;alt=https://es.wikipedia.org/wiki/Vestas_Wind_Systems" TargetMode="External"/><Relationship Id="rId357" Type="http://schemas.openxmlformats.org/officeDocument/2006/relationships/hyperlink" Target="https://second.wiki/link?to=verbandsgemeinde_westliche_bc3b6rde&amp;lang=en&amp;alt=https://es.wikipedia.org/wiki/Verbandsgemeinde_Westliche_B%C3%B6rde&amp;source=liste_der_grc3b6c39ften_deutschen_onshore-windparks" TargetMode="External"/><Relationship Id="rId54" Type="http://schemas.openxmlformats.org/officeDocument/2006/relationships/hyperlink" Target="https://geohack.toolforge.org/geohack.php?pagename=List_of_offshore_wind_farms_in_Germany&amp;params=55_00_00_N_13_12_00_E_" TargetMode="External"/><Relationship Id="rId217" Type="http://schemas.openxmlformats.org/officeDocument/2006/relationships/hyperlink" Target="https://second.wiki/link?to=vestas_wind_systemsvestas&amp;lang=en&amp;alt=https://es.wikipedia.org/wiki/Vestas_Wind_Systems" TargetMode="External"/><Relationship Id="rId564" Type="http://schemas.openxmlformats.org/officeDocument/2006/relationships/hyperlink" Target="https://en.wikipedia.org/wiki/Walddrehna_Solar_Park" TargetMode="External"/><Relationship Id="rId424" Type="http://schemas.openxmlformats.org/officeDocument/2006/relationships/hyperlink" Target="https://second.wiki/link?to=liste_der_windkraftanlagen_von_enercone-40&amp;lang=en&amp;alt=https://es.wikipedia.org/wiki/Liste_der_Windkraftanlagen_von_Enercon" TargetMode="External"/><Relationship Id="rId270" Type="http://schemas.openxmlformats.org/officeDocument/2006/relationships/hyperlink" Target="https://second.wiki/link?to=emden&amp;lang=en&amp;alt=https://es.wikipedia.org/wiki/Emden&amp;source=liste_der_grc3b6c39ften_deutschen_onshore-windparks" TargetMode="External"/><Relationship Id="rId65" Type="http://schemas.openxmlformats.org/officeDocument/2006/relationships/hyperlink" Target="https://geohack.toolforge.org/geohack.php?pagename=List_of_offshore_wind_farms_in_Germany&amp;params=54_26_0_N_6_28_0_E_" TargetMode="External"/><Relationship Id="rId130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368" Type="http://schemas.openxmlformats.org/officeDocument/2006/relationships/hyperlink" Target="https://second.wiki/link?to=_20_mw&amp;lang=en&amp;alt=https://es.wikipedia.org/wiki/Liste_der_Windkraftanlagen_von_Enercon" TargetMode="External"/><Relationship Id="rId575" Type="http://schemas.openxmlformats.org/officeDocument/2006/relationships/hyperlink" Target="https://en.wikipedia.org/wiki/Solarpark_Heideblick" TargetMode="External"/><Relationship Id="rId228" Type="http://schemas.openxmlformats.org/officeDocument/2006/relationships/hyperlink" Target="https://second.wiki/link?to=salzatal&amp;lang=en&amp;alt=https://es.wikipedia.org/wiki/Salzatal&amp;source=liste_der_grc3b6c39ften_deutschen_onshore-windparks" TargetMode="External"/><Relationship Id="rId435" Type="http://schemas.openxmlformats.org/officeDocument/2006/relationships/hyperlink" Target="https://second.wiki/link?to=vestas_wind_systemsvestas&amp;lang=en&amp;alt=https://es.wikipedia.org/wiki/Vestas_Wind_Systems" TargetMode="External"/><Relationship Id="rId281" Type="http://schemas.openxmlformats.org/officeDocument/2006/relationships/hyperlink" Target="https://second.wiki/link?to=nauener_platteorte_und_landschaftsteile&amp;lang=en&amp;alt=https://es.wikipedia.org/wiki/Nauener_Platte" TargetMode="External"/><Relationship Id="rId502" Type="http://schemas.openxmlformats.org/officeDocument/2006/relationships/hyperlink" Target="https://second.wiki/link?to=2400&amp;lang=en&amp;alt=https://es.wikipedia.org/wiki/Nordex_SE" TargetMode="External"/><Relationship Id="rId76" Type="http://schemas.openxmlformats.org/officeDocument/2006/relationships/hyperlink" Target="https://en.wikipedia.org/wiki/Nordsee-Ost_offshore_wind_farm" TargetMode="External"/><Relationship Id="rId141" Type="http://schemas.openxmlformats.org/officeDocument/2006/relationships/hyperlink" Target="https://second.wiki/link?to=teuchern&amp;lang=en&amp;alt=https://es.wikipedia.org/wiki/Teuchern&amp;source=liste_der_grc3b6c39ften_deutschen_onshore-windparks" TargetMode="External"/><Relationship Id="rId379" Type="http://schemas.openxmlformats.org/officeDocument/2006/relationships/hyperlink" Target="https://second.wiki/link?to=cottbus&amp;lang=en&amp;alt=https://es.wikipedia.org/wiki/Cottbus&amp;source=liste_der_grc3b6c39ften_deutschen_onshore-windparks" TargetMode="External"/><Relationship Id="rId7" Type="http://schemas.openxmlformats.org/officeDocument/2006/relationships/hyperlink" Target="https://en.wikipedia.org/wiki/Siemens_Wind_Power" TargetMode="External"/><Relationship Id="rId183" Type="http://schemas.openxmlformats.org/officeDocument/2006/relationships/hyperlink" Target="https://second.wiki/link?to=bc3b6rdeland&amp;lang=en&amp;alt=https://es.wikipedia.org/wiki/B%C3%B6rdeland&amp;source=liste_der_grc3b6c39ften_deutschen_onshore-windparks" TargetMode="External"/><Relationship Id="rId239" Type="http://schemas.openxmlformats.org/officeDocument/2006/relationships/hyperlink" Target="https://second.wiki/link?to=vestas_wind_systemsvestas&amp;lang=en&amp;alt=https://es.wikipedia.org/wiki/Vestas_Wind_Systems" TargetMode="External"/><Relationship Id="rId390" Type="http://schemas.openxmlformats.org/officeDocument/2006/relationships/hyperlink" Target="https://geohack.toolforge.org/geohack.php?params=51.721111111111_N_11.644166666667_E_region:DE_type:landmark&amp;pagename=Liste_der_gr%C3%B6%C3%9Ften_deutschen_Onshore-Windparks&amp;language=de&amp;title=Windpark+Alsleben" TargetMode="External"/><Relationship Id="rId404" Type="http://schemas.openxmlformats.org/officeDocument/2006/relationships/hyperlink" Target="https://second.wiki/link?to=liste_der_windkraftanlagentypen_von_enercone-115_ep3&amp;lang=en&amp;alt=https://es.wikipedia.org/wiki/Liste_der_Windkraftanlagentypen_von_Enercon" TargetMode="External"/><Relationship Id="rId446" Type="http://schemas.openxmlformats.org/officeDocument/2006/relationships/hyperlink" Target="https://second.wiki/link?to=prenzlau&amp;lang=en&amp;alt=https://es.wikipedia.org/wiki/Prenzlau&amp;source=liste_der_grc3b6c39ften_deutschen_onshore-windparks" TargetMode="External"/><Relationship Id="rId250" Type="http://schemas.openxmlformats.org/officeDocument/2006/relationships/hyperlink" Target="https://second.wiki/link?to=oschersleben_bode&amp;lang=en&amp;alt=https://es.wikipedia.org/wiki/Oschersleben_(Bode)&amp;source=liste_der_grc3b6c39ften_deutschen_onshore-windparks" TargetMode="External"/><Relationship Id="rId292" Type="http://schemas.openxmlformats.org/officeDocument/2006/relationships/hyperlink" Target="https://second.wiki/link?to=ge_wind_energy15sle&amp;lang=en&amp;alt=https://es.wikipedia.org/wiki/GE_Wind_Energy" TargetMode="External"/><Relationship Id="rId306" Type="http://schemas.openxmlformats.org/officeDocument/2006/relationships/hyperlink" Target="https://second.wiki/link?to=nordex_sefrc3bcher_gefertigte_anlagen&amp;lang=en&amp;alt=https://es.wikipedia.org/wiki/Nordex_SE" TargetMode="External"/><Relationship Id="rId488" Type="http://schemas.openxmlformats.org/officeDocument/2006/relationships/hyperlink" Target="https://second.wiki/link?to=jessen_elster&amp;lang=en&amp;alt=https://es.wikipedia.org/wiki/Jessen_(Elster)&amp;source=liste_der_grc3b6c39ften_deutschen_onshore-windparks" TargetMode="External"/><Relationship Id="rId45" Type="http://schemas.openxmlformats.org/officeDocument/2006/relationships/hyperlink" Target="https://en.wikipedia.org/wiki/Stadtwerke_M%C3%BCnchen" TargetMode="External"/><Relationship Id="rId87" Type="http://schemas.openxmlformats.org/officeDocument/2006/relationships/hyperlink" Target="https://en.wikipedia.org/wiki/Trianel_Windpark_Borkum" TargetMode="External"/><Relationship Id="rId110" Type="http://schemas.openxmlformats.org/officeDocument/2006/relationships/hyperlink" Target="https://geohack.toolforge.org/geohack.php?params=53.610277777778_N_7.4291666666667_E_region:DE_type:landmark&amp;pagename=Liste_der_gr%C3%B6%C3%9Ften_deutschen_Onshore-Windparks&amp;language=de&amp;title=Windpark+Holtriem" TargetMode="External"/><Relationship Id="rId348" Type="http://schemas.openxmlformats.org/officeDocument/2006/relationships/hyperlink" Target="https://second.wiki/link?to=liste_der_windkraftanlagen_von_enercone-48&amp;lang=en&amp;alt=https://es.wikipedia.org/wiki/Liste_der_Windkraftanlagen_von_Enercon" TargetMode="External"/><Relationship Id="rId513" Type="http://schemas.openxmlformats.org/officeDocument/2006/relationships/hyperlink" Target="https://second.wiki/link?to=vestas_wind_systemsvestas&amp;lang=en&amp;alt=https://es.wikipedia.org/wiki/Vestas_Wind_Systems" TargetMode="External"/><Relationship Id="rId555" Type="http://schemas.openxmlformats.org/officeDocument/2006/relationships/hyperlink" Target="https://en.wikipedia.org/wiki/Eggebek_Solar_Park" TargetMode="External"/><Relationship Id="rId152" Type="http://schemas.openxmlformats.org/officeDocument/2006/relationships/hyperlink" Target="https://second.wiki/link?to=2400&amp;lang=en&amp;alt=https://es.wikipedia.org/wiki/Nordex_SE" TargetMode="External"/><Relationship Id="rId194" Type="http://schemas.openxmlformats.org/officeDocument/2006/relationships/hyperlink" Target="https://second.wiki/link?to=windpark_druiberg&amp;lang=en&amp;alt=https://es.wikipedia.org/wiki/Windpark_Druiberg&amp;source=liste_der_grc3b6c39ften_deutschen_onshore-windparks" TargetMode="External"/><Relationship Id="rId208" Type="http://schemas.openxmlformats.org/officeDocument/2006/relationships/hyperlink" Target="https://second.wiki/link?to=saterland&amp;lang=en&amp;alt=https://es.wikipedia.org/wiki/Saterland&amp;source=liste_der_grc3b6c39ften_deutschen_onshore-windparks" TargetMode="External"/><Relationship Id="rId415" Type="http://schemas.openxmlformats.org/officeDocument/2006/relationships/hyperlink" Target="https://second.wiki/link?to=verbandsgemeinde_alsenz-obermoschel&amp;lang=en&amp;alt=https://es.wikipedia.org/wiki/Verbandsgemeinde_Alsenz-Obermoschel&amp;source=liste_der_grc3b6c39ften_deutschen_onshore-windparks" TargetMode="External"/><Relationship Id="rId457" Type="http://schemas.openxmlformats.org/officeDocument/2006/relationships/hyperlink" Target="https://second.wiki/link?to=vestas_wind_systemsvestas&amp;lang=en&amp;alt=https://es.wikipedia.org/wiki/Vestas_Wind_Systems" TargetMode="External"/><Relationship Id="rId261" Type="http://schemas.openxmlformats.org/officeDocument/2006/relationships/hyperlink" Target="https://second.wiki/link?to=liste_der_windkraftanlagen_von_enercone-101&amp;lang=en&amp;alt=https://es.wikipedia.org/wiki/Liste_der_Windkraftanlagen_von_Enercon" TargetMode="External"/><Relationship Id="rId499" Type="http://schemas.openxmlformats.org/officeDocument/2006/relationships/hyperlink" Target="https://geohack.toolforge.org/geohack.php?params=52.178333333333_N_11.886111111111_E_region:DE_type:landmark&amp;pagename=Liste_der_gr%C3%B6%C3%9Ften_deutschen_Onshore-Windparks&amp;language=de&amp;title=Windpark+Stegelitz-Ziepel" TargetMode="External"/><Relationship Id="rId14" Type="http://schemas.openxmlformats.org/officeDocument/2006/relationships/hyperlink" Target="https://en.wikipedia.org/wiki/Euro" TargetMode="External"/><Relationship Id="rId56" Type="http://schemas.openxmlformats.org/officeDocument/2006/relationships/hyperlink" Target="https://en.wikipedia.org/wiki/Euro" TargetMode="External"/><Relationship Id="rId317" Type="http://schemas.openxmlformats.org/officeDocument/2006/relationships/hyperlink" Target="https://second.wiki/link?to=liste_der_windkraftanlagentypen_von_enercone-82&amp;lang=en&amp;alt=https://es.wikipedia.org/wiki/Liste_der_Windkraftanlagentypen_von_Enercon" TargetMode="External"/><Relationship Id="rId359" Type="http://schemas.openxmlformats.org/officeDocument/2006/relationships/hyperlink" Target="https://second.wiki/link?to=bc3bcttstedtwirtschaft&amp;lang=en&amp;alt=https://es.wikipedia.org/wiki/B%C3%BCttstedt" TargetMode="External"/><Relationship Id="rId524" Type="http://schemas.openxmlformats.org/officeDocument/2006/relationships/hyperlink" Target="https://second.wiki/link?to=ober-ohmen&amp;lang=en&amp;alt=https://es.wikipedia.org/wiki/Ober-Ohmen&amp;source=liste_der_grc3b6c39ften_deutschen_onshore-windparks" TargetMode="External"/><Relationship Id="rId566" Type="http://schemas.openxmlformats.org/officeDocument/2006/relationships/hyperlink" Target="https://en.wikipedia.org/wiki/Tutow_Solar_Park" TargetMode="External"/><Relationship Id="rId98" Type="http://schemas.openxmlformats.org/officeDocument/2006/relationships/hyperlink" Target="https://en.wikipedia.org/wiki/Areva_Wind" TargetMode="External"/><Relationship Id="rId121" Type="http://schemas.openxmlformats.org/officeDocument/2006/relationships/hyperlink" Target="https://second.wiki/link?to=liste_der_windkraftanlagentypen_von_enercon&amp;lang=en&amp;alt=https://es.wikipedia.org/wiki/Liste_der_Windkraftanlagentypen_von_Enercon&amp;source=liste_der_grc3b6c39ften_deutschen_onshore-windparks" TargetMode="External"/><Relationship Id="rId163" Type="http://schemas.openxmlformats.org/officeDocument/2006/relationships/hyperlink" Target="https://second.wiki/link?to=mc3bccheln_geiseltal&amp;lang=en&amp;alt=https://es.wikipedia.org/wiki/M%C3%BCcheln_(Geiseltal)&amp;source=liste_der_grc3b6c39ften_deutschen_onshore-windparks" TargetMode="External"/><Relationship Id="rId219" Type="http://schemas.openxmlformats.org/officeDocument/2006/relationships/hyperlink" Target="https://second.wiki/link?to=verwaltungsgemeinschaft_kc3b6lleda&amp;lang=en&amp;alt=https://es.wikipedia.org/wiki/Verwaltungsgemeinschaft_K%C3%B6lleda&amp;source=liste_der_grc3b6c39ften_deutschen_onshore-windparks" TargetMode="External"/><Relationship Id="rId370" Type="http://schemas.openxmlformats.org/officeDocument/2006/relationships/hyperlink" Target="https://second.wiki/link?to=verbandsgemeinde_wethautal&amp;lang=en&amp;alt=https://es.wikipedia.org/wiki/Verbandsgemeinde_Wethautal&amp;source=liste_der_grc3b6c39ften_deutschen_onshore-windparks" TargetMode="External"/><Relationship Id="rId426" Type="http://schemas.openxmlformats.org/officeDocument/2006/relationships/hyperlink" Target="https://second.wiki/link?to=nordex_sefrc3bcher_gefertigte_anlagen&amp;lang=en&amp;alt=https://es.wikipedia.org/wiki/Nordex_SE" TargetMode="External"/><Relationship Id="rId230" Type="http://schemas.openxmlformats.org/officeDocument/2006/relationships/hyperlink" Target="https://second.wiki/wiki/liste_der_grc3b6c39ften_deutschen_onshore-windparks" TargetMode="External"/><Relationship Id="rId468" Type="http://schemas.openxmlformats.org/officeDocument/2006/relationships/hyperlink" Target="https://geohack.toolforge.org/geohack.php?params=49.764166666667_N_8.0597222222222_E_region:DE_type:landmark&amp;pagename=Liste_der_gr%C3%B6%C3%9Ften_deutschen_Onshore-Windparks&amp;language=de&amp;title=Windpark+Heimersheim" TargetMode="External"/><Relationship Id="rId25" Type="http://schemas.openxmlformats.org/officeDocument/2006/relationships/hyperlink" Target="https://en.wikipedia.org/wiki/BARD_Offshore_1" TargetMode="External"/><Relationship Id="rId67" Type="http://schemas.openxmlformats.org/officeDocument/2006/relationships/hyperlink" Target="https://geohack.toolforge.org/geohack.php?pagename=List_of_offshore_wind_farms_in_Germany&amp;params=53_38_13_N_8_6_14_E_" TargetMode="External"/><Relationship Id="rId272" Type="http://schemas.openxmlformats.org/officeDocument/2006/relationships/hyperlink" Target="https://second.wiki/link?to=windpark_egeln-nord&amp;lang=en&amp;alt=https://es.wikipedia.org/wiki/Windpark_Egeln-Nord&amp;source=liste_der_grc3b6c39ften_deutschen_onshore-windparks" TargetMode="External"/><Relationship Id="rId328" Type="http://schemas.openxmlformats.org/officeDocument/2006/relationships/hyperlink" Target="https://geohack.toolforge.org/geohack.php?params=52.662777777778_N_11.709166666667_E_region:DE_type:landmark&amp;pagename=Liste_der_gr%C3%B6%C3%9Ften_deutschen_Onshore-Windparks&amp;language=de&amp;title=Windpark+Schinne-Grassau" TargetMode="External"/><Relationship Id="rId535" Type="http://schemas.openxmlformats.org/officeDocument/2006/relationships/hyperlink" Target="https://second.wiki/link?to=hetendorfwirtschaft&amp;lang=en&amp;alt=https://es.wikipedia.org/wiki/Hetendorf" TargetMode="External"/><Relationship Id="rId577" Type="http://schemas.openxmlformats.org/officeDocument/2006/relationships/hyperlink" Target="https://en.wikipedia.org/wiki/Lauingen_Energy_Park" TargetMode="External"/><Relationship Id="rId132" Type="http://schemas.openxmlformats.org/officeDocument/2006/relationships/hyperlink" Target="https://second.wiki/link?to=liste_der_windkraftanlagen_von_enercone-70&amp;lang=en&amp;alt=https://es.wikipedia.org/wiki/Liste_der_Windkraftanlagen_von_Enercon" TargetMode="External"/><Relationship Id="rId174" Type="http://schemas.openxmlformats.org/officeDocument/2006/relationships/hyperlink" Target="https://second.wiki/link?to=treuenbrietzen&amp;lang=en&amp;alt=https://es.wikipedia.org/wiki/Treuenbrietzen&amp;source=liste_der_grc3b6c39ften_deutschen_onshore-windparks" TargetMode="External"/><Relationship Id="rId381" Type="http://schemas.openxmlformats.org/officeDocument/2006/relationships/hyperlink" Target="https://second.wiki/link?to=nordex_sefrc3bcher_gefertigte_anlagen&amp;lang=en&amp;alt=https://es.wikipedia.org/wiki/Nordex_SE" TargetMode="External"/><Relationship Id="rId241" Type="http://schemas.openxmlformats.org/officeDocument/2006/relationships/hyperlink" Target="https://second.wiki/link?to=kemberg&amp;lang=en&amp;alt=https://es.wikipedia.org/wiki/Kemberg&amp;source=liste_der_grc3b6c39ften_deutschen_onshore-windparks" TargetMode="External"/><Relationship Id="rId437" Type="http://schemas.openxmlformats.org/officeDocument/2006/relationships/hyperlink" Target="https://second.wiki/link?to=nordex_sefrc3bcher_gefertigte_anlagen&amp;lang=en&amp;alt=https://es.wikipedia.org/wiki/Nordex_SE" TargetMode="External"/><Relationship Id="rId479" Type="http://schemas.openxmlformats.org/officeDocument/2006/relationships/hyperlink" Target="https://second.wiki/link?to=nordex_sefrc3bcher_gefertigte_anlagen&amp;lang=en&amp;alt=https://es.wikipedia.org/wiki/Nordex_SE" TargetMode="External"/><Relationship Id="rId36" Type="http://schemas.openxmlformats.org/officeDocument/2006/relationships/hyperlink" Target="https://en.wikipedia.org/wiki/Nordex_SE" TargetMode="External"/><Relationship Id="rId283" Type="http://schemas.openxmlformats.org/officeDocument/2006/relationships/hyperlink" Target="https://second.wiki/link?to=liste_der_windkraftanlagen_von_enercone-70&amp;lang=en&amp;alt=https://es.wikipedia.org/wiki/Liste_der_Windkraftanlagen_von_Enercon" TargetMode="External"/><Relationship Id="rId339" Type="http://schemas.openxmlformats.org/officeDocument/2006/relationships/hyperlink" Target="https://second.wiki/link?to=juwi&amp;lang=en&amp;alt=https://es.wikipedia.org/wiki/Juwi&amp;source=liste_der_grc3b6c39ften_deutschen_onshore-windparks" TargetMode="External"/><Relationship Id="rId490" Type="http://schemas.openxmlformats.org/officeDocument/2006/relationships/hyperlink" Target="https://geohack.toolforge.org/geohack.php?params=51.838333333333_N_12.875277777778_E_region:DE_type:landmark&amp;pagename=Liste_der_gr%C3%B6%C3%9Ften_deutschen_Onshore-Windparks&amp;language=de&amp;title=Windpark+Elster" TargetMode="External"/><Relationship Id="rId504" Type="http://schemas.openxmlformats.org/officeDocument/2006/relationships/hyperlink" Target="https://geohack.toolforge.org/geohack.php?params=52.060111_N_14.382103_E_region:DE_type:landmark&amp;pagename=Liste_der_gr%C3%B6%C3%9Ften_deutschen_Onshore-Windparks&amp;language=de&amp;title=Windpark+Ullersdorf" TargetMode="External"/><Relationship Id="rId546" Type="http://schemas.openxmlformats.org/officeDocument/2006/relationships/hyperlink" Target="https://second.wiki/link?to=stc3bcdenitz-schc3b6nermark&amp;lang=en&amp;alt=https://es.wikipedia.org/wiki/St%C3%BCdenitz-Sch%C3%B6nermark&amp;source=liste_der_grc3b6c39ften_deutschen_onshore-windparks" TargetMode="External"/><Relationship Id="rId78" Type="http://schemas.openxmlformats.org/officeDocument/2006/relationships/hyperlink" Target="https://en.wikipedia.org/wiki/List_of_offshore_wind_farms_in_Germany" TargetMode="External"/><Relationship Id="rId101" Type="http://schemas.openxmlformats.org/officeDocument/2006/relationships/hyperlink" Target="https://second.wiki/link?to=enercone-40&amp;lang=en&amp;alt=https://es.wikipedia.org/wiki/Enercon" TargetMode="External"/><Relationship Id="rId143" Type="http://schemas.openxmlformats.org/officeDocument/2006/relationships/hyperlink" Target="https://second.wiki/link?to=thc3bcga&amp;lang=en&amp;alt=https://es.wikipedia.org/wiki/Th%C3%BCga&amp;source=liste_der_grc3b6c39ften_deutschen_onshore-windparks" TargetMode="External"/><Relationship Id="rId185" Type="http://schemas.openxmlformats.org/officeDocument/2006/relationships/hyperlink" Target="https://second.wiki/link?to=liste_der_windkraftanlagen_von_enercone-70&amp;lang=en&amp;alt=https://es.wikipedia.org/wiki/Liste_der_Windkraftanlagen_von_Enercon" TargetMode="External"/><Relationship Id="rId350" Type="http://schemas.openxmlformats.org/officeDocument/2006/relationships/hyperlink" Target="https://second.wiki/link?to=liste_der_windkraftanlagen_von_enercone-82_e2&amp;lang=en&amp;alt=https://es.wikipedia.org/wiki/Liste_der_Windkraftanlagen_von_Enercon" TargetMode="External"/><Relationship Id="rId406" Type="http://schemas.openxmlformats.org/officeDocument/2006/relationships/hyperlink" Target="https://second.wiki/link?to=hardthausen_am_kocher&amp;lang=en&amp;alt=https://es.wikipedia.org/wiki/Hardthausen_am_Kocher&amp;source=liste_der_grc3b6c39ften_deutschen_onshore-windparks" TargetMode="External"/><Relationship Id="rId9" Type="http://schemas.openxmlformats.org/officeDocument/2006/relationships/hyperlink" Target="https://en.wikipedia.org/wiki/List_of_offshore_wind_farms_in_Germany" TargetMode="External"/><Relationship Id="rId210" Type="http://schemas.openxmlformats.org/officeDocument/2006/relationships/hyperlink" Target="https://second.wiki/link?to=ge_wind_energy15sle&amp;lang=en&amp;alt=https://es.wikipedia.org/wiki/GE_Wind_Energy" TargetMode="External"/><Relationship Id="rId392" Type="http://schemas.openxmlformats.org/officeDocument/2006/relationships/hyperlink" Target="https://second.wiki/link?to=riepe&amp;lang=en&amp;alt=https://es.wikipedia.org/wiki/Riepe&amp;source=liste_der_grc3b6c39ften_deutschen_onshore-windparks" TargetMode="External"/><Relationship Id="rId448" Type="http://schemas.openxmlformats.org/officeDocument/2006/relationships/hyperlink" Target="https://second.wiki/link?to=enertrag&amp;lang=en&amp;alt=https://es.wikipedia.org/wiki/Enertrag&amp;source=liste_der_grc3b6c39ften_deutschen_onshore-windparks" TargetMode="External"/><Relationship Id="rId252" Type="http://schemas.openxmlformats.org/officeDocument/2006/relationships/hyperlink" Target="https://second.wiki/link?to=enertrag&amp;lang=en&amp;alt=https://es.wikipedia.org/wiki/Enertrag&amp;source=liste_der_grc3b6c39ften_deutschen_onshore-windparks" TargetMode="External"/><Relationship Id="rId294" Type="http://schemas.openxmlformats.org/officeDocument/2006/relationships/hyperlink" Target="https://second.wiki/link?to=vestas_wind_systemsvestas&amp;lang=en&amp;alt=https://es.wikipedia.org/wiki/Vestas_Wind_Systems" TargetMode="External"/><Relationship Id="rId308" Type="http://schemas.openxmlformats.org/officeDocument/2006/relationships/hyperlink" Target="https://second.wiki/link?to=fuhrlc3a4nderproduktpalette&amp;lang=en&amp;alt=https://es.wikipedia.org/wiki/Fuhrl%C3%A4nder" TargetMode="External"/><Relationship Id="rId515" Type="http://schemas.openxmlformats.org/officeDocument/2006/relationships/hyperlink" Target="https://geohack.toolforge.org/geohack.php?params=51.422777777778_N_11.834444444444_E_region:DE_type:landmark&amp;pagename=Liste_der_gr%C3%B6%C3%9Ften_deutschen_Onshore-Windparks&amp;language=de&amp;title=Windpark+Gro%C3%9Fe+Schanze" TargetMode="External"/><Relationship Id="rId47" Type="http://schemas.openxmlformats.org/officeDocument/2006/relationships/hyperlink" Target="https://en.wikipedia.org/wiki/Baltic_1_Offshore_Wind_Farm" TargetMode="External"/><Relationship Id="rId89" Type="http://schemas.openxmlformats.org/officeDocument/2006/relationships/hyperlink" Target="https://en.wikipedia.org/wiki/Areva_Wind" TargetMode="External"/><Relationship Id="rId112" Type="http://schemas.openxmlformats.org/officeDocument/2006/relationships/hyperlink" Target="https://second.wiki/link?to=vestas_wind_systemsvestas&amp;lang=en&amp;alt=https://es.wikipedia.org/wiki/Vestas_Wind_Systems" TargetMode="External"/><Relationship Id="rId154" Type="http://schemas.openxmlformats.org/officeDocument/2006/relationships/hyperlink" Target="https://second.wiki/link?to=nessetal&amp;lang=en&amp;alt=https://es.wikipedia.org/wiki/Nessetal&amp;source=liste_der_grc3b6c39ften_deutschen_onshore-windparks" TargetMode="External"/><Relationship Id="rId361" Type="http://schemas.openxmlformats.org/officeDocument/2006/relationships/hyperlink" Target="https://second.wiki/link?to=liste_der_windkraftanlagen_von_enercone-40&amp;lang=en&amp;alt=https://es.wikipedia.org/wiki/Liste_der_Windkraftanlagen_von_Enercon" TargetMode="External"/><Relationship Id="rId557" Type="http://schemas.openxmlformats.org/officeDocument/2006/relationships/hyperlink" Target="https://en.wikipedia.org/wiki/Solar_power_in_Germany" TargetMode="External"/><Relationship Id="rId196" Type="http://schemas.openxmlformats.org/officeDocument/2006/relationships/hyperlink" Target="https://second.wiki/link?to=liste_der_windkraftanlagen_von_enercone-70&amp;lang=en&amp;alt=https://es.wikipedia.org/wiki/Liste_der_Windkraftanlagen_von_Enercon" TargetMode="External"/><Relationship Id="rId417" Type="http://schemas.openxmlformats.org/officeDocument/2006/relationships/hyperlink" Target="https://geohack.toolforge.org/geohack.php?params=49.721111111111_N_7.7219444444444_E_region:DE_type:landmark&amp;pagename=Liste_der_gr%C3%B6%C3%9Ften_deutschen_Onshore-Windparks&amp;language=de&amp;title=Windpark+Lettweiler+H%C3%B6he" TargetMode="External"/><Relationship Id="rId459" Type="http://schemas.openxmlformats.org/officeDocument/2006/relationships/hyperlink" Target="https://geohack.toolforge.org/geohack.php?params=53.817777777778_N_8.0788888888889_E_region:DE_type:landmark&amp;pagename=Liste_der_gr%C3%B6%C3%9Ften_deutschen_Onshore-Windparks&amp;language=de&amp;title=Windpark+Altenbruch" TargetMode="External"/><Relationship Id="rId16" Type="http://schemas.openxmlformats.org/officeDocument/2006/relationships/hyperlink" Target="https://en.wikipedia.org/wiki/E.ON" TargetMode="External"/><Relationship Id="rId221" Type="http://schemas.openxmlformats.org/officeDocument/2006/relationships/hyperlink" Target="https://second.wiki/link?to=ge_wind_energy15sle&amp;lang=en&amp;alt=https://es.wikipedia.org/wiki/GE_Wind_Energy" TargetMode="External"/><Relationship Id="rId263" Type="http://schemas.openxmlformats.org/officeDocument/2006/relationships/hyperlink" Target="https://geohack.toolforge.org/geohack.php?params=52.8675_N_7.1388888888889_E_region:DE_type:landmark&amp;pagename=Liste_der_gr%C3%B6%C3%9Ften_deutschen_Onshore-Windparks&amp;language=de&amp;title=Windpark+Haren" TargetMode="External"/><Relationship Id="rId319" Type="http://schemas.openxmlformats.org/officeDocument/2006/relationships/hyperlink" Target="https://second.wiki/link?to=raguhn-jec39fnitz&amp;lang=en&amp;alt=https://es.wikipedia.org/wiki/Raguhn-Je%C3%9Fnitz&amp;source=liste_der_grc3b6c39ften_deutschen_onshore-windparks" TargetMode="External"/><Relationship Id="rId470" Type="http://schemas.openxmlformats.org/officeDocument/2006/relationships/hyperlink" Target="https://second.wiki/link?to=_20_mw&amp;lang=en&amp;alt=https://es.wikipedia.org/wiki/Liste_der_Windkraftanlagen_von_Enercon" TargetMode="External"/><Relationship Id="rId526" Type="http://schemas.openxmlformats.org/officeDocument/2006/relationships/hyperlink" Target="https://geohack.toolforge.org/geohack.php?params=50.623857302_N_9.153515772_E_region:DE_type:landmark&amp;pagename=Liste_der_gr%C3%B6%C3%9Ften_deutschen_Onshore-Windparks&amp;language=de&amp;title=Windpark+Feldatal" TargetMode="External"/><Relationship Id="rId58" Type="http://schemas.openxmlformats.org/officeDocument/2006/relationships/hyperlink" Target="https://geohack.toolforge.org/geohack.php?pagename=List_of_offshore_wind_farms_in_Germany&amp;params=54_15_43_N_6_24_38_E_" TargetMode="External"/><Relationship Id="rId123" Type="http://schemas.openxmlformats.org/officeDocument/2006/relationships/hyperlink" Target="https://second.wiki/link?to=liste_der_windkraftanlagen_von_enercone-82_e2&amp;lang=en&amp;alt=https://es.wikipedia.org/wiki/Liste_der_Windkraftanlagen_von_Enercon" TargetMode="External"/><Relationship Id="rId330" Type="http://schemas.openxmlformats.org/officeDocument/2006/relationships/hyperlink" Target="https://second.wiki/link?to=liste_der_windkraftanlagen_von_enercone-40&amp;lang=en&amp;alt=https://es.wikipedia.org/wiki/Liste_der_Windkraftanlagen_von_Enercon" TargetMode="External"/><Relationship Id="rId568" Type="http://schemas.openxmlformats.org/officeDocument/2006/relationships/hyperlink" Target="https://en.wikipedia.org/w/index.php?title=Jura_Solar_Park&amp;action=edit&amp;redlink=1" TargetMode="External"/><Relationship Id="rId165" Type="http://schemas.openxmlformats.org/officeDocument/2006/relationships/hyperlink" Target="https://second.wiki/link?to=verbandsgemeinde_weida-land&amp;lang=en&amp;alt=https://es.wikipedia.org/wiki/Verbandsgemeinde_Weida-Land&amp;source=liste_der_grc3b6c39ften_deutschen_onshore-windparks" TargetMode="External"/><Relationship Id="rId372" Type="http://schemas.openxmlformats.org/officeDocument/2006/relationships/hyperlink" Target="https://geohack.toolforge.org/geohack.php?params=51.072777777778_N_11.789444444444_E_region:DE_type:landmark&amp;pagename=Liste_der_gr%C3%B6%C3%9Ften_deutschen_Onshore-Windparks&amp;language=de&amp;title=Windpark+Molau-Leislau" TargetMode="External"/><Relationship Id="rId428" Type="http://schemas.openxmlformats.org/officeDocument/2006/relationships/hyperlink" Target="https://second.wiki/link?to=liste_der_windkraftanlagen_von_enercone-101&amp;lang=en&amp;alt=https://es.wikipedia.org/wiki/Liste_der_Windkraftanlagen_von_Enercon" TargetMode="External"/><Relationship Id="rId232" Type="http://schemas.openxmlformats.org/officeDocument/2006/relationships/hyperlink" Target="https://second.wiki/link?to=repower_systemsc39cberblick_alte_anlagen_onshore&amp;lang=en&amp;alt=https://es.wikipedia.org/wiki/REpower_Systems" TargetMode="External"/><Relationship Id="rId274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481" Type="http://schemas.openxmlformats.org/officeDocument/2006/relationships/hyperlink" Target="https://second.wiki/link?to=liste_der_windkraftanlagentypen_von_enercone-70&amp;lang=en&amp;alt=https://es.wikipedia.org/wiki/Liste_der_Windkraftanlagentypen_von_Enercon" TargetMode="External"/><Relationship Id="rId27" Type="http://schemas.openxmlformats.org/officeDocument/2006/relationships/hyperlink" Target="https://en.wikipedia.org/wiki/Euro" TargetMode="External"/><Relationship Id="rId69" Type="http://schemas.openxmlformats.org/officeDocument/2006/relationships/hyperlink" Target="https://en.wikipedia.org/wiki/Siemens_Wind_Power" TargetMode="External"/><Relationship Id="rId134" Type="http://schemas.openxmlformats.org/officeDocument/2006/relationships/hyperlink" Target="https://second.wiki/link?to=liste_der_windkraftanlagen_von_enercone-126&amp;lang=en&amp;alt=https://es.wikipedia.org/wiki/Liste_der_Windkraftanlagen_von_Enercon" TargetMode="External"/><Relationship Id="rId537" Type="http://schemas.openxmlformats.org/officeDocument/2006/relationships/hyperlink" Target="https://second.wiki/link?to=hermannsburg&amp;lang=en&amp;alt=https://es.wikipedia.org/wiki/Hermannsburg&amp;source=liste_der_grc3b6c39ften_deutschen_onshore-windparks" TargetMode="External"/><Relationship Id="rId579" Type="http://schemas.openxmlformats.org/officeDocument/2006/relationships/hyperlink" Target="https://en.wikipedia.org/wiki/Mengkofen_Solar_Park" TargetMode="External"/><Relationship Id="rId80" Type="http://schemas.openxmlformats.org/officeDocument/2006/relationships/hyperlink" Target="https://geohack.toolforge.org/geohack.php?pagename=List_of_offshore_wind_farms_in_Germany&amp;params=53_41_24_N_6_28_48_E_" TargetMode="External"/><Relationship Id="rId176" Type="http://schemas.openxmlformats.org/officeDocument/2006/relationships/hyperlink" Target="https://second.wiki/link?to=energiequelle_unternehmen&amp;lang=en&amp;alt=https://es.wikipedia.org/wiki/Energiequelle_(Unternehmen)&amp;source=liste_der_grc3b6c39ften_deutschen_onshore-windparks" TargetMode="External"/><Relationship Id="rId341" Type="http://schemas.openxmlformats.org/officeDocument/2006/relationships/hyperlink" Target="https://second.wiki/link?to=liste_der_windkraftanlagen_von_enercone-82_e2&amp;lang=en&amp;alt=https://es.wikipedia.org/wiki/Liste_der_Windkraftanlagen_von_Enercon" TargetMode="External"/><Relationship Id="rId383" Type="http://schemas.openxmlformats.org/officeDocument/2006/relationships/hyperlink" Target="https://second.wiki/link?to=ge_wind_energy15sle&amp;lang=en&amp;alt=https://es.wikipedia.org/wiki/GE_Wind_Energy" TargetMode="External"/><Relationship Id="rId439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201" Type="http://schemas.openxmlformats.org/officeDocument/2006/relationships/hyperlink" Target="https://second.wiki/link?to=enercon&amp;lang=en&amp;alt=https://es.wikipedia.org/wiki/Enercon&amp;source=liste_der_grc3b6c39ften_deutschen_onshore-windparks" TargetMode="External"/><Relationship Id="rId243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285" Type="http://schemas.openxmlformats.org/officeDocument/2006/relationships/hyperlink" Target="https://second.wiki/link?to=ketzin&amp;lang=en&amp;alt=https://es.wikipedia.org/wiki/Ketzin&amp;source=liste_der_grc3b6c39ften_deutschen_onshore-windparks" TargetMode="External"/><Relationship Id="rId450" Type="http://schemas.openxmlformats.org/officeDocument/2006/relationships/hyperlink" Target="https://second.wiki/link?to=liste_der_windkraftanlagentypen_von_enercone-82_e2&amp;lang=en&amp;alt=https://es.wikipedia.org/wiki/Liste_der_Windkraftanlagentypen_von_Enercon" TargetMode="External"/><Relationship Id="rId506" Type="http://schemas.openxmlformats.org/officeDocument/2006/relationships/hyperlink" Target="https://second.wiki/link?to=liste_der_windkraftanlagen_von_enercone-48&amp;lang=en&amp;alt=https://es.wikipedia.org/wiki/Liste_der_Windkraftanlagen_von_Enercon" TargetMode="External"/><Relationship Id="rId38" Type="http://schemas.openxmlformats.org/officeDocument/2006/relationships/hyperlink" Target="https://geohack.toolforge.org/geohack.php?pagename=List_of_offshore_wind_farms_in_Germany&amp;params=55_01_08_N_7_46_26_E_" TargetMode="External"/><Relationship Id="rId103" Type="http://schemas.openxmlformats.org/officeDocument/2006/relationships/hyperlink" Target="https://second.wiki/link?to=liste_der_windkraftanlagen_von_enercone-48&amp;lang=en&amp;alt=https://es.wikipedia.org/wiki/Liste_der_Windkraftanlagen_von_Enercon" TargetMode="External"/><Relationship Id="rId310" Type="http://schemas.openxmlformats.org/officeDocument/2006/relationships/hyperlink" Target="https://second.wiki/link?to=_20_mw&amp;lang=en&amp;alt=https://es.wikipedia.org/wiki/Liste_der_Windkraftanlagen_von_Enercon" TargetMode="External"/><Relationship Id="rId492" Type="http://schemas.openxmlformats.org/officeDocument/2006/relationships/hyperlink" Target="https://second.wiki/link?to=_20_mw&amp;lang=en&amp;alt=https://es.wikipedia.org/wiki/Liste_der_Windkraftanlagen_von_Enercon" TargetMode="External"/><Relationship Id="rId548" Type="http://schemas.openxmlformats.org/officeDocument/2006/relationships/hyperlink" Target="https://en.wikipedia.org/wiki/Nameplate_capacity" TargetMode="External"/><Relationship Id="rId91" Type="http://schemas.openxmlformats.org/officeDocument/2006/relationships/hyperlink" Target="https://en.wikipedia.org/wiki/Veja_Mate_Offshore_Wind_Farm" TargetMode="External"/><Relationship Id="rId145" Type="http://schemas.openxmlformats.org/officeDocument/2006/relationships/hyperlink" Target="https://geohack.toolforge.org/geohack.php?params=52.515833333333_N_11.780833333333_E_region:DE_type:landmark&amp;pagename=Liste_der_gr%C3%B6%C3%9Ften_deutschen_Onshore-Windparks&amp;language=de&amp;title=Windpark+H%C3%BCselitz" TargetMode="External"/><Relationship Id="rId187" Type="http://schemas.openxmlformats.org/officeDocument/2006/relationships/hyperlink" Target="https://second.wiki/link?to=jc3bcterbog&amp;lang=en&amp;alt=https://es.wikipedia.org/wiki/J%C3%BCterbog&amp;source=liste_der_grc3b6c39ften_deutschen_onshore-windparks" TargetMode="External"/><Relationship Id="rId352" Type="http://schemas.openxmlformats.org/officeDocument/2006/relationships/hyperlink" Target="https://geohack.toolforge.org/geohack.php?params=51.040555555556_N_11.620277777778_E_region:DE_type:landmark&amp;pagename=Liste_der_gr%C3%B6%C3%9Ften_deutschen_Onshore-Windparks&amp;language=de&amp;title=Windpark+Eckolst%C3%A4dt" TargetMode="External"/><Relationship Id="rId394" Type="http://schemas.openxmlformats.org/officeDocument/2006/relationships/hyperlink" Target="https://second.wiki/link?to=_20_mw&amp;lang=en&amp;alt=https://es.wikipedia.org/wiki/Liste_der_Windkraftanlagen_von_Enercon" TargetMode="External"/><Relationship Id="rId408" Type="http://schemas.openxmlformats.org/officeDocument/2006/relationships/hyperlink" Target="https://second.wiki/link?to=mc3b6ckmc3bchl&amp;lang=en&amp;alt=https://es.wikipedia.org/wiki/M%C3%B6ckm%C3%BChl&amp;source=liste_der_grc3b6c39ften_deutschen_onshore-windparks" TargetMode="External"/><Relationship Id="rId212" Type="http://schemas.openxmlformats.org/officeDocument/2006/relationships/hyperlink" Target="https://second.wiki/link?to=hohe_bc3b6rde&amp;lang=en&amp;alt=https://es.wikipedia.org/wiki/Hohe_B%C3%B6rde&amp;source=liste_der_grc3b6c39ften_deutschen_onshore-windparks" TargetMode="External"/><Relationship Id="rId254" Type="http://schemas.openxmlformats.org/officeDocument/2006/relationships/hyperlink" Target="https://second.wiki/link?to=_76_mw_erste_versionen_60&amp;lang=en&amp;alt=https://es.wikipedia.org/wiki/Liste_der_Windkraftanlagen_von_Enercon" TargetMode="External"/><Relationship Id="rId49" Type="http://schemas.openxmlformats.org/officeDocument/2006/relationships/hyperlink" Target="https://en.wikipedia.org/wiki/Siemens_Wind_Power" TargetMode="External"/><Relationship Id="rId114" Type="http://schemas.openxmlformats.org/officeDocument/2006/relationships/hyperlink" Target="https://second.wiki/link?to=repower_systemsc39cberblick_anlagen_onshore&amp;lang=en&amp;alt=https://es.wikipedia.org/wiki/REpower_Systems" TargetMode="External"/><Relationship Id="rId296" Type="http://schemas.openxmlformats.org/officeDocument/2006/relationships/hyperlink" Target="https://second.wiki/link?to=randowtal&amp;lang=en&amp;alt=https://es.wikipedia.org/wiki/Randowtal&amp;source=liste_der_grc3b6c39ften_deutschen_onshore-windparks" TargetMode="External"/><Relationship Id="rId461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517" Type="http://schemas.openxmlformats.org/officeDocument/2006/relationships/hyperlink" Target="https://second.wiki/link?to=repower_systems3xm-baureihe&amp;lang=en&amp;alt=https://es.wikipedia.org/wiki/REpower_Systems" TargetMode="External"/><Relationship Id="rId559" Type="http://schemas.openxmlformats.org/officeDocument/2006/relationships/hyperlink" Target="https://en.wikipedia.org/wiki/Lieberose_Photovoltaic_Park" TargetMode="External"/><Relationship Id="rId60" Type="http://schemas.openxmlformats.org/officeDocument/2006/relationships/hyperlink" Target="https://en.wikipedia.org/wiki/Gode_Wind" TargetMode="External"/><Relationship Id="rId156" Type="http://schemas.openxmlformats.org/officeDocument/2006/relationships/hyperlink" Target="https://second.wiki/link?to=enercon&amp;lang=en&amp;alt=https://es.wikipedia.org/wiki/Enercon&amp;source=liste_der_grc3b6c39ften_deutschen_onshore-windparks" TargetMode="External"/><Relationship Id="rId198" Type="http://schemas.openxmlformats.org/officeDocument/2006/relationships/hyperlink" Target="https://second.wiki/link?to=enercone-82&amp;lang=en&amp;alt=https://es.wikipedia.org/wiki/Enercon" TargetMode="External"/><Relationship Id="rId321" Type="http://schemas.openxmlformats.org/officeDocument/2006/relationships/hyperlink" Target="https://second.wiki/link?to=enertrag&amp;lang=en&amp;alt=https://es.wikipedia.org/wiki/Enertrag&amp;source=liste_der_grc3b6c39ften_deutschen_onshore-windparks" TargetMode="External"/><Relationship Id="rId363" Type="http://schemas.openxmlformats.org/officeDocument/2006/relationships/hyperlink" Target="https://second.wiki/link?to=liste_der_windkraftanlagen_von_enercone-82&amp;lang=en&amp;alt=https://es.wikipedia.org/wiki/Liste_der_Windkraftanlagen_von_Enercon" TargetMode="External"/><Relationship Id="rId419" Type="http://schemas.openxmlformats.org/officeDocument/2006/relationships/hyperlink" Target="https://second.wiki/link?to=_275-120&amp;lang=en&amp;alt=https://es.wikipedia.org/wiki/GE_Wind_Energy" TargetMode="External"/><Relationship Id="rId570" Type="http://schemas.openxmlformats.org/officeDocument/2006/relationships/hyperlink" Target="https://en.wikipedia.org/wiki/J%C3%A4nnersdorf_Solar_Park" TargetMode="External"/><Relationship Id="rId223" Type="http://schemas.openxmlformats.org/officeDocument/2006/relationships/hyperlink" Target="https://second.wiki/link?to=vestas_wind_systemsvestas&amp;lang=en&amp;alt=https://es.wikipedia.org/wiki/Vestas_Wind_Systems" TargetMode="External"/><Relationship Id="rId430" Type="http://schemas.openxmlformats.org/officeDocument/2006/relationships/hyperlink" Target="https://second.wiki/link?to=ulrichstein&amp;lang=en&amp;alt=https://es.wikipedia.org/wiki/Ulrichstein&amp;source=liste_der_grc3b6c39ften_deutschen_onshore-windparks" TargetMode="External"/><Relationship Id="rId18" Type="http://schemas.openxmlformats.org/officeDocument/2006/relationships/hyperlink" Target="https://en.wikipedia.org/wiki/Amrumbank_West" TargetMode="External"/><Relationship Id="rId265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472" Type="http://schemas.openxmlformats.org/officeDocument/2006/relationships/hyperlink" Target="https://second.wiki/link?to=samtgemeinde_sittensen&amp;lang=en&amp;alt=https://es.wikipedia.org/wiki/Samtgemeinde_Sittensen&amp;source=liste_der_grc3b6c39ften_deutschen_onshore-windparks" TargetMode="External"/><Relationship Id="rId528" Type="http://schemas.openxmlformats.org/officeDocument/2006/relationships/hyperlink" Target="https://second.wiki/link?to=verbandsgemeinde_weida-land&amp;lang=en&amp;alt=https://es.wikipedia.org/wiki/Verbandsgemeinde_Weida-Land&amp;source=liste_der_grc3b6c39ften_deutschen_onshore-windparks" TargetMode="External"/><Relationship Id="rId125" Type="http://schemas.openxmlformats.org/officeDocument/2006/relationships/hyperlink" Target="https://second.wiki/link?to=liste_der_windkraftanlagentypen_von_enercon&amp;lang=en&amp;alt=https://es.wikipedia.org/wiki/Liste_der_Windkraftanlagentypen_von_Enercon&amp;source=liste_der_grc3b6c39ften_deutschen_onshore-windparks" TargetMode="External"/><Relationship Id="rId167" Type="http://schemas.openxmlformats.org/officeDocument/2006/relationships/hyperlink" Target="https://second.wiki/link?to=heag_sc3bcdhessische_energie&amp;lang=en&amp;alt=https://es.wikipedia.org/wiki/HEAG_S%C3%BCdhessische_Energie&amp;source=liste_der_grc3b6c39ften_deutschen_onshore-windparks" TargetMode="External"/><Relationship Id="rId332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374" Type="http://schemas.openxmlformats.org/officeDocument/2006/relationships/hyperlink" Target="https://second.wiki/link?to=fehmarnwindkraftanlagen&amp;lang=en&amp;alt=https://es.wikipedia.org/wiki/Fehmarn" TargetMode="External"/><Relationship Id="rId581" Type="http://schemas.openxmlformats.org/officeDocument/2006/relationships/drawing" Target="../drawings/drawing3.xml"/><Relationship Id="rId71" Type="http://schemas.openxmlformats.org/officeDocument/2006/relationships/hyperlink" Target="https://en.wikipedia.org/wiki/List_of_offshore_wind_farms_in_Germany" TargetMode="External"/><Relationship Id="rId234" Type="http://schemas.openxmlformats.org/officeDocument/2006/relationships/hyperlink" Target="https://second.wiki/link?to=aschersleben&amp;lang=en&amp;alt=https://es.wikipedia.org/wiki/Aschersleben&amp;source=liste_der_grc3b6c39ften_deutschen_onshore-windparks" TargetMode="External"/><Relationship Id="rId2" Type="http://schemas.openxmlformats.org/officeDocument/2006/relationships/hyperlink" Target="https://en.wikipedia.org/wiki/MegaWatt" TargetMode="External"/><Relationship Id="rId29" Type="http://schemas.openxmlformats.org/officeDocument/2006/relationships/hyperlink" Target="https://en.wikipedia.org/wiki/Siemens_Wind_Power" TargetMode="External"/><Relationship Id="rId276" Type="http://schemas.openxmlformats.org/officeDocument/2006/relationships/hyperlink" Target="https://second.wiki/link?to=vestas_wind_systemsvestas&amp;lang=en&amp;alt=https://es.wikipedia.org/wiki/Vestas_Wind_Systems" TargetMode="External"/><Relationship Id="rId441" Type="http://schemas.openxmlformats.org/officeDocument/2006/relationships/hyperlink" Target="https://second.wiki/link?to=liste_der_windkraftanlagen_von_enercone-58&amp;lang=en&amp;alt=https://es.wikipedia.org/wiki/Liste_der_Windkraftanlagen_von_Enercon" TargetMode="External"/><Relationship Id="rId483" Type="http://schemas.openxmlformats.org/officeDocument/2006/relationships/hyperlink" Target="https://second.wiki/link?to=adorf_diemelsee&amp;lang=en&amp;alt=https://es.wikipedia.org/wiki/Adorf_(Diemelsee)&amp;source=liste_der_grc3b6c39ften_deutschen_onshore-windparks" TargetMode="External"/><Relationship Id="rId539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40" Type="http://schemas.openxmlformats.org/officeDocument/2006/relationships/hyperlink" Target="https://en.wikipedia.org/wiki/List_of_offshore_wind_farms_in_Germany" TargetMode="External"/><Relationship Id="rId136" Type="http://schemas.openxmlformats.org/officeDocument/2006/relationships/hyperlink" Target="https://second.wiki/link?to=vestas_wind_systemsvestas&amp;lang=en&amp;alt=https://es.wikipedia.org/wiki/Vestas_Wind_Systems" TargetMode="External"/><Relationship Id="rId178" Type="http://schemas.openxmlformats.org/officeDocument/2006/relationships/hyperlink" Target="https://second.wiki/link?to=vestas_wind_systemsvestas&amp;lang=en&amp;alt=https://es.wikipedia.org/wiki/Vestas_Wind_Systems" TargetMode="External"/><Relationship Id="rId301" Type="http://schemas.openxmlformats.org/officeDocument/2006/relationships/hyperlink" Target="https://second.wiki/link?to=vestas_wind_systemsvestas&amp;lang=en&amp;alt=https://es.wikipedia.org/wiki/Vestas_Wind_Systems" TargetMode="External"/><Relationship Id="rId343" Type="http://schemas.openxmlformats.org/officeDocument/2006/relationships/hyperlink" Target="https://second.wiki/link?to=hunsrc3bcck&amp;lang=en&amp;alt=https://es.wikipedia.org/wiki/Verbandsgemeinde_Simmern/Hunsr%C3%BCck&amp;source=liste_der_grc3b6c39ften_deutschen_onshore-windparks" TargetMode="External"/><Relationship Id="rId550" Type="http://schemas.openxmlformats.org/officeDocument/2006/relationships/hyperlink" Target="https://en.wikipedia.org/wiki/Solar_power_in_Germany" TargetMode="External"/><Relationship Id="rId82" Type="http://schemas.openxmlformats.org/officeDocument/2006/relationships/hyperlink" Target="https://en.wikipedia.org/wiki/Euro" TargetMode="External"/><Relationship Id="rId203" Type="http://schemas.openxmlformats.org/officeDocument/2006/relationships/hyperlink" Target="https://second.wiki/link?to=huy_gemeinde&amp;lang=en&amp;alt=https://es.wikipedia.org/wiki/Huy_(Gemeinde)&amp;source=liste_der_grc3b6c39ften_deutschen_onshore-windparks" TargetMode="External"/><Relationship Id="rId385" Type="http://schemas.openxmlformats.org/officeDocument/2006/relationships/hyperlink" Target="https://geohack.toolforge.org/geohack.php?params=51.6425_N_11.658333333333_E_region:DE_type:landmark&amp;pagename=Liste_der_gr%C3%B6%C3%9Ften_deutschen_Onshore-Windparks&amp;language=de&amp;title=Windpark+Gerbstedt-Ihlewitz" TargetMode="External"/><Relationship Id="rId245" Type="http://schemas.openxmlformats.org/officeDocument/2006/relationships/hyperlink" Target="https://second.wiki/link?to=groc39fefehn&amp;lang=en&amp;alt=https://es.wikipedia.org/wiki/Gro%C3%9Fefehn&amp;source=liste_der_grc3b6c39ften_deutschen_onshore-windparks" TargetMode="External"/><Relationship Id="rId287" Type="http://schemas.openxmlformats.org/officeDocument/2006/relationships/hyperlink" Target="https://second.wiki/link?to=senvion3xm-baureihe&amp;lang=en&amp;alt=https://es.wikipedia.org/wiki/Senvion" TargetMode="External"/><Relationship Id="rId410" Type="http://schemas.openxmlformats.org/officeDocument/2006/relationships/hyperlink" Target="https://geohack.toolforge.org/geohack.php?params=49.296111111111_N_9.4155555555556_E_region:DE-BW_type:landmark&amp;pagename=Liste_der_gr%C3%B6%C3%9Ften_deutschen_Onshore-Windparks&amp;language=de&amp;title=Windpark+Hardth%C3%A4user+Wald" TargetMode="External"/><Relationship Id="rId452" Type="http://schemas.openxmlformats.org/officeDocument/2006/relationships/hyperlink" Target="https://second.wiki/link?to=schc3b6neseiffen&amp;lang=en&amp;alt=https://es.wikipedia.org/wiki/Sch%C3%B6neseiffen&amp;source=liste_der_grc3b6c39ften_deutschen_onshore-windparks" TargetMode="External"/><Relationship Id="rId494" Type="http://schemas.openxmlformats.org/officeDocument/2006/relationships/hyperlink" Target="https://geohack.toolforge.org/geohack.php?params=53.396666666667_N_14.169166666667_E_region:DE_type:landmark&amp;pagename=Liste_der_gr%C3%B6%C3%9Ften_deutschen_Onshore-Windparks&amp;language=de&amp;title=Windfeld+Wolfsmoor" TargetMode="External"/><Relationship Id="rId508" Type="http://schemas.openxmlformats.org/officeDocument/2006/relationships/hyperlink" Target="https://second.wiki/link?to=verbandsgemeinde_wc3b6llstein&amp;lang=en&amp;alt=https://es.wikipedia.org/wiki/Verbandsgemeinde_W%C3%B6llstein&amp;source=liste_der_grc3b6c39ften_deutschen_onshore-windparks" TargetMode="External"/><Relationship Id="rId105" Type="http://schemas.openxmlformats.org/officeDocument/2006/relationships/hyperlink" Target="https://second.wiki/link?to=_20_mw&amp;lang=en&amp;alt=https://es.wikipedia.org/wiki/Liste_der_Windkraftanlagen_von_Enercon" TargetMode="External"/><Relationship Id="rId147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312" Type="http://schemas.openxmlformats.org/officeDocument/2006/relationships/hyperlink" Target="https://second.wiki/link?to=brilon&amp;lang=en&amp;alt=https://es.wikipedia.org/wiki/Brilon&amp;source=liste_der_grc3b6c39ften_deutschen_onshore-windparks" TargetMode="External"/><Relationship Id="rId354" Type="http://schemas.openxmlformats.org/officeDocument/2006/relationships/hyperlink" Target="https://second.wiki/link?to=nordex_sefrc3bcher_gefertigte_anlagen&amp;lang=en&amp;alt=https://es.wikipedia.org/wiki/Nordex_SE" TargetMode="External"/><Relationship Id="rId51" Type="http://schemas.openxmlformats.org/officeDocument/2006/relationships/hyperlink" Target="https://en.wikipedia.org/wiki/EnBW" TargetMode="External"/><Relationship Id="rId93" Type="http://schemas.openxmlformats.org/officeDocument/2006/relationships/hyperlink" Target="https://en.wikipedia.org/wiki/Siemens_Wind_Power" TargetMode="External"/><Relationship Id="rId189" Type="http://schemas.openxmlformats.org/officeDocument/2006/relationships/hyperlink" Target="https://second.wiki/link?to=windparks_in_schipkauwindpark_klettwitz&amp;lang=en&amp;alt=https://es.wikipedia.org/wiki/Windparks_in_Schipkau" TargetMode="External"/><Relationship Id="rId396" Type="http://schemas.openxmlformats.org/officeDocument/2006/relationships/hyperlink" Target="https://geohack.toolforge.org/geohack.php?params=53.388055555556_N_7.3777777777778_E_region:DE_type:landmark&amp;pagename=Liste_der_gr%C3%B6%C3%9Ften_deutschen_Onshore-Windparks&amp;language=de&amp;title=Windpark+Ihlow" TargetMode="External"/><Relationship Id="rId561" Type="http://schemas.openxmlformats.org/officeDocument/2006/relationships/hyperlink" Target="https://en.wikipedia.org/wiki/Solar_power_in_Germany" TargetMode="External"/><Relationship Id="rId214" Type="http://schemas.openxmlformats.org/officeDocument/2006/relationships/hyperlink" Target="https://second.wiki/link?to=prokon_unternehmen&amp;lang=en&amp;alt=https://es.wikipedia.org/wiki/Prokon_(Unternehmen)&amp;source=liste_der_grc3b6c39ften_deutschen_onshore-windparks" TargetMode="External"/><Relationship Id="rId256" Type="http://schemas.openxmlformats.org/officeDocument/2006/relationships/hyperlink" Target="https://second.wiki/link?to=verbandsgemeinde_rheinbc3b6llen&amp;lang=en&amp;alt=https://es.wikipedia.org/wiki/Verbandsgemeinde_Rheinb%C3%B6llen&amp;source=liste_der_grc3b6c39ften_deutschen_onshore-windparks" TargetMode="External"/><Relationship Id="rId298" Type="http://schemas.openxmlformats.org/officeDocument/2006/relationships/hyperlink" Target="https://geohack.toolforge.org/geohack.php?params=51.474166666667_N_13.249722222222_E_region:DE_type:landmark&amp;pagename=Liste_der_gr%C3%B6%C3%9Ften_deutschen_Onshore-Windparks&amp;language=de&amp;title=Windfeld+Randowh%C3%B6he" TargetMode="External"/><Relationship Id="rId421" Type="http://schemas.openxmlformats.org/officeDocument/2006/relationships/hyperlink" Target="https://geohack.toolforge.org/geohack.php?params=48.74_N_9.8897222222222_E_region:DE-BW_type:landmark&amp;pagename=Liste_der_gr%C3%B6%C3%9Ften_deutschen_Onshore-Windparks&amp;language=de&amp;title=Windpark+Lauterburg" TargetMode="External"/><Relationship Id="rId463" Type="http://schemas.openxmlformats.org/officeDocument/2006/relationships/hyperlink" Target="https://second.wiki/link?to=repower_systems3xm-baureihe&amp;lang=en&amp;alt=https://es.wikipedia.org/wiki/REpower_Systems" TargetMode="External"/><Relationship Id="rId519" Type="http://schemas.openxmlformats.org/officeDocument/2006/relationships/hyperlink" Target="https://second.wiki/link?to=lc3b6wenstedt&amp;lang=en&amp;alt=https://es.wikipedia.org/wiki/L%C3%B6wenstedt&amp;source=liste_der_grc3b6c39ften_deutschen_onshore-windparks" TargetMode="External"/><Relationship Id="rId116" Type="http://schemas.openxmlformats.org/officeDocument/2006/relationships/hyperlink" Target="https://second.wiki/link?to=vestas_wind_systemsvestas&amp;lang=en&amp;alt=https://es.wikipedia.org/wiki/Vestas_Wind_Systems" TargetMode="External"/><Relationship Id="rId158" Type="http://schemas.openxmlformats.org/officeDocument/2006/relationships/hyperlink" Target="https://second.wiki/link?to=liste_der_windkraftanlagen_von_enercone-70&amp;lang=en&amp;alt=https://es.wikipedia.org/wiki/Liste_der_Windkraftanlagen_von_Enercon" TargetMode="External"/><Relationship Id="rId323" Type="http://schemas.openxmlformats.org/officeDocument/2006/relationships/hyperlink" Target="https://second.wiki/link?to=marienfliec39f&amp;lang=en&amp;alt=https://es.wikipedia.org/wiki/Marienflie%C3%9F&amp;source=liste_der_grc3b6c39ften_deutschen_onshore-windparks" TargetMode="External"/><Relationship Id="rId530" Type="http://schemas.openxmlformats.org/officeDocument/2006/relationships/hyperlink" Target="https://geohack.toolforge.org/geohack.php?params=51.413055555556_N_11.587222222222_E_region:DE_type:landmark&amp;pagename=Liste_der_gr%C3%B6%C3%9Ften_deutschen_Onshore-Windparks&amp;language=de&amp;title=Windpark+Farnst%C3%A4dt" TargetMode="External"/><Relationship Id="rId20" Type="http://schemas.openxmlformats.org/officeDocument/2006/relationships/hyperlink" Target="https://en.wikipedia.org/wiki/Siemens_Wind_Power" TargetMode="External"/><Relationship Id="rId62" Type="http://schemas.openxmlformats.org/officeDocument/2006/relationships/hyperlink" Target="https://en.wikipedia.org/wiki/Siemens_Wind_Power" TargetMode="External"/><Relationship Id="rId365" Type="http://schemas.openxmlformats.org/officeDocument/2006/relationships/hyperlink" Target="https://second.wiki/link?to=rodeberg&amp;lang=en&amp;alt=https://es.wikipedia.org/wiki/Rodeberg&amp;source=liste_der_grc3b6c39ften_deutschen_onshore-windparks" TargetMode="External"/><Relationship Id="rId572" Type="http://schemas.openxmlformats.org/officeDocument/2006/relationships/hyperlink" Target="https://en.wikipedia.org/wiki/Reckahn_Solar_Park" TargetMode="External"/><Relationship Id="rId225" Type="http://schemas.openxmlformats.org/officeDocument/2006/relationships/hyperlink" Target="https://second.wiki/link?to=liste_der_windkraftanlagen_von_enercone-82&amp;lang=en&amp;alt=https://es.wikipedia.org/wiki/Liste_der_Windkraftanlagen_von_Enercon" TargetMode="External"/><Relationship Id="rId267" Type="http://schemas.openxmlformats.org/officeDocument/2006/relationships/hyperlink" Target="https://second.wiki/link?to=liste_der_windkraftanlagen_von_enercone-112&amp;lang=en&amp;alt=https://es.wikipedia.org/wiki/Liste_der_Windkraftanlagen_von_Enercon" TargetMode="External"/><Relationship Id="rId432" Type="http://schemas.openxmlformats.org/officeDocument/2006/relationships/hyperlink" Target="https://second.wiki/link?to=siemens_gamesa&amp;lang=en&amp;alt=https://es.wikipedia.org/wiki/Siemens_Gamesa&amp;source=liste_der_grc3b6c39ften_deutschen_onshore-windparks" TargetMode="External"/><Relationship Id="rId474" Type="http://schemas.openxmlformats.org/officeDocument/2006/relationships/hyperlink" Target="https://second.wiki/link?to=liste_der_windkraftanlagen_von_enercone-82_e2&amp;lang=en&amp;alt=https://es.wikipedia.org/wiki/Liste_der_Windkraftanlagen_von_Enercon" TargetMode="External"/><Relationship Id="rId127" Type="http://schemas.openxmlformats.org/officeDocument/2006/relationships/hyperlink" Target="https://second.wiki/link?to=amt_treptower_tollensewinkel&amp;lang=en&amp;alt=https://es.wikipedia.org/wiki/Amt_Treptower_Tollensewinkel&amp;source=liste_der_grc3b6c39ften_deutschen_onshore-windparks" TargetMode="External"/><Relationship Id="rId31" Type="http://schemas.openxmlformats.org/officeDocument/2006/relationships/hyperlink" Target="https://en.wikipedia.org/wiki/List_of_offshore_wind_farms_in_Germany" TargetMode="External"/><Relationship Id="rId73" Type="http://schemas.openxmlformats.org/officeDocument/2006/relationships/hyperlink" Target="https://geohack.toolforge.org/geohack.php?pagename=List_of_offshore_wind_farms_in_Germany&amp;params=53_58_44_N_6_48_50_E_" TargetMode="External"/><Relationship Id="rId169" Type="http://schemas.openxmlformats.org/officeDocument/2006/relationships/hyperlink" Target="https://second.wiki/link?to=liste_der_windkraftanlagen_von_enercone-40&amp;lang=en&amp;alt=https://es.wikipedia.org/wiki/Liste_der_Windkraftanlagen_von_Enercon" TargetMode="External"/><Relationship Id="rId334" Type="http://schemas.openxmlformats.org/officeDocument/2006/relationships/hyperlink" Target="https://second.wiki/link?to=vestas_wind_systemsvestas&amp;lang=en&amp;alt=https://es.wikipedia.org/wiki/Vestas_Wind_Systems" TargetMode="External"/><Relationship Id="rId376" Type="http://schemas.openxmlformats.org/officeDocument/2006/relationships/hyperlink" Target="https://second.wiki/link?to=fehmarn&amp;lang=en&amp;alt=https://es.wikipedia.org/wiki/Fehmarn&amp;source=liste_der_grc3b6c39ften_deutschen_onshore-windparks" TargetMode="External"/><Relationship Id="rId541" Type="http://schemas.openxmlformats.org/officeDocument/2006/relationships/hyperlink" Target="https://second.wiki/link?to=kyritz&amp;lang=en&amp;alt=https://es.wikipedia.org/wiki/Kyritz&amp;source=liste_der_grc3b6c39ften_deutschen_onshore-windparks" TargetMode="External"/><Relationship Id="rId4" Type="http://schemas.openxmlformats.org/officeDocument/2006/relationships/hyperlink" Target="https://en.wikipedia.org/wiki/Project_commissioning" TargetMode="External"/><Relationship Id="rId180" Type="http://schemas.openxmlformats.org/officeDocument/2006/relationships/hyperlink" Target="https://second.wiki/link?to=liste_der_windkraftanlagen_von_enercone-82_e2&amp;lang=en&amp;alt=https://es.wikipedia.org/wiki/Liste_der_Windkraftanlagen_von_Enercon" TargetMode="External"/><Relationship Id="rId236" Type="http://schemas.openxmlformats.org/officeDocument/2006/relationships/hyperlink" Target="https://geohack.toolforge.org/geohack.php?params=51.798611111111_N_11.491944444444_E_region:DE_type:landmark&amp;pagename=Liste_der_gr%C3%B6%C3%9Ften_deutschen_Onshore-Windparks&amp;language=de&amp;title=Windpark+Aschersleben-Giersleben" TargetMode="External"/><Relationship Id="rId278" Type="http://schemas.openxmlformats.org/officeDocument/2006/relationships/hyperlink" Target="https://second.wiki/link?to=fuhrlc3a4nderproduktpalette&amp;lang=en&amp;alt=https://es.wikipedia.org/wiki/Fuhrl%C3%A4nder" TargetMode="External"/><Relationship Id="rId401" Type="http://schemas.openxmlformats.org/officeDocument/2006/relationships/hyperlink" Target="https://second.wiki/link?to=verbandsgemeinde_wc3b6rrstadt&amp;lang=en&amp;alt=https://es.wikipedia.org/wiki/Verbandsgemeinde_W%C3%B6rrstadt&amp;source=liste_der_grc3b6c39ften_deutschen_onshore-windparks" TargetMode="External"/><Relationship Id="rId443" Type="http://schemas.openxmlformats.org/officeDocument/2006/relationships/hyperlink" Target="https://second.wiki/link?to=ge_wind_energy15sle&amp;lang=en&amp;alt=https://es.wikipedia.org/wiki/GE_Wind_Energy" TargetMode="External"/><Relationship Id="rId303" Type="http://schemas.openxmlformats.org/officeDocument/2006/relationships/hyperlink" Target="https://geohack.toolforge.org/geohack.php?params=52.176388888889_N_11.3_E_region:DE_type:landmark&amp;pagename=Liste_der_gr%C3%B6%C3%9Ften_deutschen_Onshore-Windparks&amp;language=de&amp;title=Windpark+Hakenstedt" TargetMode="External"/><Relationship Id="rId485" Type="http://schemas.openxmlformats.org/officeDocument/2006/relationships/hyperlink" Target="https://second.wiki/link?to=liste_der_windkraftanlagen_von_enercone-40&amp;lang=en&amp;alt=https://es.wikipedia.org/wiki/Liste_der_Windkraftanlagen_von_Enercon" TargetMode="External"/><Relationship Id="rId42" Type="http://schemas.openxmlformats.org/officeDocument/2006/relationships/hyperlink" Target="https://geohack.toolforge.org/geohack.php?pagename=List_of_offshore_wind_farms_in_Germany&amp;params=55_8_24_N_7_12_0_E_" TargetMode="External"/><Relationship Id="rId84" Type="http://schemas.openxmlformats.org/officeDocument/2006/relationships/hyperlink" Target="https://en.wikipedia.org/wiki/Siemens_Wind_Power" TargetMode="External"/><Relationship Id="rId138" Type="http://schemas.openxmlformats.org/officeDocument/2006/relationships/hyperlink" Target="https://second.wiki/link?to=liste_der_windkraftanlagen_von_enercone-115&amp;lang=en&amp;alt=https://es.wikipedia.org/wiki/Liste_der_Windkraftanlagen_von_Enercon" TargetMode="External"/><Relationship Id="rId345" Type="http://schemas.openxmlformats.org/officeDocument/2006/relationships/hyperlink" Target="https://second.wiki/link?to=energieversorgung_offenbach&amp;lang=en&amp;alt=https://es.wikipedia.org/wiki/Energieversorgung_Offenbach&amp;source=liste_der_grc3b6c39ften_deutschen_onshore-windparks" TargetMode="External"/><Relationship Id="rId387" Type="http://schemas.openxmlformats.org/officeDocument/2006/relationships/hyperlink" Target="https://second.wiki/link?to=ge_wind_energy15sle&amp;lang=en&amp;alt=https://es.wikipedia.org/wiki/GE_Wind_Energy" TargetMode="External"/><Relationship Id="rId510" Type="http://schemas.openxmlformats.org/officeDocument/2006/relationships/hyperlink" Target="https://geohack.toolforge.org/geohack.php?params=49.813333333333_N_8.0177777777778_E_region:DE_type:landmark&amp;pagename=Liste_der_gr%C3%B6%C3%9Ften_deutschen_Onshore-Windparks&amp;language=de&amp;title=Windpark+Gau-Bickelheim" TargetMode="External"/><Relationship Id="rId552" Type="http://schemas.openxmlformats.org/officeDocument/2006/relationships/hyperlink" Target="https://en.wikipedia.org/wiki/Templin_Solar_Park" TargetMode="External"/><Relationship Id="rId191" Type="http://schemas.openxmlformats.org/officeDocument/2006/relationships/hyperlink" Target="https://second.wiki/link?to=vestas_wind_systemsvestas&amp;lang=en&amp;alt=https://es.wikipedia.org/wiki/Vestas_Wind_Systems" TargetMode="External"/><Relationship Id="rId205" Type="http://schemas.openxmlformats.org/officeDocument/2006/relationships/hyperlink" Target="https://geohack.toolforge.org/geohack.php?params=51.989722222222_N_10.833333333333_E_region:DE_type:landmark&amp;pagename=Liste_der_gr%C3%B6%C3%9Ften_deutschen_Onshore-Windparks&amp;language=de&amp;title=Windpark+Druiberg" TargetMode="External"/><Relationship Id="rId247" Type="http://schemas.openxmlformats.org/officeDocument/2006/relationships/hyperlink" Target="https://geohack.toolforge.org/geohack.php?params=53.363055555556_N_7.705_E_region:DE_type:landmark&amp;pagename=Liste_der_gr%C3%B6%C3%9Ften_deutschen_Onshore-Windparks&amp;language=de&amp;title=Windpark+Wiesmoor" TargetMode="External"/><Relationship Id="rId412" Type="http://schemas.openxmlformats.org/officeDocument/2006/relationships/hyperlink" Target="https://second.wiki/link?to=ge_wind_energy15sle&amp;lang=en&amp;alt=https://es.wikipedia.org/wiki/GE_Wind_Energy" TargetMode="External"/><Relationship Id="rId107" Type="http://schemas.openxmlformats.org/officeDocument/2006/relationships/hyperlink" Target="https://second.wiki/link?to=liste_der_windkraftanlagen_von_enercone-115&amp;lang=en&amp;alt=https://es.wikipedia.org/wiki/Liste_der_Windkraftanlagen_von_Enercon" TargetMode="External"/><Relationship Id="rId289" Type="http://schemas.openxmlformats.org/officeDocument/2006/relationships/hyperlink" Target="https://geohack.toolforge.org/geohack.php?params=51.041111111111_N_6.53_E_region:DE_type:landmark&amp;pagename=Liste_der_gr%C3%B6%C3%9Ften_deutschen_Onshore-Windparks&amp;language=de&amp;title=Windpark+K%C3%B6nigshovener+H%C3%B6he" TargetMode="External"/><Relationship Id="rId454" Type="http://schemas.openxmlformats.org/officeDocument/2006/relationships/hyperlink" Target="https://second.wiki/link?to=nordex_sefrc3bcher_gefertigte_anlagen&amp;lang=en&amp;alt=https://es.wikipedia.org/wiki/Nordex_SE" TargetMode="External"/><Relationship Id="rId496" Type="http://schemas.openxmlformats.org/officeDocument/2006/relationships/hyperlink" Target="https://second.wiki/link?to=_30_mw&amp;lang=en&amp;alt=https://es.wikipedia.org/wiki/Liste_der_Windkraftanlagen_von_Enercon" TargetMode="External"/><Relationship Id="rId11" Type="http://schemas.openxmlformats.org/officeDocument/2006/relationships/hyperlink" Target="https://geohack.toolforge.org/geohack.php?pagename=List_of_offshore_wind_farms_in_Germany&amp;params=54_1_0_N_6_36_0_E_" TargetMode="External"/><Relationship Id="rId53" Type="http://schemas.openxmlformats.org/officeDocument/2006/relationships/hyperlink" Target="https://en.wikipedia.org/wiki/Baltic_2_Offshore_Wind_Farm" TargetMode="External"/><Relationship Id="rId149" Type="http://schemas.openxmlformats.org/officeDocument/2006/relationships/hyperlink" Target="https://second.wiki/link?to=_20_mw&amp;lang=en&amp;alt=https://es.wikipedia.org/wiki/Liste_der_Windkraftanlagen_von_Enercon" TargetMode="External"/><Relationship Id="rId314" Type="http://schemas.openxmlformats.org/officeDocument/2006/relationships/hyperlink" Target="https://second.wiki/link?to=ge_wind_energy15sle&amp;lang=en&amp;alt=https://es.wikipedia.org/wiki/GE_Wind_Energy" TargetMode="External"/><Relationship Id="rId356" Type="http://schemas.openxmlformats.org/officeDocument/2006/relationships/hyperlink" Target="https://second.wiki/link?to=verbandsgemeinde_obere_aller&amp;lang=en&amp;alt=https://es.wikipedia.org/wiki/Verbandsgemeinde_Obere_Aller&amp;source=liste_der_grc3b6c39ften_deutschen_onshore-windparks" TargetMode="External"/><Relationship Id="rId398" Type="http://schemas.openxmlformats.org/officeDocument/2006/relationships/hyperlink" Target="https://second.wiki/link?to=liste_der_windkraftanlagen_von_enercone-82&amp;lang=en&amp;alt=https://es.wikipedia.org/wiki/Liste_der_Windkraftanlagen_von_Enercon" TargetMode="External"/><Relationship Id="rId521" Type="http://schemas.openxmlformats.org/officeDocument/2006/relationships/hyperlink" Target="https://second.wiki/link?to=liste_der_windkraftanlagentypen_von_enercone-40&amp;lang=en&amp;alt=https://es.wikipedia.org/wiki/Liste_der_Windkraftanlagentypen_von_Enercon" TargetMode="External"/><Relationship Id="rId563" Type="http://schemas.openxmlformats.org/officeDocument/2006/relationships/hyperlink" Target="https://en.wikipedia.org/wiki/Solar_power_in_Germany" TargetMode="External"/><Relationship Id="rId95" Type="http://schemas.openxmlformats.org/officeDocument/2006/relationships/hyperlink" Target="https://en.wikipedia.org/wiki/List_of_offshore_wind_farms_in_Germany" TargetMode="External"/><Relationship Id="rId160" Type="http://schemas.openxmlformats.org/officeDocument/2006/relationships/hyperlink" Target="https://second.wiki/link?to=liste_der_windkraftanlagen_von_enercone-53&amp;lang=en&amp;alt=https://es.wikipedia.org/wiki/Liste_der_Windkraftanlagen_von_Enercon" TargetMode="External"/><Relationship Id="rId216" Type="http://schemas.openxmlformats.org/officeDocument/2006/relationships/hyperlink" Target="https://second.wiki/link?to=liste_der_windkraftanlagen_von_enercone-40&amp;lang=en&amp;alt=https://es.wikipedia.org/wiki/Liste_der_Windkraftanlagen_von_Enercon" TargetMode="External"/><Relationship Id="rId423" Type="http://schemas.openxmlformats.org/officeDocument/2006/relationships/hyperlink" Target="https://second.wiki/link?to=windparks_in_ulrichsteinwindpark_e2809egoldner_steinrc3bccke2809c&amp;lang=en&amp;alt=https://es.wikipedia.org/wiki/Windparks_in_Ulrichstein" TargetMode="External"/><Relationship Id="rId258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465" Type="http://schemas.openxmlformats.org/officeDocument/2006/relationships/hyperlink" Target="https://second.wiki/link?to=liste_der_windkraftanlagen_von_enercone-115&amp;lang=en&amp;alt=https://es.wikipedia.org/wiki/Liste_der_Windkraftanlagen_von_Enercon" TargetMode="External"/><Relationship Id="rId22" Type="http://schemas.openxmlformats.org/officeDocument/2006/relationships/hyperlink" Target="https://geohack.toolforge.org/geohack.php?pagename=List_of_offshore_wind_farms_in_Germany&amp;params=54_46_59_N_14_07_16_E_" TargetMode="External"/><Relationship Id="rId64" Type="http://schemas.openxmlformats.org/officeDocument/2006/relationships/hyperlink" Target="https://en.wikipedia.org/wiki/List_of_offshore_wind_farms_in_Germany" TargetMode="External"/><Relationship Id="rId118" Type="http://schemas.openxmlformats.org/officeDocument/2006/relationships/hyperlink" Target="https://geohack.toolforge.org/geohack.php?params=54.611111111111_N_8.9036111111111_E_region:DE_type:landmark&amp;pagename=Liste_der_gr%C3%B6%C3%9Ften_deutschen_Onshore-Windparks&amp;language=de&amp;title=Windpark+Reu%C3%9Fenk%C3%B6ge" TargetMode="External"/><Relationship Id="rId325" Type="http://schemas.openxmlformats.org/officeDocument/2006/relationships/hyperlink" Target="https://geohack.toolforge.org/geohack.php?params=53.320833333333_N_12.026944444444_E_region:DE_type:landmark&amp;pagename=Liste_der_gr%C3%B6%C3%9Ften_deutschen_Onshore-Windparks&amp;language=de&amp;title=Windpark+J%C3%A4nnersdorf" TargetMode="External"/><Relationship Id="rId367" Type="http://schemas.openxmlformats.org/officeDocument/2006/relationships/hyperlink" Target="https://geohack.toolforge.org/geohack.php?params=51.2475_N_10.283888888889_E_region:DE_type:landmark&amp;pagename=Liste_der_gr%C3%B6%C3%9Ften_deutschen_Onshore-Windparks&amp;language=de&amp;title=Windpark+B%C3%BCttstedt-Struth" TargetMode="External"/><Relationship Id="rId532" Type="http://schemas.openxmlformats.org/officeDocument/2006/relationships/hyperlink" Target="https://second.wiki/link?to=samtgemeinde_dc3b6rpen&amp;lang=en&amp;alt=https://es.wikipedia.org/wiki/Samtgemeinde_D%C3%B6rpen&amp;source=liste_der_grc3b6c39ften_deutschen_onshore-windparks" TargetMode="External"/><Relationship Id="rId574" Type="http://schemas.openxmlformats.org/officeDocument/2006/relationships/hyperlink" Target="https://en.wikipedia.org/wiki/Krugh%C3%BCtte_Solar_Park" TargetMode="External"/><Relationship Id="rId171" Type="http://schemas.openxmlformats.org/officeDocument/2006/relationships/hyperlink" Target="https://second.wiki/link?to=liste_der_windkraftanlagen_von_enercone-70&amp;lang=en&amp;alt=https://es.wikipedia.org/wiki/Liste_der_Windkraftanlagen_von_Enercon" TargetMode="External"/><Relationship Id="rId227" Type="http://schemas.openxmlformats.org/officeDocument/2006/relationships/hyperlink" Target="https://second.wiki/link?to=gerbstedt&amp;lang=en&amp;alt=https://es.wikipedia.org/wiki/Gerbstedt&amp;source=liste_der_grc3b6c39ften_deutschen_onshore-windparks" TargetMode="External"/><Relationship Id="rId269" Type="http://schemas.openxmlformats.org/officeDocument/2006/relationships/hyperlink" Target="https://second.wiki/link?to=_6_75_mw&amp;lang=en&amp;alt=https://es.wikipedia.org/wiki/Liste_der_Windkraftanlagen_von_Enercon" TargetMode="External"/><Relationship Id="rId434" Type="http://schemas.openxmlformats.org/officeDocument/2006/relationships/hyperlink" Target="https://second.wiki/link?to=gc3bcstow_prenzlauwindfeld_am_lindenberg&amp;lang=en&amp;alt=https://es.wikipedia.org/wiki/G%C3%BCstow_(Prenzlau)" TargetMode="External"/><Relationship Id="rId476" Type="http://schemas.openxmlformats.org/officeDocument/2006/relationships/hyperlink" Target="https://geohack.toolforge.org/geohack.php?params=53.684166666667_N_8.6461111111111_E_region:DE_type:landmark&amp;pagename=Liste_der_gr%C3%B6%C3%9Ften_deutschen_Onshore-Windparks&amp;language=de&amp;title=Windpark+Hol%C3%9Fel" TargetMode="External"/><Relationship Id="rId33" Type="http://schemas.openxmlformats.org/officeDocument/2006/relationships/hyperlink" Target="https://en.wikipedia.org/wiki/%C3%98rsted_(company)" TargetMode="External"/><Relationship Id="rId129" Type="http://schemas.openxmlformats.org/officeDocument/2006/relationships/hyperlink" Target="https://second.wiki/link?to=windpark_stc3b6c39fen-teuchern&amp;lang=en&amp;alt=https://es.wikipedia.org/wiki/Windpark_St%C3%B6%C3%9Fen-Teuchern&amp;source=liste_der_grc3b6c39ften_deutschen_onshore-windparks" TargetMode="External"/><Relationship Id="rId280" Type="http://schemas.openxmlformats.org/officeDocument/2006/relationships/hyperlink" Target="https://geohack.toolforge.org/geohack.php?params=51.975833333333_N_11.451944444444_E_region:DE_type:landmark&amp;pagename=Liste_der_gr%C3%B6%C3%9Ften_deutschen_Onshore-Windparks&amp;language=de&amp;title=Windpark+Egeln-Nord" TargetMode="External"/><Relationship Id="rId336" Type="http://schemas.openxmlformats.org/officeDocument/2006/relationships/hyperlink" Target="https://second.wiki/link?to=stetten_pfalz&amp;lang=en&amp;alt=https://es.wikipedia.org/wiki/Stetten_(Pfalz)&amp;source=liste_der_grc3b6c39ften_deutschen_onshore-windparks" TargetMode="External"/><Relationship Id="rId501" Type="http://schemas.openxmlformats.org/officeDocument/2006/relationships/hyperlink" Target="https://second.wiki/link?to=windpark_ullersdorf&amp;lang=en&amp;alt=https://es.wikipedia.org/wiki/Windpark_Ullersdorf&amp;source=liste_der_grc3b6c39ften_deutschen_onshore-windparks" TargetMode="External"/><Relationship Id="rId543" Type="http://schemas.openxmlformats.org/officeDocument/2006/relationships/hyperlink" Target="https://second.wiki/link?to=zernitz-lohm&amp;lang=en&amp;alt=https://es.wikipedia.org/wiki/Zernitz-Lohm&amp;source=liste_der_grc3b6c39ften_deutschen_onshore-windparks" TargetMode="External"/><Relationship Id="rId75" Type="http://schemas.openxmlformats.org/officeDocument/2006/relationships/hyperlink" Target="https://en.wikipedia.org/wiki/List_of_offshore_wind_farms_in_Germany" TargetMode="External"/><Relationship Id="rId140" Type="http://schemas.openxmlformats.org/officeDocument/2006/relationships/hyperlink" Target="https://second.wiki/link?to=liste_der_windkraftanlagen_von_enercone-138_ep3&amp;lang=en&amp;alt=https://es.wikipedia.org/wiki/Liste_der_Windkraftanlagen_von_Enercon" TargetMode="External"/><Relationship Id="rId182" Type="http://schemas.openxmlformats.org/officeDocument/2006/relationships/hyperlink" Target="https://second.wiki/link?to=verbandsgemeinde_egelner_mulde&amp;lang=en&amp;alt=https://es.wikipedia.org/wiki/Verbandsgemeinde_Egelner_Mulde&amp;source=liste_der_grc3b6c39ften_deutschen_onshore-windparks" TargetMode="External"/><Relationship Id="rId378" Type="http://schemas.openxmlformats.org/officeDocument/2006/relationships/hyperlink" Target="https://second.wiki/link?to=vestas_wind_systemsvestas&amp;lang=en&amp;alt=https://es.wikipedia.org/wiki/Vestas_Wind_Systems" TargetMode="External"/><Relationship Id="rId403" Type="http://schemas.openxmlformats.org/officeDocument/2006/relationships/hyperlink" Target="https://second.wiki/link?to=juwi&amp;lang=en&amp;alt=https://es.wikipedia.org/wiki/Juwi&amp;source=liste_der_grc3b6c39ften_deutschen_onshore-windparks" TargetMode="External"/><Relationship Id="rId6" Type="http://schemas.openxmlformats.org/officeDocument/2006/relationships/hyperlink" Target="https://geohack.toolforge.org/geohack.php?pagename=List_of_offshore_wind_farms_in_Germany&amp;params=54_29_1_N_6_15_8_E_" TargetMode="External"/><Relationship Id="rId238" Type="http://schemas.openxmlformats.org/officeDocument/2006/relationships/hyperlink" Target="https://second.wiki/link?to=nordex_sefrc3bcher_gefertigte_anlagen&amp;lang=en&amp;alt=https://es.wikipedia.org/wiki/Nordex_SE" TargetMode="External"/><Relationship Id="rId445" Type="http://schemas.openxmlformats.org/officeDocument/2006/relationships/hyperlink" Target="https://second.wiki/link?to=nordwestuckermark&amp;lang=en&amp;alt=https://es.wikipedia.org/wiki/Nordwestuckermark&amp;source=liste_der_grc3b6c39ften_deutschen_onshore-windparks" TargetMode="External"/><Relationship Id="rId487" Type="http://schemas.openxmlformats.org/officeDocument/2006/relationships/hyperlink" Target="https://second.wiki/link?to=liste_der_windkraftanlagen_von_enercone-82_e2&amp;lang=en&amp;alt=https://es.wikipedia.org/wiki/Liste_der_Windkraftanlagen_von_Enercon" TargetMode="External"/><Relationship Id="rId291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305" Type="http://schemas.openxmlformats.org/officeDocument/2006/relationships/hyperlink" Target="https://second.wiki/link?to=radlinghausenwindpark&amp;lang=en&amp;alt=https://es.wikipedia.org/wiki/Radlinghausen" TargetMode="External"/><Relationship Id="rId347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512" Type="http://schemas.openxmlformats.org/officeDocument/2006/relationships/hyperlink" Target="https://second.wiki/link?to=windpark_groc39fe_schanze&amp;lang=en&amp;alt=https://es.wikipedia.org/wiki/Windpark_Gro%C3%9Fe_Schanze&amp;source=liste_der_grc3b6c39ften_deutschen_onshore-windparks" TargetMode="External"/><Relationship Id="rId44" Type="http://schemas.openxmlformats.org/officeDocument/2006/relationships/hyperlink" Target="https://en.wikipedia.org/wiki/Vattenfall" TargetMode="External"/><Relationship Id="rId86" Type="http://schemas.openxmlformats.org/officeDocument/2006/relationships/hyperlink" Target="https://en.wikipedia.org/wiki/Stadtwerke_M%C3%BCnchen" TargetMode="External"/><Relationship Id="rId151" Type="http://schemas.openxmlformats.org/officeDocument/2006/relationships/hyperlink" Target="https://second.wiki/link?to=vestas_wind_systemsvestas&amp;lang=en&amp;alt=https://es.wikipedia.org/wiki/Vestas_Wind_Systems" TargetMode="External"/><Relationship Id="rId389" Type="http://schemas.openxmlformats.org/officeDocument/2006/relationships/hyperlink" Target="https://second.wiki/link?to=verbandsgemeinde_saale-wipper&amp;lang=en&amp;alt=https://es.wikipedia.org/wiki/Verbandsgemeinde_Saale-Wipper&amp;source=liste_der_grc3b6c39ften_deutschen_onshore-windparks" TargetMode="External"/><Relationship Id="rId554" Type="http://schemas.openxmlformats.org/officeDocument/2006/relationships/hyperlink" Target="https://en.wikipedia.org/wiki/Solarpark_Finow_Tower" TargetMode="External"/><Relationship Id="rId193" Type="http://schemas.openxmlformats.org/officeDocument/2006/relationships/hyperlink" Target="https://geohack.toolforge.org/geohack.php?params=51.546388888889_N_13.868611111111_E_region:DE_type:landmark&amp;pagename=Liste_der_gr%C3%B6%C3%9Ften_deutschen_Onshore-Windparks&amp;language=de&amp;title=Windpark+Klettwitz" TargetMode="External"/><Relationship Id="rId207" Type="http://schemas.openxmlformats.org/officeDocument/2006/relationships/hyperlink" Target="https://second.wiki/link?to=liste_der_windkraftanlagen_von_enercone-101&amp;lang=en&amp;alt=https://es.wikipedia.org/wiki/Liste_der_Windkraftanlagen_von_Enercon" TargetMode="External"/><Relationship Id="rId249" Type="http://schemas.openxmlformats.org/officeDocument/2006/relationships/hyperlink" Target="https://second.wiki/link?to=liste_der_windkraftanlagen_von_enercone-70&amp;lang=en&amp;alt=https://es.wikipedia.org/wiki/Liste_der_Windkraftanlagen_von_Enercon" TargetMode="External"/><Relationship Id="rId414" Type="http://schemas.openxmlformats.org/officeDocument/2006/relationships/hyperlink" Target="https://second.wiki/link?to=ge_wind_energy25-120&amp;lang=en&amp;alt=https://es.wikipedia.org/wiki/GE_Wind_Energy" TargetMode="External"/><Relationship Id="rId456" Type="http://schemas.openxmlformats.org/officeDocument/2006/relationships/hyperlink" Target="https://second.wiki/link?to=vestas_wind_systemsvestas&amp;lang=en&amp;alt=https://es.wikipedia.org/wiki/Vestas_Wind_Systems" TargetMode="External"/><Relationship Id="rId498" Type="http://schemas.openxmlformats.org/officeDocument/2006/relationships/hyperlink" Target="https://second.wiki/link?to=mc3b6ckern&amp;lang=en&amp;alt=https://es.wikipedia.org/wiki/M%C3%B6ckern&amp;source=liste_der_grc3b6c39ften_deutschen_onshore-windparks" TargetMode="External"/><Relationship Id="rId13" Type="http://schemas.openxmlformats.org/officeDocument/2006/relationships/hyperlink" Target="https://en.wikipedia.org/wiki/REpower" TargetMode="External"/><Relationship Id="rId109" Type="http://schemas.openxmlformats.org/officeDocument/2006/relationships/hyperlink" Target="https://second.wiki/link?to=samtgemeinde_holtriem&amp;lang=en&amp;alt=https://es.wikipedia.org/wiki/Samtgemeinde_Holtriem&amp;source=liste_der_grc3b6c39ften_deutschen_onshore-windparks" TargetMode="External"/><Relationship Id="rId260" Type="http://schemas.openxmlformats.org/officeDocument/2006/relationships/hyperlink" Target="https://second.wiki/link?to=liste_der_windkraftanlagen_von_enercone-82_e2&amp;lang=en&amp;alt=https://es.wikipedia.org/wiki/Liste_der_Windkraftanlagen_von_Enercon" TargetMode="External"/><Relationship Id="rId316" Type="http://schemas.openxmlformats.org/officeDocument/2006/relationships/hyperlink" Target="https://second.wiki/link?to=liste_der_windkraftanlagen_von_enercone-70&amp;lang=en&amp;alt=https://es.wikipedia.org/wiki/Liste_der_Windkraftanlagen_von_Enercon" TargetMode="External"/><Relationship Id="rId523" Type="http://schemas.openxmlformats.org/officeDocument/2006/relationships/hyperlink" Target="https://second.wiki/link?to=enercon_e-115&amp;lang=en&amp;alt=https://es.wikipedia.org/wiki/Enercon_E-115&amp;source=liste_der_grc3b6c39ften_deutschen_onshore-windparks" TargetMode="External"/><Relationship Id="rId55" Type="http://schemas.openxmlformats.org/officeDocument/2006/relationships/hyperlink" Target="https://en.wikipedia.org/wiki/Siemens_Wind_Power" TargetMode="External"/><Relationship Id="rId97" Type="http://schemas.openxmlformats.org/officeDocument/2006/relationships/hyperlink" Target="https://geohack.toolforge.org/geohack.php?pagename=List_of_offshore_wind_farms_in_Germany&amp;params=54_50_2_N_14_4_5_E_&amp;title=Wikinger+Wind+Farm" TargetMode="External"/><Relationship Id="rId120" Type="http://schemas.openxmlformats.org/officeDocument/2006/relationships/hyperlink" Target="https://second.wiki/link?to=vestas_wind_systems&amp;lang=en&amp;alt=https://es.wikipedia.org/wiki/Vestas_Wind_Systems&amp;source=liste_der_grc3b6c39ften_deutschen_onshore-windparks" TargetMode="External"/><Relationship Id="rId358" Type="http://schemas.openxmlformats.org/officeDocument/2006/relationships/hyperlink" Target="https://geohack.toolforge.org/geohack.php?params=52.123333333333_N_11.16_E_region:DE_type:landmark&amp;pagename=Liste_der_gr%C3%B6%C3%9Ften_deutschen_Onshore-Windparks&amp;language=de&amp;title=Windpark+Ausleben-Badeleben-Wormsdorf" TargetMode="External"/><Relationship Id="rId565" Type="http://schemas.openxmlformats.org/officeDocument/2006/relationships/hyperlink" Target="https://en.wikipedia.org/wiki/Waldpolenz_Solar_Park" TargetMode="External"/><Relationship Id="rId162" Type="http://schemas.openxmlformats.org/officeDocument/2006/relationships/hyperlink" Target="https://second.wiki/link?to=liste_der_windkraftanlagen_von_enercone-101&amp;lang=en&amp;alt=https://es.wikipedia.org/wiki/Liste_der_Windkraftanlagen_von_Enercon" TargetMode="External"/><Relationship Id="rId218" Type="http://schemas.openxmlformats.org/officeDocument/2006/relationships/hyperlink" Target="https://second.wiki/link?to=buttstc3a4dt&amp;lang=en&amp;alt=https://es.wikipedia.org/wiki/Buttst%C3%A4dt&amp;source=liste_der_grc3b6c39ften_deutschen_onshore-windparks" TargetMode="External"/><Relationship Id="rId425" Type="http://schemas.openxmlformats.org/officeDocument/2006/relationships/hyperlink" Target="https://second.wiki/link?to=dewind&amp;lang=en&amp;alt=https://es.wikipedia.org/wiki/DeWind&amp;source=liste_der_grc3b6c39ften_deutschen_onshore-windparks" TargetMode="External"/><Relationship Id="rId467" Type="http://schemas.openxmlformats.org/officeDocument/2006/relationships/hyperlink" Target="https://second.wiki/link?to=verbandsgemeinde_alzey-land&amp;lang=en&amp;alt=https://es.wikipedia.org/wiki/Verbandsgemeinde_Alzey-Land&amp;source=liste_der_grc3b6c39ften_deutschen_onshore-windparks" TargetMode="External"/><Relationship Id="rId271" Type="http://schemas.openxmlformats.org/officeDocument/2006/relationships/hyperlink" Target="https://geohack.toolforge.org/geohack.php?params=53.3375_N_7.0958333333333_E_region:DE_type:landmark&amp;pagename=Liste_der_gr%C3%B6%C3%9Ften_deutschen_Onshore-Windparks&amp;language=de&amp;title=Windpark+Wybelsumer+Polder" TargetMode="External"/><Relationship Id="rId24" Type="http://schemas.openxmlformats.org/officeDocument/2006/relationships/hyperlink" Target="https://en.wikipedia.org/wiki/Euro" TargetMode="External"/><Relationship Id="rId66" Type="http://schemas.openxmlformats.org/officeDocument/2006/relationships/hyperlink" Target="https://en.wikipedia.org/wiki/Siemens_Wind_Power" TargetMode="External"/><Relationship Id="rId131" Type="http://schemas.openxmlformats.org/officeDocument/2006/relationships/hyperlink" Target="https://second.wiki/link?to=ge_wind_energy15sle&amp;lang=en&amp;alt=https://es.wikipedia.org/wiki/GE_Wind_Energy" TargetMode="External"/><Relationship Id="rId327" Type="http://schemas.openxmlformats.org/officeDocument/2006/relationships/hyperlink" Target="https://second.wiki/link?to=bismark_altmark&amp;lang=en&amp;alt=https://es.wikipedia.org/wiki/Bismark_(Altmark)&amp;source=liste_der_grc3b6c39ften_deutschen_onshore-windparks" TargetMode="External"/><Relationship Id="rId369" Type="http://schemas.openxmlformats.org/officeDocument/2006/relationships/hyperlink" Target="https://second.wiki/link?to=vestas_wind_systemsvestas&amp;lang=en&amp;alt=https://es.wikipedia.org/wiki/Vestas_Wind_Systems" TargetMode="External"/><Relationship Id="rId534" Type="http://schemas.openxmlformats.org/officeDocument/2006/relationships/hyperlink" Target="https://geohack.toolforge.org/geohack.php?params=52.976666666667_N_7.4158333333333_E_region:DE_type:landmark&amp;pagename=Liste_der_gr%C3%B6%C3%9Ften_deutschen_Onshore-Windparks&amp;language=de&amp;title=Windpark+D%C3%B6rpen-Ost" TargetMode="External"/><Relationship Id="rId576" Type="http://schemas.openxmlformats.org/officeDocument/2006/relationships/hyperlink" Target="https://en.wikipedia.org/wiki/Solarpark_Eiche" TargetMode="External"/><Relationship Id="rId173" Type="http://schemas.openxmlformats.org/officeDocument/2006/relationships/hyperlink" Target="https://second.wiki/link?to=liste_der_windkraftanlagentypen_von_enercone-141_ep4&amp;lang=en&amp;alt=https://es.wikipedia.org/wiki/Liste_der_Windkraftanlagentypen_von_Enercon" TargetMode="External"/><Relationship Id="rId229" Type="http://schemas.openxmlformats.org/officeDocument/2006/relationships/hyperlink" Target="https://geohack.toolforge.org/geohack.php?params=51.579722222222_N_11.708611111111_E_region:DE_type:landmark&amp;pagename=Liste_der_gr%C3%B6%C3%9Ften_deutschen_Onshore-Windparks&amp;language=de&amp;title=Windpark+Beesenstedt-Rottelsdorf" TargetMode="External"/><Relationship Id="rId380" Type="http://schemas.openxmlformats.org/officeDocument/2006/relationships/hyperlink" Target="https://geohack.toolforge.org/geohack.php?params=51.946111111111_N_14.462777777778_E_region:DE_type:landmark&amp;pagename=Liste_der_gr%C3%B6%C3%9Ften_deutschen_Onshore-Windparks&amp;language=de&amp;title=Windpark+Cottbuser+Halde" TargetMode="External"/><Relationship Id="rId436" Type="http://schemas.openxmlformats.org/officeDocument/2006/relationships/hyperlink" Target="https://second.wiki/link?to=liste_der_windkraftanlagen_von_enercone-40&amp;lang=en&amp;alt=https://es.wikipedia.org/wiki/Liste_der_Windkraftanlagen_von_Enercon" TargetMode="External"/><Relationship Id="rId240" Type="http://schemas.openxmlformats.org/officeDocument/2006/relationships/hyperlink" Target="https://second.wiki/link?to=bad_schmiedeberg&amp;lang=en&amp;alt=https://es.wikipedia.org/wiki/Bad_Schmiedeberg&amp;source=liste_der_grc3b6c39ften_deutschen_onshore-windparks" TargetMode="External"/><Relationship Id="rId478" Type="http://schemas.openxmlformats.org/officeDocument/2006/relationships/hyperlink" Target="https://second.wiki/link?to=nordex_sefrc3bcher_gefertigte_anlagen&amp;lang=en&amp;alt=https://es.wikipedia.org/wiki/Nordex_SE" TargetMode="External"/><Relationship Id="rId35" Type="http://schemas.openxmlformats.org/officeDocument/2006/relationships/hyperlink" Target="https://geohack.toolforge.org/geohack.php?pagename=List_of_offshore_wind_farms_in_Germany&amp;params=54_9_40_N_12_7_52_E_" TargetMode="External"/><Relationship Id="rId77" Type="http://schemas.openxmlformats.org/officeDocument/2006/relationships/hyperlink" Target="https://geohack.toolforge.org/geohack.php?pagename=List_of_offshore_wind_farms_in_Germany&amp;params=54_26_00_N_7_41_0_E_" TargetMode="External"/><Relationship Id="rId100" Type="http://schemas.openxmlformats.org/officeDocument/2006/relationships/hyperlink" Target="https://second.wiki/link?to=vestas_wind_systemsvestas&amp;lang=en&amp;alt=https://es.wikipedia.org/wiki/Vestas_Wind_Systems" TargetMode="External"/><Relationship Id="rId282" Type="http://schemas.openxmlformats.org/officeDocument/2006/relationships/hyperlink" Target="https://second.wiki/link?to=nordex_sefrc3bcher_gefertigte_anlagen&amp;lang=en&amp;alt=https://es.wikipedia.org/wiki/Nordex_SE" TargetMode="External"/><Relationship Id="rId338" Type="http://schemas.openxmlformats.org/officeDocument/2006/relationships/hyperlink" Target="https://geohack.toolforge.org/geohack.php?params=49.689166666667_N_8.1069444444444_E_region:DE_type:landmark&amp;pagename=Liste_der_gr%C3%B6%C3%9Ften_deutschen_Onshore-Windparks&amp;language=de&amp;title=Windfeld+Rheinhessen-Pfalz" TargetMode="External"/><Relationship Id="rId503" Type="http://schemas.openxmlformats.org/officeDocument/2006/relationships/hyperlink" Target="https://second.wiki/link?to=jamlitz&amp;lang=en&amp;alt=https://es.wikipedia.org/wiki/Jamlitz&amp;source=liste_der_grc3b6c39ften_deutschen_onshore-windparks" TargetMode="External"/><Relationship Id="rId545" Type="http://schemas.openxmlformats.org/officeDocument/2006/relationships/hyperlink" Target="https://second.wiki/link?to=vestas_wind_systemsvestas&amp;lang=en&amp;alt=https://es.wikipedia.org/wiki/Vestas_Wind_Systems" TargetMode="External"/><Relationship Id="rId8" Type="http://schemas.openxmlformats.org/officeDocument/2006/relationships/hyperlink" Target="https://en.wikipedia.org/wiki/List_of_offshore_wind_farms_in_Germany" TargetMode="External"/><Relationship Id="rId142" Type="http://schemas.openxmlformats.org/officeDocument/2006/relationships/hyperlink" Target="https://geohack.toolforge.org/geohack.php?params=51.131666666667_N_11.964166666667_E_region:DE_type:landmark&amp;pagename=Liste_der_gr%C3%B6%C3%9Ften_deutschen_Onshore-Windparks&amp;language=de&amp;title=Windpark+St%C3%B6%C3%9Fen-Teuchern" TargetMode="External"/><Relationship Id="rId184" Type="http://schemas.openxmlformats.org/officeDocument/2006/relationships/hyperlink" Target="https://geohack.toolforge.org/geohack.php?params=51.960833333333_N_11.606388888889_E_region:DE_type:landmark&amp;pagename=Liste_der_gr%C3%B6%C3%9Ften_deutschen_Onshore-Windparks&amp;language=de&amp;title=Windpark+Biere-Borne" TargetMode="External"/><Relationship Id="rId391" Type="http://schemas.openxmlformats.org/officeDocument/2006/relationships/hyperlink" Target="https://second.wiki/link?to=dortmunder_energie-_und_wasserversorgung&amp;lang=en&amp;alt=https://es.wikipedia.org/wiki/Dortmunder_Energie-_und_Wasserversorgung&amp;source=liste_der_grc3b6c39ften_deutschen_onshore-windparks" TargetMode="External"/><Relationship Id="rId405" Type="http://schemas.openxmlformats.org/officeDocument/2006/relationships/hyperlink" Target="https://second.wiki/link?to=widdern&amp;lang=en&amp;alt=https://es.wikipedia.org/wiki/Widdern&amp;source=liste_der_grc3b6c39ften_deutschen_onshore-windparks" TargetMode="External"/><Relationship Id="rId447" Type="http://schemas.openxmlformats.org/officeDocument/2006/relationships/hyperlink" Target="https://geohack.toolforge.org/geohack.php?params=53.338333333333_N_13.764444444444_E_region:DE_type:landmark&amp;pagename=Liste_der_gr%C3%B6%C3%9Ften_deutschen_Onshore-Windparks&amp;language=de&amp;title=Windfeld+Uckermark" TargetMode="External"/><Relationship Id="rId251" Type="http://schemas.openxmlformats.org/officeDocument/2006/relationships/hyperlink" Target="https://geohack.toolforge.org/geohack.php?params=52.027777777778_N_11.367777777778_E_region:DE_type:landmark&amp;pagename=Liste_der_gr%C3%B6%C3%9Ften_deutschen_Onshore-Windparks&amp;language=de&amp;title=Windfeld+Sonnenberg" TargetMode="External"/><Relationship Id="rId489" Type="http://schemas.openxmlformats.org/officeDocument/2006/relationships/hyperlink" Target="https://second.wiki/link?to=zahna-elster&amp;lang=en&amp;alt=https://es.wikipedia.org/wiki/Zahna-Elster&amp;source=liste_der_grc3b6c39ften_deutschen_onshore-windparks" TargetMode="External"/><Relationship Id="rId46" Type="http://schemas.openxmlformats.org/officeDocument/2006/relationships/hyperlink" Target="https://geohack.toolforge.org/geohack.php?pagename=List_of_offshore_wind_farms_in_Germany&amp;params=53_19_57_N_7_12_36_E_" TargetMode="External"/><Relationship Id="rId293" Type="http://schemas.openxmlformats.org/officeDocument/2006/relationships/hyperlink" Target="https://second.wiki/link?to=nordex_sefrc3bcher_gefertigte_anlagen&amp;lang=en&amp;alt=https://es.wikipedia.org/wiki/Nordex_SE" TargetMode="External"/><Relationship Id="rId307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349" Type="http://schemas.openxmlformats.org/officeDocument/2006/relationships/hyperlink" Target="https://second.wiki/link?to=vestas_wind_systemsvestas&amp;lang=en&amp;alt=https://es.wikipedia.org/wiki/Vestas_Wind_Systems" TargetMode="External"/><Relationship Id="rId514" Type="http://schemas.openxmlformats.org/officeDocument/2006/relationships/hyperlink" Target="https://second.wiki/link?to=teutschenthal&amp;lang=en&amp;alt=https://es.wikipedia.org/wiki/Teutschenthal&amp;source=liste_der_grc3b6c39ften_deutschen_onshore-windparks" TargetMode="External"/><Relationship Id="rId556" Type="http://schemas.openxmlformats.org/officeDocument/2006/relationships/hyperlink" Target="https://en.wikipedia.org/wiki/Senftenberg_Solarpark" TargetMode="External"/><Relationship Id="rId88" Type="http://schemas.openxmlformats.org/officeDocument/2006/relationships/hyperlink" Target="https://geohack.toolforge.org/geohack.php?pagename=List_of_offshore_wind_farms_in_Germany&amp;params=54_2_30_N_6_28_0_E_" TargetMode="External"/><Relationship Id="rId111" Type="http://schemas.openxmlformats.org/officeDocument/2006/relationships/hyperlink" Target="https://second.wiki/link?to=bc3bcrgerwindpark_reuc39fenkc3b6ge&amp;lang=en&amp;alt=https://es.wikipedia.org/wiki/B%C3%BCrgerwindpark_Reu%C3%9Fenk%C3%B6ge&amp;source=liste_der_grc3b6c39ften_deutschen_onshore-windparks" TargetMode="External"/><Relationship Id="rId153" Type="http://schemas.openxmlformats.org/officeDocument/2006/relationships/hyperlink" Target="https://second.wiki/link?to=bad_langensalza&amp;lang=en&amp;alt=https://es.wikipedia.org/wiki/Bad_Langensalza&amp;source=liste_der_grc3b6c39ften_deutschen_onshore-windparks" TargetMode="External"/><Relationship Id="rId195" Type="http://schemas.openxmlformats.org/officeDocument/2006/relationships/hyperlink" Target="https://second.wiki/link?to=enercon&amp;lang=en&amp;alt=https://es.wikipedia.org/wiki/Enercon&amp;source=liste_der_grc3b6c39ften_deutschen_onshore-windparks" TargetMode="External"/><Relationship Id="rId209" Type="http://schemas.openxmlformats.org/officeDocument/2006/relationships/hyperlink" Target="https://geohack.toolforge.org/geohack.php?params=53.070833333333_N_7.7391666666667_E_region:DE_type:landmark&amp;pagename=Liste_der_gr%C3%B6%C3%9Ften_deutschen_Onshore-Windparks&amp;language=de&amp;title=Windpark+Saterland" TargetMode="External"/><Relationship Id="rId360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416" Type="http://schemas.openxmlformats.org/officeDocument/2006/relationships/hyperlink" Target="https://second.wiki/link?to=verbandsgemeinde_meisenheim&amp;lang=en&amp;alt=https://es.wikipedia.org/wiki/Verbandsgemeinde_Meisenheim&amp;source=liste_der_grc3b6c39ften_deutschen_onshore-windparks" TargetMode="External"/><Relationship Id="rId220" Type="http://schemas.openxmlformats.org/officeDocument/2006/relationships/hyperlink" Target="https://geohack.toolforge.org/geohack.php?params=51.173055555556_N_11.350555555556_E_region:DE_type:landmark&amp;pagename=Liste_der_gr%C3%B6%C3%9Ften_deutschen_Onshore-Windparks&amp;language=de&amp;title=Windpark+-Rastenberg-Olbersleben" TargetMode="External"/><Relationship Id="rId458" Type="http://schemas.openxmlformats.org/officeDocument/2006/relationships/hyperlink" Target="https://second.wiki/link?to=cuxhaven&amp;lang=en&amp;alt=https://es.wikipedia.org/wiki/Cuxhaven&amp;source=liste_der_grc3b6c39ften_deutschen_onshore-windparks" TargetMode="External"/><Relationship Id="rId15" Type="http://schemas.openxmlformats.org/officeDocument/2006/relationships/hyperlink" Target="https://en.wikipedia.org/wiki/List_of_offshore_wind_farms_in_Germany" TargetMode="External"/><Relationship Id="rId57" Type="http://schemas.openxmlformats.org/officeDocument/2006/relationships/hyperlink" Target="https://en.wikipedia.org/wiki/EnBW" TargetMode="External"/><Relationship Id="rId262" Type="http://schemas.openxmlformats.org/officeDocument/2006/relationships/hyperlink" Target="https://second.wiki/link?to=haren_ems&amp;lang=en&amp;alt=https://es.wikipedia.org/wiki/Haren_(Ems)&amp;source=liste_der_grc3b6c39ften_deutschen_onshore-windparks" TargetMode="External"/><Relationship Id="rId318" Type="http://schemas.openxmlformats.org/officeDocument/2006/relationships/hyperlink" Target="https://second.wiki/link?to=bitterfeld-wolfen&amp;lang=en&amp;alt=https://es.wikipedia.org/wiki/Bitterfeld-Wolfen&amp;source=liste_der_grc3b6c39ften_deutschen_onshore-windparks" TargetMode="External"/><Relationship Id="rId525" Type="http://schemas.openxmlformats.org/officeDocument/2006/relationships/hyperlink" Target="https://second.wiki/link?to=zeilbach_feldatal&amp;lang=en&amp;alt=https://es.wikipedia.org/wiki/Zeilbach_(Feldatal)&amp;source=liste_der_grc3b6c39ften_deutschen_onshore-windparks" TargetMode="External"/><Relationship Id="rId567" Type="http://schemas.openxmlformats.org/officeDocument/2006/relationships/hyperlink" Target="https://en.wikipedia.org/wiki/Kothen_Solar_Park" TargetMode="External"/><Relationship Id="rId99" Type="http://schemas.openxmlformats.org/officeDocument/2006/relationships/hyperlink" Target="https://second.wiki/link?to=windpark_holtriem&amp;lang=en&amp;alt=https://es.wikipedia.org/wiki/Windpark_Holtriem&amp;source=liste_der_grc3b6c39ften_deutschen_onshore-windparks" TargetMode="External"/><Relationship Id="rId122" Type="http://schemas.openxmlformats.org/officeDocument/2006/relationships/hyperlink" Target="https://second.wiki/link?to=_76_mw_erste_versionen_60&amp;lang=en&amp;alt=https://es.wikipedia.org/wiki/Liste_der_Windkraftanlagen_von_Enercon" TargetMode="External"/><Relationship Id="rId164" Type="http://schemas.openxmlformats.org/officeDocument/2006/relationships/hyperlink" Target="https://second.wiki/link?to=teutschenthal&amp;lang=en&amp;alt=https://es.wikipedia.org/wiki/Teutschenthal&amp;source=liste_der_grc3b6c39ften_deutschen_onshore-windparks" TargetMode="External"/><Relationship Id="rId371" Type="http://schemas.openxmlformats.org/officeDocument/2006/relationships/hyperlink" Target="https://second.wiki/link?to=naumburg_saale&amp;lang=en&amp;alt=https://es.wikipedia.org/wiki/Naumburg_(Saale)&amp;source=liste_der_grc3b6c39ften_deutschen_onshore-windparks" TargetMode="External"/><Relationship Id="rId427" Type="http://schemas.openxmlformats.org/officeDocument/2006/relationships/hyperlink" Target="https://second.wiki/link?to=liste_der_windkraftanlagen_von_enercone-82_e2&amp;lang=en&amp;alt=https://es.wikipedia.org/wiki/Liste_der_Windkraftanlagen_von_Enercon" TargetMode="External"/><Relationship Id="rId469" Type="http://schemas.openxmlformats.org/officeDocument/2006/relationships/hyperlink" Target="https://second.wiki/link?to=juwi&amp;lang=en&amp;alt=https://es.wikipedia.org/wiki/Juwi&amp;source=liste_der_grc3b6c39ften_deutschen_onshore-windparks" TargetMode="External"/><Relationship Id="rId26" Type="http://schemas.openxmlformats.org/officeDocument/2006/relationships/hyperlink" Target="https://geohack.toolforge.org/geohack.php?pagename=List_of_offshore_wind_farms_in_Germany&amp;params=54_21_18_N_5_58_48_E_" TargetMode="External"/><Relationship Id="rId231" Type="http://schemas.openxmlformats.org/officeDocument/2006/relationships/hyperlink" Target="https://second.wiki/link?to=liste_der_windkraftanlagen_von_enercone-70&amp;lang=en&amp;alt=https://es.wikipedia.org/wiki/Liste_der_Windkraftanlagen_von_Enercon" TargetMode="External"/><Relationship Id="rId273" Type="http://schemas.openxmlformats.org/officeDocument/2006/relationships/hyperlink" Target="https://second.wiki/link?to=liste_der_windkraftanlagen_von_enercone-112&amp;lang=en&amp;alt=https://es.wikipedia.org/wiki/Liste_der_Windkraftanlagen_von_Enercon" TargetMode="External"/><Relationship Id="rId329" Type="http://schemas.openxmlformats.org/officeDocument/2006/relationships/hyperlink" Target="https://second.wiki/link?to=enercon&amp;lang=en&amp;alt=https://es.wikipedia.org/wiki/Enercon&amp;source=liste_der_grc3b6c39ften_deutschen_onshore-windparks" TargetMode="External"/><Relationship Id="rId480" Type="http://schemas.openxmlformats.org/officeDocument/2006/relationships/hyperlink" Target="https://second.wiki/link?to=liste_der_windkraftanlagentypen_von_enercone-40&amp;lang=en&amp;alt=https://es.wikipedia.org/wiki/Liste_der_Windkraftanlagentypen_von_Enercon" TargetMode="External"/><Relationship Id="rId536" Type="http://schemas.openxmlformats.org/officeDocument/2006/relationships/hyperlink" Target="https://second.wiki/link?to=vestas_wind_systemsvestas&amp;lang=en&amp;alt=https://es.wikipedia.org/wiki/Vestas_Wind_Systems" TargetMode="External"/><Relationship Id="rId68" Type="http://schemas.openxmlformats.org/officeDocument/2006/relationships/hyperlink" Target="https://geohack.toolforge.org/geohack.php?pagename=List_of_offshore_wind_farms_in_Germany&amp;params=54_23_0_N_7_41_0_E_" TargetMode="External"/><Relationship Id="rId133" Type="http://schemas.openxmlformats.org/officeDocument/2006/relationships/hyperlink" Target="https://second.wiki/link?to=liste_der_windkraftanlagen_von_enercone-82&amp;lang=en&amp;alt=https://es.wikipedia.org/wiki/Liste_der_Windkraftanlagen_von_Enercon" TargetMode="External"/><Relationship Id="rId175" Type="http://schemas.openxmlformats.org/officeDocument/2006/relationships/hyperlink" Target="https://geohack.toolforge.org/geohack.php?params=52.001388888889_N_12.830833333333_E_region:DE_type:landmark&amp;pagename=Liste_der_gr%C3%B6%C3%9Ften_deutschen_Onshore-Windparks&amp;language=de&amp;title=Windpark+Feldheim" TargetMode="External"/><Relationship Id="rId340" Type="http://schemas.openxmlformats.org/officeDocument/2006/relationships/hyperlink" Target="https://second.wiki/link?to=windpark_kirchberg_hunsrc3bcck&amp;lang=en&amp;alt=https://es.wikipedia.org/wiki/Windpark_Kirchberg_(Hunsr%C3%BCck)&amp;source=liste_der_grc3b6c39ften_deutschen_onshore-windparks" TargetMode="External"/><Relationship Id="rId578" Type="http://schemas.openxmlformats.org/officeDocument/2006/relationships/hyperlink" Target="https://en.wikipedia.org/wiki/Pocking_Solar_Park" TargetMode="External"/><Relationship Id="rId200" Type="http://schemas.openxmlformats.org/officeDocument/2006/relationships/hyperlink" Target="https://second.wiki/link?to=enercon&amp;lang=en&amp;alt=https://es.wikipedia.org/wiki/Enercon&amp;source=liste_der_grc3b6c39ften_deutschen_onshore-windparks" TargetMode="External"/><Relationship Id="rId382" Type="http://schemas.openxmlformats.org/officeDocument/2006/relationships/hyperlink" Target="https://second.wiki/link?to=ge_wind_energy15sle&amp;lang=en&amp;alt=https://es.wikipedia.org/wiki/GE_Wind_Energy" TargetMode="External"/><Relationship Id="rId438" Type="http://schemas.openxmlformats.org/officeDocument/2006/relationships/hyperlink" Target="https://second.wiki/link?to=liste_der_windkraftanlagen_von_enercone-40&amp;lang=en&amp;alt=https://es.wikipedia.org/wiki/Liste_der_Windkraftanlagen_von_Enercon" TargetMode="External"/><Relationship Id="rId242" Type="http://schemas.openxmlformats.org/officeDocument/2006/relationships/hyperlink" Target="https://geohack.toolforge.org/geohack.php?params=51.774444444444_N_12.700833333333_E_region:DE_type:landmark&amp;pagename=Liste_der_gr%C3%B6%C3%9Ften_deutschen_Onshore-Windparks&amp;language=de&amp;title=Windpark+Dorna-Kemberg-Schnellin" TargetMode="External"/><Relationship Id="rId284" Type="http://schemas.openxmlformats.org/officeDocument/2006/relationships/hyperlink" Target="https://second.wiki/link?to=vestas_wind_systemsvestas&amp;lang=en&amp;alt=https://es.wikipedia.org/wiki/Vestas_Wind_Systems" TargetMode="External"/><Relationship Id="rId491" Type="http://schemas.openxmlformats.org/officeDocument/2006/relationships/hyperlink" Target="https://second.wiki/link?to=wpd&amp;lang=en&amp;alt=https://es.wikipedia.org/wiki/Wpd&amp;source=liste_der_grc3b6c39ften_deutschen_onshore-windparks" TargetMode="External"/><Relationship Id="rId505" Type="http://schemas.openxmlformats.org/officeDocument/2006/relationships/hyperlink" Target="https://second.wiki/link?to=steag&amp;lang=en&amp;alt=https://es.wikipedia.org/wiki/Steag&amp;source=liste_der_grc3b6c39ften_deutschen_onshore-windparks" TargetMode="External"/><Relationship Id="rId37" Type="http://schemas.openxmlformats.org/officeDocument/2006/relationships/hyperlink" Target="https://en.wikipedia.org/wiki/List_of_offshore_wind_farms_in_Germany" TargetMode="External"/><Relationship Id="rId79" Type="http://schemas.openxmlformats.org/officeDocument/2006/relationships/hyperlink" Target="https://en.wikipedia.org/wiki/Riffgat" TargetMode="External"/><Relationship Id="rId102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144" Type="http://schemas.openxmlformats.org/officeDocument/2006/relationships/hyperlink" Target="https://second.wiki/wiki/liste_der_grc3b6c39ften_deutschen_onshore-windparks" TargetMode="External"/><Relationship Id="rId547" Type="http://schemas.openxmlformats.org/officeDocument/2006/relationships/hyperlink" Target="https://geohack.toolforge.org/geohack.php?params=52.597222222222_N_12.266666666667_E_region:DE_type:landmark&amp;pagename=Liste_der_gr%C3%B6%C3%9Ften_deutschen_Onshore-Windparks&amp;language=de&amp;title=Windpark+St%C3%BCdenitz" TargetMode="External"/><Relationship Id="rId90" Type="http://schemas.openxmlformats.org/officeDocument/2006/relationships/hyperlink" Target="https://en.wikipedia.org/wiki/List_of_offshore_wind_farms_in_Germany" TargetMode="External"/><Relationship Id="rId186" Type="http://schemas.openxmlformats.org/officeDocument/2006/relationships/hyperlink" Target="https://second.wiki/link?to=liste_der_windkraftanlagen_von_enercone-82_e2&amp;lang=en&amp;alt=https://es.wikipedia.org/wiki/Liste_der_Windkraftanlagen_von_Enercon" TargetMode="External"/><Relationship Id="rId351" Type="http://schemas.openxmlformats.org/officeDocument/2006/relationships/hyperlink" Target="https://second.wiki/link?to=bad_sulza&amp;lang=en&amp;alt=https://es.wikipedia.org/wiki/Bad_Sulza&amp;source=liste_der_grc3b6c39ften_deutschen_onshore-windparks" TargetMode="External"/><Relationship Id="rId393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407" Type="http://schemas.openxmlformats.org/officeDocument/2006/relationships/hyperlink" Target="https://second.wiki/link?to=jagsthausen&amp;lang=en&amp;alt=https://es.wikipedia.org/wiki/Jagsthausen&amp;source=liste_der_grc3b6c39ften_deutschen_onshore-windparks" TargetMode="External"/><Relationship Id="rId449" Type="http://schemas.openxmlformats.org/officeDocument/2006/relationships/hyperlink" Target="https://second.wiki/link?to=schc3b6neseiffenwindpark_schleiden-schc3b6neseiffen&amp;lang=en&amp;alt=https://es.wikipedia.org/wiki/Sch%C3%B6neseiffen" TargetMode="External"/><Relationship Id="rId211" Type="http://schemas.openxmlformats.org/officeDocument/2006/relationships/hyperlink" Target="https://second.wiki/link?to=vestas_wind_systemsvestas&amp;lang=en&amp;alt=https://es.wikipedia.org/wiki/Vestas_Wind_Systems" TargetMode="External"/><Relationship Id="rId253" Type="http://schemas.openxmlformats.org/officeDocument/2006/relationships/hyperlink" Target="https://second.wiki/link?to=windpark_ellern&amp;lang=en&amp;alt=https://es.wikipedia.org/wiki/Windpark_Ellern&amp;source=liste_der_grc3b6c39ften_deutschen_onshore-windparks" TargetMode="External"/><Relationship Id="rId295" Type="http://schemas.openxmlformats.org/officeDocument/2006/relationships/hyperlink" Target="https://second.wiki/link?to=gramzow&amp;lang=en&amp;alt=https://es.wikipedia.org/wiki/Gramzow&amp;source=liste_der_grc3b6c39ften_deutschen_onshore-windparks" TargetMode="External"/><Relationship Id="rId309" Type="http://schemas.openxmlformats.org/officeDocument/2006/relationships/hyperlink" Target="https://second.wiki/link?to=liste_der_windkraftanlagen_von_enercone-48&amp;lang=en&amp;alt=https://es.wikipedia.org/wiki/Liste_der_Windkraftanlagen_von_Enercon" TargetMode="External"/><Relationship Id="rId460" Type="http://schemas.openxmlformats.org/officeDocument/2006/relationships/hyperlink" Target="https://second.wiki/link?to=pne_wind&amp;lang=en&amp;alt=https://es.wikipedia.org/wiki/PNE_Wind&amp;source=liste_der_grc3b6c39ften_deutschen_onshore-windparks" TargetMode="External"/><Relationship Id="rId516" Type="http://schemas.openxmlformats.org/officeDocument/2006/relationships/hyperlink" Target="https://second.wiki/link?to=repower_systems3xm-baureihe&amp;lang=en&amp;alt=https://es.wikipedia.org/wiki/REpower_Systems" TargetMode="External"/><Relationship Id="rId48" Type="http://schemas.openxmlformats.org/officeDocument/2006/relationships/hyperlink" Target="https://geohack.toolforge.org/geohack.php?pagename=List_of_offshore_wind_farms_in_Germany&amp;params=54_36_50_N_12_40_0_E_" TargetMode="External"/><Relationship Id="rId113" Type="http://schemas.openxmlformats.org/officeDocument/2006/relationships/hyperlink" Target="https://second.wiki/link?to=repower_systemsc39cberblick_alte_anlagen_onshore&amp;lang=en&amp;alt=https://es.wikipedia.org/wiki/REpower_Systems" TargetMode="External"/><Relationship Id="rId320" Type="http://schemas.openxmlformats.org/officeDocument/2006/relationships/hyperlink" Target="https://geohack.toolforge.org/geohack.php?params=51.707777777778_N_12.239166666667_E_region:DE_type:landmark&amp;pagename=Liste_der_gr%C3%B6%C3%9Ften_deutschen_Onshore-Windparks&amp;language=de&amp;title=Windfeld+Wolfen" TargetMode="External"/><Relationship Id="rId558" Type="http://schemas.openxmlformats.org/officeDocument/2006/relationships/hyperlink" Target="https://en.wikipedia.org/wiki/Finsterwalde_Solar_Park" TargetMode="External"/><Relationship Id="rId155" Type="http://schemas.openxmlformats.org/officeDocument/2006/relationships/hyperlink" Target="https://geohack.toolforge.org/geohack.php?params=51.031666666667_N_10.629722222222_E_region:DE_type:landmark&amp;pagename=Liste_der_gr%C3%B6%C3%9Ften_deutschen_Onshore-Windparks&amp;language=de&amp;title=Windfeld+Wangenheim-Hochheim-Wiegleben" TargetMode="External"/><Relationship Id="rId197" Type="http://schemas.openxmlformats.org/officeDocument/2006/relationships/hyperlink" Target="https://second.wiki/link?to=liste_der_windkraftanlagen_von_enercone-112&amp;lang=en&amp;alt=https://es.wikipedia.org/wiki/Liste_der_Windkraftanlagen_von_Enercon" TargetMode="External"/><Relationship Id="rId362" Type="http://schemas.openxmlformats.org/officeDocument/2006/relationships/hyperlink" Target="https://second.wiki/link?to=liste_der_windkraftanlagen_von_enercone-70&amp;lang=en&amp;alt=https://es.wikipedia.org/wiki/Liste_der_Windkraftanlagen_von_Enercon" TargetMode="External"/><Relationship Id="rId418" Type="http://schemas.openxmlformats.org/officeDocument/2006/relationships/hyperlink" Target="https://second.wiki/link?to=juwi&amp;lang=en&amp;alt=https://es.wikipedia.org/wiki/Juwi&amp;source=liste_der_grc3b6c39ften_deutschen_onshore-windparks" TargetMode="External"/><Relationship Id="rId222" Type="http://schemas.openxmlformats.org/officeDocument/2006/relationships/hyperlink" Target="https://second.wiki/link?to=ge_wind_energy15sle&amp;lang=en&amp;alt=https://es.wikipedia.org/wiki/GE_Wind_Energy" TargetMode="External"/><Relationship Id="rId264" Type="http://schemas.openxmlformats.org/officeDocument/2006/relationships/hyperlink" Target="https://second.wiki/link?to=windpark_wybelsumer_polder&amp;lang=en&amp;alt=https://es.wikipedia.org/wiki/Windpark_Wybelsumer_Polder&amp;source=liste_der_grc3b6c39ften_deutschen_onshore-windparks" TargetMode="External"/><Relationship Id="rId471" Type="http://schemas.openxmlformats.org/officeDocument/2006/relationships/hyperlink" Target="https://second.wiki/link?to=ahlerstedt&amp;lang=en&amp;alt=https://es.wikipedia.org/wiki/Ahlerstedt&amp;source=liste_der_grc3b6c39ften_deutschen_onshore-windparks" TargetMode="External"/><Relationship Id="rId17" Type="http://schemas.openxmlformats.org/officeDocument/2006/relationships/hyperlink" Target="https://en.wikipedia.org/wiki/Vattenfall" TargetMode="External"/><Relationship Id="rId59" Type="http://schemas.openxmlformats.org/officeDocument/2006/relationships/hyperlink" Target="https://en.wikipedia.org/wiki/List_of_offshore_wind_farms_in_Germany" TargetMode="External"/><Relationship Id="rId124" Type="http://schemas.openxmlformats.org/officeDocument/2006/relationships/hyperlink" Target="https://second.wiki/link?to=liste_der_windkraftanlagentypen_von_enercon&amp;lang=en&amp;alt=https://es.wikipedia.org/wiki/Liste_der_Windkraftanlagentypen_von_Enercon&amp;source=liste_der_grc3b6c39ften_deutschen_onshore-windparks" TargetMode="External"/><Relationship Id="rId527" Type="http://schemas.openxmlformats.org/officeDocument/2006/relationships/hyperlink" Target="https://second.wiki/link?to=vestas_wind_systemsvestas&amp;lang=en&amp;alt=https://es.wikipedia.org/wiki/Vestas_Wind_Systems" TargetMode="External"/><Relationship Id="rId569" Type="http://schemas.openxmlformats.org/officeDocument/2006/relationships/hyperlink" Target="https://en.wikipedia.org/wiki/Solar_power_in_Germany" TargetMode="External"/><Relationship Id="rId70" Type="http://schemas.openxmlformats.org/officeDocument/2006/relationships/hyperlink" Target="https://geohack.toolforge.org/geohack.php?pagename=List_of_offshore_wind_farms_in_Germany&amp;params=54_2_0_N_6_33_0_E_" TargetMode="External"/><Relationship Id="rId166" Type="http://schemas.openxmlformats.org/officeDocument/2006/relationships/hyperlink" Target="https://geohack.toolforge.org/geohack.php?params=51.395555555556_N_11.709166666667_E_region:DE_type:landmark&amp;pagename=Liste_der_gr%C3%B6%C3%9Ften_deutschen_Onshore-Windparks&amp;language=de&amp;title=Windpark+Esperstedt-Obhausen" TargetMode="External"/><Relationship Id="rId331" Type="http://schemas.openxmlformats.org/officeDocument/2006/relationships/hyperlink" Target="https://second.wiki/link?to=ge_wind_energy15sle&amp;lang=en&amp;alt=https://es.wikipedia.org/wiki/GE_Wind_Energy" TargetMode="External"/><Relationship Id="rId373" Type="http://schemas.openxmlformats.org/officeDocument/2006/relationships/hyperlink" Target="https://second.wiki/link?to=ggew&amp;lang=en&amp;alt=https://es.wikipedia.org/wiki/GGEW&amp;source=liste_der_grc3b6c39ften_deutschen_onshore-windparks" TargetMode="External"/><Relationship Id="rId429" Type="http://schemas.openxmlformats.org/officeDocument/2006/relationships/hyperlink" Target="https://second.wiki/link?to=lautertal_vogelsberg&amp;lang=en&amp;alt=https://es.wikipedia.org/wiki/Lautertal_(Vogelsberg)&amp;source=liste_der_grc3b6c39ften_deutschen_onshore-windparks" TargetMode="External"/><Relationship Id="rId580" Type="http://schemas.openxmlformats.org/officeDocument/2006/relationships/hyperlink" Target="https://en.wikipedia.org/wiki/Rothenburg_Solar_Park" TargetMode="External"/><Relationship Id="rId1" Type="http://schemas.openxmlformats.org/officeDocument/2006/relationships/hyperlink" Target="https://en.wikipedia.org/wiki/Nameplate_capacity" TargetMode="External"/><Relationship Id="rId233" Type="http://schemas.openxmlformats.org/officeDocument/2006/relationships/hyperlink" Target="https://second.wiki/link?to=senvion3xm-baureihe&amp;lang=en&amp;alt=https://es.wikipedia.org/wiki/Senvion" TargetMode="External"/><Relationship Id="rId440" Type="http://schemas.openxmlformats.org/officeDocument/2006/relationships/hyperlink" Target="https://second.wiki/link?to=repower_systemsc39cberblick_alte_anlagen_onshore&amp;lang=en&amp;alt=https://es.wikipedia.org/wiki/REpower_Systems" TargetMode="External"/><Relationship Id="rId28" Type="http://schemas.openxmlformats.org/officeDocument/2006/relationships/hyperlink" Target="https://geohack.toolforge.org/geohack.php?pagename=List_of_offshore_wind_farms_in_Germany&amp;params=53_58_01_N_6_33_14_E_" TargetMode="External"/><Relationship Id="rId275" Type="http://schemas.openxmlformats.org/officeDocument/2006/relationships/hyperlink" Target="https://second.wiki/link?to=nordex_sefrc3bcher_gefertigte_anlagen&amp;lang=en&amp;alt=https://es.wikipedia.org/wiki/Nordex_SE" TargetMode="External"/><Relationship Id="rId300" Type="http://schemas.openxmlformats.org/officeDocument/2006/relationships/hyperlink" Target="https://second.wiki/link?to=nordex_sefrc3bcher_gefertigte_anlagen&amp;lang=en&amp;alt=https://es.wikipedia.org/wiki/Nordex_SE" TargetMode="External"/><Relationship Id="rId482" Type="http://schemas.openxmlformats.org/officeDocument/2006/relationships/hyperlink" Target="https://second.wiki/link?to=enercon_e-82&amp;lang=en&amp;alt=https://es.wikipedia.org/wiki/Enercon_E-82&amp;source=liste_der_grc3b6c39ften_deutschen_onshore-windparks" TargetMode="External"/><Relationship Id="rId538" Type="http://schemas.openxmlformats.org/officeDocument/2006/relationships/hyperlink" Target="https://geohack.toolforge.org/geohack.php?params=52.878055555556_N_10.042777777778_E_region:DE_type:landmark&amp;pagename=Liste_der_gr%C3%B6%C3%9Ften_deutschen_Onshore-Windparks&amp;language=de&amp;title=Windpark+Hermannsburg" TargetMode="External"/><Relationship Id="rId81" Type="http://schemas.openxmlformats.org/officeDocument/2006/relationships/hyperlink" Target="https://en.wikipedia.org/wiki/Siemens_Wind_Power" TargetMode="External"/><Relationship Id="rId135" Type="http://schemas.openxmlformats.org/officeDocument/2006/relationships/hyperlink" Target="https://second.wiki/link?to=liste_der_windkraftanlagen_von_enercone-82_e2&amp;lang=en&amp;alt=https://es.wikipedia.org/wiki/Liste_der_Windkraftanlagen_von_Enercon" TargetMode="External"/><Relationship Id="rId177" Type="http://schemas.openxmlformats.org/officeDocument/2006/relationships/hyperlink" Target="https://second.wiki/link?to=vestas_wind_systemsvestas&amp;lang=en&amp;alt=https://es.wikipedia.org/wiki/Vestas_Wind_Systems" TargetMode="External"/><Relationship Id="rId342" Type="http://schemas.openxmlformats.org/officeDocument/2006/relationships/hyperlink" Target="https://second.wiki/link?to=verbandsgemeinde_kirchberg_hunsrc3bcck&amp;lang=en&amp;alt=https://es.wikipedia.org/wiki/Verbandsgemeinde_Kirchberg_(Hunsr%C3%BCck)&amp;source=liste_der_grc3b6c39ften_deutschen_onshore-windparks" TargetMode="External"/><Relationship Id="rId384" Type="http://schemas.openxmlformats.org/officeDocument/2006/relationships/hyperlink" Target="https://second.wiki/link?to=gerbstedt&amp;lang=en&amp;alt=https://es.wikipedia.org/wiki/Gerbstedt&amp;source=liste_der_grc3b6c39ften_deutschen_onshore-windparks" TargetMode="External"/><Relationship Id="rId202" Type="http://schemas.openxmlformats.org/officeDocument/2006/relationships/hyperlink" Target="https://second.wiki/link?to=enercon&amp;lang=en&amp;alt=https://es.wikipedia.org/wiki/Enercon&amp;source=liste_der_grc3b6c39ften_deutschen_onshore-windparks" TargetMode="External"/><Relationship Id="rId244" Type="http://schemas.openxmlformats.org/officeDocument/2006/relationships/hyperlink" Target="https://second.wiki/link?to=_20_mw&amp;lang=en&amp;alt=https://es.wikipedia.org/wiki/Liste_der_Windkraftanlagen_von_Enercon" TargetMode="External"/><Relationship Id="rId39" Type="http://schemas.openxmlformats.org/officeDocument/2006/relationships/hyperlink" Target="https://en.wikipedia.org/wiki/Siemens_Wind_Power" TargetMode="External"/><Relationship Id="rId286" Type="http://schemas.openxmlformats.org/officeDocument/2006/relationships/hyperlink" Target="https://geohack.toolforge.org/geohack.php?params=52.539722222222_N_12.871666666667_E_region:DE_type:landmark&amp;pagename=Liste_der_gr%C3%B6%C3%9Ften_deutschen_Onshore-Windparks&amp;language=de&amp;title=Windpark+Ketzin" TargetMode="External"/><Relationship Id="rId451" Type="http://schemas.openxmlformats.org/officeDocument/2006/relationships/hyperlink" Target="https://second.wiki/link?to=liste_der_windkraftanlagentypen_von_enercone-101&amp;lang=en&amp;alt=https://es.wikipedia.org/wiki/Liste_der_Windkraftanlagentypen_von_Enercon" TargetMode="External"/><Relationship Id="rId493" Type="http://schemas.openxmlformats.org/officeDocument/2006/relationships/hyperlink" Target="https://second.wiki/link?to=brc3bcssow&amp;lang=en&amp;alt=https://es.wikipedia.org/wiki/Br%C3%BCssow&amp;source=liste_der_grc3b6c39ften_deutschen_onshore-windparks" TargetMode="External"/><Relationship Id="rId507" Type="http://schemas.openxmlformats.org/officeDocument/2006/relationships/hyperlink" Target="https://second.wiki/link?to=verbandsgemeinde_alzey-land&amp;lang=en&amp;alt=https://es.wikipedia.org/wiki/Verbandsgemeinde_Alzey-Land&amp;source=liste_der_grc3b6c39ften_deutschen_onshore-windparks" TargetMode="External"/><Relationship Id="rId549" Type="http://schemas.openxmlformats.org/officeDocument/2006/relationships/hyperlink" Target="https://en.wikipedia.org/wiki/Solarpark_Meuro" TargetMode="External"/><Relationship Id="rId50" Type="http://schemas.openxmlformats.org/officeDocument/2006/relationships/hyperlink" Target="https://en.wikipedia.org/wiki/List_of_offshore_wind_farms_in_Germany" TargetMode="External"/><Relationship Id="rId104" Type="http://schemas.openxmlformats.org/officeDocument/2006/relationships/hyperlink" Target="https://second.wiki/link?to=liste_der_windkraftanlagen_von_enercone-70&amp;lang=en&amp;alt=https://es.wikipedia.org/wiki/Liste_der_Windkraftanlagen_von_Enercon" TargetMode="External"/><Relationship Id="rId146" Type="http://schemas.openxmlformats.org/officeDocument/2006/relationships/hyperlink" Target="https://second.wiki/link?to=wangenheimwirtschaft_und_infrastruktur&amp;lang=en&amp;alt=https://es.wikipedia.org/wiki/Wangenheim" TargetMode="External"/><Relationship Id="rId188" Type="http://schemas.openxmlformats.org/officeDocument/2006/relationships/hyperlink" Target="https://geohack.toolforge.org/geohack.php?params=52.015555555556_N_13.193333333333_E_region:DE_type:landmark&amp;pagename=Liste_der_gr%C3%B6%C3%9Ften_deutschen_Onshore-Windparks&amp;language=de&amp;title=Windpark+Heidhof" TargetMode="External"/><Relationship Id="rId311" Type="http://schemas.openxmlformats.org/officeDocument/2006/relationships/hyperlink" Target="https://second.wiki/link?to=bad_wc3bcnnenberg&amp;lang=en&amp;alt=https://es.wikipedia.org/wiki/Bad_W%C3%BCnnenberg&amp;source=liste_der_grc3b6c39ften_deutschen_onshore-windparks" TargetMode="External"/><Relationship Id="rId353" Type="http://schemas.openxmlformats.org/officeDocument/2006/relationships/hyperlink" Target="https://second.wiki/link?to=c389lectricitc3a9_de_france&amp;lang=en&amp;alt=https://es.wikipedia.org/wiki/%C3%89lectricit%C3%A9_de_France&amp;source=liste_der_grc3b6c39ften_deutschen_onshore-windparks" TargetMode="External"/><Relationship Id="rId395" Type="http://schemas.openxmlformats.org/officeDocument/2006/relationships/hyperlink" Target="https://second.wiki/link?to=ihlow_ostfriesland&amp;lang=en&amp;alt=https://es.wikipedia.org/wiki/Ihlow_(Ostfriesland)&amp;source=liste_der_grc3b6c39ften_deutschen_onshore-windparks" TargetMode="External"/><Relationship Id="rId409" Type="http://schemas.openxmlformats.org/officeDocument/2006/relationships/hyperlink" Target="https://second.wiki/link?to=forchtenberg&amp;lang=en&amp;alt=https://es.wikipedia.org/wiki/Forchtenberg&amp;source=liste_der_grc3b6c39ften_deutschen_onshore-windparks" TargetMode="External"/><Relationship Id="rId560" Type="http://schemas.openxmlformats.org/officeDocument/2006/relationships/hyperlink" Target="https://en.wikipedia.org/wiki/Solarpark_Alt_Daber" TargetMode="External"/><Relationship Id="rId92" Type="http://schemas.openxmlformats.org/officeDocument/2006/relationships/hyperlink" Target="https://geohack.toolforge.org/geohack.php?pagename=List_of_offshore_wind_farms_in_Germany&amp;params=54_19_00_N_5_52_0_E_" TargetMode="External"/><Relationship Id="rId213" Type="http://schemas.openxmlformats.org/officeDocument/2006/relationships/hyperlink" Target="https://geohack.toolforge.org/geohack.php?params=52.1925_N_11.368055555556_E_region:DE_type:landmark&amp;pagename=Liste_der_gr%C3%B6%C3%9Ften_deutschen_Onshore-Windparks&amp;language=de&amp;title=Windpark+Bornstedt-Nordgermersleben-Rottmersleben-Schackensleben" TargetMode="External"/><Relationship Id="rId420" Type="http://schemas.openxmlformats.org/officeDocument/2006/relationships/hyperlink" Target="https://second.wiki/link?to=lauterstein&amp;lang=en&amp;alt=https://es.wikipedia.org/wiki/Lauterstein&amp;source=liste_der_grc3b6c39ften_deutschen_onshore-windparks" TargetMode="External"/><Relationship Id="rId255" Type="http://schemas.openxmlformats.org/officeDocument/2006/relationships/hyperlink" Target="https://second.wiki/link?to=liste_der_windkraftanlagen_von_enercone-101&amp;lang=en&amp;alt=https://es.wikipedia.org/wiki/Liste_der_Windkraftanlagen_von_Enercon" TargetMode="External"/><Relationship Id="rId297" Type="http://schemas.openxmlformats.org/officeDocument/2006/relationships/hyperlink" Target="https://second.wiki/link?to=uckerfelde&amp;lang=en&amp;alt=https://es.wikipedia.org/wiki/Uckerfelde&amp;source=liste_der_grc3b6c39ften_deutschen_onshore-windparks" TargetMode="External"/><Relationship Id="rId462" Type="http://schemas.openxmlformats.org/officeDocument/2006/relationships/hyperlink" Target="https://second.wiki/link?to=liste_der_windkraftanlagen_von_enercone-48&amp;lang=en&amp;alt=https://es.wikipedia.org/wiki/Liste_der_Windkraftanlagen_von_Enercon" TargetMode="External"/><Relationship Id="rId518" Type="http://schemas.openxmlformats.org/officeDocument/2006/relationships/hyperlink" Target="https://second.wiki/link?to=siemens_wind_powerwindenergieanlagen_an_land_onshore&amp;lang=en&amp;alt=https://es.wikipedia.org/wiki/Siemens_Wind_Power" TargetMode="External"/><Relationship Id="rId115" Type="http://schemas.openxmlformats.org/officeDocument/2006/relationships/hyperlink" Target="https://second.wiki/link?to=vestas_wind_systemsvestas&amp;lang=en&amp;alt=https://es.wikipedia.org/wiki/Vestas_Wind_Systems" TargetMode="External"/><Relationship Id="rId157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322" Type="http://schemas.openxmlformats.org/officeDocument/2006/relationships/hyperlink" Target="https://second.wiki/link?to=vestas_wind_systemsvestas&amp;lang=en&amp;alt=https://es.wikipedia.org/wiki/Vestas_Wind_Systems" TargetMode="External"/><Relationship Id="rId364" Type="http://schemas.openxmlformats.org/officeDocument/2006/relationships/hyperlink" Target="https://second.wiki/link?to=bc3bcttstedt&amp;lang=en&amp;alt=https://es.wikipedia.org/wiki/B%C3%BCttstedt&amp;source=liste_der_grc3b6c39ften_deutschen_onshore-windparks" TargetMode="External"/><Relationship Id="rId61" Type="http://schemas.openxmlformats.org/officeDocument/2006/relationships/hyperlink" Target="https://geohack.toolforge.org/geohack.php?pagename=List_of_offshore_wind_farms_in_Germany&amp;params=54_03_00_N_07_01_00_E_" TargetMode="External"/><Relationship Id="rId199" Type="http://schemas.openxmlformats.org/officeDocument/2006/relationships/hyperlink" Target="https://second.wiki/link?to=enercon&amp;lang=en&amp;alt=https://es.wikipedia.org/wiki/Enercon&amp;source=liste_der_grc3b6c39ften_deutschen_onshore-windparks" TargetMode="External"/><Relationship Id="rId571" Type="http://schemas.openxmlformats.org/officeDocument/2006/relationships/hyperlink" Target="https://en.wikipedia.org/wiki/F%C3%BCrstenwalde_Solar_Park" TargetMode="External"/><Relationship Id="rId19" Type="http://schemas.openxmlformats.org/officeDocument/2006/relationships/hyperlink" Target="https://geohack.toolforge.org/geohack.php?pagename=List_of_offshore_wind_farms_in_Germany&amp;params=54_26_00_N_7_41_0_E_" TargetMode="External"/><Relationship Id="rId224" Type="http://schemas.openxmlformats.org/officeDocument/2006/relationships/hyperlink" Target="https://second.wiki/link?to=vestas_wind_systemsvestas&amp;lang=en&amp;alt=https://es.wikipedia.org/wiki/Vestas_Wind_Systems" TargetMode="External"/><Relationship Id="rId266" Type="http://schemas.openxmlformats.org/officeDocument/2006/relationships/hyperlink" Target="https://second.wiki/link?to=liste_der_windkraftanlagen_von_enercone-40&amp;lang=en&amp;alt=https://es.wikipedia.org/wiki/Liste_der_Windkraftanlagen_von_Enercon" TargetMode="External"/><Relationship Id="rId431" Type="http://schemas.openxmlformats.org/officeDocument/2006/relationships/hyperlink" Target="https://geohack.toolforge.org/geohack.php?params=50.603055555556_N_9.2438888888889_E_region:DE_type:landmark&amp;pagename=Liste_der_gr%C3%B6%C3%9Ften_deutschen_Onshore-Windparks&amp;language=de&amp;title=Windpark+Goldner+Steinr%C3%BCck" TargetMode="External"/><Relationship Id="rId473" Type="http://schemas.openxmlformats.org/officeDocument/2006/relationships/hyperlink" Target="https://geohack.toolforge.org/geohack.php?params=53.373333333333_N_9.4969444444444_E_region:DE_type:landmark&amp;pagename=Liste_der_gr%C3%B6%C3%9Ften_deutschen_Onshore-Windparks&amp;language=de&amp;title=Windpark+Ahrenswohlde-Wohnste" TargetMode="External"/><Relationship Id="rId529" Type="http://schemas.openxmlformats.org/officeDocument/2006/relationships/hyperlink" Target="https://second.wiki/link?to=querfurt&amp;lang=en&amp;alt=https://es.wikipedia.org/wiki/Querfurt&amp;source=liste_der_grc3b6c39ften_deutschen_onshore-windparks" TargetMode="External"/><Relationship Id="rId30" Type="http://schemas.openxmlformats.org/officeDocument/2006/relationships/hyperlink" Target="https://en.wikipedia.org/wiki/%C3%98rsted_(company)" TargetMode="External"/><Relationship Id="rId126" Type="http://schemas.openxmlformats.org/officeDocument/2006/relationships/hyperlink" Target="https://second.wiki/link?to=vestas_wind_systems&amp;lang=en&amp;alt=https://es.wikipedia.org/wiki/Vestas_Wind_Systems&amp;source=liste_der_grc3b6c39ften_deutschen_onshore-windparks" TargetMode="External"/><Relationship Id="rId168" Type="http://schemas.openxmlformats.org/officeDocument/2006/relationships/hyperlink" Target="https://second.wiki/link?to=feldheim_treuenbrietzenenergiequelle_gmbh&amp;lang=en&amp;alt=https://es.wikipedia.org/wiki/Feldheim_(Treuenbrietzen)" TargetMode="External"/><Relationship Id="rId333" Type="http://schemas.openxmlformats.org/officeDocument/2006/relationships/hyperlink" Target="https://second.wiki/link?to=repower_systemsc39cberblick_anlagen_onshore&amp;lang=en&amp;alt=https://es.wikipedia.org/wiki/REpower_Systems" TargetMode="External"/><Relationship Id="rId540" Type="http://schemas.openxmlformats.org/officeDocument/2006/relationships/hyperlink" Target="https://second.wiki/link?to=vestas_wind_systemsvestas&amp;lang=en&amp;alt=https://es.wikipedia.org/wiki/Vestas_Wind_Systems" TargetMode="External"/><Relationship Id="rId72" Type="http://schemas.openxmlformats.org/officeDocument/2006/relationships/hyperlink" Target="https://en.wikipedia.org/wiki/Nordsee_One_offshore_wind_farm" TargetMode="External"/><Relationship Id="rId375" Type="http://schemas.openxmlformats.org/officeDocument/2006/relationships/hyperlink" Target="https://second.wiki/link?to=liste_der_windkraftanlagen_von_enercone-70&amp;lang=en&amp;alt=https://es.wikipedia.org/wiki/Liste_der_Windkraftanlagen_von_Enercon" TargetMode="External"/><Relationship Id="rId3" Type="http://schemas.openxmlformats.org/officeDocument/2006/relationships/hyperlink" Target="https://en.wikipedia.org/wiki/Wind_turbine" TargetMode="External"/><Relationship Id="rId235" Type="http://schemas.openxmlformats.org/officeDocument/2006/relationships/hyperlink" Target="https://second.wiki/link?to=verbandsgemeinde_saale-wipper&amp;lang=en&amp;alt=https://es.wikipedia.org/wiki/Verbandsgemeinde_Saale-Wipper&amp;source=liste_der_grc3b6c39ften_deutschen_onshore-windparks" TargetMode="External"/><Relationship Id="rId277" Type="http://schemas.openxmlformats.org/officeDocument/2006/relationships/hyperlink" Target="https://second.wiki/link?to=vestas_wind_systemsvestas&amp;lang=en&amp;alt=https://es.wikipedia.org/wiki/Vestas_Wind_Systems" TargetMode="External"/><Relationship Id="rId400" Type="http://schemas.openxmlformats.org/officeDocument/2006/relationships/hyperlink" Target="https://second.wiki/link?to=liste_der_windkraftanlagen_von_enercone-101&amp;lang=en&amp;alt=https://es.wikipedia.org/wiki/Liste_der_Windkraftanlagen_von_Enercon" TargetMode="External"/><Relationship Id="rId442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484" Type="http://schemas.openxmlformats.org/officeDocument/2006/relationships/hyperlink" Target="https://geohack.toolforge.org/geohack.php?params=51.370555555556_N_8.8438888888889_E_region:DE_type:landmark&amp;pagename=Liste_der_gr%C3%B6%C3%9Ften_deutschen_Onshore-Windparks&amp;language=de&amp;title=Windpark+Adorf" TargetMode="External"/><Relationship Id="rId137" Type="http://schemas.openxmlformats.org/officeDocument/2006/relationships/hyperlink" Target="https://second.wiki/link?to=liste_der_windkraftanlagen_von_enercone-101&amp;lang=en&amp;alt=https://es.wikipedia.org/wiki/Liste_der_Windkraftanlagen_von_Enercon" TargetMode="External"/><Relationship Id="rId302" Type="http://schemas.openxmlformats.org/officeDocument/2006/relationships/hyperlink" Target="https://second.wiki/link?to=verbandsgemeinde_flechtingen&amp;lang=en&amp;alt=https://es.wikipedia.org/wiki/Verbandsgemeinde_Flechtingen&amp;source=liste_der_grc3b6c39ften_deutschen_onshore-windparks" TargetMode="External"/><Relationship Id="rId344" Type="http://schemas.openxmlformats.org/officeDocument/2006/relationships/hyperlink" Target="https://geohack.toolforge.org/geohack.php?params=50.003333333333_N_7.3866666666667_E_region:DE_type:landmark&amp;pagename=Liste_der_gr%C3%B6%C3%9Ften_deutschen_Onshore-Windparks&amp;language=de&amp;title=Windpark+Kirchberg" TargetMode="External"/><Relationship Id="rId41" Type="http://schemas.openxmlformats.org/officeDocument/2006/relationships/hyperlink" Target="https://en.wikipedia.org/wiki/DanTysk" TargetMode="External"/><Relationship Id="rId83" Type="http://schemas.openxmlformats.org/officeDocument/2006/relationships/hyperlink" Target="https://geohack.toolforge.org/geohack.php?pagename=List_of_offshore_wind_farms_in_Germany&amp;params=55_11_30_N_06_51_30_E_" TargetMode="External"/><Relationship Id="rId179" Type="http://schemas.openxmlformats.org/officeDocument/2006/relationships/hyperlink" Target="https://second.wiki/link?to=_20_mw&amp;lang=en&amp;alt=https://es.wikipedia.org/wiki/Liste_der_Windkraftanlagen_von_Enercon" TargetMode="External"/><Relationship Id="rId386" Type="http://schemas.openxmlformats.org/officeDocument/2006/relationships/hyperlink" Target="https://second.wiki/link?to=wpd&amp;lang=en&amp;alt=https://es.wikipedia.org/wiki/Wpd&amp;source=liste_der_grc3b6c39ften_deutschen_onshore-windparks" TargetMode="External"/><Relationship Id="rId551" Type="http://schemas.openxmlformats.org/officeDocument/2006/relationships/hyperlink" Target="https://en.wikipedia.org/wiki/Neuhardenberg_Solar_Park" TargetMode="External"/><Relationship Id="rId190" Type="http://schemas.openxmlformats.org/officeDocument/2006/relationships/hyperlink" Target="https://second.wiki/link?to=vestas_wind_systemsvestas&amp;lang=en&amp;alt=https://es.wikipedia.org/wiki/Vestas_Wind_Systems" TargetMode="External"/><Relationship Id="rId204" Type="http://schemas.openxmlformats.org/officeDocument/2006/relationships/hyperlink" Target="https://second.wiki/link?to=osterwieck&amp;lang=en&amp;alt=https://es.wikipedia.org/wiki/Osterwieck&amp;source=liste_der_grc3b6c39ften_deutschen_onshore-windparks" TargetMode="External"/><Relationship Id="rId246" Type="http://schemas.openxmlformats.org/officeDocument/2006/relationships/hyperlink" Target="https://second.wiki/link?to=wiesmoor&amp;lang=en&amp;alt=https://es.wikipedia.org/wiki/Wiesmoor&amp;source=liste_der_grc3b6c39ften_deutschen_onshore-windparks" TargetMode="External"/><Relationship Id="rId288" Type="http://schemas.openxmlformats.org/officeDocument/2006/relationships/hyperlink" Target="https://second.wiki/link?to=bedburg&amp;lang=en&amp;alt=https://es.wikipedia.org/wiki/Bedburg&amp;source=liste_der_grc3b6c39ften_deutschen_onshore-windparks" TargetMode="External"/><Relationship Id="rId411" Type="http://schemas.openxmlformats.org/officeDocument/2006/relationships/hyperlink" Target="https://second.wiki/link?to=vestas_wind_systemsvestas&amp;lang=en&amp;alt=https://es.wikipedia.org/wiki/Vestas_Wind_Systems" TargetMode="External"/><Relationship Id="rId453" Type="http://schemas.openxmlformats.org/officeDocument/2006/relationships/hyperlink" Target="https://geohack.toolforge.org/geohack.php?params=50.516944444444_N_6.3736111111111_E_region:DE-NW_type:landmark&amp;pagename=Liste_der_gr%C3%B6%C3%9Ften_deutschen_Onshore-Windparks&amp;language=de&amp;title=Windpark+Schleiden-Sch%C3%B6neseiffen" TargetMode="External"/><Relationship Id="rId509" Type="http://schemas.openxmlformats.org/officeDocument/2006/relationships/hyperlink" Target="https://second.wiki/link?to=verbandsgemeinde_wc3b6rrstadt&amp;lang=en&amp;alt=https://es.wikipedia.org/wiki/Verbandsgemeinde_W%C3%B6rrstadt&amp;source=liste_der_grc3b6c39ften_deutschen_onshore-windparks" TargetMode="External"/><Relationship Id="rId106" Type="http://schemas.openxmlformats.org/officeDocument/2006/relationships/hyperlink" Target="https://second.wiki/link?to=liste_der_windkraftanlagen_von_enercon&amp;lang=en&amp;alt=https://es.wikipedia.org/wiki/Liste_der_Windkraftanlagen_von_Enercon&amp;source=liste_der_grc3b6c39ften_deutschen_onshore-windparks" TargetMode="External"/><Relationship Id="rId313" Type="http://schemas.openxmlformats.org/officeDocument/2006/relationships/hyperlink" Target="https://geohack.toolforge.org/geohack.php?params=51.445277777778_N_8.6969444444444_E_region:DE_type:landmark&amp;pagename=Liste_der_gr%C3%B6%C3%9Ften_deutschen_Onshore-Windparks&amp;language=de&amp;title=Windpark+Madfeld-Bleiw%C3%A4sche" TargetMode="External"/><Relationship Id="rId495" Type="http://schemas.openxmlformats.org/officeDocument/2006/relationships/hyperlink" Target="https://second.wiki/link?to=enertrag&amp;lang=en&amp;alt=https://es.wikipedia.org/wiki/Enertrag&amp;source=liste_der_grc3b6c39ften_deutschen_onshore-windparks" TargetMode="External"/><Relationship Id="rId10" Type="http://schemas.openxmlformats.org/officeDocument/2006/relationships/hyperlink" Target="https://en.wikipedia.org/wiki/Alpha_Ventus_Offshore_Wind_Farm" TargetMode="External"/><Relationship Id="rId52" Type="http://schemas.openxmlformats.org/officeDocument/2006/relationships/hyperlink" Target="https://en.wikipedia.org/wiki/List_of_offshore_wind_farms_in_Germany" TargetMode="External"/><Relationship Id="rId94" Type="http://schemas.openxmlformats.org/officeDocument/2006/relationships/hyperlink" Target="https://en.wikipedia.org/wiki/Copenhagen_Infrastructure_Partners" TargetMode="External"/><Relationship Id="rId148" Type="http://schemas.openxmlformats.org/officeDocument/2006/relationships/hyperlink" Target="https://second.wiki/link?to=vestas_wind_systemsvestas&amp;lang=en&amp;alt=https://es.wikipedia.org/wiki/Vestas_Wind_Systems" TargetMode="External"/><Relationship Id="rId355" Type="http://schemas.openxmlformats.org/officeDocument/2006/relationships/hyperlink" Target="https://second.wiki/link?to=vestas_wind_systemsvestas&amp;lang=en&amp;alt=https://es.wikipedia.org/wiki/Vestas_Wind_Systems" TargetMode="External"/><Relationship Id="rId397" Type="http://schemas.openxmlformats.org/officeDocument/2006/relationships/hyperlink" Target="https://second.wiki/link?to=energiepark_wc3b6rrstadt&amp;lang=en&amp;alt=https://es.wikipedia.org/wiki/Energiepark_W%C3%B6rrstadt&amp;source=liste_der_grc3b6c39ften_deutschen_onshore-windparks" TargetMode="External"/><Relationship Id="rId520" Type="http://schemas.openxmlformats.org/officeDocument/2006/relationships/hyperlink" Target="https://geohack.toolforge.org/geohack.php?params=54.648611111111_N_9.1763888888889_E_region:DE-SH_type:landmark&amp;pagename=Liste_der_gr%C3%B6%C3%9Ften_deutschen_Onshore-Windparks&amp;language=de&amp;title=Windpark+L%C3%B6wenstedt" TargetMode="External"/><Relationship Id="rId562" Type="http://schemas.openxmlformats.org/officeDocument/2006/relationships/hyperlink" Target="https://en.wikipedia.org/wiki/Strasskirchen_Solar_Park" TargetMode="External"/><Relationship Id="rId215" Type="http://schemas.openxmlformats.org/officeDocument/2006/relationships/hyperlink" Target="https://second.wiki/link?to=liste_der_windkraftanlagen_von_enercone-40&amp;lang=en&amp;alt=https://es.wikipedia.org/wiki/Liste_der_Windkraftanlagen_von_Enercon" TargetMode="External"/><Relationship Id="rId257" Type="http://schemas.openxmlformats.org/officeDocument/2006/relationships/hyperlink" Target="https://geohack.toolforge.org/geohack.php?params=49.964722222222_N_7.6525_E_region:DE_type:landmark&amp;pagename=Liste_der_gr%C3%B6%C3%9Ften_deutschen_Onshore-Windparks&amp;language=de&amp;title=Hunsr%C3%BCck-Windpark+Ellern" TargetMode="External"/><Relationship Id="rId422" Type="http://schemas.openxmlformats.org/officeDocument/2006/relationships/hyperlink" Target="https://second.wiki/link?to=wpd&amp;lang=en&amp;alt=https://es.wikipedia.org/wiki/Wpd&amp;source=liste_der_grc3b6c39ften_deutschen_onshore-windparks" TargetMode="External"/><Relationship Id="rId464" Type="http://schemas.openxmlformats.org/officeDocument/2006/relationships/hyperlink" Target="https://second.wiki/link?to=liste_der_windkraftanlagen_von_enercone-101&amp;lang=en&amp;alt=https://es.wikipedia.org/wiki/Liste_der_Windkraftanlagen_von_Enercon" TargetMode="External"/><Relationship Id="rId299" Type="http://schemas.openxmlformats.org/officeDocument/2006/relationships/hyperlink" Target="https://second.wiki/link?to=enertrag&amp;lang=en&amp;alt=https://es.wikipedia.org/wiki/Enertrag&amp;source=liste_der_grc3b6c39ften_deutschen_onshore-windparks" TargetMode="External"/><Relationship Id="rId63" Type="http://schemas.openxmlformats.org/officeDocument/2006/relationships/hyperlink" Target="https://en.wikipedia.org/wiki/%C3%98rsted_(company)" TargetMode="External"/><Relationship Id="rId159" Type="http://schemas.openxmlformats.org/officeDocument/2006/relationships/hyperlink" Target="https://second.wiki/link?to=fuhrlc3a4nderproduktpalette&amp;lang=en&amp;alt=https://es.wikipedia.org/wiki/Fuhrl%C3%A4nder" TargetMode="External"/><Relationship Id="rId366" Type="http://schemas.openxmlformats.org/officeDocument/2006/relationships/hyperlink" Target="https://second.wiki/link?to=effelder&amp;lang=en&amp;alt=https://es.wikipedia.org/wiki/Effelder&amp;source=liste_der_grc3b6c39ften_deutschen_onshore-windparks" TargetMode="External"/><Relationship Id="rId573" Type="http://schemas.openxmlformats.org/officeDocument/2006/relationships/hyperlink" Target="https://en.wikipedia.org/wiki/Perleberg_Solar_Park" TargetMode="External"/><Relationship Id="rId226" Type="http://schemas.openxmlformats.org/officeDocument/2006/relationships/hyperlink" Target="https://second.wiki/link?to=senvion3xm-baureihe&amp;lang=en&amp;alt=https://es.wikipedia.org/wiki/Senvion" TargetMode="External"/><Relationship Id="rId433" Type="http://schemas.openxmlformats.org/officeDocument/2006/relationships/hyperlink" Target="https://second.wiki/link?to=borringhausen&amp;lang=en&amp;alt=https://es.wikipedia.org/wiki/Borringhausen&amp;source=liste_der_grc3b6c39ften_deutschen_onshore-windparks" TargetMode="External"/><Relationship Id="rId74" Type="http://schemas.openxmlformats.org/officeDocument/2006/relationships/hyperlink" Target="https://en.wikipedia.org/wiki/Senvion" TargetMode="External"/><Relationship Id="rId377" Type="http://schemas.openxmlformats.org/officeDocument/2006/relationships/hyperlink" Target="https://geohack.toolforge.org/geohack.php?params=54.483333333333_N_11.11_E_region:DE_type:landmark&amp;pagename=Liste_der_gr%C3%B6%C3%9Ften_deutschen_Onshore-Windparks&amp;language=de&amp;title=Windpark+Fehmarn-Mitte" TargetMode="External"/><Relationship Id="rId500" Type="http://schemas.openxmlformats.org/officeDocument/2006/relationships/hyperlink" Target="https://second.wiki/link?to=drewag&amp;lang=en&amp;alt=https://es.wikipedia.org/wiki/Drewag&amp;source=liste_der_grc3b6c39ften_deutschen_onshore-windparks" TargetMode="External"/><Relationship Id="rId5" Type="http://schemas.openxmlformats.org/officeDocument/2006/relationships/hyperlink" Target="https://en.wikipedia.org/wiki/Capacity_factor" TargetMode="External"/><Relationship Id="rId237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444" Type="http://schemas.openxmlformats.org/officeDocument/2006/relationships/hyperlink" Target="https://second.wiki/link?to=fuhrlc3a4nderproduktpalette&amp;lang=en&amp;alt=https://es.wikipedia.org/wiki/Fuhrl%C3%A4nder" TargetMode="External"/><Relationship Id="rId290" Type="http://schemas.openxmlformats.org/officeDocument/2006/relationships/hyperlink" Target="https://second.wiki/link?to=rwe_innogy&amp;lang=en&amp;alt=https://es.wikipedia.org/wiki/RWE_Innogy&amp;source=liste_der_grc3b6c39ften_deutschen_onshore-windparks" TargetMode="External"/><Relationship Id="rId304" Type="http://schemas.openxmlformats.org/officeDocument/2006/relationships/hyperlink" Target="https://second.wiki/link?to=prokon_unternehmen&amp;lang=en&amp;alt=https://es.wikipedia.org/wiki/Prokon_(Unternehmen)&amp;source=liste_der_grc3b6c39ften_deutschen_onshore-windparks" TargetMode="External"/><Relationship Id="rId388" Type="http://schemas.openxmlformats.org/officeDocument/2006/relationships/hyperlink" Target="https://second.wiki/link?to=nordex_sefrc3bcher_gefertigte_anlagen&amp;lang=en&amp;alt=https://es.wikipedia.org/wiki/Nordex_SE" TargetMode="External"/><Relationship Id="rId511" Type="http://schemas.openxmlformats.org/officeDocument/2006/relationships/hyperlink" Target="https://second.wiki/link?to=juwi&amp;lang=en&amp;alt=https://es.wikipedia.org/wiki/Juwi&amp;source=liste_der_grc3b6c39ften_deutschen_onshore-windparks" TargetMode="External"/><Relationship Id="rId85" Type="http://schemas.openxmlformats.org/officeDocument/2006/relationships/hyperlink" Target="https://en.wikipedia.org/wiki/Vattenfall" TargetMode="External"/><Relationship Id="rId150" Type="http://schemas.openxmlformats.org/officeDocument/2006/relationships/hyperlink" Target="https://second.wiki/link?to=liste_der_windkraftanlagen_von_enercone-82_e2&amp;lang=en&amp;alt=https://es.wikipedia.org/wiki/Liste_der_Windkraftanlagen_von_Enercon" TargetMode="External"/><Relationship Id="rId248" Type="http://schemas.openxmlformats.org/officeDocument/2006/relationships/hyperlink" Target="https://second.wiki/link?to=energiequelle_unternehmen&amp;lang=en&amp;alt=https://es.wikipedia.org/wiki/Energiequelle_(Unternehmen)&amp;source=liste_der_grc3b6c39ften_deutschen_onshore-windparks" TargetMode="External"/><Relationship Id="rId455" Type="http://schemas.openxmlformats.org/officeDocument/2006/relationships/hyperlink" Target="https://second.wiki/link?to=siemens_windenergiewindkraftanlagentypen&amp;lang=en&amp;alt=https://es.wikipedia.org/wiki/Siemens_Windenergie" TargetMode="External"/><Relationship Id="rId12" Type="http://schemas.openxmlformats.org/officeDocument/2006/relationships/hyperlink" Target="https://en.wikipedia.org/wiki/Areva" TargetMode="External"/><Relationship Id="rId108" Type="http://schemas.openxmlformats.org/officeDocument/2006/relationships/hyperlink" Target="https://second.wiki/link?to=liste_der_windkraftanlagen_von_enercone-101&amp;lang=en&amp;alt=https://es.wikipedia.org/wiki/Liste_der_Windkraftanlagen_von_Enercon" TargetMode="External"/><Relationship Id="rId315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522" Type="http://schemas.openxmlformats.org/officeDocument/2006/relationships/hyperlink" Target="https://second.wiki/link?to=liste_der_windkraftanlagentypen_von_enercone-82_e2&amp;lang=en&amp;alt=https://es.wikipedia.org/wiki/Liste_der_Windkraftanlagentypen_von_Enercon" TargetMode="External"/><Relationship Id="rId96" Type="http://schemas.openxmlformats.org/officeDocument/2006/relationships/hyperlink" Target="https://en.wikipedia.org/w/index.php?title=Wikinger_offshore_wind_farm&amp;action=edit&amp;redlink=1" TargetMode="External"/><Relationship Id="rId161" Type="http://schemas.openxmlformats.org/officeDocument/2006/relationships/hyperlink" Target="https://second.wiki/link?to=liste_der_windkraftanlagen_von_enercone-82_e2&amp;lang=en&amp;alt=https://es.wikipedia.org/wiki/Liste_der_Windkraftanlagen_von_Enercon" TargetMode="External"/><Relationship Id="rId399" Type="http://schemas.openxmlformats.org/officeDocument/2006/relationships/hyperlink" Target="https://second.wiki/link?to=liste_der_windkraftanlagen_von_enercone-82_e2&amp;lang=en&amp;alt=https://es.wikipedia.org/wiki/Liste_der_Windkraftanlagen_von_Enercon" TargetMode="External"/><Relationship Id="rId259" Type="http://schemas.openxmlformats.org/officeDocument/2006/relationships/hyperlink" Target="https://second.wiki/link?to=liste_der_windkraftanlagen_von_enercone-66&amp;lang=en&amp;alt=https://es.wikipedia.org/wiki/Liste_der_Windkraftanlagen_von_Enercon" TargetMode="External"/><Relationship Id="rId466" Type="http://schemas.openxmlformats.org/officeDocument/2006/relationships/hyperlink" Target="https://second.wiki/link?to=alzey&amp;lang=en&amp;alt=https://es.wikipedia.org/wiki/Alzey&amp;source=liste_der_grc3b6c39ften_deutschen_onshore-windparks" TargetMode="External"/><Relationship Id="rId23" Type="http://schemas.openxmlformats.org/officeDocument/2006/relationships/hyperlink" Target="https://en.wikipedia.org/w/index.php?title=Siemens-Gamesa_SWT-6.0-154&amp;action=edit&amp;redlink=1" TargetMode="External"/><Relationship Id="rId119" Type="http://schemas.openxmlformats.org/officeDocument/2006/relationships/hyperlink" Target="https://second.wiki/link?to=kessin&amp;lang=en&amp;alt=https://es.wikipedia.org/wiki/Windpark_Werder/Kessin&amp;source=liste_der_grc3b6c39ften_deutschen_onshore-windparks" TargetMode="External"/><Relationship Id="rId326" Type="http://schemas.openxmlformats.org/officeDocument/2006/relationships/hyperlink" Target="https://second.wiki/link?to=liste_der_windkraftanlagen_von_enercone-70&amp;lang=en&amp;alt=https://es.wikipedia.org/wiki/Liste_der_Windkraftanlagen_von_Enercon" TargetMode="External"/><Relationship Id="rId533" Type="http://schemas.openxmlformats.org/officeDocument/2006/relationships/hyperlink" Target="https://second.wiki/link?to=nordhc3bcmmling&amp;lang=en&amp;alt=https://es.wikipedia.org/wiki/Nordh%C3%BCmmling&amp;source=liste_der_grc3b6c39ften_deutschen_onshore-windparks" TargetMode="External"/><Relationship Id="rId172" Type="http://schemas.openxmlformats.org/officeDocument/2006/relationships/hyperlink" Target="https://second.wiki/link?to=_3_mw&amp;lang=en&amp;alt=https://es.wikipedia.org/wiki/Liste_der_Windkraftanlagen_von_Enercon" TargetMode="External"/><Relationship Id="rId477" Type="http://schemas.openxmlformats.org/officeDocument/2006/relationships/hyperlink" Target="https://second.wiki/link?to=energiekontor&amp;lang=en&amp;alt=https://es.wikipedia.org/wiki/Energiekontor&amp;source=liste_der_grc3b6c39ften_deutschen_onshore-windparks" TargetMode="External"/><Relationship Id="rId337" Type="http://schemas.openxmlformats.org/officeDocument/2006/relationships/hyperlink" Target="https://second.wiki/link?to=verbandsgemeinde_kirchheimbolanden&amp;lang=en&amp;alt=https://es.wikipedia.org/wiki/Verbandsgemeinde_Kirchheimbolanden&amp;source=liste_der_grc3b6c39ften_deutschen_onshore-windparks" TargetMode="External"/><Relationship Id="rId34" Type="http://schemas.openxmlformats.org/officeDocument/2006/relationships/hyperlink" Target="https://en.wikipedia.org/wiki/List_of_offshore_wind_farms_in_Germany" TargetMode="External"/><Relationship Id="rId544" Type="http://schemas.openxmlformats.org/officeDocument/2006/relationships/hyperlink" Target="https://geohack.toolforge.org/geohack.php?params=52.9_N_12.384166666667_E_region:DE_type:landmark&amp;pagename=Liste_der_gr%C3%B6%C3%9Ften_deutschen_Onshore-Windparks&amp;language=de&amp;title=Windpark+Kyritz-Pl%C3%A4nitz-Zernitz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hyperlink" Target="https://data.open-power-system-data.org/conventional_power_plants/" TargetMode="External"/><Relationship Id="rId4" Type="http://schemas.microsoft.com/office/2017/10/relationships/threadedComment" Target="../threadedComments/threadedComment20.xml"/></Relationships>
</file>

<file path=xl/worksheets/_rels/sheet32.xml.rels><?xml version="1.0" encoding="UTF-8" standalone="yes"?>
<Relationships xmlns="http://schemas.openxmlformats.org/package/2006/relationships"><Relationship Id="rId26" Type="http://schemas.openxmlformats.org/officeDocument/2006/relationships/hyperlink" Target="http://ins-erzgebirge.de/ausflugsziel.php?id=260" TargetMode="External"/><Relationship Id="rId21" Type="http://schemas.openxmlformats.org/officeDocument/2006/relationships/hyperlink" Target="http://www.trianel.com/de/pressemeldungen/details/article/trianel-kohlekraftwerk-luenen-9.html" TargetMode="External"/><Relationship Id="rId42" Type="http://schemas.openxmlformats.org/officeDocument/2006/relationships/hyperlink" Target="https://de.wikipedia.org/wiki/Kraftwerk_Neurath" TargetMode="External"/><Relationship Id="rId47" Type="http://schemas.openxmlformats.org/officeDocument/2006/relationships/hyperlink" Target="http://www.rwe.com/web/cms/de/60132/rwe-power-ag/energietraeger/braunkohle/standorte/kw-niederaussem/" TargetMode="External"/><Relationship Id="rId63" Type="http://schemas.openxmlformats.org/officeDocument/2006/relationships/hyperlink" Target="http://www.rwe.com/web/cms/de/1859744/rwe-generation-se/standorte/deutschland/kw-neurath-boa-2-3/" TargetMode="External"/><Relationship Id="rId68" Type="http://schemas.openxmlformats.org/officeDocument/2006/relationships/hyperlink" Target="https://www.ffe.de/download/berichte/Endbericht_Energiezukunft_2050_Teil_II.pdf%20(S.191)" TargetMode="External"/><Relationship Id="rId84" Type="http://schemas.openxmlformats.org/officeDocument/2006/relationships/hyperlink" Target="https://www.enbw.com/unternehmen/konzern/energieerzeugung/fossile-energie/standorte.html" TargetMode="External"/><Relationship Id="rId89" Type="http://schemas.openxmlformats.org/officeDocument/2006/relationships/hyperlink" Target="http://www.rwe.com/web/cms/de/1770644/rwe-generation-se/standorte/deutschland/kw-emsland/" TargetMode="External"/><Relationship Id="rId112" Type="http://schemas.openxmlformats.org/officeDocument/2006/relationships/hyperlink" Target="http://www.rwe.com/app/Pressecenter/Download.aspx?pmid=4003986&amp;datei=1" TargetMode="External"/><Relationship Id="rId16" Type="http://schemas.openxmlformats.org/officeDocument/2006/relationships/hyperlink" Target="http://www.kraftwerk-rostock.de/" TargetMode="External"/><Relationship Id="rId107" Type="http://schemas.openxmlformats.org/officeDocument/2006/relationships/hyperlink" Target="http://asue.de/sites/default/files/asue/termine_veranstaltungen/2010/fachveranstaltung2010/vortraege/11_vortrag_lewetz_hkw_wuerzburg.pdf" TargetMode="External"/><Relationship Id="rId11" Type="http://schemas.openxmlformats.org/officeDocument/2006/relationships/hyperlink" Target="http://www.gvst.de/dokumente/fachbeitraege/GVSt-Jahresveranstaltung%202010_4.pdf" TargetMode="External"/><Relationship Id="rId32" Type="http://schemas.openxmlformats.org/officeDocument/2006/relationships/hyperlink" Target="http://www.stromtip.de/rubrik2/20223/Reportage-Pumpspeicherwerke-sollen-ein-Eckpfeiler-der-Energiewende-werden.html" TargetMode="External"/><Relationship Id="rId37" Type="http://schemas.openxmlformats.org/officeDocument/2006/relationships/hyperlink" Target="https://www.greenpeace.de/sites/www.greenpeace.de/files/publications/vattenfalls-chance-roadmap-150424.pdf%20(S.16)" TargetMode="External"/><Relationship Id="rId53" Type="http://schemas.openxmlformats.org/officeDocument/2006/relationships/hyperlink" Target="http://corporate.vattenfall.de/newsroom/pressemeldungen/pressemeldungen-import/janschwalde-verringert-seine-co2-bilanz-weiter" TargetMode="External"/><Relationship Id="rId58" Type="http://schemas.openxmlformats.org/officeDocument/2006/relationships/hyperlink" Target="https://de.wikipedia.org/wiki/Kraftwerk_Weisweiler" TargetMode="External"/><Relationship Id="rId74" Type="http://schemas.openxmlformats.org/officeDocument/2006/relationships/hyperlink" Target="http://www.energie-chronik.de/120212.htm" TargetMode="External"/><Relationship Id="rId79" Type="http://schemas.openxmlformats.org/officeDocument/2006/relationships/hyperlink" Target="http://www.bwk-bund.de/fileadmin/Dokumente/Veranstaltungen/Kongresse/2011/FF-2-Schoepfer-Wasserkraft.pdf" TargetMode="External"/><Relationship Id="rId102" Type="http://schemas.openxmlformats.org/officeDocument/2006/relationships/hyperlink" Target="http://www.rwe.com/web/cms/de/1770664/rwe-generation-se/standorte/deutschland/kw-gersteinwerk/" TargetMode="External"/><Relationship Id="rId5" Type="http://schemas.openxmlformats.org/officeDocument/2006/relationships/hyperlink" Target="http://www.energie-und-management.de/free-archive/Freearchive/feView3/4449.html" TargetMode="External"/><Relationship Id="rId90" Type="http://schemas.openxmlformats.org/officeDocument/2006/relationships/hyperlink" Target="http://www.rwe.com/web/cms/de/1770644/rwe-generation-se/standorte/deutschland/kw-emsland/" TargetMode="External"/><Relationship Id="rId95" Type="http://schemas.openxmlformats.org/officeDocument/2006/relationships/hyperlink" Target="http://www.eon.com/content/eon-com/de/about-us/structure/asset-finder/irsching.html" TargetMode="External"/><Relationship Id="rId22" Type="http://schemas.openxmlformats.org/officeDocument/2006/relationships/hyperlink" Target="http://corporate.vattenfall.de/uber-uns/geschaftsfelder/erzeugung/bauprojekte/Moorburg/Baustein_fuer_den_Klimaschutz/" TargetMode="External"/><Relationship Id="rId27" Type="http://schemas.openxmlformats.org/officeDocument/2006/relationships/hyperlink" Target="http://www.gea.de/region+reutlingen/neckar+erms/pumpspeicherkraftwerk+in+glems+lecks+per+knopfdruck+schliessbar.2714095.htm" TargetMode="External"/><Relationship Id="rId43" Type="http://schemas.openxmlformats.org/officeDocument/2006/relationships/hyperlink" Target="http://www.nf-niederaussem.de/fileadmin/pdf/03_Praesentation_Aktueller_Stand_der_Technik__Dr._Eichholz_.pdf" TargetMode="External"/><Relationship Id="rId48" Type="http://schemas.openxmlformats.org/officeDocument/2006/relationships/hyperlink" Target="http://www.nf-niederaussem.de/fileadmin/pdf/03_Praesentation_Aktueller_Stand_der_Technik__Dr._Eichholz_.pdf" TargetMode="External"/><Relationship Id="rId64" Type="http://schemas.openxmlformats.org/officeDocument/2006/relationships/hyperlink" Target="http://corporate.vattenfall.de/energie-im-fokus/energieproduktion/kohle/boxberg-block-r/" TargetMode="External"/><Relationship Id="rId69" Type="http://schemas.openxmlformats.org/officeDocument/2006/relationships/hyperlink" Target="http://www.feuerwehr-oberboihingen.de/index.php?id=210&amp;tx_ttnews%5btt_news%5d=452&amp;cHash=d8aa7375c5ed6e4b398f9bee5e270dbb" TargetMode="External"/><Relationship Id="rId113" Type="http://schemas.openxmlformats.org/officeDocument/2006/relationships/hyperlink" Target="http://www.welt.de/print/die_welt/hamburg/article108358316/Neues-Kraftwerk-in-Wedel-Innovation-Fehlanzeige.html" TargetMode="External"/><Relationship Id="rId80" Type="http://schemas.openxmlformats.org/officeDocument/2006/relationships/hyperlink" Target="http://www.bwk-bund.de/fileadmin/Dokumente/Veranstaltungen/Kongresse/2011/FF-2-Schoepfer-Wasserkraft.pdf" TargetMode="External"/><Relationship Id="rId85" Type="http://schemas.openxmlformats.org/officeDocument/2006/relationships/hyperlink" Target="http://www.rheinenergie.com/media/portale/downloads_4/rheinenergie_1/flyer/Heizkraftwerk-Niehl-II.pdf" TargetMode="External"/><Relationship Id="rId12" Type="http://schemas.openxmlformats.org/officeDocument/2006/relationships/hyperlink" Target="https://www.enbw.com/unternehmen/konzern/energieerzeugung/fossile-energie/standorte.html" TargetMode="External"/><Relationship Id="rId17" Type="http://schemas.openxmlformats.org/officeDocument/2006/relationships/hyperlink" Target="https://www.energie-saarlorlux.com/wp-content/broschueren/Broschuere-Heizkraftwerk.pdf" TargetMode="External"/><Relationship Id="rId33" Type="http://schemas.openxmlformats.org/officeDocument/2006/relationships/hyperlink" Target="https://www.wirtschaftsrat.de/wirtschaftsrat.nsf/id/B836452CBA9B03CFC12578DC00337EBA/$file/kirmse.pdf%20(S.34)" TargetMode="External"/><Relationship Id="rId38" Type="http://schemas.openxmlformats.org/officeDocument/2006/relationships/hyperlink" Target="https://books.google.de/books?id=3gjxbjLZUIcC&amp;pg=PA44" TargetMode="External"/><Relationship Id="rId59" Type="http://schemas.openxmlformats.org/officeDocument/2006/relationships/hyperlink" Target="https://de.wikipedia.org/wiki/Kraftwerk_Weisweiler" TargetMode="External"/><Relationship Id="rId103" Type="http://schemas.openxmlformats.org/officeDocument/2006/relationships/hyperlink" Target="http://www.rwe.com/web/cms/de/1770664/rwe-generation-se/standorte/deutschland/kw-gersteinwerk/" TargetMode="External"/><Relationship Id="rId108" Type="http://schemas.openxmlformats.org/officeDocument/2006/relationships/hyperlink" Target="http://www.rheinenergie.com/media/portale/downloads_4/rheinenergie_1/broschueren_1/Vereinfachte_Umwelterklaerung_der_Standorte_Koeln-Merkenich_und_Koeln-Niehl_2011.pdf" TargetMode="External"/><Relationship Id="rId54" Type="http://schemas.openxmlformats.org/officeDocument/2006/relationships/hyperlink" Target="http://corporate.vattenfall.de/newsroom/pressemeldungen/pressemeldungen-import/janschwalde-verringert-seine-co2-bilanz-weiter" TargetMode="External"/><Relationship Id="rId70" Type="http://schemas.openxmlformats.org/officeDocument/2006/relationships/hyperlink" Target="http://www.vw-kraftwerk.de/documente/umwelterklaerung_2012.pdf" TargetMode="External"/><Relationship Id="rId75" Type="http://schemas.openxmlformats.org/officeDocument/2006/relationships/hyperlink" Target="https://www.umweltbundesamt.de/sites/default/files/medien/378/publikationen/climate_change_02_2014_kwk-ausbau_entwicklung_prognose_wirksamkeit_der_anreize_im_kwk-gesetz_0.pdf" TargetMode="External"/><Relationship Id="rId91" Type="http://schemas.openxmlformats.org/officeDocument/2006/relationships/hyperlink" Target="http://www.rwe.com/web/cms/de/1770644/rwe-generation-se/standorte/deutschland/kw-emsland/" TargetMode="External"/><Relationship Id="rId96" Type="http://schemas.openxmlformats.org/officeDocument/2006/relationships/hyperlink" Target="http://www.eon.com/content/eon-com/de/about-us/structure/asset-finder/irsching.html" TargetMode="External"/><Relationship Id="rId1" Type="http://schemas.openxmlformats.org/officeDocument/2006/relationships/hyperlink" Target="http://www.energie-chronik.de/120212.htm" TargetMode="External"/><Relationship Id="rId6" Type="http://schemas.openxmlformats.org/officeDocument/2006/relationships/hyperlink" Target="http://www.spd-saar.de/uploads/media/konzept_bergbau.pdf" TargetMode="External"/><Relationship Id="rId15" Type="http://schemas.openxmlformats.org/officeDocument/2006/relationships/hyperlink" Target="http://www.spd-saar.de/uploads/media/konzept_bergbau.pdf" TargetMode="External"/><Relationship Id="rId23" Type="http://schemas.openxmlformats.org/officeDocument/2006/relationships/hyperlink" Target="https://www.vde.com/de/fg/ETG/Archiv/Aktuelles/Seiten/Goldisthal.aspx" TargetMode="External"/><Relationship Id="rId28" Type="http://schemas.openxmlformats.org/officeDocument/2006/relationships/hyperlink" Target="http://www.lars-rohwer.de/inhalte/2/aktuelles/67892/das-pumpspeicherwerk-niederwartha-zeitgemaess-und-gewollt-/index.html" TargetMode="External"/><Relationship Id="rId36" Type="http://schemas.openxmlformats.org/officeDocument/2006/relationships/hyperlink" Target="https://www.greenpeace.de/sites/www.greenpeace.de/files/publications/vattenfalls-chance-roadmap-150424.pdf%20(S.15)" TargetMode="External"/><Relationship Id="rId49" Type="http://schemas.openxmlformats.org/officeDocument/2006/relationships/hyperlink" Target="http://corporate.vattenfall.de/newsroom/pressemeldungen/pressemeldungen-import/janschwalde-verringert-seine-co2-bilanz-weiter" TargetMode="External"/><Relationship Id="rId57" Type="http://schemas.openxmlformats.org/officeDocument/2006/relationships/hyperlink" Target="http://www.mibrag.de/media/1355133007.pdf" TargetMode="External"/><Relationship Id="rId106" Type="http://schemas.openxmlformats.org/officeDocument/2006/relationships/hyperlink" Target="http://asue.de/sites/default/files/asue/termine_veranstaltungen/2010/fachveranstaltung2010/vortraege/11_vortrag_lewetz_hkw_wuerzburg.pdf" TargetMode="External"/><Relationship Id="rId114" Type="http://schemas.openxmlformats.org/officeDocument/2006/relationships/hyperlink" Target="http://www.welt.de/print/die_welt/hamburg/article108358316/Neues-Kraftwerk-in-Wedel-Innovation-Fehlanzeige.html" TargetMode="External"/><Relationship Id="rId10" Type="http://schemas.openxmlformats.org/officeDocument/2006/relationships/hyperlink" Target="http://www.rwe.com/web/cms/de/1770974/rwe-generation-se/standorte/deutschland/kw-westfalen/" TargetMode="External"/><Relationship Id="rId31" Type="http://schemas.openxmlformats.org/officeDocument/2006/relationships/hyperlink" Target="http://www.stromtip.de/rubrik2/20223/Reportage-Pumpspeicherwerke-sollen-ein-Eckpfeiler-der-Energiewende-werden.html" TargetMode="External"/><Relationship Id="rId44" Type="http://schemas.openxmlformats.org/officeDocument/2006/relationships/hyperlink" Target="http://www.nf-niederaussem.de/fileadmin/pdf/03_Praesentation_Aktueller_Stand_der_Technik__Dr._Eichholz_.pdf" TargetMode="External"/><Relationship Id="rId52" Type="http://schemas.openxmlformats.org/officeDocument/2006/relationships/hyperlink" Target="http://corporate.vattenfall.de/newsroom/pressemeldungen/pressemeldungen-import/janschwalde-verringert-seine-co2-bilanz-weiter" TargetMode="External"/><Relationship Id="rId60" Type="http://schemas.openxmlformats.org/officeDocument/2006/relationships/hyperlink" Target="https://books.google.de/books?id=3gjxbjLZUIcC&amp;pg=PA44" TargetMode="External"/><Relationship Id="rId65" Type="http://schemas.openxmlformats.org/officeDocument/2006/relationships/hyperlink" Target="https://www.ffe.de/download/berichte/Endbericht_Energiezukunft_2050_Teil_II.pdf%20(S.191)" TargetMode="External"/><Relationship Id="rId73" Type="http://schemas.openxmlformats.org/officeDocument/2006/relationships/hyperlink" Target="https://www.vde.com/de/fg/ETG/Archiv/Arbeitsgebiete/Erzeugung/Seiten/Druckluftspeicher-Kraftwerke.aspx" TargetMode="External"/><Relationship Id="rId78" Type="http://schemas.openxmlformats.org/officeDocument/2006/relationships/hyperlink" Target="http://www.halle.eu/push.aspx?s=downloads/News/29628/pi_3_technische_daten.pdfvm=bv.108194040,d.bGg&amp;cad=rja" TargetMode="External"/><Relationship Id="rId81" Type="http://schemas.openxmlformats.org/officeDocument/2006/relationships/hyperlink" Target="http://www.enercity.de/infothek/downloads/broschueren/anlagen/hkw-linden-langinfo.pdf" TargetMode="External"/><Relationship Id="rId86" Type="http://schemas.openxmlformats.org/officeDocument/2006/relationships/hyperlink" Target="http://www.siemens.com/press/de/pressemitteilungen/?press=/de/pressemitteilungen/2013/energy/fossil-power-generation/efp201306040.htm&amp;content%5b%5d=EF&amp;content%5b%5d=EP&amp;content%5b%5d=PG" TargetMode="External"/><Relationship Id="rId94" Type="http://schemas.openxmlformats.org/officeDocument/2006/relationships/hyperlink" Target="http://www.stadt-und-werk.de/meldung_15802_Motor+f%C3%BCr+die+Energiewende.html" TargetMode="External"/><Relationship Id="rId99" Type="http://schemas.openxmlformats.org/officeDocument/2006/relationships/hyperlink" Target="http://www.rwe.com/web/cms/de/1770664/rwe-generation-se/standorte/deutschland/kw-gersteinwerk/" TargetMode="External"/><Relationship Id="rId101" Type="http://schemas.openxmlformats.org/officeDocument/2006/relationships/hyperlink" Target="http://www.rwe.com/web/cms/de/1770664/rwe-generation-se/standorte/deutschland/kw-gersteinwerk/" TargetMode="External"/><Relationship Id="rId4" Type="http://schemas.openxmlformats.org/officeDocument/2006/relationships/hyperlink" Target="http://www.energie-und-management.de/free-archive/Freearchive/feView3/4449.html" TargetMode="External"/><Relationship Id="rId9" Type="http://schemas.openxmlformats.org/officeDocument/2006/relationships/hyperlink" Target="http://www.abendblatt.de/hamburg/article108154203/Naturschuetzer-sorgen-fuer-hoehere-Umweltbelastung.html" TargetMode="External"/><Relationship Id="rId13" Type="http://schemas.openxmlformats.org/officeDocument/2006/relationships/hyperlink" Target="http://www.gkm.de/media/?file=517_GKM_Block_9_Folder_DE.pdf&amp;download" TargetMode="External"/><Relationship Id="rId18" Type="http://schemas.openxmlformats.org/officeDocument/2006/relationships/hyperlink" Target="http://www.voelklingen-im-wandel.de/stadtteile-fenne.php" TargetMode="External"/><Relationship Id="rId39" Type="http://schemas.openxmlformats.org/officeDocument/2006/relationships/hyperlink" Target="http://stefanschroeter.com/669-mibrag-expandiert-ins-helmstedter-revier.html" TargetMode="External"/><Relationship Id="rId109" Type="http://schemas.openxmlformats.org/officeDocument/2006/relationships/hyperlink" Target="http://stefanschroeter.com/component/content/article.html?id=693:flinke-gasturbine-waermt-russisches-pipelinegas" TargetMode="External"/><Relationship Id="rId34" Type="http://schemas.openxmlformats.org/officeDocument/2006/relationships/hyperlink" Target="https://www.enbw.com/unternehmen/konzern/energieerzeugung/fossile-energie/standorte.html" TargetMode="External"/><Relationship Id="rId50" Type="http://schemas.openxmlformats.org/officeDocument/2006/relationships/hyperlink" Target="http://corporate.vattenfall.de/newsroom/pressemeldungen/pressemeldungen-import/janschwalde-verringert-seine-co2-bilanz-weiter" TargetMode="External"/><Relationship Id="rId55" Type="http://schemas.openxmlformats.org/officeDocument/2006/relationships/hyperlink" Target="https://library.e.abb.com/public/17a12f32273be6a4c1256ddd00346e97/13-18m225.pdf" TargetMode="External"/><Relationship Id="rId76" Type="http://schemas.openxmlformats.org/officeDocument/2006/relationships/hyperlink" Target="http://stefanschroeter.com/539-neue-gasturbine-fuer-das-heizkraftwerk-erfurt-ost.html" TargetMode="External"/><Relationship Id="rId97" Type="http://schemas.openxmlformats.org/officeDocument/2006/relationships/hyperlink" Target="https://de.wikipedia.org/wiki/Kraftwerk_Weisweiler" TargetMode="External"/><Relationship Id="rId104" Type="http://schemas.openxmlformats.org/officeDocument/2006/relationships/hyperlink" Target="http://www.rwe.com/web/cms/de/1770664/rwe-generation-se/standorte/deutschland/kw-gersteinwerk/" TargetMode="External"/><Relationship Id="rId7" Type="http://schemas.openxmlformats.org/officeDocument/2006/relationships/hyperlink" Target="http://www.energystate.de/detail.php?lang=de&amp;kat=project&amp;id=183" TargetMode="External"/><Relationship Id="rId71" Type="http://schemas.openxmlformats.org/officeDocument/2006/relationships/hyperlink" Target="http://corporate.vattenfall.de/globalassets/deutschland/nachhaltigkeit/umwelt/zertifikate/ue_hkw_mi_2013.pdf" TargetMode="External"/><Relationship Id="rId92" Type="http://schemas.openxmlformats.org/officeDocument/2006/relationships/hyperlink" Target="http://www.ingenieur.de/Politik-Wirtschaft/Unternehmen/BASF-setzt-autarke-Energieversorgung" TargetMode="External"/><Relationship Id="rId2" Type="http://schemas.openxmlformats.org/officeDocument/2006/relationships/hyperlink" Target="http://www.feuerwehr-oberboihingen.de/index.php?id=210&amp;tx_ttnews%5btt_news%5d=452&amp;cHash=d8aa7375c5ed6e4b398f9bee5e270dbb" TargetMode="External"/><Relationship Id="rId29" Type="http://schemas.openxmlformats.org/officeDocument/2006/relationships/hyperlink" Target="http://www.lars-rohwer.de/inhalte/2/aktuelles/67892/das-pumpspeicherwerk-niederwartha-zeitgemaess-und-gewollt-/index.html" TargetMode="External"/><Relationship Id="rId24" Type="http://schemas.openxmlformats.org/officeDocument/2006/relationships/hyperlink" Target="http://www.rwe.com/web/cms/de/2720904/g=2760602/rwe-generation-se/standorte/deutschland/psw-herdecke/" TargetMode="External"/><Relationship Id="rId40" Type="http://schemas.openxmlformats.org/officeDocument/2006/relationships/hyperlink" Target="https://de.wikipedia.org/wiki/Kraftwerk_Neurath" TargetMode="External"/><Relationship Id="rId45" Type="http://schemas.openxmlformats.org/officeDocument/2006/relationships/hyperlink" Target="http://www.nf-niederaussem.de/fileadmin/pdf/03_Praesentation_Aktueller_Stand_der_Technik__Dr._Eichholz_.pdf" TargetMode="External"/><Relationship Id="rId66" Type="http://schemas.openxmlformats.org/officeDocument/2006/relationships/hyperlink" Target="https://www.ffe.de/download/berichte/Endbericht_Energiezukunft_2050_Teil_II.pdf%20(S.191)" TargetMode="External"/><Relationship Id="rId87" Type="http://schemas.openxmlformats.org/officeDocument/2006/relationships/hyperlink" Target="http://www.rwe.com/web/cms/de/1770644/rwe-generation-se/standorte/deutschland/kw-emsland/" TargetMode="External"/><Relationship Id="rId110" Type="http://schemas.openxmlformats.org/officeDocument/2006/relationships/hyperlink" Target="http://www.eon.com/content/eon-com/de/about-us/structure/asset-finder/grohnde.html" TargetMode="External"/><Relationship Id="rId115" Type="http://schemas.openxmlformats.org/officeDocument/2006/relationships/hyperlink" Target="http://asa-ev.eu/fileadmin/asa.medien/steckbriefe/PLZ_3/146-147_Umweltdienste_Bohn.pdf" TargetMode="External"/><Relationship Id="rId61" Type="http://schemas.openxmlformats.org/officeDocument/2006/relationships/hyperlink" Target="https://books.google.de/books?id=3gjxbjLZUIcC&amp;pg=PA44" TargetMode="External"/><Relationship Id="rId82" Type="http://schemas.openxmlformats.org/officeDocument/2006/relationships/hyperlink" Target="http://www.enercity.de/infothek/downloads/broschueren/anlagen/kraftwerk-herrenhausen.pdf" TargetMode="External"/><Relationship Id="rId19" Type="http://schemas.openxmlformats.org/officeDocument/2006/relationships/hyperlink" Target="http://www.spd-saar.de/uploads/media/konzept_bergbau.pdf" TargetMode="External"/><Relationship Id="rId14" Type="http://schemas.openxmlformats.org/officeDocument/2006/relationships/hyperlink" Target="http://www.eon.com/content/eon-com/de/about-us/structure/asset-finder/heyden.html" TargetMode="External"/><Relationship Id="rId30" Type="http://schemas.openxmlformats.org/officeDocument/2006/relationships/hyperlink" Target="http://www.gdfsuez-energysales.de/sites/default/files/upload/dokumente/2013_gsed_aktivitaetenbericht.pdf" TargetMode="External"/><Relationship Id="rId35" Type="http://schemas.openxmlformats.org/officeDocument/2006/relationships/hyperlink" Target="https://www.greenpeace.de/sites/www.greenpeace.de/files/publications/vattenfalls-chance-roadmap-150424.pdf%20(S.15)" TargetMode="External"/><Relationship Id="rId56" Type="http://schemas.openxmlformats.org/officeDocument/2006/relationships/hyperlink" Target="https://library.e.abb.com/public/17a12f32273be6a4c1256ddd00346e97/13-18m225.pdf" TargetMode="External"/><Relationship Id="rId77" Type="http://schemas.openxmlformats.org/officeDocument/2006/relationships/hyperlink" Target="https://books.google.de/books?id=3gjxbjLZUIcC" TargetMode="External"/><Relationship Id="rId100" Type="http://schemas.openxmlformats.org/officeDocument/2006/relationships/hyperlink" Target="http://www.rwe.com/web/cms/de/1770664/rwe-generation-se/standorte/deutschland/kw-gersteinwerk/" TargetMode="External"/><Relationship Id="rId105" Type="http://schemas.openxmlformats.org/officeDocument/2006/relationships/hyperlink" Target="http://asue.de/sites/default/files/asue/termine_veranstaltungen/2010/fachveranstaltung2010/vortraege/11_vortrag_lewetz_hkw_wuerzburg.pdf" TargetMode="External"/><Relationship Id="rId8" Type="http://schemas.openxmlformats.org/officeDocument/2006/relationships/hyperlink" Target="http://www.abendblatt.de/hamburg/article108154203/Naturschuetzer-sorgen-fuer-hoehere-Umweltbelastung.html" TargetMode="External"/><Relationship Id="rId51" Type="http://schemas.openxmlformats.org/officeDocument/2006/relationships/hyperlink" Target="http://corporate.vattenfall.de/newsroom/pressemeldungen/pressemeldungen-import/janschwalde-verringert-seine-co2-bilanz-weiter" TargetMode="External"/><Relationship Id="rId72" Type="http://schemas.openxmlformats.org/officeDocument/2006/relationships/hyperlink" Target="https://www.swd-ag.de/ueber-uns/erzeugung/erzeugungslandschaften/heizkraftwerke/" TargetMode="External"/><Relationship Id="rId93" Type="http://schemas.openxmlformats.org/officeDocument/2006/relationships/hyperlink" Target="http://www.kmw-ag.de/02_03kraftwerk3.html" TargetMode="External"/><Relationship Id="rId98" Type="http://schemas.openxmlformats.org/officeDocument/2006/relationships/hyperlink" Target="https://de.wikipedia.org/wiki/Kraftwerk_Weisweiler" TargetMode="External"/><Relationship Id="rId3" Type="http://schemas.openxmlformats.org/officeDocument/2006/relationships/hyperlink" Target="http://www.feuerwehr-oberboihingen.de/index.php?id=210&amp;tx_ttnews%5btt_news%5d=452&amp;cHash=d8aa7375c5ed6e4b398f9bee5e270dbb" TargetMode="External"/><Relationship Id="rId25" Type="http://schemas.openxmlformats.org/officeDocument/2006/relationships/hyperlink" Target="http://www.statkraft.de/globalassets/old-contains-the-old-folder-structure/documents/de/kraftwerke-in-deutschland/erzhausen_fb_2014_rz3mini.pdf" TargetMode="External"/><Relationship Id="rId46" Type="http://schemas.openxmlformats.org/officeDocument/2006/relationships/hyperlink" Target="http://www.nf-niederaussem.de/fileadmin/pdf/03_Praesentation_Aktueller_Stand_der_Technik__Dr._Eichholz_.pdf" TargetMode="External"/><Relationship Id="rId67" Type="http://schemas.openxmlformats.org/officeDocument/2006/relationships/hyperlink" Target="https://www.ffe.de/download/berichte/Endbericht_Energiezukunft_2050_Teil_II.pdf%20(S.191)" TargetMode="External"/><Relationship Id="rId20" Type="http://schemas.openxmlformats.org/officeDocument/2006/relationships/hyperlink" Target="http://www.bund-niedersachsen.de/themen/kohlekraftwerke/kraftwerks_plaene/wilhelmshaven/" TargetMode="External"/><Relationship Id="rId41" Type="http://schemas.openxmlformats.org/officeDocument/2006/relationships/hyperlink" Target="https://de.wikipedia.org/wiki/Kraftwerk_Neurath" TargetMode="External"/><Relationship Id="rId62" Type="http://schemas.openxmlformats.org/officeDocument/2006/relationships/hyperlink" Target="http://www.rwe.com/web/cms/de/1859744/rwe-generation-se/standorte/deutschland/kw-neurath-boa-2-3/" TargetMode="External"/><Relationship Id="rId83" Type="http://schemas.openxmlformats.org/officeDocument/2006/relationships/hyperlink" Target="http://www.mark-e.de/Home/Privatkunden/Mark-E/Erzeugung/Regionale-Erzeugung.aspx" TargetMode="External"/><Relationship Id="rId88" Type="http://schemas.openxmlformats.org/officeDocument/2006/relationships/hyperlink" Target="http://www.rwe.com/web/cms/de/1770644/rwe-generation-se/standorte/deutschland/kw-emsland/" TargetMode="External"/><Relationship Id="rId111" Type="http://schemas.openxmlformats.org/officeDocument/2006/relationships/hyperlink" Target="http://www.kkw-gundremmingen.de/kkw_z.php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="70" zoomScaleNormal="70" workbookViewId="0">
      <selection activeCell="A22" sqref="A22"/>
    </sheetView>
  </sheetViews>
  <sheetFormatPr defaultRowHeight="15"/>
  <cols>
    <col min="1" max="1" width="37.7109375" customWidth="1"/>
    <col min="2" max="2" width="30" customWidth="1"/>
    <col min="3" max="3" width="15.42578125" customWidth="1"/>
    <col min="4" max="4" width="30" customWidth="1"/>
    <col min="5" max="5" width="22" customWidth="1"/>
  </cols>
  <sheetData>
    <row r="1" spans="1:5">
      <c r="A1" s="30" t="s">
        <v>759</v>
      </c>
      <c r="B1" s="31" t="s">
        <v>758</v>
      </c>
      <c r="C1" s="33" t="s">
        <v>767</v>
      </c>
      <c r="D1" s="33" t="s">
        <v>760</v>
      </c>
      <c r="E1" t="s">
        <v>742</v>
      </c>
    </row>
    <row r="2" spans="1:5">
      <c r="A2" s="24" t="s">
        <v>223</v>
      </c>
      <c r="B2" s="25" t="s">
        <v>179</v>
      </c>
      <c r="C2" s="34" t="s">
        <v>766</v>
      </c>
      <c r="D2" s="34">
        <v>1</v>
      </c>
      <c r="E2" t="s">
        <v>743</v>
      </c>
    </row>
    <row r="3" spans="1:5">
      <c r="A3" s="24"/>
      <c r="B3" s="25" t="s">
        <v>180</v>
      </c>
      <c r="C3" s="34" t="s">
        <v>766</v>
      </c>
      <c r="D3" s="34">
        <v>2</v>
      </c>
    </row>
    <row r="4" spans="1:5">
      <c r="A4" s="24" t="s">
        <v>166</v>
      </c>
      <c r="B4" s="25" t="s">
        <v>166</v>
      </c>
      <c r="C4" s="34" t="s">
        <v>794</v>
      </c>
      <c r="D4" s="34">
        <v>3</v>
      </c>
    </row>
    <row r="5" spans="1:5">
      <c r="A5" s="24"/>
      <c r="B5" s="25" t="s">
        <v>181</v>
      </c>
      <c r="C5" s="34" t="s">
        <v>794</v>
      </c>
      <c r="D5" s="34">
        <v>4</v>
      </c>
    </row>
    <row r="6" spans="1:5">
      <c r="A6" s="24"/>
      <c r="B6" s="25" t="s">
        <v>182</v>
      </c>
      <c r="C6" s="34" t="s">
        <v>794</v>
      </c>
      <c r="D6" s="34">
        <v>5</v>
      </c>
    </row>
    <row r="7" spans="1:5">
      <c r="A7" s="24"/>
      <c r="B7" s="25" t="s">
        <v>164</v>
      </c>
      <c r="C7" s="34" t="s">
        <v>794</v>
      </c>
      <c r="D7" s="34">
        <v>6</v>
      </c>
    </row>
    <row r="8" spans="1:5">
      <c r="A8" s="24"/>
      <c r="B8" s="25" t="s">
        <v>183</v>
      </c>
      <c r="C8" s="34" t="s">
        <v>794</v>
      </c>
      <c r="D8" s="34">
        <v>7</v>
      </c>
    </row>
    <row r="9" spans="1:5">
      <c r="A9" s="24"/>
      <c r="B9" s="25" t="s">
        <v>184</v>
      </c>
      <c r="C9" s="34" t="s">
        <v>794</v>
      </c>
      <c r="D9" s="34">
        <v>8</v>
      </c>
    </row>
    <row r="10" spans="1:5">
      <c r="A10" s="24"/>
      <c r="B10" s="25" t="s">
        <v>185</v>
      </c>
      <c r="C10" s="34" t="s">
        <v>794</v>
      </c>
      <c r="D10" s="34">
        <v>9</v>
      </c>
    </row>
    <row r="11" spans="1:5">
      <c r="A11" s="24"/>
      <c r="B11" s="25" t="s">
        <v>186</v>
      </c>
      <c r="C11" s="34" t="s">
        <v>764</v>
      </c>
      <c r="D11" s="34">
        <v>10</v>
      </c>
    </row>
    <row r="12" spans="1:5">
      <c r="A12" s="24"/>
      <c r="B12" s="25" t="s">
        <v>187</v>
      </c>
      <c r="C12" s="34" t="s">
        <v>794</v>
      </c>
      <c r="D12" s="34">
        <v>11</v>
      </c>
    </row>
    <row r="13" spans="1:5">
      <c r="A13" s="24" t="s">
        <v>227</v>
      </c>
      <c r="B13" s="25" t="s">
        <v>188</v>
      </c>
      <c r="C13" s="34" t="s">
        <v>794</v>
      </c>
      <c r="D13" s="34">
        <v>12</v>
      </c>
    </row>
    <row r="14" spans="1:5">
      <c r="A14" s="24"/>
      <c r="B14" s="25" t="s">
        <v>189</v>
      </c>
      <c r="C14" s="34" t="s">
        <v>794</v>
      </c>
      <c r="D14" s="34">
        <v>13</v>
      </c>
    </row>
    <row r="15" spans="1:5">
      <c r="A15" s="24" t="s">
        <v>225</v>
      </c>
      <c r="B15" s="25" t="s">
        <v>123</v>
      </c>
      <c r="C15" s="34" t="s">
        <v>794</v>
      </c>
      <c r="D15" s="34">
        <v>14</v>
      </c>
    </row>
    <row r="16" spans="1:5">
      <c r="A16" s="24"/>
      <c r="B16" s="25" t="s">
        <v>190</v>
      </c>
      <c r="C16" s="34" t="s">
        <v>794</v>
      </c>
      <c r="D16" s="34">
        <v>15</v>
      </c>
    </row>
    <row r="17" spans="1:8">
      <c r="A17" s="24"/>
      <c r="B17" s="25" t="s">
        <v>191</v>
      </c>
      <c r="C17" s="34" t="s">
        <v>794</v>
      </c>
      <c r="D17" s="34">
        <v>16</v>
      </c>
    </row>
    <row r="18" spans="1:8">
      <c r="A18" s="24" t="s">
        <v>192</v>
      </c>
      <c r="B18" s="25" t="s">
        <v>192</v>
      </c>
      <c r="C18" s="34" t="s">
        <v>794</v>
      </c>
      <c r="D18" s="34">
        <v>17</v>
      </c>
    </row>
    <row r="19" spans="1:8">
      <c r="A19" s="24"/>
      <c r="B19" s="25" t="s">
        <v>193</v>
      </c>
      <c r="C19" s="34" t="s">
        <v>794</v>
      </c>
      <c r="D19" s="34">
        <v>18</v>
      </c>
    </row>
    <row r="20" spans="1:8">
      <c r="A20" s="24"/>
      <c r="B20" s="25" t="s">
        <v>194</v>
      </c>
      <c r="C20" s="34" t="s">
        <v>765</v>
      </c>
      <c r="D20" s="34">
        <v>19</v>
      </c>
    </row>
    <row r="21" spans="1:8">
      <c r="A21" s="24"/>
      <c r="B21" s="25" t="s">
        <v>195</v>
      </c>
      <c r="C21" s="34" t="s">
        <v>761</v>
      </c>
      <c r="D21" s="34">
        <v>20</v>
      </c>
    </row>
    <row r="22" spans="1:8">
      <c r="A22" s="24" t="s">
        <v>226</v>
      </c>
      <c r="B22" s="25" t="s">
        <v>196</v>
      </c>
      <c r="C22" s="34" t="s">
        <v>765</v>
      </c>
      <c r="D22" s="34">
        <v>21</v>
      </c>
    </row>
    <row r="23" spans="1:8">
      <c r="A23" s="24"/>
      <c r="B23" s="25" t="s">
        <v>197</v>
      </c>
      <c r="C23" s="34" t="s">
        <v>794</v>
      </c>
      <c r="D23" s="34">
        <v>22</v>
      </c>
    </row>
    <row r="24" spans="1:8">
      <c r="A24" s="24" t="s">
        <v>229</v>
      </c>
      <c r="B24" s="25" t="s">
        <v>198</v>
      </c>
      <c r="C24" s="34" t="s">
        <v>763</v>
      </c>
      <c r="D24" s="34">
        <v>23</v>
      </c>
    </row>
    <row r="25" spans="1:8">
      <c r="A25" s="24" t="s">
        <v>228</v>
      </c>
      <c r="B25" s="25" t="s">
        <v>199</v>
      </c>
      <c r="C25" s="34" t="s">
        <v>762</v>
      </c>
      <c r="D25" s="34">
        <v>24</v>
      </c>
    </row>
    <row r="26" spans="1:8">
      <c r="A26" s="24"/>
      <c r="B26" s="25" t="s">
        <v>200</v>
      </c>
      <c r="C26" s="34" t="s">
        <v>794</v>
      </c>
      <c r="D26" s="34">
        <v>25</v>
      </c>
    </row>
    <row r="27" spans="1:8">
      <c r="A27" s="24"/>
      <c r="B27" s="32" t="s">
        <v>312</v>
      </c>
      <c r="C27" s="34" t="s">
        <v>794</v>
      </c>
      <c r="D27" s="34">
        <v>26</v>
      </c>
    </row>
    <row r="28" spans="1:8">
      <c r="A28" s="24"/>
      <c r="B28" s="32" t="s">
        <v>311</v>
      </c>
      <c r="C28" s="34" t="s">
        <v>794</v>
      </c>
      <c r="D28" s="34">
        <v>27</v>
      </c>
    </row>
    <row r="29" spans="1:8">
      <c r="A29" s="26" t="s">
        <v>323</v>
      </c>
      <c r="B29" s="28" t="str">
        <f>A29</f>
        <v>Coal PSC</v>
      </c>
      <c r="C29" s="34" t="s">
        <v>794</v>
      </c>
      <c r="D29" s="34">
        <v>28</v>
      </c>
    </row>
    <row r="30" spans="1:8">
      <c r="A30" s="26" t="s">
        <v>525</v>
      </c>
      <c r="B30" s="28" t="str">
        <f>A30</f>
        <v>Lignite PSC</v>
      </c>
      <c r="C30" s="34" t="s">
        <v>794</v>
      </c>
      <c r="D30" s="34">
        <v>29</v>
      </c>
    </row>
    <row r="31" spans="1:8" ht="15.75" thickBot="1">
      <c r="A31" s="27" t="s">
        <v>622</v>
      </c>
      <c r="B31" s="29" t="s">
        <v>622</v>
      </c>
      <c r="C31" s="34" t="s">
        <v>794</v>
      </c>
      <c r="D31" s="34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5"/>
  <cols>
    <col min="1" max="1" width="31.5703125" customWidth="1"/>
    <col min="2" max="8" width="19.140625" customWidth="1"/>
  </cols>
  <sheetData>
    <row r="1" spans="1:8" ht="30">
      <c r="A1" s="10" t="s">
        <v>251</v>
      </c>
      <c r="B1" s="10" t="s">
        <v>252</v>
      </c>
      <c r="C1" s="10" t="s">
        <v>253</v>
      </c>
      <c r="D1" s="10" t="s">
        <v>254</v>
      </c>
      <c r="E1" s="10" t="s">
        <v>255</v>
      </c>
      <c r="F1" s="10" t="s">
        <v>256</v>
      </c>
      <c r="G1" s="10" t="s">
        <v>308</v>
      </c>
      <c r="H1" s="10" t="s">
        <v>307</v>
      </c>
    </row>
    <row r="2" spans="1:8" ht="15" customHeight="1">
      <c r="A2" s="3" t="s">
        <v>259</v>
      </c>
      <c r="B2" s="3" t="s">
        <v>257</v>
      </c>
      <c r="C2" t="s">
        <v>5</v>
      </c>
      <c r="D2" t="s">
        <v>258</v>
      </c>
      <c r="E2">
        <v>2030</v>
      </c>
      <c r="F2" t="s">
        <v>169</v>
      </c>
      <c r="G2">
        <f>6/1000</f>
        <v>6.0000000000000001E-3</v>
      </c>
      <c r="H2">
        <v>55</v>
      </c>
    </row>
    <row r="3" spans="1:8" ht="15" customHeight="1">
      <c r="A3" s="3" t="s">
        <v>260</v>
      </c>
      <c r="B3" s="3" t="s">
        <v>257</v>
      </c>
      <c r="C3" t="s">
        <v>5</v>
      </c>
      <c r="D3" t="s">
        <v>258</v>
      </c>
      <c r="E3">
        <v>2030</v>
      </c>
      <c r="F3" t="s">
        <v>169</v>
      </c>
      <c r="G3">
        <f>100/1000</f>
        <v>0.1</v>
      </c>
      <c r="H3">
        <v>150</v>
      </c>
    </row>
    <row r="4" spans="1:8" ht="15" customHeight="1">
      <c r="A4" s="3" t="s">
        <v>261</v>
      </c>
      <c r="B4" s="3" t="s">
        <v>257</v>
      </c>
      <c r="C4" t="s">
        <v>5</v>
      </c>
      <c r="D4" t="s">
        <v>258</v>
      </c>
      <c r="E4">
        <v>2030</v>
      </c>
      <c r="F4" t="s">
        <v>169</v>
      </c>
      <c r="G4">
        <v>150</v>
      </c>
    </row>
    <row r="5" spans="1:8" ht="15" customHeight="1">
      <c r="A5" s="3" t="s">
        <v>262</v>
      </c>
      <c r="B5" s="3" t="s">
        <v>257</v>
      </c>
      <c r="C5" t="s">
        <v>5</v>
      </c>
      <c r="D5" t="s">
        <v>258</v>
      </c>
      <c r="E5">
        <v>2030</v>
      </c>
      <c r="F5" t="s">
        <v>169</v>
      </c>
      <c r="G5">
        <v>100</v>
      </c>
    </row>
    <row r="6" spans="1:8" ht="15" customHeight="1">
      <c r="A6" s="3" t="s">
        <v>263</v>
      </c>
      <c r="B6" s="3" t="s">
        <v>257</v>
      </c>
      <c r="C6" t="s">
        <v>5</v>
      </c>
      <c r="D6" t="s">
        <v>258</v>
      </c>
      <c r="E6">
        <v>2030</v>
      </c>
      <c r="F6" t="s">
        <v>169</v>
      </c>
      <c r="G6">
        <v>10</v>
      </c>
    </row>
    <row r="7" spans="1:8" ht="15" customHeight="1">
      <c r="A7" s="3" t="s">
        <v>264</v>
      </c>
      <c r="B7" s="3" t="s">
        <v>257</v>
      </c>
      <c r="C7" t="s">
        <v>5</v>
      </c>
      <c r="D7" t="s">
        <v>258</v>
      </c>
      <c r="E7">
        <v>2030</v>
      </c>
      <c r="F7" t="s">
        <v>169</v>
      </c>
      <c r="G7">
        <f>AVERAGE(10,100)</f>
        <v>55</v>
      </c>
    </row>
    <row r="8" spans="1:8" ht="15" customHeight="1">
      <c r="A8" s="3" t="s">
        <v>269</v>
      </c>
      <c r="B8" s="3" t="s">
        <v>270</v>
      </c>
      <c r="C8" t="s">
        <v>271</v>
      </c>
      <c r="D8" t="s">
        <v>258</v>
      </c>
      <c r="E8">
        <v>2030</v>
      </c>
      <c r="F8" t="s">
        <v>169</v>
      </c>
      <c r="G8">
        <f>6/1000</f>
        <v>6.0000000000000001E-3</v>
      </c>
    </row>
    <row r="9" spans="1:8" ht="15" customHeight="1">
      <c r="A9" s="3" t="s">
        <v>272</v>
      </c>
      <c r="B9" s="3" t="s">
        <v>270</v>
      </c>
      <c r="C9" t="s">
        <v>271</v>
      </c>
      <c r="D9" t="s">
        <v>258</v>
      </c>
      <c r="E9">
        <v>2030</v>
      </c>
      <c r="F9" t="s">
        <v>169</v>
      </c>
      <c r="G9">
        <f>10/1000</f>
        <v>0.01</v>
      </c>
    </row>
    <row r="10" spans="1:8" ht="15" customHeight="1">
      <c r="A10" s="3" t="s">
        <v>273</v>
      </c>
      <c r="B10" s="3" t="s">
        <v>270</v>
      </c>
      <c r="C10" t="s">
        <v>271</v>
      </c>
      <c r="D10" t="s">
        <v>258</v>
      </c>
      <c r="E10">
        <v>2030</v>
      </c>
      <c r="F10" t="s">
        <v>169</v>
      </c>
      <c r="G10">
        <f>3/1000</f>
        <v>3.0000000000000001E-3</v>
      </c>
    </row>
    <row r="11" spans="1:8" ht="15" customHeight="1">
      <c r="A11" s="3" t="s">
        <v>274</v>
      </c>
      <c r="B11" s="3" t="s">
        <v>270</v>
      </c>
      <c r="C11" t="s">
        <v>271</v>
      </c>
      <c r="D11" t="s">
        <v>258</v>
      </c>
      <c r="E11">
        <v>2030</v>
      </c>
      <c r="F11" t="s">
        <v>169</v>
      </c>
      <c r="G11">
        <f>10/1000</f>
        <v>0.01</v>
      </c>
    </row>
    <row r="12" spans="1:8" ht="15" customHeight="1">
      <c r="A12" s="3" t="s">
        <v>275</v>
      </c>
      <c r="B12" s="3" t="s">
        <v>270</v>
      </c>
      <c r="C12" t="s">
        <v>276</v>
      </c>
      <c r="D12" t="s">
        <v>258</v>
      </c>
      <c r="E12">
        <v>2030</v>
      </c>
      <c r="F12" t="s">
        <v>169</v>
      </c>
      <c r="G12">
        <v>10</v>
      </c>
    </row>
    <row r="13" spans="1:8" ht="15" customHeight="1">
      <c r="A13" s="3" t="s">
        <v>277</v>
      </c>
      <c r="B13" s="3" t="s">
        <v>270</v>
      </c>
      <c r="C13" t="s">
        <v>276</v>
      </c>
      <c r="D13" t="s">
        <v>258</v>
      </c>
      <c r="E13">
        <v>2030</v>
      </c>
      <c r="F13" t="s">
        <v>169</v>
      </c>
      <c r="G13">
        <v>20</v>
      </c>
    </row>
    <row r="14" spans="1:8" ht="15" customHeight="1">
      <c r="A14" s="3" t="s">
        <v>278</v>
      </c>
      <c r="B14" s="3" t="s">
        <v>270</v>
      </c>
      <c r="C14" t="s">
        <v>276</v>
      </c>
      <c r="D14" t="s">
        <v>258</v>
      </c>
      <c r="E14">
        <v>2030</v>
      </c>
      <c r="F14" t="s">
        <v>169</v>
      </c>
      <c r="G14">
        <v>13.1</v>
      </c>
    </row>
    <row r="15" spans="1:8" ht="15" customHeight="1">
      <c r="A15" s="3" t="s">
        <v>279</v>
      </c>
      <c r="B15" t="s">
        <v>270</v>
      </c>
      <c r="C15" t="s">
        <v>276</v>
      </c>
      <c r="D15" t="s">
        <v>258</v>
      </c>
      <c r="E15">
        <v>2030</v>
      </c>
      <c r="F15" t="s">
        <v>169</v>
      </c>
      <c r="G15">
        <v>17.399999999999999</v>
      </c>
    </row>
    <row r="16" spans="1:8" ht="15" customHeight="1">
      <c r="A16" s="3" t="s">
        <v>280</v>
      </c>
      <c r="B16" s="3" t="s">
        <v>270</v>
      </c>
      <c r="C16" t="s">
        <v>281</v>
      </c>
      <c r="D16" t="s">
        <v>258</v>
      </c>
      <c r="E16">
        <v>2030</v>
      </c>
      <c r="F16" t="s">
        <v>169</v>
      </c>
      <c r="G16">
        <v>1.5</v>
      </c>
    </row>
    <row r="17" spans="1:8" ht="15" customHeight="1">
      <c r="A17" s="3" t="s">
        <v>282</v>
      </c>
      <c r="B17" s="3" t="s">
        <v>270</v>
      </c>
      <c r="C17" t="s">
        <v>276</v>
      </c>
      <c r="D17" t="s">
        <v>258</v>
      </c>
      <c r="E17">
        <v>2030</v>
      </c>
      <c r="F17" t="s">
        <v>169</v>
      </c>
      <c r="G17">
        <v>10</v>
      </c>
      <c r="H17">
        <v>150</v>
      </c>
    </row>
    <row r="18" spans="1:8" ht="15" customHeight="1">
      <c r="A18" s="3" t="s">
        <v>283</v>
      </c>
      <c r="B18" s="3" t="s">
        <v>270</v>
      </c>
      <c r="C18" t="s">
        <v>276</v>
      </c>
      <c r="D18" t="s">
        <v>258</v>
      </c>
      <c r="E18">
        <v>2030</v>
      </c>
      <c r="F18" t="s">
        <v>169</v>
      </c>
      <c r="G18">
        <f>AVERAGE(0.5,10)</f>
        <v>5.25</v>
      </c>
      <c r="H18">
        <v>200</v>
      </c>
    </row>
    <row r="19" spans="1:8" ht="15" customHeight="1">
      <c r="A19" s="3" t="s">
        <v>284</v>
      </c>
      <c r="B19" s="3" t="s">
        <v>270</v>
      </c>
      <c r="C19" t="s">
        <v>276</v>
      </c>
      <c r="D19" t="s">
        <v>258</v>
      </c>
      <c r="E19">
        <v>2030</v>
      </c>
      <c r="F19" t="s">
        <v>169</v>
      </c>
      <c r="G19">
        <v>6.1</v>
      </c>
      <c r="H19">
        <v>50</v>
      </c>
    </row>
    <row r="20" spans="1:8" ht="15" customHeight="1">
      <c r="A20" s="3" t="s">
        <v>286</v>
      </c>
      <c r="B20" s="3" t="s">
        <v>270</v>
      </c>
      <c r="C20" t="s">
        <v>276</v>
      </c>
      <c r="D20" t="s">
        <v>258</v>
      </c>
      <c r="E20">
        <v>2030</v>
      </c>
      <c r="F20" t="s">
        <v>169</v>
      </c>
    </row>
    <row r="21" spans="1:8" ht="15" customHeight="1">
      <c r="A21" s="3" t="s">
        <v>287</v>
      </c>
      <c r="B21" s="3" t="s">
        <v>270</v>
      </c>
      <c r="C21" t="s">
        <v>276</v>
      </c>
      <c r="D21" t="s">
        <v>258</v>
      </c>
      <c r="E21">
        <v>2030</v>
      </c>
      <c r="F21" t="s">
        <v>169</v>
      </c>
    </row>
    <row r="22" spans="1:8" ht="15" customHeight="1">
      <c r="A22" s="3" t="s">
        <v>288</v>
      </c>
      <c r="B22" s="3" t="s">
        <v>270</v>
      </c>
      <c r="C22" t="s">
        <v>276</v>
      </c>
      <c r="D22" t="s">
        <v>258</v>
      </c>
      <c r="E22">
        <v>2030</v>
      </c>
      <c r="F22" t="s">
        <v>169</v>
      </c>
      <c r="G22">
        <f>ROUND(0.676*24.7/0.309,2)</f>
        <v>54.04</v>
      </c>
    </row>
    <row r="23" spans="1:8" ht="15" customHeight="1">
      <c r="A23" s="3" t="s">
        <v>290</v>
      </c>
      <c r="B23" s="3" t="s">
        <v>291</v>
      </c>
      <c r="C23" t="s">
        <v>5</v>
      </c>
      <c r="D23" t="s">
        <v>267</v>
      </c>
      <c r="E23">
        <v>2030</v>
      </c>
      <c r="F23" t="s">
        <v>169</v>
      </c>
      <c r="G23">
        <v>3.5</v>
      </c>
    </row>
    <row r="24" spans="1:8" ht="15" customHeight="1">
      <c r="A24" s="3" t="s">
        <v>290</v>
      </c>
      <c r="B24" s="3" t="s">
        <v>291</v>
      </c>
      <c r="D24" t="s">
        <v>268</v>
      </c>
      <c r="E24">
        <v>2030</v>
      </c>
      <c r="F24" t="s">
        <v>169</v>
      </c>
      <c r="G24">
        <v>7</v>
      </c>
    </row>
    <row r="25" spans="1:8" ht="15" customHeight="1">
      <c r="A25" s="3" t="s">
        <v>295</v>
      </c>
      <c r="B25" s="3" t="s">
        <v>291</v>
      </c>
      <c r="C25" t="s">
        <v>296</v>
      </c>
      <c r="D25" t="s">
        <v>258</v>
      </c>
      <c r="E25">
        <v>2030</v>
      </c>
      <c r="F25" t="s">
        <v>169</v>
      </c>
      <c r="G25" t="s">
        <v>297</v>
      </c>
    </row>
    <row r="26" spans="1:8" ht="15" customHeight="1">
      <c r="A26" s="3" t="s">
        <v>295</v>
      </c>
      <c r="B26" s="3" t="s">
        <v>291</v>
      </c>
      <c r="C26" t="s">
        <v>296</v>
      </c>
      <c r="D26" t="s">
        <v>267</v>
      </c>
      <c r="E26">
        <v>2030</v>
      </c>
      <c r="F26" t="s">
        <v>169</v>
      </c>
      <c r="G26">
        <v>170</v>
      </c>
    </row>
    <row r="27" spans="1:8" ht="15" customHeight="1">
      <c r="A27" s="3" t="s">
        <v>295</v>
      </c>
      <c r="B27" s="3" t="s">
        <v>291</v>
      </c>
      <c r="D27" t="s">
        <v>268</v>
      </c>
      <c r="E27">
        <v>2030</v>
      </c>
      <c r="F27" t="s">
        <v>169</v>
      </c>
      <c r="G27">
        <v>150000</v>
      </c>
    </row>
    <row r="28" spans="1:8" ht="15" customHeight="1">
      <c r="A28" s="3" t="s">
        <v>303</v>
      </c>
      <c r="B28" s="3" t="s">
        <v>298</v>
      </c>
      <c r="C28" t="s">
        <v>299</v>
      </c>
      <c r="D28" t="s">
        <v>267</v>
      </c>
      <c r="E28">
        <v>2030</v>
      </c>
      <c r="F28" t="s">
        <v>169</v>
      </c>
      <c r="G28">
        <v>10</v>
      </c>
    </row>
    <row r="29" spans="1:8" ht="15" customHeight="1">
      <c r="A29" s="3" t="s">
        <v>303</v>
      </c>
      <c r="B29" s="3" t="s">
        <v>298</v>
      </c>
      <c r="C29" t="s">
        <v>296</v>
      </c>
      <c r="D29" t="s">
        <v>258</v>
      </c>
      <c r="E29">
        <v>2030</v>
      </c>
      <c r="F29" t="s">
        <v>169</v>
      </c>
      <c r="G29">
        <v>6.2</v>
      </c>
    </row>
    <row r="30" spans="1:8" ht="15" customHeight="1">
      <c r="A30" s="3" t="s">
        <v>303</v>
      </c>
      <c r="B30" s="3" t="s">
        <v>298</v>
      </c>
      <c r="C30" t="s">
        <v>293</v>
      </c>
      <c r="D30" t="s">
        <v>258</v>
      </c>
      <c r="E30">
        <v>2030</v>
      </c>
      <c r="F30" t="s">
        <v>169</v>
      </c>
      <c r="G30">
        <v>1.2</v>
      </c>
    </row>
    <row r="31" spans="1:8" ht="15" customHeight="1">
      <c r="A31" s="3" t="s">
        <v>304</v>
      </c>
      <c r="B31" s="3" t="s">
        <v>298</v>
      </c>
      <c r="C31" t="s">
        <v>114</v>
      </c>
      <c r="D31" t="s">
        <v>267</v>
      </c>
      <c r="E31">
        <v>2030</v>
      </c>
      <c r="F31" t="s">
        <v>169</v>
      </c>
      <c r="G31">
        <v>400</v>
      </c>
    </row>
    <row r="32" spans="1:8" ht="15" customHeight="1">
      <c r="A32" s="3" t="s">
        <v>304</v>
      </c>
      <c r="B32" s="3" t="s">
        <v>298</v>
      </c>
      <c r="C32" t="s">
        <v>305</v>
      </c>
      <c r="D32" t="s">
        <v>258</v>
      </c>
      <c r="E32">
        <v>2030</v>
      </c>
      <c r="F32" t="s">
        <v>169</v>
      </c>
      <c r="G32">
        <f>0.63*G31</f>
        <v>252</v>
      </c>
    </row>
    <row r="33" spans="1:8" ht="15" customHeight="1">
      <c r="A33" s="3" t="s">
        <v>304</v>
      </c>
      <c r="B33" s="3" t="s">
        <v>298</v>
      </c>
      <c r="C33" t="s">
        <v>306</v>
      </c>
      <c r="D33" t="s">
        <v>258</v>
      </c>
      <c r="E33">
        <v>2030</v>
      </c>
      <c r="F33" t="s">
        <v>169</v>
      </c>
      <c r="G33">
        <f>0.22*G31</f>
        <v>88</v>
      </c>
      <c r="H33">
        <v>1300</v>
      </c>
    </row>
    <row r="34" spans="1:8" ht="15" customHeight="1">
      <c r="A34" s="3" t="s">
        <v>123</v>
      </c>
      <c r="B34" s="3" t="s">
        <v>257</v>
      </c>
      <c r="C34" t="s">
        <v>5</v>
      </c>
      <c r="D34" t="s">
        <v>258</v>
      </c>
      <c r="F34" t="s">
        <v>169</v>
      </c>
      <c r="G34">
        <v>57</v>
      </c>
    </row>
    <row r="35" spans="1:8" ht="15" customHeight="1">
      <c r="A35" s="11" t="s">
        <v>265</v>
      </c>
      <c r="B35" s="12" t="s">
        <v>266</v>
      </c>
      <c r="C35" s="13" t="s">
        <v>5</v>
      </c>
      <c r="D35" s="13" t="s">
        <v>267</v>
      </c>
      <c r="E35" s="13"/>
      <c r="F35" t="s">
        <v>169</v>
      </c>
      <c r="G35" s="13"/>
    </row>
    <row r="36" spans="1:8" ht="15" customHeight="1">
      <c r="A36" s="11" t="s">
        <v>265</v>
      </c>
      <c r="B36" s="12" t="s">
        <v>266</v>
      </c>
      <c r="C36" s="13" t="s">
        <v>5</v>
      </c>
      <c r="D36" s="13" t="s">
        <v>258</v>
      </c>
      <c r="E36" s="13"/>
      <c r="F36" t="s">
        <v>169</v>
      </c>
      <c r="G36" s="13"/>
    </row>
    <row r="37" spans="1:8" ht="15" customHeight="1">
      <c r="A37" s="11" t="s">
        <v>265</v>
      </c>
      <c r="B37" s="12" t="s">
        <v>266</v>
      </c>
      <c r="C37" s="13"/>
      <c r="D37" s="13" t="s">
        <v>268</v>
      </c>
      <c r="E37" s="13"/>
      <c r="F37" t="s">
        <v>169</v>
      </c>
      <c r="G37" s="13"/>
    </row>
    <row r="38" spans="1:8" ht="15" customHeight="1">
      <c r="A38" s="3" t="s">
        <v>285</v>
      </c>
      <c r="B38" s="3" t="s">
        <v>270</v>
      </c>
      <c r="C38" t="s">
        <v>276</v>
      </c>
      <c r="D38" t="s">
        <v>258</v>
      </c>
      <c r="F38" t="s">
        <v>169</v>
      </c>
      <c r="G38">
        <v>200</v>
      </c>
    </row>
    <row r="39" spans="1:8" ht="15" customHeight="1">
      <c r="A39" s="3" t="s">
        <v>289</v>
      </c>
      <c r="B39" s="3" t="s">
        <v>270</v>
      </c>
      <c r="C39" t="s">
        <v>5</v>
      </c>
      <c r="D39" t="s">
        <v>258</v>
      </c>
      <c r="F39" t="s">
        <v>169</v>
      </c>
      <c r="G39">
        <v>45</v>
      </c>
    </row>
    <row r="40" spans="1:8" ht="15" customHeight="1">
      <c r="A40" s="3" t="s">
        <v>289</v>
      </c>
      <c r="B40" s="3" t="s">
        <v>270</v>
      </c>
      <c r="C40" t="s">
        <v>276</v>
      </c>
      <c r="D40" t="s">
        <v>258</v>
      </c>
      <c r="F40" t="s">
        <v>169</v>
      </c>
      <c r="G40">
        <v>50</v>
      </c>
      <c r="H40">
        <v>200</v>
      </c>
    </row>
    <row r="41" spans="1:8" ht="15" customHeight="1">
      <c r="A41" s="3" t="s">
        <v>292</v>
      </c>
      <c r="B41" s="3" t="s">
        <v>291</v>
      </c>
      <c r="C41" t="s">
        <v>293</v>
      </c>
      <c r="D41" t="s">
        <v>258</v>
      </c>
      <c r="F41" t="s">
        <v>169</v>
      </c>
      <c r="G41">
        <f>20/1000</f>
        <v>0.02</v>
      </c>
    </row>
    <row r="42" spans="1:8" ht="15" customHeight="1">
      <c r="A42" s="3" t="s">
        <v>292</v>
      </c>
      <c r="B42" s="3" t="s">
        <v>291</v>
      </c>
      <c r="C42" t="s">
        <v>293</v>
      </c>
      <c r="D42" t="s">
        <v>267</v>
      </c>
      <c r="F42" t="s">
        <v>169</v>
      </c>
      <c r="G42">
        <f>20/1000</f>
        <v>0.02</v>
      </c>
    </row>
    <row r="43" spans="1:8" ht="15" customHeight="1">
      <c r="A43" s="3" t="s">
        <v>292</v>
      </c>
      <c r="B43" s="3" t="s">
        <v>291</v>
      </c>
      <c r="D43" t="s">
        <v>268</v>
      </c>
      <c r="F43" t="s">
        <v>169</v>
      </c>
      <c r="G43">
        <f>3/1000</f>
        <v>3.0000000000000001E-3</v>
      </c>
    </row>
    <row r="44" spans="1:8" ht="15" customHeight="1">
      <c r="A44" s="3" t="s">
        <v>294</v>
      </c>
      <c r="B44" s="3" t="s">
        <v>291</v>
      </c>
      <c r="C44" t="s">
        <v>293</v>
      </c>
      <c r="D44" t="s">
        <v>258</v>
      </c>
      <c r="F44" t="s">
        <v>169</v>
      </c>
      <c r="G44">
        <v>2.9</v>
      </c>
    </row>
    <row r="45" spans="1:8" ht="15" customHeight="1">
      <c r="A45" s="3" t="s">
        <v>294</v>
      </c>
      <c r="B45" s="3" t="s">
        <v>291</v>
      </c>
      <c r="C45" t="s">
        <v>293</v>
      </c>
      <c r="D45" t="s">
        <v>267</v>
      </c>
      <c r="F45" t="s">
        <v>169</v>
      </c>
      <c r="G45">
        <v>2.9</v>
      </c>
    </row>
    <row r="46" spans="1:8" ht="15" customHeight="1">
      <c r="A46" s="3" t="s">
        <v>294</v>
      </c>
      <c r="B46" s="3" t="s">
        <v>291</v>
      </c>
      <c r="D46" t="s">
        <v>268</v>
      </c>
      <c r="F46" t="s">
        <v>169</v>
      </c>
      <c r="G46">
        <v>175</v>
      </c>
    </row>
    <row r="47" spans="1:8" ht="15" customHeight="1">
      <c r="A47" s="3" t="s">
        <v>164</v>
      </c>
      <c r="B47" s="3" t="s">
        <v>298</v>
      </c>
      <c r="C47" t="s">
        <v>299</v>
      </c>
      <c r="D47" t="s">
        <v>267</v>
      </c>
      <c r="F47" t="s">
        <v>169</v>
      </c>
      <c r="G47">
        <v>0.3</v>
      </c>
    </row>
    <row r="48" spans="1:8" ht="15" customHeight="1">
      <c r="A48" s="3" t="s">
        <v>164</v>
      </c>
      <c r="B48" s="3" t="s">
        <v>298</v>
      </c>
      <c r="C48" t="s">
        <v>300</v>
      </c>
      <c r="D48" t="s">
        <v>267</v>
      </c>
      <c r="F48" t="s">
        <v>169</v>
      </c>
      <c r="G48" s="14">
        <v>1</v>
      </c>
    </row>
    <row r="49" spans="1:7" ht="15" customHeight="1">
      <c r="A49" s="3" t="s">
        <v>164</v>
      </c>
      <c r="B49" s="3" t="s">
        <v>298</v>
      </c>
      <c r="C49" t="s">
        <v>301</v>
      </c>
      <c r="D49" t="s">
        <v>258</v>
      </c>
      <c r="F49" t="s">
        <v>169</v>
      </c>
      <c r="G49" s="14">
        <v>0.9</v>
      </c>
    </row>
    <row r="50" spans="1:7" ht="15" customHeight="1">
      <c r="A50" s="3" t="s">
        <v>164</v>
      </c>
      <c r="B50" s="3" t="s">
        <v>298</v>
      </c>
      <c r="C50" t="s">
        <v>300</v>
      </c>
      <c r="D50" t="s">
        <v>258</v>
      </c>
      <c r="F50" t="s">
        <v>169</v>
      </c>
      <c r="G50" s="14">
        <v>0.1</v>
      </c>
    </row>
    <row r="51" spans="1:7" ht="15" customHeight="1">
      <c r="A51" s="3" t="s">
        <v>164</v>
      </c>
      <c r="B51" s="3" t="s">
        <v>298</v>
      </c>
      <c r="C51" t="s">
        <v>302</v>
      </c>
      <c r="D51" t="s">
        <v>268</v>
      </c>
      <c r="F51" t="s">
        <v>169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D10"/>
  <sheetViews>
    <sheetView workbookViewId="0">
      <selection activeCell="E15" sqref="E15"/>
    </sheetView>
  </sheetViews>
  <sheetFormatPr defaultRowHeight="15"/>
  <cols>
    <col min="1" max="1" width="15.85546875" customWidth="1"/>
    <col min="2" max="2" width="33.42578125" customWidth="1"/>
    <col min="3" max="3" width="15.140625" customWidth="1"/>
    <col min="4" max="4" width="13.85546875" customWidth="1"/>
  </cols>
  <sheetData>
    <row r="1" spans="1:4">
      <c r="A1" t="s">
        <v>0</v>
      </c>
      <c r="B1" t="s">
        <v>251</v>
      </c>
      <c r="C1" t="s">
        <v>319</v>
      </c>
      <c r="D1" t="s">
        <v>729</v>
      </c>
    </row>
    <row r="2" spans="1:4">
      <c r="A2">
        <v>1</v>
      </c>
      <c r="B2" t="s">
        <v>186</v>
      </c>
      <c r="C2" t="s">
        <v>178</v>
      </c>
      <c r="D2">
        <v>80</v>
      </c>
    </row>
    <row r="3" spans="1:4">
      <c r="A3">
        <v>2</v>
      </c>
      <c r="B3" t="s">
        <v>196</v>
      </c>
      <c r="C3" t="s">
        <v>178</v>
      </c>
      <c r="D3">
        <v>150</v>
      </c>
    </row>
    <row r="4" spans="1:4">
      <c r="A4">
        <v>3</v>
      </c>
      <c r="B4" t="s">
        <v>199</v>
      </c>
      <c r="C4" t="s">
        <v>178</v>
      </c>
      <c r="D4">
        <v>300</v>
      </c>
    </row>
    <row r="5" spans="1:4">
      <c r="A5">
        <v>4</v>
      </c>
      <c r="B5" t="s">
        <v>179</v>
      </c>
      <c r="C5" t="s">
        <v>178</v>
      </c>
      <c r="D5">
        <v>50</v>
      </c>
    </row>
    <row r="6" spans="1:4">
      <c r="A6">
        <v>5</v>
      </c>
      <c r="B6" t="s">
        <v>188</v>
      </c>
      <c r="C6" t="s">
        <v>178</v>
      </c>
      <c r="D6">
        <v>100</v>
      </c>
    </row>
    <row r="7" spans="1:4">
      <c r="A7">
        <v>6</v>
      </c>
      <c r="B7" t="s">
        <v>192</v>
      </c>
      <c r="C7" t="s">
        <v>178</v>
      </c>
      <c r="D7">
        <v>100</v>
      </c>
    </row>
    <row r="8" spans="1:4">
      <c r="A8">
        <v>7</v>
      </c>
      <c r="B8" t="s">
        <v>198</v>
      </c>
      <c r="C8" t="s">
        <v>178</v>
      </c>
      <c r="D8">
        <v>200</v>
      </c>
    </row>
    <row r="9" spans="1:4">
      <c r="A9">
        <v>8</v>
      </c>
      <c r="B9" t="s">
        <v>166</v>
      </c>
      <c r="C9" t="s">
        <v>178</v>
      </c>
      <c r="D9">
        <v>300</v>
      </c>
    </row>
    <row r="10" spans="1:4">
      <c r="A10">
        <v>9</v>
      </c>
      <c r="B10" t="s">
        <v>312</v>
      </c>
      <c r="C10" t="s">
        <v>178</v>
      </c>
      <c r="D10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workbookViewId="0">
      <selection activeCell="F13" sqref="F13"/>
    </sheetView>
  </sheetViews>
  <sheetFormatPr defaultRowHeight="15"/>
  <cols>
    <col min="1" max="1" width="27.7109375" customWidth="1"/>
    <col min="2" max="9" width="17.7109375" customWidth="1"/>
  </cols>
  <sheetData>
    <row r="1" spans="1:9">
      <c r="A1" t="s">
        <v>720</v>
      </c>
      <c r="B1" t="s">
        <v>713</v>
      </c>
      <c r="C1" t="s">
        <v>714</v>
      </c>
      <c r="D1" t="s">
        <v>715</v>
      </c>
      <c r="E1" t="s">
        <v>716</v>
      </c>
      <c r="F1" t="s">
        <v>717</v>
      </c>
      <c r="G1" t="s">
        <v>718</v>
      </c>
      <c r="H1" t="s">
        <v>719</v>
      </c>
      <c r="I1" t="s">
        <v>792</v>
      </c>
    </row>
    <row r="2" spans="1:9">
      <c r="A2" s="18" t="s">
        <v>323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525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622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188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123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312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U34"/>
  <sheetViews>
    <sheetView zoomScale="70" zoomScaleNormal="70" workbookViewId="0">
      <pane ySplit="1" topLeftCell="A2" activePane="bottomLeft" state="frozen"/>
      <selection pane="bottomLeft" activeCell="G44" sqref="G44"/>
    </sheetView>
  </sheetViews>
  <sheetFormatPr defaultRowHeight="15"/>
  <cols>
    <col min="1" max="1" width="42.85546875" customWidth="1"/>
    <col min="2" max="2" width="28.7109375" customWidth="1"/>
    <col min="3" max="4" width="7.7109375" customWidth="1"/>
    <col min="5" max="12" width="15.140625" customWidth="1"/>
    <col min="13" max="15" width="10.140625" customWidth="1"/>
    <col min="16" max="18" width="8.42578125" customWidth="1"/>
    <col min="22" max="22" width="11.140625" customWidth="1"/>
    <col min="23" max="23" width="19.28515625" customWidth="1"/>
  </cols>
  <sheetData>
    <row r="1" spans="1:21" ht="55.5" customHeight="1">
      <c r="A1" s="7" t="s">
        <v>235</v>
      </c>
      <c r="B1" s="7" t="s">
        <v>313</v>
      </c>
      <c r="C1" s="8" t="s">
        <v>142</v>
      </c>
      <c r="D1" s="8" t="s">
        <v>143</v>
      </c>
      <c r="E1" s="8" t="s">
        <v>217</v>
      </c>
      <c r="F1" s="8" t="s">
        <v>218</v>
      </c>
      <c r="G1" s="8" t="s">
        <v>219</v>
      </c>
      <c r="H1" s="8" t="s">
        <v>220</v>
      </c>
      <c r="I1" s="8" t="s">
        <v>221</v>
      </c>
      <c r="J1" s="8" t="s">
        <v>232</v>
      </c>
      <c r="K1" s="3" t="s">
        <v>241</v>
      </c>
      <c r="L1" s="3" t="s">
        <v>242</v>
      </c>
      <c r="M1" t="s">
        <v>222</v>
      </c>
      <c r="N1" s="3" t="s">
        <v>224</v>
      </c>
      <c r="O1" s="3" t="s">
        <v>224</v>
      </c>
      <c r="P1" t="s">
        <v>159</v>
      </c>
      <c r="Q1" t="s">
        <v>160</v>
      </c>
      <c r="R1" t="s">
        <v>138</v>
      </c>
      <c r="S1" t="s">
        <v>139</v>
      </c>
      <c r="T1" t="s">
        <v>140</v>
      </c>
      <c r="U1" t="s">
        <v>141</v>
      </c>
    </row>
    <row r="2" spans="1:21">
      <c r="A2" t="s">
        <v>179</v>
      </c>
      <c r="B2" t="s">
        <v>231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f>D2+C2</f>
        <v>4</v>
      </c>
      <c r="K2" t="s">
        <v>216</v>
      </c>
      <c r="M2" t="s">
        <v>223</v>
      </c>
      <c r="N2">
        <v>500</v>
      </c>
      <c r="O2">
        <v>500</v>
      </c>
      <c r="P2" t="s">
        <v>161</v>
      </c>
      <c r="Q2" t="s">
        <v>163</v>
      </c>
      <c r="R2">
        <v>0</v>
      </c>
      <c r="S2">
        <v>2.2999999999999998</v>
      </c>
      <c r="T2">
        <v>69.542579720367115</v>
      </c>
      <c r="U2">
        <v>0</v>
      </c>
    </row>
    <row r="3" spans="1:21">
      <c r="A3" t="s">
        <v>180</v>
      </c>
      <c r="B3" t="s">
        <v>231</v>
      </c>
      <c r="C3">
        <v>1</v>
      </c>
      <c r="D3">
        <v>3</v>
      </c>
      <c r="E3" t="b">
        <v>1</v>
      </c>
      <c r="J3">
        <f t="shared" ref="J3:J31" si="0">D3+C3</f>
        <v>4</v>
      </c>
      <c r="K3" t="s">
        <v>216</v>
      </c>
      <c r="P3" t="s">
        <v>161</v>
      </c>
      <c r="Q3" t="s">
        <v>162</v>
      </c>
      <c r="R3">
        <v>0</v>
      </c>
      <c r="S3">
        <v>3.5</v>
      </c>
      <c r="T3">
        <v>14.640543099024658</v>
      </c>
      <c r="U3">
        <v>0</v>
      </c>
    </row>
    <row r="4" spans="1:21">
      <c r="A4" t="s">
        <v>166</v>
      </c>
      <c r="B4" t="s">
        <v>230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f t="shared" si="0"/>
        <v>3</v>
      </c>
      <c r="K4" t="s">
        <v>212</v>
      </c>
      <c r="M4" t="s">
        <v>166</v>
      </c>
      <c r="N4">
        <v>775</v>
      </c>
      <c r="O4">
        <v>775</v>
      </c>
      <c r="P4" t="s">
        <v>165</v>
      </c>
      <c r="Q4" t="s">
        <v>166</v>
      </c>
      <c r="R4">
        <v>56.8</v>
      </c>
      <c r="S4">
        <v>1.5</v>
      </c>
      <c r="T4">
        <v>10.473234339905167</v>
      </c>
      <c r="U4">
        <v>0</v>
      </c>
    </row>
    <row r="5" spans="1:21">
      <c r="A5" t="s">
        <v>181</v>
      </c>
      <c r="B5" t="s">
        <v>230</v>
      </c>
      <c r="E5" t="b">
        <v>0</v>
      </c>
      <c r="J5">
        <f t="shared" si="0"/>
        <v>0</v>
      </c>
      <c r="K5" t="s">
        <v>212</v>
      </c>
    </row>
    <row r="6" spans="1:21">
      <c r="A6" t="s">
        <v>182</v>
      </c>
      <c r="B6" t="s">
        <v>230</v>
      </c>
      <c r="E6" t="b">
        <v>0</v>
      </c>
      <c r="J6">
        <f t="shared" si="0"/>
        <v>0</v>
      </c>
      <c r="K6" t="s">
        <v>212</v>
      </c>
    </row>
    <row r="7" spans="1:21">
      <c r="A7" t="s">
        <v>164</v>
      </c>
      <c r="B7" t="s">
        <v>230</v>
      </c>
      <c r="C7">
        <v>1</v>
      </c>
      <c r="D7">
        <v>2</v>
      </c>
      <c r="E7" t="b">
        <v>0</v>
      </c>
      <c r="J7">
        <f t="shared" si="0"/>
        <v>3</v>
      </c>
      <c r="K7" t="s">
        <v>207</v>
      </c>
      <c r="L7" t="s">
        <v>240</v>
      </c>
      <c r="P7" t="s">
        <v>165</v>
      </c>
      <c r="Q7" t="s">
        <v>168</v>
      </c>
      <c r="R7">
        <v>8.52</v>
      </c>
      <c r="S7">
        <v>6.11</v>
      </c>
      <c r="T7">
        <v>32</v>
      </c>
      <c r="U7">
        <v>14</v>
      </c>
    </row>
    <row r="8" spans="1:21">
      <c r="A8" t="s">
        <v>183</v>
      </c>
      <c r="B8" t="s">
        <v>231</v>
      </c>
      <c r="E8" t="b">
        <v>1</v>
      </c>
      <c r="J8">
        <f t="shared" si="0"/>
        <v>0</v>
      </c>
      <c r="L8" t="s">
        <v>239</v>
      </c>
    </row>
    <row r="9" spans="1:21">
      <c r="A9" t="s">
        <v>184</v>
      </c>
      <c r="B9" t="s">
        <v>231</v>
      </c>
      <c r="E9" t="b">
        <v>1</v>
      </c>
      <c r="J9">
        <f t="shared" si="0"/>
        <v>0</v>
      </c>
      <c r="L9" t="s">
        <v>239</v>
      </c>
    </row>
    <row r="10" spans="1:21">
      <c r="A10" t="s">
        <v>185</v>
      </c>
      <c r="B10" t="s">
        <v>231</v>
      </c>
      <c r="E10" t="b">
        <v>1</v>
      </c>
      <c r="J10">
        <f t="shared" si="0"/>
        <v>0</v>
      </c>
      <c r="K10" t="s">
        <v>209</v>
      </c>
      <c r="L10" t="s">
        <v>209</v>
      </c>
    </row>
    <row r="11" spans="1:21">
      <c r="A11" t="s">
        <v>186</v>
      </c>
      <c r="B11" t="s">
        <v>231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f t="shared" si="0"/>
        <v>7</v>
      </c>
      <c r="L11" t="s">
        <v>209</v>
      </c>
      <c r="M11" t="s">
        <v>227</v>
      </c>
      <c r="N11">
        <v>250</v>
      </c>
      <c r="P11" t="s">
        <v>170</v>
      </c>
      <c r="Q11" t="s">
        <v>171</v>
      </c>
      <c r="R11">
        <v>0</v>
      </c>
      <c r="S11">
        <v>1.2</v>
      </c>
      <c r="T11">
        <v>16</v>
      </c>
      <c r="U11">
        <v>0</v>
      </c>
    </row>
    <row r="12" spans="1:21">
      <c r="A12" t="s">
        <v>187</v>
      </c>
      <c r="B12" t="s">
        <v>231</v>
      </c>
      <c r="E12" t="b">
        <v>1</v>
      </c>
      <c r="J12">
        <f t="shared" si="0"/>
        <v>0</v>
      </c>
      <c r="L12" t="s">
        <v>209</v>
      </c>
    </row>
    <row r="13" spans="1:21">
      <c r="A13" t="s">
        <v>188</v>
      </c>
      <c r="B13" t="s">
        <v>231</v>
      </c>
      <c r="C13">
        <f>C11</f>
        <v>2</v>
      </c>
      <c r="D13">
        <f t="shared" ref="D13:J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f t="shared" si="1"/>
        <v>7</v>
      </c>
      <c r="L13" t="s">
        <v>209</v>
      </c>
    </row>
    <row r="14" spans="1:21">
      <c r="A14" t="s">
        <v>189</v>
      </c>
      <c r="B14" t="s">
        <v>231</v>
      </c>
      <c r="E14" t="b">
        <v>1</v>
      </c>
      <c r="J14">
        <f t="shared" si="0"/>
        <v>0</v>
      </c>
      <c r="L14" t="s">
        <v>209</v>
      </c>
    </row>
    <row r="15" spans="1:21">
      <c r="A15" t="s">
        <v>123</v>
      </c>
      <c r="B15" t="s">
        <v>230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f t="shared" si="0"/>
        <v>7</v>
      </c>
      <c r="K15" t="s">
        <v>213</v>
      </c>
      <c r="M15" t="s">
        <v>225</v>
      </c>
      <c r="N15">
        <v>1000</v>
      </c>
      <c r="P15" t="s">
        <v>172</v>
      </c>
      <c r="Q15" t="s">
        <v>169</v>
      </c>
      <c r="R15">
        <v>0</v>
      </c>
      <c r="S15">
        <v>1.74</v>
      </c>
      <c r="T15">
        <v>110</v>
      </c>
      <c r="U15">
        <v>0</v>
      </c>
    </row>
    <row r="16" spans="1:21">
      <c r="A16" t="s">
        <v>190</v>
      </c>
      <c r="B16" t="s">
        <v>230</v>
      </c>
      <c r="E16" t="b">
        <v>0</v>
      </c>
      <c r="J16">
        <f t="shared" si="0"/>
        <v>0</v>
      </c>
      <c r="K16" t="s">
        <v>213</v>
      </c>
    </row>
    <row r="17" spans="1:21">
      <c r="A17" t="s">
        <v>191</v>
      </c>
      <c r="B17" t="s">
        <v>230</v>
      </c>
      <c r="E17" t="b">
        <v>0</v>
      </c>
      <c r="J17">
        <f t="shared" si="0"/>
        <v>0</v>
      </c>
      <c r="K17" t="s">
        <v>213</v>
      </c>
    </row>
    <row r="18" spans="1:21">
      <c r="A18" t="s">
        <v>192</v>
      </c>
      <c r="B18" t="s">
        <v>230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f t="shared" si="0"/>
        <v>3</v>
      </c>
      <c r="K18" t="s">
        <v>212</v>
      </c>
      <c r="M18" t="s">
        <v>192</v>
      </c>
      <c r="N18">
        <v>150</v>
      </c>
      <c r="O18">
        <v>150</v>
      </c>
      <c r="P18" t="s">
        <v>165</v>
      </c>
      <c r="Q18" t="s">
        <v>167</v>
      </c>
      <c r="R18">
        <v>56.8</v>
      </c>
      <c r="S18">
        <v>1.5</v>
      </c>
      <c r="T18">
        <v>3.8504628350434844</v>
      </c>
      <c r="U18">
        <v>0</v>
      </c>
    </row>
    <row r="19" spans="1:21">
      <c r="A19" t="s">
        <v>193</v>
      </c>
      <c r="B19" t="s">
        <v>230</v>
      </c>
      <c r="E19" t="b">
        <v>0</v>
      </c>
      <c r="J19">
        <f t="shared" si="0"/>
        <v>0</v>
      </c>
      <c r="L19" t="s">
        <v>5</v>
      </c>
    </row>
    <row r="20" spans="1:21">
      <c r="A20" t="s">
        <v>194</v>
      </c>
      <c r="B20" t="s">
        <v>231</v>
      </c>
      <c r="E20" t="b">
        <v>1</v>
      </c>
      <c r="J20">
        <f t="shared" si="0"/>
        <v>0</v>
      </c>
      <c r="L20" t="s">
        <v>239</v>
      </c>
    </row>
    <row r="21" spans="1:21">
      <c r="A21" t="s">
        <v>195</v>
      </c>
      <c r="B21" t="s">
        <v>231</v>
      </c>
      <c r="E21" t="b">
        <v>1</v>
      </c>
      <c r="J21">
        <f t="shared" si="0"/>
        <v>0</v>
      </c>
      <c r="L21" t="s">
        <v>239</v>
      </c>
    </row>
    <row r="22" spans="1:21">
      <c r="A22" t="s">
        <v>196</v>
      </c>
      <c r="B22" t="s">
        <v>231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f t="shared" si="0"/>
        <v>1</v>
      </c>
      <c r="L22" t="s">
        <v>239</v>
      </c>
      <c r="M22" s="6" t="s">
        <v>226</v>
      </c>
      <c r="N22">
        <v>500</v>
      </c>
      <c r="P22" t="s">
        <v>173</v>
      </c>
      <c r="Q22" t="s">
        <v>174</v>
      </c>
      <c r="R22">
        <v>0</v>
      </c>
      <c r="S22">
        <v>0</v>
      </c>
      <c r="T22">
        <v>6.3</v>
      </c>
      <c r="U22">
        <v>0</v>
      </c>
    </row>
    <row r="23" spans="1:21">
      <c r="A23" t="s">
        <v>197</v>
      </c>
      <c r="B23" t="s">
        <v>231</v>
      </c>
      <c r="E23" t="b">
        <v>0</v>
      </c>
      <c r="J23">
        <f t="shared" si="0"/>
        <v>0</v>
      </c>
      <c r="L23" t="s">
        <v>5</v>
      </c>
    </row>
    <row r="24" spans="1:21">
      <c r="A24" t="s">
        <v>198</v>
      </c>
      <c r="B24" t="s">
        <v>231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f t="shared" si="0"/>
        <v>3</v>
      </c>
      <c r="L24" t="s">
        <v>239</v>
      </c>
      <c r="M24" s="6" t="s">
        <v>229</v>
      </c>
      <c r="N24">
        <v>600</v>
      </c>
      <c r="P24" t="s">
        <v>175</v>
      </c>
      <c r="Q24" t="s">
        <v>177</v>
      </c>
      <c r="R24">
        <v>0</v>
      </c>
      <c r="S24">
        <v>2</v>
      </c>
      <c r="T24">
        <v>47.8</v>
      </c>
      <c r="U24">
        <v>0</v>
      </c>
    </row>
    <row r="25" spans="1:21">
      <c r="A25" t="s">
        <v>199</v>
      </c>
      <c r="B25" t="s">
        <v>231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f t="shared" si="0"/>
        <v>2</v>
      </c>
      <c r="L25" t="s">
        <v>239</v>
      </c>
      <c r="M25" s="6" t="s">
        <v>228</v>
      </c>
      <c r="N25">
        <v>600</v>
      </c>
      <c r="P25" t="s">
        <v>175</v>
      </c>
      <c r="Q25" t="s">
        <v>176</v>
      </c>
      <c r="R25">
        <v>0</v>
      </c>
      <c r="S25">
        <v>1.5</v>
      </c>
      <c r="T25">
        <v>33.9</v>
      </c>
      <c r="U25">
        <v>0</v>
      </c>
    </row>
    <row r="26" spans="1:21">
      <c r="A26" t="s">
        <v>200</v>
      </c>
      <c r="B26" t="s">
        <v>231</v>
      </c>
      <c r="E26" t="b">
        <v>1</v>
      </c>
      <c r="J26">
        <f t="shared" si="0"/>
        <v>0</v>
      </c>
      <c r="L26" t="s">
        <v>239</v>
      </c>
    </row>
    <row r="27" spans="1:21">
      <c r="A27" s="3" t="s">
        <v>312</v>
      </c>
      <c r="B27" t="s">
        <v>310</v>
      </c>
      <c r="C27" s="15">
        <v>0.5</v>
      </c>
      <c r="D27" s="15">
        <v>0.5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>
        <f t="shared" si="0"/>
        <v>1</v>
      </c>
    </row>
    <row r="28" spans="1:21">
      <c r="A28" s="3" t="s">
        <v>311</v>
      </c>
      <c r="B28" t="s">
        <v>310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>
        <f t="shared" si="0"/>
        <v>7</v>
      </c>
    </row>
    <row r="29" spans="1:21">
      <c r="A29" s="18" t="s">
        <v>323</v>
      </c>
      <c r="B29" t="s">
        <v>230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f t="shared" si="0"/>
        <v>5</v>
      </c>
      <c r="K29" t="s">
        <v>207</v>
      </c>
    </row>
    <row r="30" spans="1:21">
      <c r="A30" s="18" t="s">
        <v>525</v>
      </c>
      <c r="B30" t="s">
        <v>230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f t="shared" si="0"/>
        <v>6</v>
      </c>
      <c r="K30" t="s">
        <v>211</v>
      </c>
    </row>
    <row r="31" spans="1:21">
      <c r="A31" s="18" t="s">
        <v>622</v>
      </c>
      <c r="B31" t="s">
        <v>230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f t="shared" si="0"/>
        <v>1</v>
      </c>
      <c r="K31" t="s">
        <v>208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5"/>
  <cols>
    <col min="1" max="1" width="15.5703125" customWidth="1"/>
    <col min="2" max="2" width="13.42578125" customWidth="1"/>
  </cols>
  <sheetData>
    <row r="1" spans="1:6">
      <c r="A1" s="9" t="s">
        <v>201</v>
      </c>
      <c r="B1" t="s">
        <v>202</v>
      </c>
      <c r="C1" s="4" t="s">
        <v>110</v>
      </c>
      <c r="D1" s="4" t="s">
        <v>111</v>
      </c>
      <c r="E1" t="s">
        <v>112</v>
      </c>
      <c r="F1" t="s">
        <v>113</v>
      </c>
    </row>
    <row r="2" spans="1:6">
      <c r="A2" t="s">
        <v>203</v>
      </c>
      <c r="B2" t="s">
        <v>118</v>
      </c>
      <c r="C2">
        <v>0.20448</v>
      </c>
      <c r="D2">
        <v>36</v>
      </c>
      <c r="E2">
        <v>1</v>
      </c>
      <c r="F2" t="s">
        <v>119</v>
      </c>
    </row>
    <row r="3" spans="1:6">
      <c r="A3" t="s">
        <v>204</v>
      </c>
      <c r="F3" t="s">
        <v>115</v>
      </c>
    </row>
    <row r="4" spans="1:6">
      <c r="A4" t="s">
        <v>205</v>
      </c>
      <c r="F4" t="s">
        <v>115</v>
      </c>
    </row>
    <row r="5" spans="1:6">
      <c r="A5" t="s">
        <v>206</v>
      </c>
      <c r="B5" t="s">
        <v>127</v>
      </c>
      <c r="C5">
        <v>0.26388</v>
      </c>
      <c r="D5">
        <v>25000</v>
      </c>
      <c r="E5">
        <v>0.5</v>
      </c>
      <c r="F5" t="s">
        <v>115</v>
      </c>
    </row>
    <row r="6" spans="1:6">
      <c r="A6" t="s">
        <v>5</v>
      </c>
      <c r="F6" t="s">
        <v>233</v>
      </c>
    </row>
    <row r="7" spans="1:6">
      <c r="A7" t="s">
        <v>207</v>
      </c>
      <c r="B7" t="s">
        <v>116</v>
      </c>
      <c r="C7">
        <v>0.34</v>
      </c>
      <c r="D7">
        <v>29000</v>
      </c>
      <c r="E7">
        <v>1</v>
      </c>
      <c r="F7" t="s">
        <v>117</v>
      </c>
    </row>
    <row r="8" spans="1:6">
      <c r="A8" t="s">
        <v>208</v>
      </c>
      <c r="F8" t="s">
        <v>126</v>
      </c>
    </row>
    <row r="9" spans="1:6">
      <c r="A9" t="s">
        <v>209</v>
      </c>
      <c r="F9" t="s">
        <v>126</v>
      </c>
    </row>
    <row r="10" spans="1:6">
      <c r="A10" t="s">
        <v>210</v>
      </c>
      <c r="B10" t="s">
        <v>125</v>
      </c>
      <c r="C10">
        <v>0.26750000000000002</v>
      </c>
      <c r="D10">
        <v>11600</v>
      </c>
      <c r="E10">
        <v>1</v>
      </c>
      <c r="F10" t="s">
        <v>126</v>
      </c>
    </row>
    <row r="11" spans="1:6">
      <c r="A11" t="s">
        <v>211</v>
      </c>
      <c r="B11" t="s">
        <v>121</v>
      </c>
      <c r="C11">
        <v>0.41</v>
      </c>
      <c r="D11">
        <v>3600</v>
      </c>
      <c r="E11">
        <v>1</v>
      </c>
      <c r="F11" t="s">
        <v>122</v>
      </c>
    </row>
    <row r="12" spans="1:6">
      <c r="A12" t="s">
        <v>212</v>
      </c>
      <c r="B12" t="s">
        <v>120</v>
      </c>
      <c r="C12">
        <v>0.20448</v>
      </c>
      <c r="D12">
        <v>36</v>
      </c>
      <c r="E12">
        <v>1</v>
      </c>
      <c r="F12" t="s">
        <v>119</v>
      </c>
    </row>
    <row r="13" spans="1:6">
      <c r="A13" t="s">
        <v>213</v>
      </c>
      <c r="B13" t="s">
        <v>123</v>
      </c>
      <c r="C13">
        <v>0</v>
      </c>
      <c r="D13" s="1">
        <v>3800000000</v>
      </c>
      <c r="E13">
        <v>1</v>
      </c>
      <c r="F13" t="s">
        <v>124</v>
      </c>
    </row>
    <row r="14" spans="1:6">
      <c r="A14" t="s">
        <v>214</v>
      </c>
      <c r="F14" t="s">
        <v>126</v>
      </c>
    </row>
    <row r="15" spans="1:6">
      <c r="A15" t="s">
        <v>215</v>
      </c>
      <c r="F15" t="s">
        <v>115</v>
      </c>
    </row>
    <row r="16" spans="1:6">
      <c r="A16" t="s">
        <v>216</v>
      </c>
      <c r="B16" t="s">
        <v>114</v>
      </c>
      <c r="C16">
        <v>0</v>
      </c>
      <c r="D16">
        <v>25000</v>
      </c>
      <c r="E16">
        <v>0.5</v>
      </c>
      <c r="F16" t="s">
        <v>115</v>
      </c>
    </row>
    <row r="17" spans="1:1">
      <c r="A17" t="s">
        <v>793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C7" sqref="C7"/>
    </sheetView>
  </sheetViews>
  <sheetFormatPr defaultRowHeight="15"/>
  <cols>
    <col min="1" max="1" width="17.5703125" customWidth="1"/>
  </cols>
  <sheetData>
    <row r="1" spans="1:11">
      <c r="A1" t="s">
        <v>0</v>
      </c>
      <c r="B1" s="4" t="s">
        <v>130</v>
      </c>
      <c r="C1" s="4" t="s">
        <v>131</v>
      </c>
      <c r="D1" s="4" t="s">
        <v>132</v>
      </c>
      <c r="E1" s="36" t="s">
        <v>133</v>
      </c>
      <c r="F1" t="s">
        <v>134</v>
      </c>
    </row>
    <row r="2" spans="1:11">
      <c r="A2" t="s">
        <v>115</v>
      </c>
      <c r="B2">
        <v>1.01</v>
      </c>
      <c r="C2">
        <v>1.05</v>
      </c>
      <c r="D2">
        <v>0.97</v>
      </c>
      <c r="E2" s="36">
        <f>8*3.6</f>
        <v>28.8</v>
      </c>
      <c r="F2" t="s">
        <v>114</v>
      </c>
      <c r="K2" t="s">
        <v>315</v>
      </c>
    </row>
    <row r="3" spans="1:11">
      <c r="A3" t="s">
        <v>124</v>
      </c>
      <c r="B3">
        <v>1.01</v>
      </c>
      <c r="C3">
        <v>1.02</v>
      </c>
      <c r="D3">
        <v>1</v>
      </c>
      <c r="E3" s="36">
        <f>0.78*3.6</f>
        <v>2.8080000000000003</v>
      </c>
      <c r="F3" t="s">
        <v>123</v>
      </c>
    </row>
    <row r="4" spans="1:11">
      <c r="A4" t="s">
        <v>126</v>
      </c>
      <c r="B4">
        <v>1.01</v>
      </c>
      <c r="C4">
        <v>1.04</v>
      </c>
      <c r="D4">
        <v>0.96</v>
      </c>
      <c r="E4" s="36">
        <f>13.8*3.6</f>
        <v>49.680000000000007</v>
      </c>
      <c r="F4" t="s">
        <v>125</v>
      </c>
    </row>
    <row r="5" spans="1:11">
      <c r="A5" t="s">
        <v>117</v>
      </c>
      <c r="B5">
        <v>1</v>
      </c>
      <c r="C5">
        <v>1.04</v>
      </c>
      <c r="D5">
        <v>0.79</v>
      </c>
      <c r="E5" s="36">
        <f>2.04*3.6</f>
        <v>7.3440000000000003</v>
      </c>
      <c r="F5" t="s">
        <v>116</v>
      </c>
    </row>
    <row r="6" spans="1:11">
      <c r="A6" t="s">
        <v>122</v>
      </c>
      <c r="B6">
        <v>1</v>
      </c>
      <c r="C6">
        <v>1.02</v>
      </c>
      <c r="D6">
        <v>0.98</v>
      </c>
      <c r="E6" s="36">
        <f>2.04*3.6</f>
        <v>7.3440000000000003</v>
      </c>
      <c r="F6" t="s">
        <v>121</v>
      </c>
    </row>
    <row r="7" spans="1:11">
      <c r="A7" t="s">
        <v>119</v>
      </c>
      <c r="B7">
        <v>1.01</v>
      </c>
      <c r="C7">
        <v>1.06</v>
      </c>
      <c r="D7">
        <v>0.95</v>
      </c>
      <c r="E7" s="36">
        <f>3.55*3.6</f>
        <v>12.78</v>
      </c>
      <c r="F7" t="s">
        <v>120</v>
      </c>
    </row>
    <row r="8" spans="1:11">
      <c r="A8" t="s">
        <v>135</v>
      </c>
      <c r="B8">
        <v>0</v>
      </c>
      <c r="C8">
        <v>0</v>
      </c>
      <c r="D8">
        <v>0</v>
      </c>
      <c r="E8" s="36">
        <v>60</v>
      </c>
      <c r="F8" t="s">
        <v>136</v>
      </c>
    </row>
    <row r="9" spans="1:11">
      <c r="A9" t="s">
        <v>137</v>
      </c>
      <c r="B9">
        <v>1.01</v>
      </c>
      <c r="C9">
        <v>1.06</v>
      </c>
      <c r="D9">
        <v>0.95</v>
      </c>
      <c r="E9" s="36">
        <f>3.55*3.6</f>
        <v>12.78</v>
      </c>
      <c r="F9" t="s">
        <v>118</v>
      </c>
    </row>
    <row r="10" spans="1:11">
      <c r="A10" t="s">
        <v>128</v>
      </c>
      <c r="B10">
        <v>0</v>
      </c>
      <c r="C10">
        <v>0</v>
      </c>
      <c r="D10">
        <v>0</v>
      </c>
      <c r="E10" s="36">
        <v>0</v>
      </c>
      <c r="F10" t="s">
        <v>129</v>
      </c>
    </row>
    <row r="11" spans="1:11">
      <c r="A11" t="s">
        <v>797</v>
      </c>
      <c r="B11">
        <v>1.02</v>
      </c>
      <c r="C11">
        <v>1.03</v>
      </c>
      <c r="D11">
        <v>0.98</v>
      </c>
      <c r="E11" s="36">
        <v>1</v>
      </c>
      <c r="F11" t="s">
        <v>234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D1" workbookViewId="0">
      <selection activeCell="O34" sqref="O34"/>
    </sheetView>
  </sheetViews>
  <sheetFormatPr defaultRowHeight="15"/>
  <cols>
    <col min="1" max="1" width="19.7109375" customWidth="1"/>
    <col min="2" max="2" width="25.7109375" bestFit="1" customWidth="1"/>
    <col min="3" max="15" width="18.42578125" customWidth="1"/>
  </cols>
  <sheetData>
    <row r="1" spans="1:17" s="3" customFormat="1" ht="42.6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178</v>
      </c>
      <c r="B2" t="s">
        <v>64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42</v>
      </c>
    </row>
    <row r="3" spans="1:17">
      <c r="A3" t="s">
        <v>71</v>
      </c>
      <c r="B3" t="s">
        <v>64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4</v>
      </c>
      <c r="N3">
        <v>3</v>
      </c>
      <c r="O3">
        <v>0.1</v>
      </c>
      <c r="P3" s="1">
        <v>3000000000</v>
      </c>
      <c r="Q3" t="s">
        <v>42</v>
      </c>
    </row>
    <row r="4" spans="1:17">
      <c r="A4" t="s">
        <v>72</v>
      </c>
      <c r="B4" t="s">
        <v>64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4</v>
      </c>
      <c r="N4">
        <v>3</v>
      </c>
      <c r="O4">
        <v>0.1</v>
      </c>
      <c r="P4" s="1">
        <v>3000000000</v>
      </c>
      <c r="Q4" t="s">
        <v>42</v>
      </c>
    </row>
    <row r="5" spans="1:17">
      <c r="A5" t="s">
        <v>73</v>
      </c>
      <c r="B5" t="s">
        <v>64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4</v>
      </c>
      <c r="N5">
        <v>3</v>
      </c>
      <c r="O5">
        <v>0.1</v>
      </c>
      <c r="P5" s="1">
        <v>3000000000</v>
      </c>
      <c r="Q5" t="s">
        <v>42</v>
      </c>
    </row>
    <row r="6" spans="1:17">
      <c r="A6" t="s">
        <v>74</v>
      </c>
      <c r="B6" t="s">
        <v>64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4</v>
      </c>
      <c r="N6">
        <v>3</v>
      </c>
      <c r="O6">
        <v>0.1</v>
      </c>
      <c r="P6" s="1">
        <v>3000000000</v>
      </c>
      <c r="Q6" t="s">
        <v>42</v>
      </c>
    </row>
    <row r="7" spans="1:17">
      <c r="A7" t="s">
        <v>75</v>
      </c>
      <c r="B7" t="s">
        <v>64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4</v>
      </c>
      <c r="N7">
        <v>3</v>
      </c>
      <c r="O7">
        <v>0.1</v>
      </c>
      <c r="P7" s="1">
        <v>3000000000</v>
      </c>
      <c r="Q7" t="s">
        <v>42</v>
      </c>
    </row>
    <row r="8" spans="1:17">
      <c r="A8" t="s">
        <v>76</v>
      </c>
      <c r="B8" t="s">
        <v>64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4</v>
      </c>
      <c r="N8">
        <v>3</v>
      </c>
      <c r="O8">
        <v>0.1</v>
      </c>
      <c r="P8" s="1">
        <v>3000000000</v>
      </c>
      <c r="Q8" t="s">
        <v>42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5"/>
  <cols>
    <col min="1" max="1" width="41.7109375" bestFit="1" customWidth="1"/>
  </cols>
  <sheetData>
    <row r="1" spans="1:3">
      <c r="A1" t="s">
        <v>0</v>
      </c>
      <c r="B1" t="s">
        <v>47</v>
      </c>
      <c r="C1" s="4" t="s">
        <v>65</v>
      </c>
    </row>
    <row r="2" spans="1:3">
      <c r="A2" t="s">
        <v>77</v>
      </c>
      <c r="B2">
        <v>3458</v>
      </c>
      <c r="C2">
        <v>0.05</v>
      </c>
    </row>
    <row r="3" spans="1:3">
      <c r="A3" t="s">
        <v>78</v>
      </c>
      <c r="B3">
        <v>8000</v>
      </c>
      <c r="C3">
        <v>0.05</v>
      </c>
    </row>
    <row r="4" spans="1:3">
      <c r="A4" t="s">
        <v>79</v>
      </c>
      <c r="B4">
        <v>4620</v>
      </c>
      <c r="C4">
        <v>0.05</v>
      </c>
    </row>
    <row r="5" spans="1:3">
      <c r="A5" t="s">
        <v>80</v>
      </c>
      <c r="B5">
        <v>14640.543099024659</v>
      </c>
      <c r="C5">
        <v>0.05</v>
      </c>
    </row>
    <row r="6" spans="1:3">
      <c r="A6" t="s">
        <v>81</v>
      </c>
      <c r="B6">
        <v>69542.57972036711</v>
      </c>
      <c r="C6">
        <v>0.05</v>
      </c>
    </row>
    <row r="7" spans="1:3">
      <c r="A7" t="s">
        <v>82</v>
      </c>
      <c r="B7">
        <v>88320</v>
      </c>
      <c r="C7">
        <v>0.05</v>
      </c>
    </row>
    <row r="8" spans="1:3">
      <c r="A8" t="s">
        <v>83</v>
      </c>
      <c r="B8">
        <v>16000</v>
      </c>
      <c r="C8">
        <v>0.05</v>
      </c>
    </row>
    <row r="9" spans="1:3">
      <c r="A9" t="s">
        <v>84</v>
      </c>
      <c r="B9">
        <v>12000</v>
      </c>
      <c r="C9">
        <v>0.05</v>
      </c>
    </row>
    <row r="10" spans="1:3">
      <c r="A10" t="s">
        <v>85</v>
      </c>
      <c r="B10">
        <v>24437.546793112055</v>
      </c>
      <c r="C10">
        <v>0.05</v>
      </c>
    </row>
    <row r="11" spans="1:3">
      <c r="A11" t="s">
        <v>86</v>
      </c>
      <c r="B11">
        <v>24437.546793112055</v>
      </c>
      <c r="C11">
        <v>0.05</v>
      </c>
    </row>
    <row r="12" spans="1:3">
      <c r="A12" t="s">
        <v>87</v>
      </c>
      <c r="B12">
        <v>51155.931286914572</v>
      </c>
      <c r="C12">
        <v>0.05</v>
      </c>
    </row>
    <row r="13" spans="1:3">
      <c r="A13" t="s">
        <v>88</v>
      </c>
      <c r="B13">
        <v>24437.546793112055</v>
      </c>
      <c r="C13">
        <v>0.05</v>
      </c>
    </row>
    <row r="14" spans="1:3">
      <c r="A14" t="s">
        <v>105</v>
      </c>
      <c r="B14">
        <v>10473.234339905166</v>
      </c>
      <c r="C14">
        <v>0.05</v>
      </c>
    </row>
    <row r="15" spans="1:3">
      <c r="A15" t="s">
        <v>106</v>
      </c>
      <c r="B15">
        <v>10473.234339905166</v>
      </c>
      <c r="C15">
        <v>0.05</v>
      </c>
    </row>
    <row r="16" spans="1:3">
      <c r="A16" t="s">
        <v>107</v>
      </c>
      <c r="B16">
        <v>10473.234339905166</v>
      </c>
      <c r="C16">
        <v>0.05</v>
      </c>
    </row>
    <row r="17" spans="1:3">
      <c r="A17" t="s">
        <v>89</v>
      </c>
      <c r="B17">
        <v>10473.234339905166</v>
      </c>
      <c r="C17">
        <v>0.05</v>
      </c>
    </row>
    <row r="18" spans="1:3">
      <c r="A18" t="s">
        <v>90</v>
      </c>
      <c r="B18">
        <v>10473.234339905166</v>
      </c>
      <c r="C18">
        <v>0.05</v>
      </c>
    </row>
    <row r="19" spans="1:3">
      <c r="A19" t="s">
        <v>91</v>
      </c>
      <c r="B19">
        <v>3850.4628350434846</v>
      </c>
      <c r="C19">
        <v>0.05</v>
      </c>
    </row>
    <row r="20" spans="1:3">
      <c r="A20" t="s">
        <v>108</v>
      </c>
      <c r="B20">
        <v>10473.234339905166</v>
      </c>
      <c r="C20">
        <v>0.05</v>
      </c>
    </row>
    <row r="21" spans="1:3">
      <c r="A21" t="s">
        <v>109</v>
      </c>
      <c r="B21">
        <v>32000</v>
      </c>
      <c r="C21">
        <v>0.05</v>
      </c>
    </row>
    <row r="22" spans="1:3">
      <c r="A22" t="s">
        <v>92</v>
      </c>
      <c r="B22">
        <v>117000</v>
      </c>
      <c r="C22">
        <v>0.05</v>
      </c>
    </row>
    <row r="23" spans="1:3">
      <c r="A23" t="s">
        <v>93</v>
      </c>
      <c r="B23">
        <v>10980.407324268492</v>
      </c>
      <c r="C23">
        <v>0.05</v>
      </c>
    </row>
    <row r="24" spans="1:3">
      <c r="A24" t="s">
        <v>94</v>
      </c>
      <c r="B24">
        <v>16000</v>
      </c>
      <c r="C24">
        <v>0.05</v>
      </c>
    </row>
    <row r="25" spans="1:3">
      <c r="A25" t="s">
        <v>95</v>
      </c>
      <c r="B25">
        <v>33514.349887696531</v>
      </c>
      <c r="C25">
        <v>0.05</v>
      </c>
    </row>
    <row r="26" spans="1:3">
      <c r="A26" t="s">
        <v>96</v>
      </c>
      <c r="B26">
        <v>33514.349887696531</v>
      </c>
      <c r="C26">
        <v>0.05</v>
      </c>
    </row>
    <row r="27" spans="1:3">
      <c r="A27" t="s">
        <v>97</v>
      </c>
      <c r="B27">
        <v>110000</v>
      </c>
      <c r="C27">
        <v>0.05</v>
      </c>
    </row>
    <row r="28" spans="1:3">
      <c r="A28" t="s">
        <v>98</v>
      </c>
      <c r="B28">
        <v>9222.2248259489752</v>
      </c>
      <c r="C28">
        <v>0.05</v>
      </c>
    </row>
    <row r="29" spans="1:3">
      <c r="A29" t="s">
        <v>99</v>
      </c>
      <c r="B29">
        <v>346980.87144688441</v>
      </c>
      <c r="C29">
        <v>0.05</v>
      </c>
    </row>
    <row r="30" spans="1:3">
      <c r="A30" t="s">
        <v>100</v>
      </c>
      <c r="B30">
        <v>6300</v>
      </c>
      <c r="C30">
        <v>0.05</v>
      </c>
    </row>
    <row r="31" spans="1:3">
      <c r="A31" t="s">
        <v>101</v>
      </c>
      <c r="B31">
        <v>36601.35774756164</v>
      </c>
      <c r="C31">
        <v>0.05</v>
      </c>
    </row>
    <row r="32" spans="1:3">
      <c r="A32" t="s">
        <v>102</v>
      </c>
      <c r="B32">
        <v>0</v>
      </c>
      <c r="C32">
        <v>0.05</v>
      </c>
    </row>
    <row r="33" spans="1:15">
      <c r="A33" t="s">
        <v>103</v>
      </c>
      <c r="B33">
        <v>33900</v>
      </c>
      <c r="C33">
        <v>0.05</v>
      </c>
      <c r="O33" t="s">
        <v>153</v>
      </c>
    </row>
    <row r="34" spans="1:15">
      <c r="A34" t="s">
        <v>104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5"/>
  <cols>
    <col min="2" max="5" width="28.8554687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E15" sqref="E15"/>
    </sheetView>
  </sheetViews>
  <sheetFormatPr defaultRowHeight="15"/>
  <cols>
    <col min="1" max="1" width="18.5703125" customWidth="1"/>
    <col min="2" max="2" width="21.140625" customWidth="1"/>
    <col min="3" max="3" width="28.28515625" customWidth="1"/>
    <col min="4" max="4" width="14.42578125" customWidth="1"/>
  </cols>
  <sheetData>
    <row r="1" spans="1:4">
      <c r="A1" t="s">
        <v>756</v>
      </c>
      <c r="B1" t="s">
        <v>757</v>
      </c>
      <c r="C1" t="s">
        <v>755</v>
      </c>
      <c r="D1" t="s">
        <v>741</v>
      </c>
    </row>
    <row r="2" spans="1:4">
      <c r="A2" t="s">
        <v>207</v>
      </c>
      <c r="B2" t="s">
        <v>706</v>
      </c>
      <c r="C2">
        <v>1</v>
      </c>
      <c r="D2" t="s">
        <v>116</v>
      </c>
    </row>
    <row r="3" spans="1:4">
      <c r="A3" t="s">
        <v>211</v>
      </c>
      <c r="B3" t="s">
        <v>734</v>
      </c>
      <c r="C3">
        <v>2</v>
      </c>
      <c r="D3" t="s">
        <v>121</v>
      </c>
    </row>
    <row r="4" spans="1:4">
      <c r="A4" t="s">
        <v>206</v>
      </c>
      <c r="B4" s="23" t="s">
        <v>735</v>
      </c>
      <c r="C4">
        <v>3</v>
      </c>
    </row>
    <row r="5" spans="1:4">
      <c r="A5" t="s">
        <v>203</v>
      </c>
      <c r="B5" s="23" t="s">
        <v>203</v>
      </c>
      <c r="C5">
        <v>4</v>
      </c>
      <c r="D5" t="s">
        <v>118</v>
      </c>
    </row>
    <row r="6" spans="1:4">
      <c r="A6" t="s">
        <v>208</v>
      </c>
      <c r="B6" t="s">
        <v>705</v>
      </c>
      <c r="C6">
        <v>5</v>
      </c>
      <c r="D6" t="s">
        <v>125</v>
      </c>
    </row>
    <row r="7" spans="1:4">
      <c r="A7" t="s">
        <v>209</v>
      </c>
      <c r="B7" s="23" t="s">
        <v>736</v>
      </c>
      <c r="C7">
        <v>6</v>
      </c>
    </row>
    <row r="8" spans="1:4">
      <c r="A8" t="s">
        <v>210</v>
      </c>
      <c r="B8" s="23" t="s">
        <v>737</v>
      </c>
      <c r="C8">
        <v>7</v>
      </c>
    </row>
    <row r="9" spans="1:4">
      <c r="A9" t="s">
        <v>212</v>
      </c>
      <c r="B9" t="s">
        <v>704</v>
      </c>
      <c r="C9">
        <v>8</v>
      </c>
      <c r="D9" t="s">
        <v>120</v>
      </c>
    </row>
    <row r="10" spans="1:4">
      <c r="A10" t="s">
        <v>213</v>
      </c>
      <c r="B10" t="s">
        <v>172</v>
      </c>
      <c r="C10">
        <v>9</v>
      </c>
      <c r="D10" t="s">
        <v>123</v>
      </c>
    </row>
    <row r="11" spans="1:4">
      <c r="A11" t="s">
        <v>214</v>
      </c>
      <c r="B11" s="23" t="s">
        <v>738</v>
      </c>
      <c r="C11">
        <v>10</v>
      </c>
    </row>
    <row r="12" spans="1:4">
      <c r="A12" t="s">
        <v>205</v>
      </c>
      <c r="B12" s="23" t="s">
        <v>161</v>
      </c>
      <c r="C12">
        <v>11</v>
      </c>
      <c r="D12" t="s">
        <v>114</v>
      </c>
    </row>
    <row r="13" spans="1:4">
      <c r="A13" t="s">
        <v>204</v>
      </c>
      <c r="B13" s="23" t="s">
        <v>739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5"/>
  <cols>
    <col min="1" max="1" width="42.140625" customWidth="1"/>
    <col min="3" max="3" width="9" bestFit="1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70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68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69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 filterMode="1">
    <tabColor theme="7" tint="0.79998168889431442"/>
  </sheetPr>
  <dimension ref="A1:I440"/>
  <sheetViews>
    <sheetView zoomScaleNormal="100" workbookViewId="0">
      <pane ySplit="1" topLeftCell="A2" activePane="bottomLeft" state="frozen"/>
      <selection pane="bottomLeft" activeCell="G2" sqref="G2:G381"/>
    </sheetView>
  </sheetViews>
  <sheetFormatPr defaultRowHeight="15"/>
  <cols>
    <col min="1" max="1" width="25.140625" customWidth="1"/>
    <col min="2" max="2" width="18.140625" customWidth="1"/>
    <col min="3" max="3" width="19.42578125" customWidth="1"/>
    <col min="6" max="6" width="21.7109375" customWidth="1"/>
    <col min="7" max="7" width="25" customWidth="1"/>
    <col min="14" max="14" width="17" customWidth="1"/>
  </cols>
  <sheetData>
    <row r="1" spans="1:9">
      <c r="A1" t="s">
        <v>0</v>
      </c>
      <c r="B1" t="s">
        <v>708</v>
      </c>
      <c r="C1" t="s">
        <v>251</v>
      </c>
      <c r="D1" t="s">
        <v>317</v>
      </c>
      <c r="E1" t="s">
        <v>318</v>
      </c>
      <c r="F1" t="s">
        <v>319</v>
      </c>
      <c r="G1" s="6" t="s">
        <v>729</v>
      </c>
      <c r="H1" t="s">
        <v>320</v>
      </c>
      <c r="I1" t="s">
        <v>777</v>
      </c>
    </row>
    <row r="2" spans="1:9" hidden="1">
      <c r="A2" t="s">
        <v>383</v>
      </c>
      <c r="B2" t="s">
        <v>192</v>
      </c>
      <c r="C2" t="str">
        <f>VLOOKUP(B2,dictTech!$A$2:$B$32,2,FALSE)</f>
        <v>OCGT</v>
      </c>
      <c r="D2" t="s">
        <v>325</v>
      </c>
      <c r="E2">
        <v>5</v>
      </c>
      <c r="F2" t="s">
        <v>178</v>
      </c>
      <c r="G2">
        <v>96.5</v>
      </c>
      <c r="H2">
        <v>0.41099999999999998</v>
      </c>
    </row>
    <row r="3" spans="1:9" hidden="1">
      <c r="A3" t="s">
        <v>627</v>
      </c>
      <c r="B3" t="s">
        <v>622</v>
      </c>
      <c r="C3" t="str">
        <f>VLOOKUP(B3,dictTech!$A$2:$B$32,2,FALSE)</f>
        <v>Fuel oil PGT</v>
      </c>
      <c r="D3" t="s">
        <v>325</v>
      </c>
      <c r="E3">
        <v>19</v>
      </c>
      <c r="F3" t="s">
        <v>178</v>
      </c>
      <c r="G3">
        <v>87</v>
      </c>
      <c r="H3">
        <v>0.35499999999999998</v>
      </c>
    </row>
    <row r="4" spans="1:9" hidden="1">
      <c r="A4" t="s">
        <v>509</v>
      </c>
      <c r="B4" t="s">
        <v>323</v>
      </c>
      <c r="C4" t="str">
        <f>VLOOKUP(B4,dictTech!$A$2:$B$32,2,FALSE)</f>
        <v>Coal PSC</v>
      </c>
      <c r="D4" t="s">
        <v>325</v>
      </c>
      <c r="E4">
        <v>31</v>
      </c>
      <c r="F4" t="s">
        <v>178</v>
      </c>
      <c r="G4">
        <v>717</v>
      </c>
      <c r="H4">
        <v>0.378</v>
      </c>
    </row>
    <row r="5" spans="1:9" hidden="1">
      <c r="A5" t="s">
        <v>569</v>
      </c>
      <c r="B5" t="s">
        <v>223</v>
      </c>
      <c r="C5" t="str">
        <f>VLOOKUP(B5,dictTech!$A$2:$B$32,2,FALSE)</f>
        <v>Biomass_CHP_wood_pellets_DH</v>
      </c>
      <c r="D5" t="s">
        <v>325</v>
      </c>
      <c r="E5">
        <v>5</v>
      </c>
      <c r="F5" t="s">
        <v>178</v>
      </c>
      <c r="G5">
        <v>500</v>
      </c>
      <c r="H5">
        <v>0.38</v>
      </c>
    </row>
    <row r="6" spans="1:9" hidden="1">
      <c r="A6" t="s">
        <v>578</v>
      </c>
      <c r="B6" t="s">
        <v>223</v>
      </c>
      <c r="C6" t="str">
        <f>VLOOKUP(B6,dictTech!$A$2:$B$32,2,FALSE)</f>
        <v>Biomass_CHP_wood_pellets_DH</v>
      </c>
      <c r="D6" t="s">
        <v>325</v>
      </c>
      <c r="E6">
        <v>23</v>
      </c>
      <c r="F6" t="s">
        <v>178</v>
      </c>
      <c r="G6">
        <v>500</v>
      </c>
      <c r="H6">
        <v>0.38</v>
      </c>
    </row>
    <row r="7" spans="1:9" hidden="1">
      <c r="A7" t="s">
        <v>579</v>
      </c>
      <c r="B7" t="s">
        <v>223</v>
      </c>
      <c r="C7" t="str">
        <f>VLOOKUP(B7,dictTech!$A$2:$B$32,2,FALSE)</f>
        <v>Biomass_CHP_wood_pellets_DH</v>
      </c>
      <c r="D7" t="s">
        <v>325</v>
      </c>
      <c r="E7">
        <v>15</v>
      </c>
      <c r="F7" t="s">
        <v>178</v>
      </c>
      <c r="G7">
        <v>500</v>
      </c>
      <c r="H7">
        <v>0.38</v>
      </c>
    </row>
    <row r="8" spans="1:9" hidden="1">
      <c r="A8" t="s">
        <v>580</v>
      </c>
      <c r="B8" t="s">
        <v>223</v>
      </c>
      <c r="C8" t="str">
        <f>VLOOKUP(B8,dictTech!$A$2:$B$32,2,FALSE)</f>
        <v>Biomass_CHP_wood_pellets_DH</v>
      </c>
      <c r="D8" t="s">
        <v>325</v>
      </c>
      <c r="E8">
        <v>17</v>
      </c>
      <c r="F8" t="s">
        <v>178</v>
      </c>
      <c r="G8">
        <v>500</v>
      </c>
      <c r="H8">
        <v>0.38</v>
      </c>
    </row>
    <row r="9" spans="1:9" hidden="1">
      <c r="A9" t="s">
        <v>570</v>
      </c>
      <c r="B9" t="s">
        <v>223</v>
      </c>
      <c r="C9" t="str">
        <f>VLOOKUP(B9,dictTech!$A$2:$B$32,2,FALSE)</f>
        <v>Biomass_CHP_wood_pellets_DH</v>
      </c>
      <c r="D9" t="s">
        <v>325</v>
      </c>
      <c r="E9">
        <v>7</v>
      </c>
      <c r="F9" t="s">
        <v>178</v>
      </c>
      <c r="G9">
        <v>500</v>
      </c>
      <c r="H9">
        <v>0.38</v>
      </c>
    </row>
    <row r="10" spans="1:9" hidden="1">
      <c r="A10" t="s">
        <v>571</v>
      </c>
      <c r="B10" t="s">
        <v>223</v>
      </c>
      <c r="C10" t="str">
        <f>VLOOKUP(B10,dictTech!$A$2:$B$32,2,FALSE)</f>
        <v>Biomass_CHP_wood_pellets_DH</v>
      </c>
      <c r="D10" t="s">
        <v>325</v>
      </c>
      <c r="E10">
        <v>9</v>
      </c>
      <c r="F10" t="s">
        <v>178</v>
      </c>
      <c r="G10">
        <v>500</v>
      </c>
      <c r="H10">
        <v>0.38</v>
      </c>
    </row>
    <row r="11" spans="1:9" hidden="1">
      <c r="A11" t="s">
        <v>572</v>
      </c>
      <c r="B11" t="s">
        <v>223</v>
      </c>
      <c r="C11" t="str">
        <f>VLOOKUP(B11,dictTech!$A$2:$B$32,2,FALSE)</f>
        <v>Biomass_CHP_wood_pellets_DH</v>
      </c>
      <c r="D11" t="s">
        <v>325</v>
      </c>
      <c r="E11">
        <v>11</v>
      </c>
      <c r="F11" t="s">
        <v>178</v>
      </c>
      <c r="G11">
        <v>500</v>
      </c>
      <c r="H11">
        <v>0.38</v>
      </c>
    </row>
    <row r="12" spans="1:9" hidden="1">
      <c r="A12" t="s">
        <v>573</v>
      </c>
      <c r="B12" t="s">
        <v>223</v>
      </c>
      <c r="C12" t="str">
        <f>VLOOKUP(B12,dictTech!$A$2:$B$32,2,FALSE)</f>
        <v>Biomass_CHP_wood_pellets_DH</v>
      </c>
      <c r="D12" t="s">
        <v>325</v>
      </c>
      <c r="E12">
        <v>13</v>
      </c>
      <c r="F12" t="s">
        <v>178</v>
      </c>
      <c r="G12">
        <v>500</v>
      </c>
      <c r="H12">
        <v>0.38</v>
      </c>
    </row>
    <row r="13" spans="1:9" hidden="1">
      <c r="A13" t="s">
        <v>574</v>
      </c>
      <c r="B13" t="s">
        <v>223</v>
      </c>
      <c r="C13" t="str">
        <f>VLOOKUP(B13,dictTech!$A$2:$B$32,2,FALSE)</f>
        <v>Biomass_CHP_wood_pellets_DH</v>
      </c>
      <c r="D13" t="s">
        <v>325</v>
      </c>
      <c r="E13">
        <v>15</v>
      </c>
      <c r="F13" t="s">
        <v>178</v>
      </c>
      <c r="G13">
        <v>500</v>
      </c>
      <c r="H13">
        <v>0.38</v>
      </c>
    </row>
    <row r="14" spans="1:9" hidden="1">
      <c r="A14" t="s">
        <v>575</v>
      </c>
      <c r="B14" t="s">
        <v>223</v>
      </c>
      <c r="C14" t="str">
        <f>VLOOKUP(B14,dictTech!$A$2:$B$32,2,FALSE)</f>
        <v>Biomass_CHP_wood_pellets_DH</v>
      </c>
      <c r="D14" t="s">
        <v>325</v>
      </c>
      <c r="E14">
        <v>17</v>
      </c>
      <c r="F14" t="s">
        <v>178</v>
      </c>
      <c r="G14">
        <v>500</v>
      </c>
      <c r="H14">
        <v>0.38</v>
      </c>
    </row>
    <row r="15" spans="1:9" hidden="1">
      <c r="A15" t="s">
        <v>576</v>
      </c>
      <c r="B15" t="s">
        <v>223</v>
      </c>
      <c r="C15" t="str">
        <f>VLOOKUP(B15,dictTech!$A$2:$B$32,2,FALSE)</f>
        <v>Biomass_CHP_wood_pellets_DH</v>
      </c>
      <c r="D15" t="s">
        <v>325</v>
      </c>
      <c r="E15">
        <v>19</v>
      </c>
      <c r="F15" t="s">
        <v>178</v>
      </c>
      <c r="G15">
        <v>500</v>
      </c>
      <c r="H15">
        <v>0.38</v>
      </c>
    </row>
    <row r="16" spans="1:9" hidden="1">
      <c r="A16" t="s">
        <v>577</v>
      </c>
      <c r="B16" t="s">
        <v>223</v>
      </c>
      <c r="C16" t="str">
        <f>VLOOKUP(B16,dictTech!$A$2:$B$32,2,FALSE)</f>
        <v>Biomass_CHP_wood_pellets_DH</v>
      </c>
      <c r="D16" t="s">
        <v>325</v>
      </c>
      <c r="E16">
        <v>21</v>
      </c>
      <c r="F16" t="s">
        <v>178</v>
      </c>
      <c r="G16">
        <v>500</v>
      </c>
      <c r="H16">
        <v>0.38</v>
      </c>
    </row>
    <row r="17" spans="1:8" hidden="1">
      <c r="A17" t="s">
        <v>334</v>
      </c>
      <c r="B17" t="s">
        <v>166</v>
      </c>
      <c r="C17" t="str">
        <f>VLOOKUP(B17,dictTech!$A$2:$B$32,2,FALSE)</f>
        <v>CCGT</v>
      </c>
      <c r="D17" t="s">
        <v>325</v>
      </c>
      <c r="E17">
        <v>6</v>
      </c>
      <c r="F17" t="s">
        <v>178</v>
      </c>
      <c r="G17">
        <v>500</v>
      </c>
      <c r="H17">
        <v>0.55000000000000004</v>
      </c>
    </row>
    <row r="18" spans="1:8" hidden="1">
      <c r="A18" t="s">
        <v>335</v>
      </c>
      <c r="B18" t="s">
        <v>166</v>
      </c>
      <c r="C18" t="str">
        <f>VLOOKUP(B18,dictTech!$A$2:$B$32,2,FALSE)</f>
        <v>CCGT</v>
      </c>
      <c r="D18" t="s">
        <v>325</v>
      </c>
      <c r="E18">
        <v>8</v>
      </c>
      <c r="F18" t="s">
        <v>178</v>
      </c>
      <c r="G18">
        <v>500</v>
      </c>
      <c r="H18">
        <v>0.55000000000000004</v>
      </c>
    </row>
    <row r="19" spans="1:8" hidden="1">
      <c r="A19" t="s">
        <v>336</v>
      </c>
      <c r="B19" t="s">
        <v>166</v>
      </c>
      <c r="C19" t="str">
        <f>VLOOKUP(B19,dictTech!$A$2:$B$32,2,FALSE)</f>
        <v>CCGT</v>
      </c>
      <c r="D19" t="s">
        <v>325</v>
      </c>
      <c r="E19">
        <v>12</v>
      </c>
      <c r="F19" t="s">
        <v>178</v>
      </c>
      <c r="G19">
        <v>500</v>
      </c>
      <c r="H19">
        <v>0.55000000000000004</v>
      </c>
    </row>
    <row r="20" spans="1:8" hidden="1">
      <c r="A20" t="s">
        <v>337</v>
      </c>
      <c r="B20" t="s">
        <v>166</v>
      </c>
      <c r="C20" t="str">
        <f>VLOOKUP(B20,dictTech!$A$2:$B$32,2,FALSE)</f>
        <v>CCGT</v>
      </c>
      <c r="D20" t="s">
        <v>325</v>
      </c>
      <c r="E20">
        <v>14</v>
      </c>
      <c r="F20" t="s">
        <v>178</v>
      </c>
      <c r="G20">
        <v>500</v>
      </c>
      <c r="H20">
        <v>0.55000000000000004</v>
      </c>
    </row>
    <row r="21" spans="1:8" hidden="1">
      <c r="A21" t="s">
        <v>338</v>
      </c>
      <c r="B21" t="s">
        <v>166</v>
      </c>
      <c r="C21" t="str">
        <f>VLOOKUP(B21,dictTech!$A$2:$B$32,2,FALSE)</f>
        <v>CCGT</v>
      </c>
      <c r="D21" t="s">
        <v>325</v>
      </c>
      <c r="E21">
        <v>16</v>
      </c>
      <c r="F21" t="s">
        <v>178</v>
      </c>
      <c r="G21">
        <v>500</v>
      </c>
      <c r="H21">
        <v>0.55000000000000004</v>
      </c>
    </row>
    <row r="22" spans="1:8" hidden="1">
      <c r="A22" t="s">
        <v>339</v>
      </c>
      <c r="B22" t="s">
        <v>166</v>
      </c>
      <c r="C22" t="str">
        <f>VLOOKUP(B22,dictTech!$A$2:$B$32,2,FALSE)</f>
        <v>CCGT</v>
      </c>
      <c r="D22" t="s">
        <v>325</v>
      </c>
      <c r="E22">
        <v>18</v>
      </c>
      <c r="F22" t="s">
        <v>178</v>
      </c>
      <c r="G22">
        <v>500</v>
      </c>
      <c r="H22">
        <v>0.55000000000000004</v>
      </c>
    </row>
    <row r="23" spans="1:8" hidden="1">
      <c r="A23" t="s">
        <v>340</v>
      </c>
      <c r="B23" t="s">
        <v>166</v>
      </c>
      <c r="C23" t="str">
        <f>VLOOKUP(B23,dictTech!$A$2:$B$32,2,FALSE)</f>
        <v>CCGT</v>
      </c>
      <c r="D23" t="s">
        <v>325</v>
      </c>
      <c r="E23">
        <v>20</v>
      </c>
      <c r="F23" t="s">
        <v>178</v>
      </c>
      <c r="G23">
        <v>500</v>
      </c>
      <c r="H23">
        <v>0.55000000000000004</v>
      </c>
    </row>
    <row r="24" spans="1:8" hidden="1">
      <c r="A24" t="s">
        <v>453</v>
      </c>
      <c r="B24" t="s">
        <v>323</v>
      </c>
      <c r="C24" t="str">
        <f>VLOOKUP(B24,dictTech!$A$2:$B$32,2,FALSE)</f>
        <v>Coal PSC</v>
      </c>
      <c r="D24" t="s">
        <v>325</v>
      </c>
      <c r="E24">
        <v>11</v>
      </c>
      <c r="F24" t="s">
        <v>178</v>
      </c>
      <c r="G24">
        <v>341.4</v>
      </c>
      <c r="H24">
        <v>0.438</v>
      </c>
    </row>
    <row r="25" spans="1:8" hidden="1">
      <c r="A25" t="s">
        <v>454</v>
      </c>
      <c r="B25" t="s">
        <v>323</v>
      </c>
      <c r="C25" t="str">
        <f>VLOOKUP(B25,dictTech!$A$2:$B$32,2,FALSE)</f>
        <v>Coal PSC</v>
      </c>
      <c r="D25" t="s">
        <v>325</v>
      </c>
      <c r="E25">
        <v>20</v>
      </c>
      <c r="F25" t="s">
        <v>178</v>
      </c>
      <c r="G25">
        <v>320.5</v>
      </c>
      <c r="H25">
        <v>0.4</v>
      </c>
    </row>
    <row r="26" spans="1:8" hidden="1">
      <c r="A26" t="s">
        <v>640</v>
      </c>
      <c r="B26" t="s">
        <v>622</v>
      </c>
      <c r="C26" t="str">
        <f>VLOOKUP(B26,dictTech!$A$2:$B$32,2,FALSE)</f>
        <v>Fuel oil PGT</v>
      </c>
      <c r="D26" t="s">
        <v>325</v>
      </c>
      <c r="E26">
        <v>17</v>
      </c>
      <c r="F26" t="s">
        <v>178</v>
      </c>
      <c r="G26">
        <v>321.5</v>
      </c>
      <c r="H26">
        <v>0.33600000000000002</v>
      </c>
    </row>
    <row r="27" spans="1:8" hidden="1">
      <c r="A27" t="s">
        <v>641</v>
      </c>
      <c r="B27" t="s">
        <v>622</v>
      </c>
      <c r="C27" t="str">
        <f>VLOOKUP(B27,dictTech!$A$2:$B$32,2,FALSE)</f>
        <v>Fuel oil PGT</v>
      </c>
      <c r="D27" t="s">
        <v>325</v>
      </c>
      <c r="E27">
        <v>9</v>
      </c>
      <c r="F27" t="s">
        <v>178</v>
      </c>
      <c r="G27">
        <v>321.5</v>
      </c>
      <c r="H27">
        <v>0.33</v>
      </c>
    </row>
    <row r="28" spans="1:8" hidden="1">
      <c r="A28" t="s">
        <v>524</v>
      </c>
      <c r="B28" t="s">
        <v>525</v>
      </c>
      <c r="C28" t="str">
        <f>VLOOKUP(B28,dictTech!$A$2:$B$32,2,FALSE)</f>
        <v>Lignite PSC</v>
      </c>
      <c r="D28" t="s">
        <v>325</v>
      </c>
      <c r="E28">
        <v>14</v>
      </c>
      <c r="F28" t="s">
        <v>178</v>
      </c>
      <c r="G28">
        <v>206.8</v>
      </c>
      <c r="H28">
        <v>0.378</v>
      </c>
    </row>
    <row r="29" spans="1:8" hidden="1">
      <c r="A29" t="s">
        <v>526</v>
      </c>
      <c r="B29" t="s">
        <v>525</v>
      </c>
      <c r="C29" t="str">
        <f>VLOOKUP(B29,dictTech!$A$2:$B$32,2,FALSE)</f>
        <v>Lignite PSC</v>
      </c>
      <c r="D29" t="s">
        <v>325</v>
      </c>
      <c r="E29">
        <v>17</v>
      </c>
      <c r="F29" t="s">
        <v>178</v>
      </c>
      <c r="G29">
        <v>307.10000000000002</v>
      </c>
      <c r="H29">
        <v>0.371</v>
      </c>
    </row>
    <row r="30" spans="1:8" hidden="1">
      <c r="A30" t="s">
        <v>588</v>
      </c>
      <c r="B30" t="s">
        <v>227</v>
      </c>
      <c r="C30" t="str">
        <f>VLOOKUP(B30,dictTech!$A$2:$B$32,2,FALSE)</f>
        <v>Hydropower_reservoir_medium</v>
      </c>
      <c r="D30" t="s">
        <v>325</v>
      </c>
      <c r="E30">
        <v>49</v>
      </c>
      <c r="F30" t="s">
        <v>178</v>
      </c>
      <c r="G30">
        <v>79.8</v>
      </c>
      <c r="H30">
        <v>0.8</v>
      </c>
    </row>
    <row r="31" spans="1:8" hidden="1">
      <c r="A31" t="s">
        <v>566</v>
      </c>
      <c r="B31" t="s">
        <v>525</v>
      </c>
      <c r="C31" t="str">
        <f>VLOOKUP(B31,dictTech!$A$2:$B$32,2,FALSE)</f>
        <v>Lignite PSC</v>
      </c>
      <c r="D31" t="s">
        <v>325</v>
      </c>
      <c r="E31">
        <v>14</v>
      </c>
      <c r="F31" t="s">
        <v>178</v>
      </c>
      <c r="G31">
        <v>1050</v>
      </c>
      <c r="H31">
        <v>0.42899999999999999</v>
      </c>
    </row>
    <row r="32" spans="1:8" hidden="1">
      <c r="A32" t="s">
        <v>567</v>
      </c>
      <c r="B32" t="s">
        <v>525</v>
      </c>
      <c r="C32" t="str">
        <f>VLOOKUP(B32,dictTech!$A$2:$B$32,2,FALSE)</f>
        <v>Lignite PSC</v>
      </c>
      <c r="D32" t="s">
        <v>325</v>
      </c>
      <c r="E32">
        <v>33</v>
      </c>
      <c r="F32" t="s">
        <v>178</v>
      </c>
      <c r="G32">
        <v>1050</v>
      </c>
      <c r="H32">
        <v>0.42899999999999999</v>
      </c>
    </row>
    <row r="33" spans="1:8" hidden="1">
      <c r="A33" t="s">
        <v>562</v>
      </c>
      <c r="B33" t="s">
        <v>525</v>
      </c>
      <c r="C33" t="str">
        <f>VLOOKUP(B33,dictTech!$A$2:$B$32,2,FALSE)</f>
        <v>Lignite PSC</v>
      </c>
      <c r="D33" t="s">
        <v>325</v>
      </c>
      <c r="E33">
        <v>10</v>
      </c>
      <c r="F33" t="s">
        <v>178</v>
      </c>
      <c r="G33">
        <v>857</v>
      </c>
      <c r="H33">
        <v>0.4</v>
      </c>
    </row>
    <row r="34" spans="1:8" hidden="1">
      <c r="A34" t="s">
        <v>557</v>
      </c>
      <c r="B34" t="s">
        <v>525</v>
      </c>
      <c r="C34" t="str">
        <f>VLOOKUP(B34,dictTech!$A$2:$B$32,2,FALSE)</f>
        <v>Lignite PSC</v>
      </c>
      <c r="D34" t="s">
        <v>325</v>
      </c>
      <c r="E34">
        <v>38</v>
      </c>
      <c r="F34" t="s">
        <v>178</v>
      </c>
      <c r="G34">
        <v>640</v>
      </c>
      <c r="H34">
        <v>0.42899999999999999</v>
      </c>
    </row>
    <row r="35" spans="1:8" hidden="1">
      <c r="A35" t="s">
        <v>546</v>
      </c>
      <c r="B35" t="s">
        <v>525</v>
      </c>
      <c r="C35" t="str">
        <f>VLOOKUP(B35,dictTech!$A$2:$B$32,2,FALSE)</f>
        <v>Lignite PSC</v>
      </c>
      <c r="D35" t="s">
        <v>325</v>
      </c>
      <c r="E35">
        <v>32</v>
      </c>
      <c r="F35" t="s">
        <v>178</v>
      </c>
      <c r="G35">
        <v>465</v>
      </c>
      <c r="H35">
        <v>0.38600000000000001</v>
      </c>
    </row>
    <row r="36" spans="1:8" hidden="1">
      <c r="A36" t="s">
        <v>545</v>
      </c>
      <c r="B36" t="s">
        <v>525</v>
      </c>
      <c r="C36" t="str">
        <f>VLOOKUP(B36,dictTech!$A$2:$B$32,2,FALSE)</f>
        <v>Lignite PSC</v>
      </c>
      <c r="D36" t="s">
        <v>325</v>
      </c>
      <c r="E36">
        <v>35</v>
      </c>
      <c r="F36" t="s">
        <v>178</v>
      </c>
      <c r="G36">
        <v>465</v>
      </c>
      <c r="H36">
        <v>0.38300000000000001</v>
      </c>
    </row>
    <row r="37" spans="1:8" hidden="1">
      <c r="A37" t="s">
        <v>362</v>
      </c>
      <c r="B37" t="s">
        <v>192</v>
      </c>
      <c r="C37" t="str">
        <f>VLOOKUP(B37,dictTech!$A$2:$B$32,2,FALSE)</f>
        <v>OCGT</v>
      </c>
      <c r="D37" t="s">
        <v>325</v>
      </c>
      <c r="E37">
        <v>20</v>
      </c>
      <c r="F37" t="s">
        <v>178</v>
      </c>
      <c r="G37">
        <v>66</v>
      </c>
      <c r="H37">
        <v>0.38100000000000001</v>
      </c>
    </row>
    <row r="38" spans="1:8" hidden="1">
      <c r="A38" t="s">
        <v>582</v>
      </c>
      <c r="B38" t="s">
        <v>227</v>
      </c>
      <c r="C38" t="str">
        <f>VLOOKUP(B38,dictTech!$A$2:$B$32,2,FALSE)</f>
        <v>Hydropower_reservoir_medium</v>
      </c>
      <c r="D38" t="s">
        <v>325</v>
      </c>
      <c r="E38">
        <v>23</v>
      </c>
      <c r="F38" t="s">
        <v>178</v>
      </c>
      <c r="G38">
        <v>50</v>
      </c>
      <c r="H38">
        <v>0.8</v>
      </c>
    </row>
    <row r="39" spans="1:8" hidden="1">
      <c r="A39" t="s">
        <v>564</v>
      </c>
      <c r="B39" t="s">
        <v>525</v>
      </c>
      <c r="C39" t="str">
        <f>VLOOKUP(B39,dictTech!$A$2:$B$32,2,FALSE)</f>
        <v>Lignite PSC</v>
      </c>
      <c r="D39" t="s">
        <v>325</v>
      </c>
      <c r="E39">
        <v>39</v>
      </c>
      <c r="F39" t="s">
        <v>178</v>
      </c>
      <c r="G39">
        <v>875</v>
      </c>
      <c r="H39">
        <v>0.39800000000000002</v>
      </c>
    </row>
    <row r="40" spans="1:8" hidden="1">
      <c r="A40" t="s">
        <v>331</v>
      </c>
      <c r="B40" t="s">
        <v>225</v>
      </c>
      <c r="C40" t="str">
        <f>VLOOKUP(B40,dictTech!$A$2:$B$32,2,FALSE)</f>
        <v>Nuclear</v>
      </c>
      <c r="D40" t="s">
        <v>325</v>
      </c>
      <c r="E40">
        <v>33</v>
      </c>
      <c r="F40" t="s">
        <v>178</v>
      </c>
      <c r="G40">
        <v>1410</v>
      </c>
      <c r="H40">
        <v>0.33</v>
      </c>
    </row>
    <row r="41" spans="1:8" hidden="1">
      <c r="A41" t="s">
        <v>542</v>
      </c>
      <c r="B41" t="s">
        <v>525</v>
      </c>
      <c r="C41" t="str">
        <f>VLOOKUP(B41,dictTech!$A$2:$B$32,2,FALSE)</f>
        <v>Lignite PSC</v>
      </c>
      <c r="D41" t="s">
        <v>325</v>
      </c>
      <c r="E41">
        <v>37</v>
      </c>
      <c r="F41" t="s">
        <v>178</v>
      </c>
      <c r="G41">
        <v>352</v>
      </c>
      <c r="H41">
        <v>0.36399999999999999</v>
      </c>
    </row>
    <row r="42" spans="1:8" hidden="1">
      <c r="A42" t="s">
        <v>322</v>
      </c>
      <c r="B42" t="s">
        <v>166</v>
      </c>
      <c r="C42" t="str">
        <f>VLOOKUP(B42,dictTech!$A$2:$B$32,2,FALSE)</f>
        <v>CCGT</v>
      </c>
      <c r="D42" t="s">
        <v>321</v>
      </c>
      <c r="E42">
        <v>8</v>
      </c>
      <c r="F42" t="s">
        <v>178</v>
      </c>
      <c r="G42">
        <v>72</v>
      </c>
      <c r="H42">
        <v>0.45</v>
      </c>
    </row>
    <row r="43" spans="1:8" hidden="1">
      <c r="A43" t="s">
        <v>416</v>
      </c>
      <c r="B43" t="s">
        <v>192</v>
      </c>
      <c r="C43" t="str">
        <f>VLOOKUP(B43,dictTech!$A$2:$B$32,2,FALSE)</f>
        <v>OCGT</v>
      </c>
      <c r="D43" t="s">
        <v>325</v>
      </c>
      <c r="E43">
        <v>23</v>
      </c>
      <c r="F43" t="s">
        <v>178</v>
      </c>
      <c r="G43">
        <v>211</v>
      </c>
      <c r="H43">
        <v>0.38</v>
      </c>
    </row>
    <row r="44" spans="1:8" hidden="1">
      <c r="A44" t="s">
        <v>437</v>
      </c>
      <c r="B44" t="s">
        <v>166</v>
      </c>
      <c r="C44" t="str">
        <f>VLOOKUP(B44,dictTech!$A$2:$B$32,2,FALSE)</f>
        <v>CCGT</v>
      </c>
      <c r="D44" t="s">
        <v>325</v>
      </c>
      <c r="E44">
        <v>11</v>
      </c>
      <c r="F44" t="s">
        <v>178</v>
      </c>
      <c r="G44">
        <v>417</v>
      </c>
      <c r="H44">
        <v>0.57199999999999995</v>
      </c>
    </row>
    <row r="45" spans="1:8" hidden="1">
      <c r="A45" t="s">
        <v>400</v>
      </c>
      <c r="B45" t="s">
        <v>166</v>
      </c>
      <c r="C45" t="str">
        <f>VLOOKUP(B45,dictTech!$A$2:$B$32,2,FALSE)</f>
        <v>CCGT</v>
      </c>
      <c r="D45" t="s">
        <v>325</v>
      </c>
      <c r="E45">
        <v>9</v>
      </c>
      <c r="F45" t="s">
        <v>178</v>
      </c>
      <c r="G45">
        <v>120</v>
      </c>
      <c r="H45">
        <v>0.54500000000000004</v>
      </c>
    </row>
    <row r="46" spans="1:8" hidden="1">
      <c r="A46" t="s">
        <v>636</v>
      </c>
      <c r="B46" t="s">
        <v>622</v>
      </c>
      <c r="C46" t="str">
        <f>VLOOKUP(B46,dictTech!$A$2:$B$32,2,FALSE)</f>
        <v>Fuel oil PGT</v>
      </c>
      <c r="D46" t="s">
        <v>325</v>
      </c>
      <c r="E46">
        <v>6</v>
      </c>
      <c r="F46" t="s">
        <v>178</v>
      </c>
      <c r="G46">
        <v>262</v>
      </c>
      <c r="H46">
        <v>0.38</v>
      </c>
    </row>
    <row r="47" spans="1:8" hidden="1">
      <c r="A47" t="s">
        <v>626</v>
      </c>
      <c r="B47" t="s">
        <v>622</v>
      </c>
      <c r="C47" t="str">
        <f>VLOOKUP(B47,dictTech!$A$2:$B$32,2,FALSE)</f>
        <v>Fuel oil PGT</v>
      </c>
      <c r="D47" t="s">
        <v>325</v>
      </c>
      <c r="E47">
        <v>20</v>
      </c>
      <c r="F47" t="s">
        <v>178</v>
      </c>
      <c r="G47">
        <v>85</v>
      </c>
      <c r="H47">
        <v>0.38</v>
      </c>
    </row>
    <row r="48" spans="1:8" hidden="1">
      <c r="A48" t="s">
        <v>447</v>
      </c>
      <c r="B48" t="s">
        <v>166</v>
      </c>
      <c r="C48" t="str">
        <f>VLOOKUP(B48,dictTech!$A$2:$B$32,2,FALSE)</f>
        <v>CCGT</v>
      </c>
      <c r="D48" t="s">
        <v>325</v>
      </c>
      <c r="E48">
        <v>29</v>
      </c>
      <c r="F48" t="s">
        <v>178</v>
      </c>
      <c r="G48">
        <v>586.29999999999995</v>
      </c>
      <c r="H48">
        <v>0.54</v>
      </c>
    </row>
    <row r="49" spans="1:8" hidden="1">
      <c r="A49" t="s">
        <v>413</v>
      </c>
      <c r="B49" t="s">
        <v>166</v>
      </c>
      <c r="C49" t="str">
        <f>VLOOKUP(B49,dictTech!$A$2:$B$32,2,FALSE)</f>
        <v>CCGT</v>
      </c>
      <c r="D49" t="s">
        <v>325</v>
      </c>
      <c r="E49">
        <v>26</v>
      </c>
      <c r="F49" t="s">
        <v>178</v>
      </c>
      <c r="G49">
        <v>173</v>
      </c>
      <c r="H49">
        <v>0.60299999999999998</v>
      </c>
    </row>
    <row r="50" spans="1:8" hidden="1">
      <c r="A50" t="s">
        <v>651</v>
      </c>
      <c r="B50" t="s">
        <v>223</v>
      </c>
      <c r="C50" t="str">
        <f>VLOOKUP(B50,dictTech!$A$2:$B$32,2,FALSE)</f>
        <v>Biomass_CHP_wood_pellets_DH</v>
      </c>
      <c r="D50" t="s">
        <v>325</v>
      </c>
      <c r="E50">
        <v>6</v>
      </c>
      <c r="F50" t="s">
        <v>178</v>
      </c>
      <c r="G50">
        <v>53.7</v>
      </c>
      <c r="H50">
        <v>0.33</v>
      </c>
    </row>
    <row r="51" spans="1:8" hidden="1">
      <c r="A51" t="s">
        <v>644</v>
      </c>
      <c r="B51" t="s">
        <v>622</v>
      </c>
      <c r="C51" t="str">
        <f>VLOOKUP(B51,dictTech!$A$2:$B$32,2,FALSE)</f>
        <v>Fuel oil PGT</v>
      </c>
      <c r="D51" t="s">
        <v>325</v>
      </c>
      <c r="E51">
        <v>27</v>
      </c>
      <c r="F51" t="s">
        <v>178</v>
      </c>
      <c r="G51">
        <v>100</v>
      </c>
      <c r="H51">
        <v>0.33</v>
      </c>
    </row>
    <row r="52" spans="1:8" hidden="1">
      <c r="A52" t="s">
        <v>647</v>
      </c>
      <c r="B52" t="s">
        <v>622</v>
      </c>
      <c r="C52" t="str">
        <f>VLOOKUP(B52,dictTech!$A$2:$B$32,2,FALSE)</f>
        <v>Fuel oil PGT</v>
      </c>
      <c r="D52" t="s">
        <v>325</v>
      </c>
      <c r="E52">
        <v>26</v>
      </c>
      <c r="F52" t="s">
        <v>178</v>
      </c>
      <c r="G52">
        <v>225</v>
      </c>
      <c r="H52">
        <v>0.33</v>
      </c>
    </row>
    <row r="53" spans="1:8" hidden="1">
      <c r="A53" t="s">
        <v>646</v>
      </c>
      <c r="B53" t="s">
        <v>622</v>
      </c>
      <c r="C53" t="str">
        <f>VLOOKUP(B53,dictTech!$A$2:$B$32,2,FALSE)</f>
        <v>Fuel oil PGT</v>
      </c>
      <c r="D53" t="s">
        <v>325</v>
      </c>
      <c r="E53">
        <v>5</v>
      </c>
      <c r="F53" t="s">
        <v>178</v>
      </c>
      <c r="G53">
        <v>165</v>
      </c>
      <c r="H53">
        <v>0.33</v>
      </c>
    </row>
    <row r="54" spans="1:8" hidden="1">
      <c r="A54" t="s">
        <v>432</v>
      </c>
      <c r="B54" t="s">
        <v>192</v>
      </c>
      <c r="C54" t="str">
        <f>VLOOKUP(B54,dictTech!$A$2:$B$32,2,FALSE)</f>
        <v>OCGT</v>
      </c>
      <c r="D54" t="s">
        <v>325</v>
      </c>
      <c r="E54">
        <v>22</v>
      </c>
      <c r="F54" t="s">
        <v>178</v>
      </c>
      <c r="G54">
        <v>380</v>
      </c>
      <c r="H54">
        <v>0.35499999999999998</v>
      </c>
    </row>
    <row r="55" spans="1:8" hidden="1">
      <c r="A55" t="s">
        <v>451</v>
      </c>
      <c r="B55" t="s">
        <v>166</v>
      </c>
      <c r="C55" t="str">
        <f>VLOOKUP(B55,dictTech!$A$2:$B$32,2,FALSE)</f>
        <v>CCGT</v>
      </c>
      <c r="D55" t="s">
        <v>325</v>
      </c>
      <c r="E55">
        <v>18</v>
      </c>
      <c r="F55" t="s">
        <v>178</v>
      </c>
      <c r="G55">
        <v>887</v>
      </c>
      <c r="H55">
        <v>0.58499999999999996</v>
      </c>
    </row>
    <row r="56" spans="1:8" hidden="1">
      <c r="A56" t="s">
        <v>431</v>
      </c>
      <c r="B56" t="s">
        <v>192</v>
      </c>
      <c r="C56" t="str">
        <f>VLOOKUP(B56,dictTech!$A$2:$B$32,2,FALSE)</f>
        <v>OCGT</v>
      </c>
      <c r="D56" t="s">
        <v>325</v>
      </c>
      <c r="E56">
        <v>27</v>
      </c>
      <c r="F56" t="s">
        <v>178</v>
      </c>
      <c r="G56">
        <v>359</v>
      </c>
      <c r="H56">
        <v>0.42299999999999999</v>
      </c>
    </row>
    <row r="57" spans="1:8" hidden="1">
      <c r="A57" t="s">
        <v>430</v>
      </c>
      <c r="B57" t="s">
        <v>192</v>
      </c>
      <c r="C57" t="str">
        <f>VLOOKUP(B57,dictTech!$A$2:$B$32,2,FALSE)</f>
        <v>OCGT</v>
      </c>
      <c r="D57" t="s">
        <v>325</v>
      </c>
      <c r="E57">
        <v>27</v>
      </c>
      <c r="F57" t="s">
        <v>178</v>
      </c>
      <c r="G57">
        <v>359</v>
      </c>
      <c r="H57">
        <v>0.41899999999999998</v>
      </c>
    </row>
    <row r="58" spans="1:8" hidden="1">
      <c r="A58" t="s">
        <v>399</v>
      </c>
      <c r="B58" t="s">
        <v>166</v>
      </c>
      <c r="C58" t="str">
        <f>VLOOKUP(B58,dictTech!$A$2:$B$32,2,FALSE)</f>
        <v>CCGT</v>
      </c>
      <c r="D58" t="s">
        <v>325</v>
      </c>
      <c r="E58">
        <v>24</v>
      </c>
      <c r="F58" t="s">
        <v>178</v>
      </c>
      <c r="G58">
        <v>116</v>
      </c>
      <c r="H58">
        <v>0.59</v>
      </c>
    </row>
    <row r="59" spans="1:8" hidden="1">
      <c r="A59" t="s">
        <v>398</v>
      </c>
      <c r="B59" t="s">
        <v>166</v>
      </c>
      <c r="C59" t="str">
        <f>VLOOKUP(B59,dictTech!$A$2:$B$32,2,FALSE)</f>
        <v>CCGT</v>
      </c>
      <c r="D59" t="s">
        <v>325</v>
      </c>
      <c r="E59">
        <v>26</v>
      </c>
      <c r="F59" t="s">
        <v>178</v>
      </c>
      <c r="G59">
        <v>116</v>
      </c>
      <c r="H59">
        <v>0.59</v>
      </c>
    </row>
    <row r="60" spans="1:8" hidden="1">
      <c r="A60" t="s">
        <v>613</v>
      </c>
      <c r="B60" t="s">
        <v>227</v>
      </c>
      <c r="C60" t="str">
        <f>VLOOKUP(B60,dictTech!$A$2:$B$32,2,FALSE)</f>
        <v>Hydropower_reservoir_medium</v>
      </c>
      <c r="D60" t="s">
        <v>325</v>
      </c>
      <c r="E60">
        <v>33</v>
      </c>
      <c r="F60" t="s">
        <v>178</v>
      </c>
      <c r="G60">
        <v>220</v>
      </c>
      <c r="H60">
        <v>0.75</v>
      </c>
    </row>
    <row r="61" spans="1:8" hidden="1">
      <c r="A61" t="s">
        <v>494</v>
      </c>
      <c r="B61" t="s">
        <v>323</v>
      </c>
      <c r="C61" t="str">
        <f>VLOOKUP(B61,dictTech!$A$2:$B$32,2,FALSE)</f>
        <v>Coal PSC</v>
      </c>
      <c r="D61" t="s">
        <v>325</v>
      </c>
      <c r="E61">
        <v>35</v>
      </c>
      <c r="F61" t="s">
        <v>178</v>
      </c>
      <c r="G61">
        <v>350</v>
      </c>
      <c r="H61">
        <v>0.443</v>
      </c>
    </row>
    <row r="62" spans="1:8" hidden="1">
      <c r="A62" t="s">
        <v>442</v>
      </c>
      <c r="B62" t="s">
        <v>192</v>
      </c>
      <c r="C62" t="str">
        <f>VLOOKUP(B62,dictTech!$A$2:$B$32,2,FALSE)</f>
        <v>OCGT</v>
      </c>
      <c r="D62" t="s">
        <v>325</v>
      </c>
      <c r="E62">
        <v>2</v>
      </c>
      <c r="F62" t="s">
        <v>178</v>
      </c>
      <c r="G62">
        <v>440</v>
      </c>
      <c r="H62">
        <v>0.432</v>
      </c>
    </row>
    <row r="63" spans="1:8" hidden="1">
      <c r="A63" t="s">
        <v>433</v>
      </c>
      <c r="B63" t="s">
        <v>192</v>
      </c>
      <c r="C63" t="str">
        <f>VLOOKUP(B63,dictTech!$A$2:$B$32,2,FALSE)</f>
        <v>OCGT</v>
      </c>
      <c r="D63" t="s">
        <v>325</v>
      </c>
      <c r="E63">
        <v>19</v>
      </c>
      <c r="F63" t="s">
        <v>178</v>
      </c>
      <c r="G63">
        <v>383</v>
      </c>
      <c r="H63">
        <v>0.41899999999999998</v>
      </c>
    </row>
    <row r="64" spans="1:8" hidden="1">
      <c r="A64" t="s">
        <v>527</v>
      </c>
      <c r="B64" t="s">
        <v>525</v>
      </c>
      <c r="C64" t="str">
        <f>VLOOKUP(B64,dictTech!$A$2:$B$32,2,FALSE)</f>
        <v>Lignite PSC</v>
      </c>
      <c r="D64" t="s">
        <v>325</v>
      </c>
      <c r="E64">
        <v>34</v>
      </c>
      <c r="F64" t="s">
        <v>178</v>
      </c>
      <c r="G64">
        <v>118</v>
      </c>
      <c r="H64">
        <v>0.371</v>
      </c>
    </row>
    <row r="65" spans="1:8" hidden="1">
      <c r="A65" t="s">
        <v>533</v>
      </c>
      <c r="B65" t="s">
        <v>525</v>
      </c>
      <c r="C65" t="str">
        <f>VLOOKUP(B65,dictTech!$A$2:$B$32,2,FALSE)</f>
        <v>Lignite PSC</v>
      </c>
      <c r="D65" t="s">
        <v>325</v>
      </c>
      <c r="E65">
        <v>25</v>
      </c>
      <c r="F65" t="s">
        <v>178</v>
      </c>
      <c r="G65">
        <v>284</v>
      </c>
      <c r="H65">
        <v>0.376</v>
      </c>
    </row>
    <row r="66" spans="1:8" hidden="1">
      <c r="A66" t="s">
        <v>532</v>
      </c>
      <c r="B66" t="s">
        <v>525</v>
      </c>
      <c r="C66" t="str">
        <f>VLOOKUP(B66,dictTech!$A$2:$B$32,2,FALSE)</f>
        <v>Lignite PSC</v>
      </c>
      <c r="D66" t="s">
        <v>325</v>
      </c>
      <c r="E66">
        <v>13</v>
      </c>
      <c r="F66" t="s">
        <v>178</v>
      </c>
      <c r="G66">
        <v>278</v>
      </c>
      <c r="H66">
        <v>0.376</v>
      </c>
    </row>
    <row r="67" spans="1:8" hidden="1">
      <c r="A67" t="s">
        <v>423</v>
      </c>
      <c r="B67" t="s">
        <v>192</v>
      </c>
      <c r="C67" t="str">
        <f>VLOOKUP(B67,dictTech!$A$2:$B$32,2,FALSE)</f>
        <v>OCGT</v>
      </c>
      <c r="D67" t="s">
        <v>325</v>
      </c>
      <c r="E67">
        <v>27</v>
      </c>
      <c r="F67" t="s">
        <v>178</v>
      </c>
      <c r="G67">
        <v>293</v>
      </c>
      <c r="H67">
        <v>0.35899999999999999</v>
      </c>
    </row>
    <row r="68" spans="1:8" hidden="1">
      <c r="A68" t="s">
        <v>602</v>
      </c>
      <c r="B68" t="s">
        <v>227</v>
      </c>
      <c r="C68" t="str">
        <f>VLOOKUP(B68,dictTech!$A$2:$B$32,2,FALSE)</f>
        <v>Hydropower_reservoir_medium</v>
      </c>
      <c r="D68" t="s">
        <v>325</v>
      </c>
      <c r="E68">
        <v>17</v>
      </c>
      <c r="F68" t="s">
        <v>178</v>
      </c>
      <c r="G68">
        <v>119.1</v>
      </c>
      <c r="H68">
        <v>0.75</v>
      </c>
    </row>
    <row r="69" spans="1:8" hidden="1">
      <c r="A69" t="s">
        <v>327</v>
      </c>
      <c r="B69" t="s">
        <v>225</v>
      </c>
      <c r="C69" t="str">
        <f>VLOOKUP(B69,dictTech!$A$2:$B$32,2,FALSE)</f>
        <v>Nuclear</v>
      </c>
      <c r="D69" t="s">
        <v>325</v>
      </c>
      <c r="E69">
        <v>23</v>
      </c>
      <c r="F69" t="s">
        <v>178</v>
      </c>
      <c r="G69">
        <v>1310</v>
      </c>
      <c r="H69">
        <v>0.33</v>
      </c>
    </row>
    <row r="70" spans="1:8" hidden="1">
      <c r="A70" t="s">
        <v>450</v>
      </c>
      <c r="B70" t="s">
        <v>166</v>
      </c>
      <c r="C70" t="str">
        <f>VLOOKUP(B70,dictTech!$A$2:$B$32,2,FALSE)</f>
        <v>CCGT</v>
      </c>
      <c r="D70" t="s">
        <v>325</v>
      </c>
      <c r="E70">
        <v>16</v>
      </c>
      <c r="F70" t="s">
        <v>178</v>
      </c>
      <c r="G70">
        <v>846</v>
      </c>
      <c r="H70">
        <v>0.58499999999999996</v>
      </c>
    </row>
    <row r="71" spans="1:8" hidden="1">
      <c r="A71" t="s">
        <v>488</v>
      </c>
      <c r="B71" t="s">
        <v>323</v>
      </c>
      <c r="C71" t="str">
        <f>VLOOKUP(B71,dictTech!$A$2:$B$32,2,FALSE)</f>
        <v>Coal PSC</v>
      </c>
      <c r="D71" t="s">
        <v>325</v>
      </c>
      <c r="E71">
        <v>24</v>
      </c>
      <c r="F71" t="s">
        <v>178</v>
      </c>
      <c r="G71">
        <v>323</v>
      </c>
      <c r="H71">
        <v>0.40500000000000003</v>
      </c>
    </row>
    <row r="72" spans="1:8" hidden="1">
      <c r="A72" t="s">
        <v>504</v>
      </c>
      <c r="B72" t="s">
        <v>323</v>
      </c>
      <c r="C72" t="str">
        <f>VLOOKUP(B72,dictTech!$A$2:$B$32,2,FALSE)</f>
        <v>Coal PSC</v>
      </c>
      <c r="D72" t="s">
        <v>325</v>
      </c>
      <c r="E72">
        <v>37</v>
      </c>
      <c r="F72" t="s">
        <v>178</v>
      </c>
      <c r="G72">
        <v>607.5</v>
      </c>
      <c r="H72">
        <v>0.38500000000000001</v>
      </c>
    </row>
    <row r="73" spans="1:8" hidden="1">
      <c r="A73" t="s">
        <v>429</v>
      </c>
      <c r="B73" t="s">
        <v>192</v>
      </c>
      <c r="C73" t="str">
        <f>VLOOKUP(B73,dictTech!$A$2:$B$32,2,FALSE)</f>
        <v>OCGT</v>
      </c>
      <c r="D73" t="s">
        <v>325</v>
      </c>
      <c r="E73">
        <v>5</v>
      </c>
      <c r="F73" t="s">
        <v>178</v>
      </c>
      <c r="G73">
        <v>355</v>
      </c>
      <c r="H73">
        <v>0.41899999999999998</v>
      </c>
    </row>
    <row r="74" spans="1:8" hidden="1">
      <c r="A74" t="s">
        <v>428</v>
      </c>
      <c r="B74" t="s">
        <v>192</v>
      </c>
      <c r="C74" t="str">
        <f>VLOOKUP(B74,dictTech!$A$2:$B$32,2,FALSE)</f>
        <v>OCGT</v>
      </c>
      <c r="D74" t="s">
        <v>325</v>
      </c>
      <c r="E74">
        <v>7</v>
      </c>
      <c r="F74" t="s">
        <v>178</v>
      </c>
      <c r="G74">
        <v>355</v>
      </c>
      <c r="H74">
        <v>0.41899999999999998</v>
      </c>
    </row>
    <row r="75" spans="1:8" hidden="1">
      <c r="A75" t="s">
        <v>427</v>
      </c>
      <c r="B75" t="s">
        <v>192</v>
      </c>
      <c r="C75" t="str">
        <f>VLOOKUP(B75,dictTech!$A$2:$B$32,2,FALSE)</f>
        <v>OCGT</v>
      </c>
      <c r="D75" t="s">
        <v>325</v>
      </c>
      <c r="E75">
        <v>27</v>
      </c>
      <c r="F75" t="s">
        <v>178</v>
      </c>
      <c r="G75">
        <v>355</v>
      </c>
      <c r="H75">
        <v>0.35499999999999998</v>
      </c>
    </row>
    <row r="76" spans="1:8" hidden="1">
      <c r="A76" t="s">
        <v>396</v>
      </c>
      <c r="B76" t="s">
        <v>192</v>
      </c>
      <c r="C76" t="str">
        <f>VLOOKUP(B76,dictTech!$A$2:$B$32,2,FALSE)</f>
        <v>OCGT</v>
      </c>
      <c r="D76" t="s">
        <v>325</v>
      </c>
      <c r="E76">
        <v>16</v>
      </c>
      <c r="F76" t="s">
        <v>178</v>
      </c>
      <c r="G76">
        <v>112</v>
      </c>
      <c r="H76">
        <v>0.33800000000000002</v>
      </c>
    </row>
    <row r="77" spans="1:8" hidden="1">
      <c r="A77" t="s">
        <v>348</v>
      </c>
      <c r="B77" t="s">
        <v>192</v>
      </c>
      <c r="C77" t="str">
        <f>VLOOKUP(B77,dictTech!$A$2:$B$32,2,FALSE)</f>
        <v>OCGT</v>
      </c>
      <c r="D77" t="s">
        <v>325</v>
      </c>
      <c r="E77">
        <v>15</v>
      </c>
      <c r="F77" t="s">
        <v>178</v>
      </c>
      <c r="G77">
        <v>55</v>
      </c>
      <c r="H77">
        <v>0.31</v>
      </c>
    </row>
    <row r="78" spans="1:8" hidden="1">
      <c r="A78" t="s">
        <v>470</v>
      </c>
      <c r="B78" t="s">
        <v>323</v>
      </c>
      <c r="C78" t="str">
        <f>VLOOKUP(B78,dictTech!$A$2:$B$32,2,FALSE)</f>
        <v>Coal PSC</v>
      </c>
      <c r="D78" t="s">
        <v>325</v>
      </c>
      <c r="E78">
        <v>8</v>
      </c>
      <c r="F78" t="s">
        <v>178</v>
      </c>
      <c r="G78">
        <v>136</v>
      </c>
      <c r="H78">
        <v>0.39800000000000002</v>
      </c>
    </row>
    <row r="79" spans="1:8" hidden="1">
      <c r="A79" t="s">
        <v>469</v>
      </c>
      <c r="B79" t="s">
        <v>323</v>
      </c>
      <c r="C79" t="str">
        <f>VLOOKUP(B79,dictTech!$A$2:$B$32,2,FALSE)</f>
        <v>Coal PSC</v>
      </c>
      <c r="D79" t="s">
        <v>325</v>
      </c>
      <c r="E79">
        <v>32</v>
      </c>
      <c r="F79" t="s">
        <v>178</v>
      </c>
      <c r="G79">
        <v>136</v>
      </c>
      <c r="H79">
        <v>0.39800000000000002</v>
      </c>
    </row>
    <row r="80" spans="1:8" hidden="1">
      <c r="A80" t="s">
        <v>418</v>
      </c>
      <c r="B80" t="s">
        <v>166</v>
      </c>
      <c r="C80" t="str">
        <f>VLOOKUP(B80,dictTech!$A$2:$B$32,2,FALSE)</f>
        <v>CCGT</v>
      </c>
      <c r="D80" t="s">
        <v>325</v>
      </c>
      <c r="E80">
        <v>18</v>
      </c>
      <c r="F80" t="s">
        <v>178</v>
      </c>
      <c r="G80">
        <v>230</v>
      </c>
      <c r="H80">
        <v>0.59899999999999998</v>
      </c>
    </row>
    <row r="81" spans="1:8" hidden="1">
      <c r="A81" t="s">
        <v>522</v>
      </c>
      <c r="B81" t="s">
        <v>323</v>
      </c>
      <c r="C81" t="str">
        <f>VLOOKUP(B81,dictTech!$A$2:$B$32,2,FALSE)</f>
        <v>Coal PSC</v>
      </c>
      <c r="D81" t="s">
        <v>325</v>
      </c>
      <c r="E81">
        <v>26</v>
      </c>
      <c r="F81" t="s">
        <v>178</v>
      </c>
      <c r="G81">
        <v>843</v>
      </c>
      <c r="H81">
        <v>0.46300000000000002</v>
      </c>
    </row>
    <row r="82" spans="1:8" hidden="1">
      <c r="A82" t="s">
        <v>498</v>
      </c>
      <c r="B82" t="s">
        <v>323</v>
      </c>
      <c r="C82" t="str">
        <f>VLOOKUP(B82,dictTech!$A$2:$B$32,2,FALSE)</f>
        <v>Coal PSC</v>
      </c>
      <c r="D82" t="s">
        <v>325</v>
      </c>
      <c r="E82">
        <v>29</v>
      </c>
      <c r="F82" t="s">
        <v>178</v>
      </c>
      <c r="G82">
        <v>435</v>
      </c>
      <c r="H82">
        <v>0.40799999999999997</v>
      </c>
    </row>
    <row r="83" spans="1:8" hidden="1">
      <c r="A83" t="s">
        <v>496</v>
      </c>
      <c r="B83" t="s">
        <v>323</v>
      </c>
      <c r="C83" t="str">
        <f>VLOOKUP(B83,dictTech!$A$2:$B$32,2,FALSE)</f>
        <v>Coal PSC</v>
      </c>
      <c r="D83" t="s">
        <v>325</v>
      </c>
      <c r="E83">
        <v>16</v>
      </c>
      <c r="F83" t="s">
        <v>178</v>
      </c>
      <c r="G83">
        <v>425</v>
      </c>
      <c r="H83">
        <v>0.38</v>
      </c>
    </row>
    <row r="84" spans="1:8" hidden="1">
      <c r="A84" t="s">
        <v>479</v>
      </c>
      <c r="B84" t="s">
        <v>323</v>
      </c>
      <c r="C84" t="str">
        <f>VLOOKUP(B84,dictTech!$A$2:$B$32,2,FALSE)</f>
        <v>Coal PSC</v>
      </c>
      <c r="D84" t="s">
        <v>325</v>
      </c>
      <c r="E84">
        <v>10</v>
      </c>
      <c r="F84" t="s">
        <v>178</v>
      </c>
      <c r="G84">
        <v>255</v>
      </c>
      <c r="H84">
        <v>0.438</v>
      </c>
    </row>
    <row r="85" spans="1:8" hidden="1">
      <c r="A85" t="s">
        <v>459</v>
      </c>
      <c r="B85" t="s">
        <v>323</v>
      </c>
      <c r="C85" t="str">
        <f>VLOOKUP(B85,dictTech!$A$2:$B$32,2,FALSE)</f>
        <v>Coal PSC</v>
      </c>
      <c r="D85" t="s">
        <v>325</v>
      </c>
      <c r="E85">
        <v>18</v>
      </c>
      <c r="F85" t="s">
        <v>178</v>
      </c>
      <c r="G85">
        <v>103</v>
      </c>
      <c r="H85">
        <v>0.33</v>
      </c>
    </row>
    <row r="86" spans="1:8" hidden="1">
      <c r="A86" t="s">
        <v>620</v>
      </c>
      <c r="B86" t="s">
        <v>227</v>
      </c>
      <c r="C86" t="str">
        <f>VLOOKUP(B86,dictTech!$A$2:$B$32,2,FALSE)</f>
        <v>Hydropower_reservoir_medium</v>
      </c>
      <c r="D86" t="s">
        <v>325</v>
      </c>
      <c r="E86">
        <v>13</v>
      </c>
      <c r="F86" t="s">
        <v>178</v>
      </c>
      <c r="G86">
        <v>1052</v>
      </c>
      <c r="H86">
        <v>0.75</v>
      </c>
    </row>
    <row r="87" spans="1:8" hidden="1">
      <c r="A87" t="s">
        <v>329</v>
      </c>
      <c r="B87" t="s">
        <v>225</v>
      </c>
      <c r="C87" t="str">
        <f>VLOOKUP(B87,dictTech!$A$2:$B$32,2,FALSE)</f>
        <v>Nuclear</v>
      </c>
      <c r="D87" t="s">
        <v>325</v>
      </c>
      <c r="E87">
        <v>29</v>
      </c>
      <c r="F87" t="s">
        <v>178</v>
      </c>
      <c r="G87">
        <v>1360</v>
      </c>
      <c r="H87">
        <v>0.33</v>
      </c>
    </row>
    <row r="88" spans="1:8" hidden="1">
      <c r="A88" t="s">
        <v>167</v>
      </c>
      <c r="B88" t="s">
        <v>622</v>
      </c>
      <c r="C88" t="str">
        <f>VLOOKUP(B88,dictTech!$A$2:$B$32,2,FALSE)</f>
        <v>Fuel oil PGT</v>
      </c>
      <c r="D88" t="s">
        <v>325</v>
      </c>
      <c r="E88">
        <v>8</v>
      </c>
      <c r="F88" t="s">
        <v>178</v>
      </c>
      <c r="G88">
        <v>86.2</v>
      </c>
      <c r="H88">
        <v>0.32</v>
      </c>
    </row>
    <row r="89" spans="1:8" hidden="1">
      <c r="A89" t="s">
        <v>363</v>
      </c>
      <c r="B89" t="s">
        <v>192</v>
      </c>
      <c r="C89" t="str">
        <f>VLOOKUP(B89,dictTech!$A$2:$B$32,2,FALSE)</f>
        <v>OCGT</v>
      </c>
      <c r="D89" t="s">
        <v>325</v>
      </c>
      <c r="E89">
        <v>25</v>
      </c>
      <c r="F89" t="s">
        <v>178</v>
      </c>
      <c r="G89">
        <v>66.7</v>
      </c>
      <c r="H89">
        <v>0.312</v>
      </c>
    </row>
    <row r="90" spans="1:8" hidden="1">
      <c r="A90" t="s">
        <v>358</v>
      </c>
      <c r="B90" t="s">
        <v>192</v>
      </c>
      <c r="C90" t="str">
        <f>VLOOKUP(B90,dictTech!$A$2:$B$32,2,FALSE)</f>
        <v>OCGT</v>
      </c>
      <c r="D90" t="s">
        <v>325</v>
      </c>
      <c r="E90">
        <v>21</v>
      </c>
      <c r="F90" t="s">
        <v>178</v>
      </c>
      <c r="G90">
        <v>64.7</v>
      </c>
      <c r="H90">
        <v>0.312</v>
      </c>
    </row>
    <row r="91" spans="1:8" hidden="1">
      <c r="A91" t="s">
        <v>380</v>
      </c>
      <c r="B91" t="s">
        <v>166</v>
      </c>
      <c r="C91" t="str">
        <f>VLOOKUP(B91,dictTech!$A$2:$B$32,2,FALSE)</f>
        <v>CCGT</v>
      </c>
      <c r="D91" t="s">
        <v>325</v>
      </c>
      <c r="E91">
        <v>15</v>
      </c>
      <c r="F91" t="s">
        <v>178</v>
      </c>
      <c r="G91">
        <v>94.6</v>
      </c>
      <c r="H91">
        <v>0.59899999999999998</v>
      </c>
    </row>
    <row r="92" spans="1:8" hidden="1">
      <c r="A92" t="s">
        <v>389</v>
      </c>
      <c r="B92" t="s">
        <v>166</v>
      </c>
      <c r="C92" t="str">
        <f>VLOOKUP(B92,dictTech!$A$2:$B$32,2,FALSE)</f>
        <v>CCGT</v>
      </c>
      <c r="D92" t="s">
        <v>325</v>
      </c>
      <c r="E92">
        <v>25</v>
      </c>
      <c r="F92" t="s">
        <v>178</v>
      </c>
      <c r="G92">
        <v>100</v>
      </c>
      <c r="H92">
        <v>0.54</v>
      </c>
    </row>
    <row r="93" spans="1:8" hidden="1">
      <c r="A93" t="s">
        <v>354</v>
      </c>
      <c r="B93" t="s">
        <v>166</v>
      </c>
      <c r="C93" t="str">
        <f>VLOOKUP(B93,dictTech!$A$2:$B$32,2,FALSE)</f>
        <v>CCGT</v>
      </c>
      <c r="D93" t="s">
        <v>325</v>
      </c>
      <c r="E93">
        <v>22</v>
      </c>
      <c r="F93" t="s">
        <v>178</v>
      </c>
      <c r="G93">
        <v>60.1</v>
      </c>
      <c r="H93">
        <v>0.53100000000000003</v>
      </c>
    </row>
    <row r="94" spans="1:8" hidden="1">
      <c r="A94" t="s">
        <v>392</v>
      </c>
      <c r="B94" t="s">
        <v>166</v>
      </c>
      <c r="C94" t="str">
        <f>VLOOKUP(B94,dictTech!$A$2:$B$32,2,FALSE)</f>
        <v>CCGT</v>
      </c>
      <c r="D94" t="s">
        <v>325</v>
      </c>
      <c r="E94">
        <v>14</v>
      </c>
      <c r="F94" t="s">
        <v>178</v>
      </c>
      <c r="G94">
        <v>106</v>
      </c>
      <c r="H94">
        <v>0.54</v>
      </c>
    </row>
    <row r="95" spans="1:8" hidden="1">
      <c r="A95" t="s">
        <v>394</v>
      </c>
      <c r="B95" t="s">
        <v>166</v>
      </c>
      <c r="C95" t="str">
        <f>VLOOKUP(B95,dictTech!$A$2:$B$32,2,FALSE)</f>
        <v>CCGT</v>
      </c>
      <c r="D95" t="s">
        <v>325</v>
      </c>
      <c r="E95">
        <v>15</v>
      </c>
      <c r="F95" t="s">
        <v>178</v>
      </c>
      <c r="G95">
        <v>108</v>
      </c>
      <c r="H95">
        <v>0.52200000000000002</v>
      </c>
    </row>
    <row r="96" spans="1:8" hidden="1">
      <c r="A96" t="s">
        <v>401</v>
      </c>
      <c r="B96" t="s">
        <v>166</v>
      </c>
      <c r="C96" t="str">
        <f>VLOOKUP(B96,dictTech!$A$2:$B$32,2,FALSE)</f>
        <v>CCGT</v>
      </c>
      <c r="D96" t="s">
        <v>325</v>
      </c>
      <c r="E96">
        <v>14</v>
      </c>
      <c r="F96" t="s">
        <v>178</v>
      </c>
      <c r="G96">
        <v>122</v>
      </c>
      <c r="H96">
        <v>0.51300000000000001</v>
      </c>
    </row>
    <row r="97" spans="1:8" hidden="1">
      <c r="A97" t="s">
        <v>404</v>
      </c>
      <c r="B97" t="s">
        <v>166</v>
      </c>
      <c r="C97" t="str">
        <f>VLOOKUP(B97,dictTech!$A$2:$B$32,2,FALSE)</f>
        <v>CCGT</v>
      </c>
      <c r="D97" t="s">
        <v>325</v>
      </c>
      <c r="E97">
        <v>12</v>
      </c>
      <c r="F97" t="s">
        <v>178</v>
      </c>
      <c r="G97">
        <v>127</v>
      </c>
      <c r="H97">
        <v>0.58099999999999996</v>
      </c>
    </row>
    <row r="98" spans="1:8" hidden="1">
      <c r="A98" t="s">
        <v>397</v>
      </c>
      <c r="B98" t="s">
        <v>166</v>
      </c>
      <c r="C98" t="str">
        <f>VLOOKUP(B98,dictTech!$A$2:$B$32,2,FALSE)</f>
        <v>CCGT</v>
      </c>
      <c r="D98" t="s">
        <v>325</v>
      </c>
      <c r="E98">
        <v>28</v>
      </c>
      <c r="F98" t="s">
        <v>178</v>
      </c>
      <c r="G98">
        <v>112.1</v>
      </c>
      <c r="H98">
        <v>0.53600000000000003</v>
      </c>
    </row>
    <row r="99" spans="1:8" hidden="1">
      <c r="A99" t="s">
        <v>367</v>
      </c>
      <c r="B99" t="s">
        <v>166</v>
      </c>
      <c r="C99" t="str">
        <f>VLOOKUP(B99,dictTech!$A$2:$B$32,2,FALSE)</f>
        <v>CCGT</v>
      </c>
      <c r="D99" t="s">
        <v>325</v>
      </c>
      <c r="E99">
        <v>19</v>
      </c>
      <c r="F99" t="s">
        <v>178</v>
      </c>
      <c r="G99">
        <v>75</v>
      </c>
      <c r="H99">
        <v>0.52700000000000002</v>
      </c>
    </row>
    <row r="100" spans="1:8" hidden="1">
      <c r="A100" t="s">
        <v>406</v>
      </c>
      <c r="B100" t="s">
        <v>166</v>
      </c>
      <c r="C100" t="str">
        <f>VLOOKUP(B100,dictTech!$A$2:$B$32,2,FALSE)</f>
        <v>CCGT</v>
      </c>
      <c r="D100" t="s">
        <v>325</v>
      </c>
      <c r="E100">
        <v>4</v>
      </c>
      <c r="F100" t="s">
        <v>178</v>
      </c>
      <c r="G100">
        <v>132</v>
      </c>
      <c r="H100">
        <v>0.52200000000000002</v>
      </c>
    </row>
    <row r="101" spans="1:8" hidden="1">
      <c r="A101" t="s">
        <v>609</v>
      </c>
      <c r="B101" t="s">
        <v>227</v>
      </c>
      <c r="C101" t="str">
        <f>VLOOKUP(B101,dictTech!$A$2:$B$32,2,FALSE)</f>
        <v>Hydropower_reservoir_medium</v>
      </c>
      <c r="D101" t="s">
        <v>325</v>
      </c>
      <c r="E101">
        <v>24</v>
      </c>
      <c r="F101" t="s">
        <v>178</v>
      </c>
      <c r="G101">
        <v>160</v>
      </c>
      <c r="H101">
        <v>0.75</v>
      </c>
    </row>
    <row r="102" spans="1:8" hidden="1">
      <c r="A102" t="s">
        <v>478</v>
      </c>
      <c r="B102" t="s">
        <v>323</v>
      </c>
      <c r="C102" t="str">
        <f>VLOOKUP(B102,dictTech!$A$2:$B$32,2,FALSE)</f>
        <v>Coal PSC</v>
      </c>
      <c r="D102" t="s">
        <v>325</v>
      </c>
      <c r="E102">
        <v>29</v>
      </c>
      <c r="F102" t="s">
        <v>178</v>
      </c>
      <c r="G102">
        <v>211</v>
      </c>
      <c r="H102">
        <v>0.39800000000000002</v>
      </c>
    </row>
    <row r="103" spans="1:8" hidden="1">
      <c r="A103" t="s">
        <v>497</v>
      </c>
      <c r="B103" t="s">
        <v>323</v>
      </c>
      <c r="C103" t="str">
        <f>VLOOKUP(B103,dictTech!$A$2:$B$32,2,FALSE)</f>
        <v>Coal PSC</v>
      </c>
      <c r="D103" t="s">
        <v>325</v>
      </c>
      <c r="E103">
        <v>5</v>
      </c>
      <c r="F103" t="s">
        <v>178</v>
      </c>
      <c r="G103">
        <v>433</v>
      </c>
      <c r="H103">
        <v>0.45500000000000002</v>
      </c>
    </row>
    <row r="104" spans="1:8" hidden="1">
      <c r="A104" t="s">
        <v>491</v>
      </c>
      <c r="B104" t="s">
        <v>323</v>
      </c>
      <c r="C104" t="str">
        <f>VLOOKUP(B104,dictTech!$A$2:$B$32,2,FALSE)</f>
        <v>Coal PSC</v>
      </c>
      <c r="D104" t="s">
        <v>325</v>
      </c>
      <c r="E104">
        <v>34</v>
      </c>
      <c r="F104" t="s">
        <v>178</v>
      </c>
      <c r="G104">
        <v>336</v>
      </c>
      <c r="H104">
        <v>0.44</v>
      </c>
    </row>
    <row r="105" spans="1:8" hidden="1">
      <c r="A105" t="s">
        <v>374</v>
      </c>
      <c r="B105" t="s">
        <v>192</v>
      </c>
      <c r="C105" t="str">
        <f>VLOOKUP(B105,dictTech!$A$2:$B$32,2,FALSE)</f>
        <v>OCGT</v>
      </c>
      <c r="D105" t="s">
        <v>325</v>
      </c>
      <c r="E105">
        <v>15</v>
      </c>
      <c r="F105" t="s">
        <v>178</v>
      </c>
      <c r="G105">
        <v>81</v>
      </c>
      <c r="H105">
        <v>0.315</v>
      </c>
    </row>
    <row r="106" spans="1:8" hidden="1">
      <c r="A106" t="s">
        <v>359</v>
      </c>
      <c r="B106" t="s">
        <v>192</v>
      </c>
      <c r="C106" t="str">
        <f>VLOOKUP(B106,dictTech!$A$2:$B$32,2,FALSE)</f>
        <v>OCGT</v>
      </c>
      <c r="D106" t="s">
        <v>325</v>
      </c>
      <c r="E106">
        <v>15</v>
      </c>
      <c r="F106" t="s">
        <v>178</v>
      </c>
      <c r="G106">
        <v>65</v>
      </c>
      <c r="H106">
        <v>0.372</v>
      </c>
    </row>
    <row r="107" spans="1:8" hidden="1">
      <c r="A107" t="s">
        <v>349</v>
      </c>
      <c r="B107" t="s">
        <v>192</v>
      </c>
      <c r="C107" t="str">
        <f>VLOOKUP(B107,dictTech!$A$2:$B$32,2,FALSE)</f>
        <v>OCGT</v>
      </c>
      <c r="D107" t="s">
        <v>325</v>
      </c>
      <c r="E107">
        <v>19</v>
      </c>
      <c r="F107" t="s">
        <v>178</v>
      </c>
      <c r="G107">
        <v>57</v>
      </c>
      <c r="H107">
        <v>0.31</v>
      </c>
    </row>
    <row r="108" spans="1:8" hidden="1">
      <c r="A108" t="s">
        <v>366</v>
      </c>
      <c r="B108" t="s">
        <v>192</v>
      </c>
      <c r="C108" t="str">
        <f>VLOOKUP(B108,dictTech!$A$2:$B$32,2,FALSE)</f>
        <v>OCGT</v>
      </c>
      <c r="D108" t="s">
        <v>325</v>
      </c>
      <c r="E108">
        <v>9</v>
      </c>
      <c r="F108" t="s">
        <v>178</v>
      </c>
      <c r="G108">
        <v>74</v>
      </c>
      <c r="H108">
        <v>0.38100000000000001</v>
      </c>
    </row>
    <row r="109" spans="1:8" hidden="1">
      <c r="A109" t="s">
        <v>390</v>
      </c>
      <c r="B109" t="s">
        <v>166</v>
      </c>
      <c r="C109" t="str">
        <f>VLOOKUP(B109,dictTech!$A$2:$B$32,2,FALSE)</f>
        <v>CCGT</v>
      </c>
      <c r="D109" t="s">
        <v>325</v>
      </c>
      <c r="E109">
        <v>20</v>
      </c>
      <c r="F109" t="s">
        <v>178</v>
      </c>
      <c r="G109">
        <v>100.2</v>
      </c>
      <c r="H109">
        <v>0.56299999999999994</v>
      </c>
    </row>
    <row r="110" spans="1:8" hidden="1">
      <c r="A110" t="s">
        <v>417</v>
      </c>
      <c r="B110" t="s">
        <v>166</v>
      </c>
      <c r="C110" t="str">
        <f>VLOOKUP(B110,dictTech!$A$2:$B$32,2,FALSE)</f>
        <v>CCGT</v>
      </c>
      <c r="D110" t="s">
        <v>325</v>
      </c>
      <c r="E110">
        <v>22</v>
      </c>
      <c r="F110" t="s">
        <v>178</v>
      </c>
      <c r="G110">
        <v>230</v>
      </c>
      <c r="H110">
        <v>0.55800000000000005</v>
      </c>
    </row>
    <row r="111" spans="1:8" hidden="1">
      <c r="A111" t="s">
        <v>519</v>
      </c>
      <c r="B111" t="s">
        <v>323</v>
      </c>
      <c r="C111" t="str">
        <f>VLOOKUP(B111,dictTech!$A$2:$B$32,2,FALSE)</f>
        <v>Coal PSC</v>
      </c>
      <c r="D111" t="s">
        <v>325</v>
      </c>
      <c r="E111">
        <v>14</v>
      </c>
      <c r="F111" t="s">
        <v>178</v>
      </c>
      <c r="G111">
        <v>778</v>
      </c>
      <c r="H111">
        <v>0.44800000000000001</v>
      </c>
    </row>
    <row r="112" spans="1:8" hidden="1">
      <c r="A112" t="s">
        <v>467</v>
      </c>
      <c r="B112" t="s">
        <v>323</v>
      </c>
      <c r="C112" t="str">
        <f>VLOOKUP(B112,dictTech!$A$2:$B$32,2,FALSE)</f>
        <v>Coal PSC</v>
      </c>
      <c r="D112" t="s">
        <v>325</v>
      </c>
      <c r="E112">
        <v>23</v>
      </c>
      <c r="F112" t="s">
        <v>178</v>
      </c>
      <c r="G112">
        <v>125</v>
      </c>
      <c r="H112">
        <v>0.45</v>
      </c>
    </row>
    <row r="113" spans="1:8" hidden="1">
      <c r="A113" t="s">
        <v>466</v>
      </c>
      <c r="B113" t="s">
        <v>323</v>
      </c>
      <c r="C113" t="str">
        <f>VLOOKUP(B113,dictTech!$A$2:$B$32,2,FALSE)</f>
        <v>Coal PSC</v>
      </c>
      <c r="D113" t="s">
        <v>325</v>
      </c>
      <c r="E113">
        <v>4</v>
      </c>
      <c r="F113" t="s">
        <v>178</v>
      </c>
      <c r="G113">
        <v>125</v>
      </c>
      <c r="H113">
        <v>0.45</v>
      </c>
    </row>
    <row r="114" spans="1:8" hidden="1">
      <c r="A114" t="s">
        <v>381</v>
      </c>
      <c r="B114" t="s">
        <v>192</v>
      </c>
      <c r="C114" t="str">
        <f>VLOOKUP(B114,dictTech!$A$2:$B$32,2,FALSE)</f>
        <v>OCGT</v>
      </c>
      <c r="D114" t="s">
        <v>325</v>
      </c>
      <c r="E114">
        <v>1</v>
      </c>
      <c r="F114" t="s">
        <v>178</v>
      </c>
      <c r="G114">
        <v>95</v>
      </c>
      <c r="H114">
        <v>0.39900000000000002</v>
      </c>
    </row>
    <row r="115" spans="1:8" hidden="1">
      <c r="A115" t="s">
        <v>412</v>
      </c>
      <c r="B115" t="s">
        <v>166</v>
      </c>
      <c r="C115" t="str">
        <f>VLOOKUP(B115,dictTech!$A$2:$B$32,2,FALSE)</f>
        <v>CCGT</v>
      </c>
      <c r="D115" t="s">
        <v>325</v>
      </c>
      <c r="E115">
        <v>24</v>
      </c>
      <c r="F115" t="s">
        <v>178</v>
      </c>
      <c r="G115">
        <v>167</v>
      </c>
      <c r="H115">
        <v>0.58499999999999996</v>
      </c>
    </row>
    <row r="116" spans="1:8" hidden="1">
      <c r="A116" t="s">
        <v>382</v>
      </c>
      <c r="B116" t="s">
        <v>192</v>
      </c>
      <c r="C116" t="str">
        <f>VLOOKUP(B116,dictTech!$A$2:$B$32,2,FALSE)</f>
        <v>OCGT</v>
      </c>
      <c r="D116" t="s">
        <v>325</v>
      </c>
      <c r="E116">
        <v>21</v>
      </c>
      <c r="F116" t="s">
        <v>178</v>
      </c>
      <c r="G116">
        <v>95</v>
      </c>
      <c r="H116">
        <v>0.39900000000000002</v>
      </c>
    </row>
    <row r="117" spans="1:8" hidden="1">
      <c r="A117" t="s">
        <v>379</v>
      </c>
      <c r="B117" t="s">
        <v>166</v>
      </c>
      <c r="C117" t="str">
        <f>VLOOKUP(B117,dictTech!$A$2:$B$32,2,FALSE)</f>
        <v>CCGT</v>
      </c>
      <c r="D117" t="s">
        <v>325</v>
      </c>
      <c r="E117">
        <v>19</v>
      </c>
      <c r="F117" t="s">
        <v>178</v>
      </c>
      <c r="G117">
        <v>86</v>
      </c>
      <c r="H117">
        <v>0.55400000000000005</v>
      </c>
    </row>
    <row r="118" spans="1:8" hidden="1">
      <c r="A118" t="s">
        <v>523</v>
      </c>
      <c r="B118" t="s">
        <v>323</v>
      </c>
      <c r="C118" t="str">
        <f>VLOOKUP(B118,dictTech!$A$2:$B$32,2,FALSE)</f>
        <v>Coal PSC</v>
      </c>
      <c r="D118" t="s">
        <v>325</v>
      </c>
      <c r="E118">
        <v>32</v>
      </c>
      <c r="F118" t="s">
        <v>178</v>
      </c>
      <c r="G118">
        <v>875</v>
      </c>
      <c r="H118">
        <v>0.39300000000000002</v>
      </c>
    </row>
    <row r="119" spans="1:8" hidden="1">
      <c r="A119" t="s">
        <v>592</v>
      </c>
      <c r="B119" t="s">
        <v>227</v>
      </c>
      <c r="C119" t="str">
        <f>VLOOKUP(B119,dictTech!$A$2:$B$32,2,FALSE)</f>
        <v>Hydropower_reservoir_medium</v>
      </c>
      <c r="D119" t="s">
        <v>325</v>
      </c>
      <c r="E119">
        <v>43</v>
      </c>
      <c r="F119" t="s">
        <v>178</v>
      </c>
      <c r="G119">
        <v>100</v>
      </c>
      <c r="H119">
        <v>0.75</v>
      </c>
    </row>
    <row r="120" spans="1:8" hidden="1">
      <c r="A120" t="s">
        <v>376</v>
      </c>
      <c r="B120" t="s">
        <v>166</v>
      </c>
      <c r="C120" t="str">
        <f>VLOOKUP(B120,dictTech!$A$2:$B$32,2,FALSE)</f>
        <v>CCGT</v>
      </c>
      <c r="D120" t="s">
        <v>325</v>
      </c>
      <c r="E120">
        <v>15</v>
      </c>
      <c r="F120" t="s">
        <v>178</v>
      </c>
      <c r="G120">
        <v>82</v>
      </c>
      <c r="H120">
        <v>0.56299999999999994</v>
      </c>
    </row>
    <row r="121" spans="1:8" hidden="1">
      <c r="A121" t="s">
        <v>351</v>
      </c>
      <c r="B121" t="s">
        <v>192</v>
      </c>
      <c r="C121" t="str">
        <f>VLOOKUP(B121,dictTech!$A$2:$B$32,2,FALSE)</f>
        <v>OCGT</v>
      </c>
      <c r="D121" t="s">
        <v>325</v>
      </c>
      <c r="E121">
        <v>7</v>
      </c>
      <c r="F121" t="s">
        <v>178</v>
      </c>
      <c r="G121">
        <v>57.2</v>
      </c>
      <c r="H121">
        <v>0.37</v>
      </c>
    </row>
    <row r="122" spans="1:8" hidden="1">
      <c r="A122" t="s">
        <v>420</v>
      </c>
      <c r="B122" t="s">
        <v>166</v>
      </c>
      <c r="C122" t="str">
        <f>VLOOKUP(B122,dictTech!$A$2:$B$32,2,FALSE)</f>
        <v>CCGT</v>
      </c>
      <c r="D122" t="s">
        <v>325</v>
      </c>
      <c r="E122">
        <v>18</v>
      </c>
      <c r="F122" t="s">
        <v>178</v>
      </c>
      <c r="G122">
        <v>263</v>
      </c>
      <c r="H122">
        <v>0.51800000000000002</v>
      </c>
    </row>
    <row r="123" spans="1:8" hidden="1">
      <c r="A123" t="s">
        <v>455</v>
      </c>
      <c r="B123" t="s">
        <v>323</v>
      </c>
      <c r="C123" t="str">
        <f>VLOOKUP(B123,dictTech!$A$2:$B$32,2,FALSE)</f>
        <v>Coal PSC</v>
      </c>
      <c r="D123" t="s">
        <v>325</v>
      </c>
      <c r="E123">
        <v>9</v>
      </c>
      <c r="F123" t="s">
        <v>178</v>
      </c>
      <c r="G123">
        <v>85</v>
      </c>
      <c r="H123">
        <v>0.39800000000000002</v>
      </c>
    </row>
    <row r="124" spans="1:8" hidden="1">
      <c r="A124" t="s">
        <v>350</v>
      </c>
      <c r="B124" t="s">
        <v>192</v>
      </c>
      <c r="C124" t="str">
        <f>VLOOKUP(B124,dictTech!$A$2:$B$32,2,FALSE)</f>
        <v>OCGT</v>
      </c>
      <c r="D124" t="s">
        <v>325</v>
      </c>
      <c r="E124">
        <v>22</v>
      </c>
      <c r="F124" t="s">
        <v>178</v>
      </c>
      <c r="G124">
        <v>57</v>
      </c>
      <c r="H124">
        <v>0.39400000000000002</v>
      </c>
    </row>
    <row r="125" spans="1:8" hidden="1">
      <c r="A125" t="s">
        <v>371</v>
      </c>
      <c r="B125" t="s">
        <v>166</v>
      </c>
      <c r="C125" t="str">
        <f>VLOOKUP(B125,dictTech!$A$2:$B$32,2,FALSE)</f>
        <v>CCGT</v>
      </c>
      <c r="D125" t="s">
        <v>325</v>
      </c>
      <c r="E125">
        <v>5</v>
      </c>
      <c r="F125" t="s">
        <v>178</v>
      </c>
      <c r="G125">
        <v>76.5</v>
      </c>
      <c r="H125">
        <v>0.54</v>
      </c>
    </row>
    <row r="126" spans="1:8" hidden="1">
      <c r="A126" t="s">
        <v>384</v>
      </c>
      <c r="B126" t="s">
        <v>192</v>
      </c>
      <c r="C126" t="str">
        <f>VLOOKUP(B126,dictTech!$A$2:$B$32,2,FALSE)</f>
        <v>OCGT</v>
      </c>
      <c r="D126" t="s">
        <v>325</v>
      </c>
      <c r="E126">
        <v>1</v>
      </c>
      <c r="F126" t="s">
        <v>178</v>
      </c>
      <c r="G126">
        <v>97</v>
      </c>
      <c r="H126">
        <v>0.39100000000000001</v>
      </c>
    </row>
    <row r="127" spans="1:8" hidden="1">
      <c r="A127" t="s">
        <v>347</v>
      </c>
      <c r="B127" t="s">
        <v>166</v>
      </c>
      <c r="C127" t="str">
        <f>VLOOKUP(B127,dictTech!$A$2:$B$32,2,FALSE)</f>
        <v>CCGT</v>
      </c>
      <c r="D127" t="s">
        <v>325</v>
      </c>
      <c r="E127">
        <v>10</v>
      </c>
      <c r="F127" t="s">
        <v>178</v>
      </c>
      <c r="G127">
        <v>54</v>
      </c>
      <c r="H127">
        <v>0.59899999999999998</v>
      </c>
    </row>
    <row r="128" spans="1:8" hidden="1">
      <c r="A128" t="s">
        <v>457</v>
      </c>
      <c r="B128" t="s">
        <v>323</v>
      </c>
      <c r="C128" t="str">
        <f>VLOOKUP(B128,dictTech!$A$2:$B$32,2,FALSE)</f>
        <v>Coal PSC</v>
      </c>
      <c r="D128" t="s">
        <v>325</v>
      </c>
      <c r="E128">
        <v>8</v>
      </c>
      <c r="F128" t="s">
        <v>178</v>
      </c>
      <c r="G128">
        <v>95</v>
      </c>
      <c r="H128">
        <v>0.38800000000000001</v>
      </c>
    </row>
    <row r="129" spans="1:8" hidden="1">
      <c r="A129" t="s">
        <v>419</v>
      </c>
      <c r="B129" t="s">
        <v>166</v>
      </c>
      <c r="C129" t="str">
        <f>VLOOKUP(B129,dictTech!$A$2:$B$32,2,FALSE)</f>
        <v>CCGT</v>
      </c>
      <c r="D129" t="s">
        <v>325</v>
      </c>
      <c r="E129">
        <v>26</v>
      </c>
      <c r="F129" t="s">
        <v>178</v>
      </c>
      <c r="G129">
        <v>234</v>
      </c>
      <c r="H129">
        <v>0.56299999999999994</v>
      </c>
    </row>
    <row r="130" spans="1:8" hidden="1">
      <c r="A130" t="s">
        <v>414</v>
      </c>
      <c r="B130" t="s">
        <v>166</v>
      </c>
      <c r="C130" t="str">
        <f>VLOOKUP(B130,dictTech!$A$2:$B$32,2,FALSE)</f>
        <v>CCGT</v>
      </c>
      <c r="D130" t="s">
        <v>325</v>
      </c>
      <c r="E130">
        <v>7</v>
      </c>
      <c r="F130" t="s">
        <v>178</v>
      </c>
      <c r="G130">
        <v>182</v>
      </c>
      <c r="H130">
        <v>0.52200000000000002</v>
      </c>
    </row>
    <row r="131" spans="1:8" hidden="1">
      <c r="A131" t="s">
        <v>393</v>
      </c>
      <c r="B131" t="s">
        <v>166</v>
      </c>
      <c r="C131" t="str">
        <f>VLOOKUP(B131,dictTech!$A$2:$B$32,2,FALSE)</f>
        <v>CCGT</v>
      </c>
      <c r="D131" t="s">
        <v>325</v>
      </c>
      <c r="E131">
        <v>21</v>
      </c>
      <c r="F131" t="s">
        <v>178</v>
      </c>
      <c r="G131">
        <v>108</v>
      </c>
      <c r="H131">
        <v>0.55800000000000005</v>
      </c>
    </row>
    <row r="132" spans="1:8" hidden="1">
      <c r="A132" t="s">
        <v>364</v>
      </c>
      <c r="B132" t="s">
        <v>166</v>
      </c>
      <c r="C132" t="str">
        <f>VLOOKUP(B132,dictTech!$A$2:$B$32,2,FALSE)</f>
        <v>CCGT</v>
      </c>
      <c r="D132" t="s">
        <v>325</v>
      </c>
      <c r="E132">
        <v>4</v>
      </c>
      <c r="F132" t="s">
        <v>178</v>
      </c>
      <c r="G132">
        <v>70</v>
      </c>
      <c r="H132">
        <v>0.56299999999999994</v>
      </c>
    </row>
    <row r="133" spans="1:8" hidden="1">
      <c r="A133" t="s">
        <v>435</v>
      </c>
      <c r="B133" t="s">
        <v>166</v>
      </c>
      <c r="C133" t="str">
        <f>VLOOKUP(B133,dictTech!$A$2:$B$32,2,FALSE)</f>
        <v>CCGT</v>
      </c>
      <c r="D133" t="s">
        <v>325</v>
      </c>
      <c r="E133">
        <v>8</v>
      </c>
      <c r="F133" t="s">
        <v>178</v>
      </c>
      <c r="G133">
        <v>413</v>
      </c>
      <c r="H133">
        <v>0.57599999999999996</v>
      </c>
    </row>
    <row r="134" spans="1:8" hidden="1">
      <c r="A134" t="s">
        <v>375</v>
      </c>
      <c r="B134" t="s">
        <v>192</v>
      </c>
      <c r="C134" t="str">
        <f>VLOOKUP(B134,dictTech!$A$2:$B$32,2,FALSE)</f>
        <v>OCGT</v>
      </c>
      <c r="D134" t="s">
        <v>325</v>
      </c>
      <c r="E134">
        <v>20</v>
      </c>
      <c r="F134" t="s">
        <v>178</v>
      </c>
      <c r="G134">
        <v>81.8</v>
      </c>
      <c r="H134">
        <v>0.38100000000000001</v>
      </c>
    </row>
    <row r="135" spans="1:8" hidden="1">
      <c r="A135" t="s">
        <v>370</v>
      </c>
      <c r="B135" t="s">
        <v>166</v>
      </c>
      <c r="C135" t="str">
        <f>VLOOKUP(B135,dictTech!$A$2:$B$32,2,FALSE)</f>
        <v>CCGT</v>
      </c>
      <c r="D135" t="s">
        <v>325</v>
      </c>
      <c r="E135">
        <v>25</v>
      </c>
      <c r="F135" t="s">
        <v>178</v>
      </c>
      <c r="G135">
        <v>75</v>
      </c>
      <c r="H135">
        <v>0.59399999999999997</v>
      </c>
    </row>
    <row r="136" spans="1:8" hidden="1">
      <c r="A136" t="s">
        <v>369</v>
      </c>
      <c r="B136" t="s">
        <v>166</v>
      </c>
      <c r="C136" t="str">
        <f>VLOOKUP(B136,dictTech!$A$2:$B$32,2,FALSE)</f>
        <v>CCGT</v>
      </c>
      <c r="D136" t="s">
        <v>325</v>
      </c>
      <c r="E136">
        <v>8</v>
      </c>
      <c r="F136" t="s">
        <v>178</v>
      </c>
      <c r="G136">
        <v>75</v>
      </c>
      <c r="H136">
        <v>0.56299999999999994</v>
      </c>
    </row>
    <row r="137" spans="1:8" hidden="1">
      <c r="A137" t="s">
        <v>368</v>
      </c>
      <c r="B137" t="s">
        <v>166</v>
      </c>
      <c r="C137" t="str">
        <f>VLOOKUP(B137,dictTech!$A$2:$B$32,2,FALSE)</f>
        <v>CCGT</v>
      </c>
      <c r="D137" t="s">
        <v>325</v>
      </c>
      <c r="E137">
        <v>26</v>
      </c>
      <c r="F137" t="s">
        <v>178</v>
      </c>
      <c r="G137">
        <v>75</v>
      </c>
      <c r="H137">
        <v>0.56299999999999994</v>
      </c>
    </row>
    <row r="138" spans="1:8" hidden="1">
      <c r="A138" t="s">
        <v>473</v>
      </c>
      <c r="B138" t="s">
        <v>323</v>
      </c>
      <c r="C138" t="str">
        <f>VLOOKUP(B138,dictTech!$A$2:$B$32,2,FALSE)</f>
        <v>Coal PSC</v>
      </c>
      <c r="D138" t="s">
        <v>325</v>
      </c>
      <c r="E138">
        <v>37</v>
      </c>
      <c r="F138" t="s">
        <v>178</v>
      </c>
      <c r="G138">
        <v>138.5</v>
      </c>
      <c r="H138">
        <v>0.38800000000000001</v>
      </c>
    </row>
    <row r="139" spans="1:8" hidden="1">
      <c r="A139" t="s">
        <v>472</v>
      </c>
      <c r="B139" t="s">
        <v>323</v>
      </c>
      <c r="C139" t="str">
        <f>VLOOKUP(B139,dictTech!$A$2:$B$32,2,FALSE)</f>
        <v>Coal PSC</v>
      </c>
      <c r="D139" t="s">
        <v>325</v>
      </c>
      <c r="E139">
        <v>3</v>
      </c>
      <c r="F139" t="s">
        <v>178</v>
      </c>
      <c r="G139">
        <v>138.5</v>
      </c>
      <c r="H139">
        <v>0.38800000000000001</v>
      </c>
    </row>
    <row r="140" spans="1:8" hidden="1">
      <c r="A140" t="s">
        <v>388</v>
      </c>
      <c r="B140" t="s">
        <v>192</v>
      </c>
      <c r="C140" t="str">
        <f>VLOOKUP(B140,dictTech!$A$2:$B$32,2,FALSE)</f>
        <v>OCGT</v>
      </c>
      <c r="D140" t="s">
        <v>325</v>
      </c>
      <c r="E140">
        <v>18</v>
      </c>
      <c r="F140" t="s">
        <v>178</v>
      </c>
      <c r="G140">
        <v>99</v>
      </c>
      <c r="H140">
        <v>0.36399999999999999</v>
      </c>
    </row>
    <row r="141" spans="1:8" hidden="1">
      <c r="A141" t="s">
        <v>353</v>
      </c>
      <c r="B141" t="s">
        <v>192</v>
      </c>
      <c r="C141" t="str">
        <f>VLOOKUP(B141,dictTech!$A$2:$B$32,2,FALSE)</f>
        <v>OCGT</v>
      </c>
      <c r="D141" t="s">
        <v>325</v>
      </c>
      <c r="E141">
        <v>23</v>
      </c>
      <c r="F141" t="s">
        <v>178</v>
      </c>
      <c r="G141">
        <v>59</v>
      </c>
      <c r="H141">
        <v>0.39400000000000002</v>
      </c>
    </row>
    <row r="142" spans="1:8" hidden="1">
      <c r="A142" t="s">
        <v>360</v>
      </c>
      <c r="B142" t="s">
        <v>192</v>
      </c>
      <c r="C142" t="str">
        <f>VLOOKUP(B142,dictTech!$A$2:$B$32,2,FALSE)</f>
        <v>OCGT</v>
      </c>
      <c r="D142" t="s">
        <v>325</v>
      </c>
      <c r="E142">
        <v>29</v>
      </c>
      <c r="F142" t="s">
        <v>178</v>
      </c>
      <c r="G142">
        <v>65</v>
      </c>
      <c r="H142">
        <v>0.40200000000000002</v>
      </c>
    </row>
    <row r="143" spans="1:8" hidden="1">
      <c r="A143" t="s">
        <v>365</v>
      </c>
      <c r="B143" t="s">
        <v>166</v>
      </c>
      <c r="C143" t="str">
        <f>VLOOKUP(B143,dictTech!$A$2:$B$32,2,FALSE)</f>
        <v>CCGT</v>
      </c>
      <c r="D143" t="s">
        <v>325</v>
      </c>
      <c r="E143">
        <v>12</v>
      </c>
      <c r="F143" t="s">
        <v>178</v>
      </c>
      <c r="G143">
        <v>74</v>
      </c>
      <c r="H143">
        <v>0.58499999999999996</v>
      </c>
    </row>
    <row r="144" spans="1:8" hidden="1">
      <c r="A144" t="s">
        <v>584</v>
      </c>
      <c r="B144" t="s">
        <v>227</v>
      </c>
      <c r="C144" t="str">
        <f>VLOOKUP(B144,dictTech!$A$2:$B$32,2,FALSE)</f>
        <v>Hydropower_reservoir_medium</v>
      </c>
      <c r="D144" t="s">
        <v>325</v>
      </c>
      <c r="E144">
        <v>22</v>
      </c>
      <c r="F144" t="s">
        <v>178</v>
      </c>
      <c r="G144">
        <v>59.8</v>
      </c>
      <c r="H144">
        <v>0.8</v>
      </c>
    </row>
    <row r="145" spans="1:8" hidden="1">
      <c r="A145" t="s">
        <v>615</v>
      </c>
      <c r="B145" t="s">
        <v>227</v>
      </c>
      <c r="C145" t="str">
        <f>VLOOKUP(B145,dictTech!$A$2:$B$32,2,FALSE)</f>
        <v>Hydropower_reservoir_medium</v>
      </c>
      <c r="D145" t="s">
        <v>325</v>
      </c>
      <c r="E145">
        <v>47</v>
      </c>
      <c r="F145" t="s">
        <v>178</v>
      </c>
      <c r="G145">
        <v>317.8</v>
      </c>
      <c r="H145">
        <v>0.75</v>
      </c>
    </row>
    <row r="146" spans="1:8" hidden="1">
      <c r="A146" t="s">
        <v>378</v>
      </c>
      <c r="B146" t="s">
        <v>192</v>
      </c>
      <c r="C146" t="str">
        <f>VLOOKUP(B146,dictTech!$A$2:$B$32,2,FALSE)</f>
        <v>OCGT</v>
      </c>
      <c r="D146" t="s">
        <v>325</v>
      </c>
      <c r="E146">
        <v>11</v>
      </c>
      <c r="F146" t="s">
        <v>178</v>
      </c>
      <c r="G146">
        <v>84</v>
      </c>
      <c r="H146">
        <v>0.32800000000000001</v>
      </c>
    </row>
    <row r="147" spans="1:8" hidden="1">
      <c r="A147" t="s">
        <v>649</v>
      </c>
      <c r="B147" t="s">
        <v>622</v>
      </c>
      <c r="C147" t="str">
        <f>VLOOKUP(B147,dictTech!$A$2:$B$32,2,FALSE)</f>
        <v>Fuel oil PGT</v>
      </c>
      <c r="D147" t="s">
        <v>325</v>
      </c>
      <c r="E147">
        <v>8</v>
      </c>
      <c r="F147" t="s">
        <v>178</v>
      </c>
      <c r="G147">
        <v>303</v>
      </c>
      <c r="H147">
        <v>0.33</v>
      </c>
    </row>
    <row r="148" spans="1:8" hidden="1">
      <c r="A148" t="s">
        <v>648</v>
      </c>
      <c r="B148" t="s">
        <v>622</v>
      </c>
      <c r="C148" t="str">
        <f>VLOOKUP(B148,dictTech!$A$2:$B$32,2,FALSE)</f>
        <v>Fuel oil PGT</v>
      </c>
      <c r="D148" t="s">
        <v>325</v>
      </c>
      <c r="E148">
        <v>4</v>
      </c>
      <c r="F148" t="s">
        <v>178</v>
      </c>
      <c r="G148">
        <v>303</v>
      </c>
      <c r="H148">
        <v>0.33</v>
      </c>
    </row>
    <row r="149" spans="1:8" hidden="1">
      <c r="A149" t="s">
        <v>424</v>
      </c>
      <c r="B149" t="s">
        <v>192</v>
      </c>
      <c r="C149" t="str">
        <f>VLOOKUP(B149,dictTech!$A$2:$B$32,2,FALSE)</f>
        <v>OCGT</v>
      </c>
      <c r="D149" t="s">
        <v>325</v>
      </c>
      <c r="E149">
        <v>1</v>
      </c>
      <c r="F149" t="s">
        <v>178</v>
      </c>
      <c r="G149">
        <v>321</v>
      </c>
      <c r="H149">
        <v>0.39600000000000002</v>
      </c>
    </row>
    <row r="150" spans="1:8" hidden="1">
      <c r="A150" t="s">
        <v>520</v>
      </c>
      <c r="B150" t="s">
        <v>323</v>
      </c>
      <c r="C150" t="str">
        <f>VLOOKUP(B150,dictTech!$A$2:$B$32,2,FALSE)</f>
        <v>Coal PSC</v>
      </c>
      <c r="D150" t="s">
        <v>325</v>
      </c>
      <c r="E150">
        <v>36</v>
      </c>
      <c r="F150" t="s">
        <v>178</v>
      </c>
      <c r="G150">
        <v>794</v>
      </c>
      <c r="H150">
        <v>0.44800000000000001</v>
      </c>
    </row>
    <row r="151" spans="1:8" hidden="1">
      <c r="A151" t="s">
        <v>632</v>
      </c>
      <c r="B151" t="s">
        <v>622</v>
      </c>
      <c r="C151" t="str">
        <f>VLOOKUP(B151,dictTech!$A$2:$B$32,2,FALSE)</f>
        <v>Fuel oil PGT</v>
      </c>
      <c r="D151" t="s">
        <v>325</v>
      </c>
      <c r="E151">
        <v>17</v>
      </c>
      <c r="F151" t="s">
        <v>178</v>
      </c>
      <c r="G151">
        <v>106</v>
      </c>
      <c r="H151">
        <v>0.38300000000000001</v>
      </c>
    </row>
    <row r="152" spans="1:8" hidden="1">
      <c r="A152" t="s">
        <v>631</v>
      </c>
      <c r="B152" t="s">
        <v>622</v>
      </c>
      <c r="C152" t="str">
        <f>VLOOKUP(B152,dictTech!$A$2:$B$32,2,FALSE)</f>
        <v>Fuel oil PGT</v>
      </c>
      <c r="D152" t="s">
        <v>325</v>
      </c>
      <c r="E152">
        <v>6</v>
      </c>
      <c r="F152" t="s">
        <v>178</v>
      </c>
      <c r="G152">
        <v>106</v>
      </c>
      <c r="H152">
        <v>0.38300000000000001</v>
      </c>
    </row>
    <row r="153" spans="1:8" hidden="1">
      <c r="A153" t="s">
        <v>361</v>
      </c>
      <c r="B153" t="s">
        <v>166</v>
      </c>
      <c r="C153" t="str">
        <f>VLOOKUP(B153,dictTech!$A$2:$B$32,2,FALSE)</f>
        <v>CCGT</v>
      </c>
      <c r="D153" t="s">
        <v>325</v>
      </c>
      <c r="E153">
        <v>10</v>
      </c>
      <c r="F153" t="s">
        <v>178</v>
      </c>
      <c r="G153">
        <v>66</v>
      </c>
      <c r="H153">
        <v>0.51300000000000001</v>
      </c>
    </row>
    <row r="154" spans="1:8" hidden="1">
      <c r="A154" t="s">
        <v>639</v>
      </c>
      <c r="B154" t="s">
        <v>622</v>
      </c>
      <c r="C154" t="str">
        <f>VLOOKUP(B154,dictTech!$A$2:$B$32,2,FALSE)</f>
        <v>Fuel oil PGT</v>
      </c>
      <c r="D154" t="s">
        <v>325</v>
      </c>
      <c r="E154">
        <v>4</v>
      </c>
      <c r="F154" t="s">
        <v>178</v>
      </c>
      <c r="G154">
        <v>386</v>
      </c>
      <c r="H154">
        <v>0.35599999999999998</v>
      </c>
    </row>
    <row r="155" spans="1:8" hidden="1">
      <c r="A155" t="s">
        <v>638</v>
      </c>
      <c r="B155" t="s">
        <v>622</v>
      </c>
      <c r="C155" t="str">
        <f>VLOOKUP(B155,dictTech!$A$2:$B$32,2,FALSE)</f>
        <v>Fuel oil PGT</v>
      </c>
      <c r="D155" t="s">
        <v>325</v>
      </c>
      <c r="E155">
        <v>29</v>
      </c>
      <c r="F155" t="s">
        <v>178</v>
      </c>
      <c r="G155">
        <v>386</v>
      </c>
      <c r="H155">
        <v>0.35499999999999998</v>
      </c>
    </row>
    <row r="156" spans="1:8" hidden="1">
      <c r="A156" t="s">
        <v>436</v>
      </c>
      <c r="B156" t="s">
        <v>192</v>
      </c>
      <c r="C156" t="str">
        <f>VLOOKUP(B156,dictTech!$A$2:$B$32,2,FALSE)</f>
        <v>OCGT</v>
      </c>
      <c r="D156" t="s">
        <v>325</v>
      </c>
      <c r="E156">
        <v>26</v>
      </c>
      <c r="F156" t="s">
        <v>178</v>
      </c>
      <c r="G156">
        <v>415</v>
      </c>
      <c r="H156">
        <v>0.35599999999999998</v>
      </c>
    </row>
    <row r="157" spans="1:8" hidden="1">
      <c r="A157" t="s">
        <v>332</v>
      </c>
      <c r="B157" t="s">
        <v>225</v>
      </c>
      <c r="C157" t="str">
        <f>VLOOKUP(B157,dictTech!$A$2:$B$32,2,FALSE)</f>
        <v>Nuclear</v>
      </c>
      <c r="D157" t="s">
        <v>325</v>
      </c>
      <c r="E157">
        <v>38</v>
      </c>
      <c r="F157" t="s">
        <v>178</v>
      </c>
      <c r="G157">
        <v>1410</v>
      </c>
      <c r="H157">
        <v>0.33</v>
      </c>
    </row>
    <row r="158" spans="1:8" hidden="1">
      <c r="A158" t="s">
        <v>629</v>
      </c>
      <c r="B158" t="s">
        <v>622</v>
      </c>
      <c r="C158" t="str">
        <f>VLOOKUP(B158,dictTech!$A$2:$B$32,2,FALSE)</f>
        <v>Fuel oil PGT</v>
      </c>
      <c r="D158" t="s">
        <v>325</v>
      </c>
      <c r="E158">
        <v>16</v>
      </c>
      <c r="F158" t="s">
        <v>178</v>
      </c>
      <c r="G158">
        <v>88</v>
      </c>
      <c r="H158">
        <v>0.35399999999999998</v>
      </c>
    </row>
    <row r="159" spans="1:8" hidden="1">
      <c r="A159" t="s">
        <v>585</v>
      </c>
      <c r="B159" t="s">
        <v>227</v>
      </c>
      <c r="C159" t="str">
        <f>VLOOKUP(B159,dictTech!$A$2:$B$32,2,FALSE)</f>
        <v>Hydropower_reservoir_medium</v>
      </c>
      <c r="D159" t="s">
        <v>325</v>
      </c>
      <c r="E159">
        <v>33</v>
      </c>
      <c r="F159" t="s">
        <v>178</v>
      </c>
      <c r="G159">
        <v>66</v>
      </c>
      <c r="H159">
        <v>0.8</v>
      </c>
    </row>
    <row r="160" spans="1:8" hidden="1">
      <c r="A160" t="s">
        <v>583</v>
      </c>
      <c r="B160" t="s">
        <v>227</v>
      </c>
      <c r="C160" t="str">
        <f>VLOOKUP(B160,dictTech!$A$2:$B$32,2,FALSE)</f>
        <v>Hydropower_reservoir_medium</v>
      </c>
      <c r="D160" t="s">
        <v>325</v>
      </c>
      <c r="E160">
        <v>45</v>
      </c>
      <c r="F160" t="s">
        <v>178</v>
      </c>
      <c r="G160">
        <v>53.7</v>
      </c>
      <c r="H160">
        <v>0.8</v>
      </c>
    </row>
    <row r="161" spans="1:8" hidden="1">
      <c r="A161" t="s">
        <v>324</v>
      </c>
      <c r="B161" t="s">
        <v>225</v>
      </c>
      <c r="C161" t="str">
        <f>VLOOKUP(B161,dictTech!$A$2:$B$32,2,FALSE)</f>
        <v>Nuclear</v>
      </c>
      <c r="D161" t="s">
        <v>325</v>
      </c>
      <c r="E161">
        <v>35</v>
      </c>
      <c r="F161" t="s">
        <v>178</v>
      </c>
      <c r="G161">
        <v>1284</v>
      </c>
      <c r="H161">
        <v>0.33</v>
      </c>
    </row>
    <row r="162" spans="1:8" hidden="1">
      <c r="A162" t="s">
        <v>326</v>
      </c>
      <c r="B162" t="s">
        <v>225</v>
      </c>
      <c r="C162" t="str">
        <f>VLOOKUP(B162,dictTech!$A$2:$B$32,2,FALSE)</f>
        <v>Nuclear</v>
      </c>
      <c r="D162" t="s">
        <v>325</v>
      </c>
      <c r="E162">
        <v>36</v>
      </c>
      <c r="F162" t="s">
        <v>178</v>
      </c>
      <c r="G162">
        <v>1288</v>
      </c>
      <c r="H162">
        <v>0.33</v>
      </c>
    </row>
    <row r="163" spans="1:8" hidden="1">
      <c r="A163" t="s">
        <v>328</v>
      </c>
      <c r="B163" t="s">
        <v>225</v>
      </c>
      <c r="C163" t="str">
        <f>VLOOKUP(B163,dictTech!$A$2:$B$32,2,FALSE)</f>
        <v>Nuclear</v>
      </c>
      <c r="D163" t="s">
        <v>325</v>
      </c>
      <c r="E163">
        <v>33</v>
      </c>
      <c r="F163" t="s">
        <v>178</v>
      </c>
      <c r="G163">
        <v>1336</v>
      </c>
      <c r="H163">
        <v>0.33</v>
      </c>
    </row>
    <row r="164" spans="1:8" hidden="1">
      <c r="A164" t="s">
        <v>330</v>
      </c>
      <c r="B164" t="s">
        <v>225</v>
      </c>
      <c r="C164" t="str">
        <f>VLOOKUP(B164,dictTech!$A$2:$B$32,2,FALSE)</f>
        <v>Nuclear</v>
      </c>
      <c r="D164" t="s">
        <v>325</v>
      </c>
      <c r="E164">
        <v>31</v>
      </c>
      <c r="F164" t="s">
        <v>178</v>
      </c>
      <c r="G164">
        <v>1402</v>
      </c>
      <c r="H164">
        <v>0.33</v>
      </c>
    </row>
    <row r="165" spans="1:8" hidden="1">
      <c r="A165" t="s">
        <v>411</v>
      </c>
      <c r="B165" t="s">
        <v>166</v>
      </c>
      <c r="C165" t="str">
        <f>VLOOKUP(B165,dictTech!$A$2:$B$32,2,FALSE)</f>
        <v>CCGT</v>
      </c>
      <c r="D165" t="s">
        <v>325</v>
      </c>
      <c r="E165">
        <v>24</v>
      </c>
      <c r="F165" t="s">
        <v>178</v>
      </c>
      <c r="G165">
        <v>160</v>
      </c>
      <c r="H165">
        <v>0.51300000000000001</v>
      </c>
    </row>
    <row r="166" spans="1:8" hidden="1">
      <c r="A166" t="s">
        <v>530</v>
      </c>
      <c r="B166" t="s">
        <v>525</v>
      </c>
      <c r="C166" t="str">
        <f>VLOOKUP(B166,dictTech!$A$2:$B$32,2,FALSE)</f>
        <v>Lignite PSC</v>
      </c>
      <c r="D166" t="s">
        <v>325</v>
      </c>
      <c r="E166">
        <v>22</v>
      </c>
      <c r="F166" t="s">
        <v>178</v>
      </c>
      <c r="G166">
        <v>164</v>
      </c>
      <c r="H166">
        <v>0.35699999999999998</v>
      </c>
    </row>
    <row r="167" spans="1:8" hidden="1">
      <c r="A167" t="s">
        <v>449</v>
      </c>
      <c r="B167" t="s">
        <v>166</v>
      </c>
      <c r="C167" t="str">
        <f>VLOOKUP(B167,dictTech!$A$2:$B$32,2,FALSE)</f>
        <v>CCGT</v>
      </c>
      <c r="D167" t="s">
        <v>325</v>
      </c>
      <c r="E167">
        <v>20</v>
      </c>
      <c r="F167" t="s">
        <v>178</v>
      </c>
      <c r="G167">
        <v>800</v>
      </c>
      <c r="H167">
        <v>0.56699999999999995</v>
      </c>
    </row>
    <row r="168" spans="1:8" hidden="1">
      <c r="A168" t="s">
        <v>440</v>
      </c>
      <c r="B168" t="s">
        <v>166</v>
      </c>
      <c r="C168" t="str">
        <f>VLOOKUP(B168,dictTech!$A$2:$B$32,2,FALSE)</f>
        <v>CCGT</v>
      </c>
      <c r="D168" t="s">
        <v>325</v>
      </c>
      <c r="E168">
        <v>18</v>
      </c>
      <c r="F168" t="s">
        <v>178</v>
      </c>
      <c r="G168">
        <v>430</v>
      </c>
      <c r="H168">
        <v>0.59899999999999998</v>
      </c>
    </row>
    <row r="169" spans="1:8" hidden="1">
      <c r="A169" t="s">
        <v>503</v>
      </c>
      <c r="B169" t="s">
        <v>323</v>
      </c>
      <c r="C169" t="str">
        <f>VLOOKUP(B169,dictTech!$A$2:$B$32,2,FALSE)</f>
        <v>Coal PSC</v>
      </c>
      <c r="D169" t="s">
        <v>325</v>
      </c>
      <c r="E169">
        <v>34</v>
      </c>
      <c r="F169" t="s">
        <v>178</v>
      </c>
      <c r="G169">
        <v>514</v>
      </c>
      <c r="H169">
        <v>0.41</v>
      </c>
    </row>
    <row r="170" spans="1:8" hidden="1">
      <c r="A170" t="s">
        <v>608</v>
      </c>
      <c r="B170" t="s">
        <v>227</v>
      </c>
      <c r="C170" t="str">
        <f>VLOOKUP(B170,dictTech!$A$2:$B$32,2,FALSE)</f>
        <v>Hydropower_reservoir_medium</v>
      </c>
      <c r="D170" t="s">
        <v>325</v>
      </c>
      <c r="E170">
        <v>40</v>
      </c>
      <c r="F170" t="s">
        <v>178</v>
      </c>
      <c r="G170">
        <v>153</v>
      </c>
      <c r="H170">
        <v>0.75</v>
      </c>
    </row>
    <row r="171" spans="1:8" hidden="1">
      <c r="A171" t="s">
        <v>510</v>
      </c>
      <c r="B171" t="s">
        <v>323</v>
      </c>
      <c r="C171" t="str">
        <f>VLOOKUP(B171,dictTech!$A$2:$B$32,2,FALSE)</f>
        <v>Coal PSC</v>
      </c>
      <c r="D171" t="s">
        <v>325</v>
      </c>
      <c r="E171">
        <v>8</v>
      </c>
      <c r="F171" t="s">
        <v>178</v>
      </c>
      <c r="G171">
        <v>721</v>
      </c>
      <c r="H171">
        <v>0.38300000000000001</v>
      </c>
    </row>
    <row r="172" spans="1:8" hidden="1">
      <c r="A172" t="s">
        <v>483</v>
      </c>
      <c r="B172" t="s">
        <v>323</v>
      </c>
      <c r="C172" t="str">
        <f>VLOOKUP(B172,dictTech!$A$2:$B$32,2,FALSE)</f>
        <v>Coal PSC</v>
      </c>
      <c r="D172" t="s">
        <v>325</v>
      </c>
      <c r="E172">
        <v>23</v>
      </c>
      <c r="F172" t="s">
        <v>178</v>
      </c>
      <c r="G172">
        <v>283</v>
      </c>
      <c r="H172">
        <v>0.43</v>
      </c>
    </row>
    <row r="173" spans="1:8" hidden="1">
      <c r="A173" t="s">
        <v>460</v>
      </c>
      <c r="B173" t="s">
        <v>323</v>
      </c>
      <c r="C173" t="str">
        <f>VLOOKUP(B173,dictTech!$A$2:$B$32,2,FALSE)</f>
        <v>Coal PSC</v>
      </c>
      <c r="D173" t="s">
        <v>325</v>
      </c>
      <c r="E173">
        <v>39</v>
      </c>
      <c r="F173" t="s">
        <v>178</v>
      </c>
      <c r="G173">
        <v>106</v>
      </c>
      <c r="H173">
        <v>0.43</v>
      </c>
    </row>
    <row r="174" spans="1:8" hidden="1">
      <c r="A174" t="s">
        <v>463</v>
      </c>
      <c r="B174" t="s">
        <v>323</v>
      </c>
      <c r="C174" t="str">
        <f>VLOOKUP(B174,dictTech!$A$2:$B$32,2,FALSE)</f>
        <v>Coal PSC</v>
      </c>
      <c r="D174" t="s">
        <v>325</v>
      </c>
      <c r="E174">
        <v>35</v>
      </c>
      <c r="F174" t="s">
        <v>178</v>
      </c>
      <c r="G174">
        <v>120</v>
      </c>
      <c r="H174">
        <v>0.27300000000000002</v>
      </c>
    </row>
    <row r="175" spans="1:8" hidden="1">
      <c r="A175" t="s">
        <v>372</v>
      </c>
      <c r="B175" t="s">
        <v>166</v>
      </c>
      <c r="C175" t="str">
        <f>VLOOKUP(B175,dictTech!$A$2:$B$32,2,FALSE)</f>
        <v>CCGT</v>
      </c>
      <c r="D175" t="s">
        <v>325</v>
      </c>
      <c r="E175">
        <v>6</v>
      </c>
      <c r="F175" t="s">
        <v>178</v>
      </c>
      <c r="G175">
        <v>77.599999999999994</v>
      </c>
      <c r="H175">
        <v>0.55400000000000005</v>
      </c>
    </row>
    <row r="176" spans="1:8" hidden="1">
      <c r="A176" t="s">
        <v>356</v>
      </c>
      <c r="B176" t="s">
        <v>166</v>
      </c>
      <c r="C176" t="str">
        <f>VLOOKUP(B176,dictTech!$A$2:$B$32,2,FALSE)</f>
        <v>CCGT</v>
      </c>
      <c r="D176" t="s">
        <v>325</v>
      </c>
      <c r="E176">
        <v>26</v>
      </c>
      <c r="F176" t="s">
        <v>178</v>
      </c>
      <c r="G176">
        <v>61.1</v>
      </c>
      <c r="H176">
        <v>0.55400000000000005</v>
      </c>
    </row>
    <row r="177" spans="1:8" hidden="1">
      <c r="A177" t="s">
        <v>355</v>
      </c>
      <c r="B177" t="s">
        <v>192</v>
      </c>
      <c r="C177" t="str">
        <f>VLOOKUP(B177,dictTech!$A$2:$B$32,2,FALSE)</f>
        <v>OCGT</v>
      </c>
      <c r="D177" t="s">
        <v>325</v>
      </c>
      <c r="E177">
        <v>1</v>
      </c>
      <c r="F177" t="s">
        <v>178</v>
      </c>
      <c r="G177">
        <v>60.6</v>
      </c>
      <c r="H177">
        <v>0.40300000000000002</v>
      </c>
    </row>
    <row r="178" spans="1:8" hidden="1">
      <c r="A178" t="s">
        <v>441</v>
      </c>
      <c r="B178" t="s">
        <v>166</v>
      </c>
      <c r="C178" t="str">
        <f>VLOOKUP(B178,dictTech!$A$2:$B$32,2,FALSE)</f>
        <v>CCGT</v>
      </c>
      <c r="D178" t="s">
        <v>325</v>
      </c>
      <c r="E178">
        <v>14</v>
      </c>
      <c r="F178" t="s">
        <v>178</v>
      </c>
      <c r="G178">
        <v>434.2</v>
      </c>
      <c r="H178">
        <v>0.54500000000000004</v>
      </c>
    </row>
    <row r="179" spans="1:8" hidden="1">
      <c r="A179" t="s">
        <v>425</v>
      </c>
      <c r="B179" t="s">
        <v>192</v>
      </c>
      <c r="C179" t="str">
        <f>VLOOKUP(B179,dictTech!$A$2:$B$32,2,FALSE)</f>
        <v>OCGT</v>
      </c>
      <c r="D179" t="s">
        <v>325</v>
      </c>
      <c r="E179">
        <v>16</v>
      </c>
      <c r="F179" t="s">
        <v>178</v>
      </c>
      <c r="G179">
        <v>335</v>
      </c>
      <c r="H179">
        <v>0.437</v>
      </c>
    </row>
    <row r="180" spans="1:8" hidden="1">
      <c r="A180" t="s">
        <v>444</v>
      </c>
      <c r="B180" t="s">
        <v>166</v>
      </c>
      <c r="C180" t="str">
        <f>VLOOKUP(B180,dictTech!$A$2:$B$32,2,FALSE)</f>
        <v>CCGT</v>
      </c>
      <c r="D180" t="s">
        <v>325</v>
      </c>
      <c r="E180">
        <v>9</v>
      </c>
      <c r="F180" t="s">
        <v>178</v>
      </c>
      <c r="G180">
        <v>490</v>
      </c>
      <c r="H180">
        <v>0.56299999999999994</v>
      </c>
    </row>
    <row r="181" spans="1:8" hidden="1">
      <c r="A181" t="s">
        <v>461</v>
      </c>
      <c r="B181" t="s">
        <v>323</v>
      </c>
      <c r="C181" t="str">
        <f>VLOOKUP(B181,dictTech!$A$2:$B$32,2,FALSE)</f>
        <v>Coal PSC</v>
      </c>
      <c r="D181" t="s">
        <v>325</v>
      </c>
      <c r="E181">
        <v>30</v>
      </c>
      <c r="F181" t="s">
        <v>178</v>
      </c>
      <c r="G181">
        <v>110</v>
      </c>
      <c r="H181">
        <v>0.35299999999999998</v>
      </c>
    </row>
    <row r="182" spans="1:8" hidden="1">
      <c r="A182" t="s">
        <v>387</v>
      </c>
      <c r="B182" t="s">
        <v>166</v>
      </c>
      <c r="C182" t="str">
        <f>VLOOKUP(B182,dictTech!$A$2:$B$32,2,FALSE)</f>
        <v>CCGT</v>
      </c>
      <c r="D182" t="s">
        <v>325</v>
      </c>
      <c r="E182">
        <v>16</v>
      </c>
      <c r="F182" t="s">
        <v>178</v>
      </c>
      <c r="G182">
        <v>97.9</v>
      </c>
      <c r="H182">
        <v>0.58499999999999996</v>
      </c>
    </row>
    <row r="183" spans="1:8" hidden="1">
      <c r="A183" t="s">
        <v>643</v>
      </c>
      <c r="B183" t="s">
        <v>622</v>
      </c>
      <c r="C183" t="str">
        <f>VLOOKUP(B183,dictTech!$A$2:$B$32,2,FALSE)</f>
        <v>Fuel oil PGT</v>
      </c>
      <c r="D183" t="s">
        <v>325</v>
      </c>
      <c r="E183">
        <v>25</v>
      </c>
      <c r="F183" t="s">
        <v>178</v>
      </c>
      <c r="G183">
        <v>97</v>
      </c>
      <c r="H183">
        <v>0.33</v>
      </c>
    </row>
    <row r="184" spans="1:8" hidden="1">
      <c r="A184" t="s">
        <v>642</v>
      </c>
      <c r="B184" t="s">
        <v>622</v>
      </c>
      <c r="C184" t="str">
        <f>VLOOKUP(B184,dictTech!$A$2:$B$32,2,FALSE)</f>
        <v>Fuel oil PGT</v>
      </c>
      <c r="D184" t="s">
        <v>325</v>
      </c>
      <c r="E184">
        <v>14</v>
      </c>
      <c r="F184" t="s">
        <v>178</v>
      </c>
      <c r="G184">
        <v>97</v>
      </c>
      <c r="H184">
        <v>0.33</v>
      </c>
    </row>
    <row r="185" spans="1:8" hidden="1">
      <c r="A185" t="s">
        <v>434</v>
      </c>
      <c r="B185" t="s">
        <v>166</v>
      </c>
      <c r="C185" t="str">
        <f>VLOOKUP(B185,dictTech!$A$2:$B$32,2,FALSE)</f>
        <v>CCGT</v>
      </c>
      <c r="D185" t="s">
        <v>325</v>
      </c>
      <c r="E185">
        <v>7</v>
      </c>
      <c r="F185" t="s">
        <v>178</v>
      </c>
      <c r="G185">
        <v>390</v>
      </c>
      <c r="H185">
        <v>0.52700000000000002</v>
      </c>
    </row>
    <row r="186" spans="1:8" hidden="1">
      <c r="A186" t="s">
        <v>607</v>
      </c>
      <c r="B186" t="s">
        <v>227</v>
      </c>
      <c r="C186" t="str">
        <f>VLOOKUP(B186,dictTech!$A$2:$B$32,2,FALSE)</f>
        <v>Hydropower_reservoir_medium</v>
      </c>
      <c r="D186" t="s">
        <v>325</v>
      </c>
      <c r="E186">
        <v>34</v>
      </c>
      <c r="F186" t="s">
        <v>178</v>
      </c>
      <c r="G186">
        <v>150</v>
      </c>
      <c r="H186">
        <v>0.75</v>
      </c>
    </row>
    <row r="187" spans="1:8" hidden="1">
      <c r="A187" t="s">
        <v>634</v>
      </c>
      <c r="B187" t="s">
        <v>622</v>
      </c>
      <c r="C187" t="str">
        <f>VLOOKUP(B187,dictTech!$A$2:$B$32,2,FALSE)</f>
        <v>Fuel oil PGT</v>
      </c>
      <c r="D187" t="s">
        <v>325</v>
      </c>
      <c r="E187">
        <v>3</v>
      </c>
      <c r="F187" t="s">
        <v>178</v>
      </c>
      <c r="G187">
        <v>136</v>
      </c>
      <c r="H187">
        <v>0.33100000000000002</v>
      </c>
    </row>
    <row r="188" spans="1:8" hidden="1">
      <c r="A188" t="s">
        <v>474</v>
      </c>
      <c r="B188" t="s">
        <v>323</v>
      </c>
      <c r="C188" t="str">
        <f>VLOOKUP(B188,dictTech!$A$2:$B$32,2,FALSE)</f>
        <v>Coal PSC</v>
      </c>
      <c r="D188" t="s">
        <v>325</v>
      </c>
      <c r="E188">
        <v>30</v>
      </c>
      <c r="F188" t="s">
        <v>178</v>
      </c>
      <c r="G188">
        <v>148</v>
      </c>
      <c r="H188">
        <v>0.45300000000000001</v>
      </c>
    </row>
    <row r="189" spans="1:8" hidden="1">
      <c r="A189" t="s">
        <v>458</v>
      </c>
      <c r="B189" t="s">
        <v>323</v>
      </c>
      <c r="C189" t="str">
        <f>VLOOKUP(B189,dictTech!$A$2:$B$32,2,FALSE)</f>
        <v>Coal PSC</v>
      </c>
      <c r="D189" t="s">
        <v>325</v>
      </c>
      <c r="E189">
        <v>25</v>
      </c>
      <c r="F189" t="s">
        <v>178</v>
      </c>
      <c r="G189">
        <v>96</v>
      </c>
      <c r="H189">
        <v>0.45300000000000001</v>
      </c>
    </row>
    <row r="190" spans="1:8" hidden="1">
      <c r="A190" t="s">
        <v>635</v>
      </c>
      <c r="B190" t="s">
        <v>622</v>
      </c>
      <c r="C190" t="str">
        <f>VLOOKUP(B190,dictTech!$A$2:$B$32,2,FALSE)</f>
        <v>Fuel oil PGT</v>
      </c>
      <c r="D190" t="s">
        <v>325</v>
      </c>
      <c r="E190">
        <v>14</v>
      </c>
      <c r="F190" t="s">
        <v>178</v>
      </c>
      <c r="G190">
        <v>206</v>
      </c>
      <c r="H190">
        <v>0.38</v>
      </c>
    </row>
    <row r="191" spans="1:8" hidden="1">
      <c r="A191" t="s">
        <v>485</v>
      </c>
      <c r="B191" t="s">
        <v>323</v>
      </c>
      <c r="C191" t="str">
        <f>VLOOKUP(B191,dictTech!$A$2:$B$32,2,FALSE)</f>
        <v>Coal PSC</v>
      </c>
      <c r="D191" t="s">
        <v>325</v>
      </c>
      <c r="E191">
        <v>4</v>
      </c>
      <c r="F191" t="s">
        <v>178</v>
      </c>
      <c r="G191">
        <v>310</v>
      </c>
      <c r="H191">
        <v>0.38</v>
      </c>
    </row>
    <row r="192" spans="1:8" hidden="1">
      <c r="A192" t="s">
        <v>512</v>
      </c>
      <c r="B192" t="s">
        <v>323</v>
      </c>
      <c r="C192" t="str">
        <f>VLOOKUP(B192,dictTech!$A$2:$B$32,2,FALSE)</f>
        <v>Coal PSC</v>
      </c>
      <c r="D192" t="s">
        <v>325</v>
      </c>
      <c r="E192">
        <v>22</v>
      </c>
      <c r="F192" t="s">
        <v>178</v>
      </c>
      <c r="G192">
        <v>731</v>
      </c>
      <c r="H192">
        <v>0.46300000000000002</v>
      </c>
    </row>
    <row r="193" spans="1:8" hidden="1">
      <c r="A193" t="s">
        <v>591</v>
      </c>
      <c r="B193" t="s">
        <v>227</v>
      </c>
      <c r="C193" t="str">
        <f>VLOOKUP(B193,dictTech!$A$2:$B$32,2,FALSE)</f>
        <v>Hydropower_reservoir_medium</v>
      </c>
      <c r="D193" t="s">
        <v>325</v>
      </c>
      <c r="E193">
        <v>17</v>
      </c>
      <c r="F193" t="s">
        <v>178</v>
      </c>
      <c r="G193">
        <v>99</v>
      </c>
      <c r="H193">
        <v>0.75</v>
      </c>
    </row>
    <row r="194" spans="1:8" hidden="1">
      <c r="A194" t="s">
        <v>484</v>
      </c>
      <c r="B194" t="s">
        <v>323</v>
      </c>
      <c r="C194" t="str">
        <f>VLOOKUP(B194,dictTech!$A$2:$B$32,2,FALSE)</f>
        <v>Coal PSC</v>
      </c>
      <c r="D194" t="s">
        <v>325</v>
      </c>
      <c r="E194">
        <v>7</v>
      </c>
      <c r="F194" t="s">
        <v>178</v>
      </c>
      <c r="G194">
        <v>300</v>
      </c>
      <c r="H194">
        <v>0.373</v>
      </c>
    </row>
    <row r="195" spans="1:8" hidden="1">
      <c r="A195" t="s">
        <v>468</v>
      </c>
      <c r="B195" t="s">
        <v>323</v>
      </c>
      <c r="C195" t="str">
        <f>VLOOKUP(B195,dictTech!$A$2:$B$32,2,FALSE)</f>
        <v>Coal PSC</v>
      </c>
      <c r="D195" t="s">
        <v>325</v>
      </c>
      <c r="E195">
        <v>33</v>
      </c>
      <c r="F195" t="s">
        <v>178</v>
      </c>
      <c r="G195">
        <v>127</v>
      </c>
      <c r="H195">
        <v>0.34499999999999997</v>
      </c>
    </row>
    <row r="196" spans="1:8" hidden="1">
      <c r="A196" t="s">
        <v>462</v>
      </c>
      <c r="B196" t="s">
        <v>323</v>
      </c>
      <c r="C196" t="str">
        <f>VLOOKUP(B196,dictTech!$A$2:$B$32,2,FALSE)</f>
        <v>Coal PSC</v>
      </c>
      <c r="D196" t="s">
        <v>325</v>
      </c>
      <c r="E196">
        <v>39</v>
      </c>
      <c r="F196" t="s">
        <v>178</v>
      </c>
      <c r="G196">
        <v>119</v>
      </c>
      <c r="H196">
        <v>0.39800000000000002</v>
      </c>
    </row>
    <row r="197" spans="1:8" hidden="1">
      <c r="A197" t="s">
        <v>410</v>
      </c>
      <c r="B197" t="s">
        <v>192</v>
      </c>
      <c r="C197" t="str">
        <f>VLOOKUP(B197,dictTech!$A$2:$B$32,2,FALSE)</f>
        <v>OCGT</v>
      </c>
      <c r="D197" t="s">
        <v>325</v>
      </c>
      <c r="E197">
        <v>3</v>
      </c>
      <c r="F197" t="s">
        <v>178</v>
      </c>
      <c r="G197">
        <v>155</v>
      </c>
      <c r="H197">
        <v>0.35399999999999998</v>
      </c>
    </row>
    <row r="198" spans="1:8" hidden="1">
      <c r="A198" t="s">
        <v>499</v>
      </c>
      <c r="B198" t="s">
        <v>323</v>
      </c>
      <c r="C198" t="str">
        <f>VLOOKUP(B198,dictTech!$A$2:$B$32,2,FALSE)</f>
        <v>Coal PSC</v>
      </c>
      <c r="D198" t="s">
        <v>325</v>
      </c>
      <c r="E198">
        <v>6</v>
      </c>
      <c r="F198" t="s">
        <v>178</v>
      </c>
      <c r="G198">
        <v>449</v>
      </c>
      <c r="H198">
        <v>0.45800000000000002</v>
      </c>
    </row>
    <row r="199" spans="1:8" hidden="1">
      <c r="A199" t="s">
        <v>480</v>
      </c>
      <c r="B199" t="s">
        <v>323</v>
      </c>
      <c r="C199" t="str">
        <f>VLOOKUP(B199,dictTech!$A$2:$B$32,2,FALSE)</f>
        <v>Coal PSC</v>
      </c>
      <c r="D199" t="s">
        <v>325</v>
      </c>
      <c r="E199">
        <v>8</v>
      </c>
      <c r="F199" t="s">
        <v>178</v>
      </c>
      <c r="G199">
        <v>280</v>
      </c>
      <c r="H199">
        <v>0.39800000000000002</v>
      </c>
    </row>
    <row r="200" spans="1:8" hidden="1">
      <c r="A200" t="s">
        <v>552</v>
      </c>
      <c r="B200" t="s">
        <v>525</v>
      </c>
      <c r="C200" t="str">
        <f>VLOOKUP(B200,dictTech!$A$2:$B$32,2,FALSE)</f>
        <v>Lignite PSC</v>
      </c>
      <c r="D200" t="s">
        <v>325</v>
      </c>
      <c r="E200">
        <v>13</v>
      </c>
      <c r="F200" t="s">
        <v>178</v>
      </c>
      <c r="G200">
        <v>465</v>
      </c>
      <c r="H200">
        <v>0.39</v>
      </c>
    </row>
    <row r="201" spans="1:8" hidden="1">
      <c r="A201" t="s">
        <v>551</v>
      </c>
      <c r="B201" t="s">
        <v>525</v>
      </c>
      <c r="C201" t="str">
        <f>VLOOKUP(B201,dictTech!$A$2:$B$32,2,FALSE)</f>
        <v>Lignite PSC</v>
      </c>
      <c r="D201" t="s">
        <v>325</v>
      </c>
      <c r="E201">
        <v>27</v>
      </c>
      <c r="F201" t="s">
        <v>178</v>
      </c>
      <c r="G201">
        <v>465</v>
      </c>
      <c r="H201">
        <v>0.39</v>
      </c>
    </row>
    <row r="202" spans="1:8" hidden="1">
      <c r="A202" t="s">
        <v>550</v>
      </c>
      <c r="B202" t="s">
        <v>525</v>
      </c>
      <c r="C202" t="str">
        <f>VLOOKUP(B202,dictTech!$A$2:$B$32,2,FALSE)</f>
        <v>Lignite PSC</v>
      </c>
      <c r="D202" t="s">
        <v>325</v>
      </c>
      <c r="E202">
        <v>16</v>
      </c>
      <c r="F202" t="s">
        <v>178</v>
      </c>
      <c r="G202">
        <v>465</v>
      </c>
      <c r="H202">
        <v>0.39</v>
      </c>
    </row>
    <row r="203" spans="1:8" hidden="1">
      <c r="A203" t="s">
        <v>549</v>
      </c>
      <c r="B203" t="s">
        <v>525</v>
      </c>
      <c r="C203" t="str">
        <f>VLOOKUP(B203,dictTech!$A$2:$B$32,2,FALSE)</f>
        <v>Lignite PSC</v>
      </c>
      <c r="D203" t="s">
        <v>325</v>
      </c>
      <c r="E203">
        <v>35</v>
      </c>
      <c r="F203" t="s">
        <v>178</v>
      </c>
      <c r="G203">
        <v>465</v>
      </c>
      <c r="H203">
        <v>0.39</v>
      </c>
    </row>
    <row r="204" spans="1:8" hidden="1">
      <c r="A204" t="s">
        <v>548</v>
      </c>
      <c r="B204" t="s">
        <v>525</v>
      </c>
      <c r="C204" t="str">
        <f>VLOOKUP(B204,dictTech!$A$2:$B$32,2,FALSE)</f>
        <v>Lignite PSC</v>
      </c>
      <c r="D204" t="s">
        <v>325</v>
      </c>
      <c r="E204">
        <v>11</v>
      </c>
      <c r="F204" t="s">
        <v>178</v>
      </c>
      <c r="G204">
        <v>465</v>
      </c>
      <c r="H204">
        <v>0.39</v>
      </c>
    </row>
    <row r="205" spans="1:8" hidden="1">
      <c r="A205" t="s">
        <v>547</v>
      </c>
      <c r="B205" t="s">
        <v>525</v>
      </c>
      <c r="C205" t="str">
        <f>VLOOKUP(B205,dictTech!$A$2:$B$32,2,FALSE)</f>
        <v>Lignite PSC</v>
      </c>
      <c r="D205" t="s">
        <v>325</v>
      </c>
      <c r="E205">
        <v>9</v>
      </c>
      <c r="F205" t="s">
        <v>178</v>
      </c>
      <c r="G205">
        <v>465</v>
      </c>
      <c r="H205">
        <v>0.39</v>
      </c>
    </row>
    <row r="206" spans="1:8" hidden="1">
      <c r="A206" t="s">
        <v>415</v>
      </c>
      <c r="B206" t="s">
        <v>166</v>
      </c>
      <c r="C206" t="str">
        <f>VLOOKUP(B206,dictTech!$A$2:$B$32,2,FALSE)</f>
        <v>CCGT</v>
      </c>
      <c r="D206" t="s">
        <v>325</v>
      </c>
      <c r="E206">
        <v>20</v>
      </c>
      <c r="F206" t="s">
        <v>178</v>
      </c>
      <c r="G206">
        <v>201.5</v>
      </c>
      <c r="H206">
        <v>0.45</v>
      </c>
    </row>
    <row r="207" spans="1:8" hidden="1">
      <c r="A207" t="s">
        <v>489</v>
      </c>
      <c r="B207" t="s">
        <v>323</v>
      </c>
      <c r="C207" t="str">
        <f>VLOOKUP(B207,dictTech!$A$2:$B$32,2,FALSE)</f>
        <v>Coal PSC</v>
      </c>
      <c r="D207" t="s">
        <v>325</v>
      </c>
      <c r="E207">
        <v>26</v>
      </c>
      <c r="F207" t="s">
        <v>178</v>
      </c>
      <c r="G207">
        <v>324</v>
      </c>
      <c r="H207">
        <v>0.41799999999999998</v>
      </c>
    </row>
    <row r="208" spans="1:8" hidden="1">
      <c r="A208" t="s">
        <v>475</v>
      </c>
      <c r="B208" t="s">
        <v>323</v>
      </c>
      <c r="C208" t="str">
        <f>VLOOKUP(B208,dictTech!$A$2:$B$32,2,FALSE)</f>
        <v>Coal PSC</v>
      </c>
      <c r="D208" t="s">
        <v>325</v>
      </c>
      <c r="E208">
        <v>15</v>
      </c>
      <c r="F208" t="s">
        <v>178</v>
      </c>
      <c r="G208">
        <v>149</v>
      </c>
      <c r="H208">
        <v>0.41499999999999998</v>
      </c>
    </row>
    <row r="209" spans="1:8" hidden="1">
      <c r="A209" t="s">
        <v>645</v>
      </c>
      <c r="B209" t="s">
        <v>622</v>
      </c>
      <c r="C209" t="str">
        <f>VLOOKUP(B209,dictTech!$A$2:$B$32,2,FALSE)</f>
        <v>Fuel oil PGT</v>
      </c>
      <c r="D209" t="s">
        <v>325</v>
      </c>
      <c r="E209">
        <v>9</v>
      </c>
      <c r="F209" t="s">
        <v>178</v>
      </c>
      <c r="G209">
        <v>160</v>
      </c>
      <c r="H209">
        <v>0.33</v>
      </c>
    </row>
    <row r="210" spans="1:8" hidden="1">
      <c r="A210" t="s">
        <v>628</v>
      </c>
      <c r="B210" t="s">
        <v>622</v>
      </c>
      <c r="C210" t="str">
        <f>VLOOKUP(B210,dictTech!$A$2:$B$32,2,FALSE)</f>
        <v>Fuel oil PGT</v>
      </c>
      <c r="D210" t="s">
        <v>325</v>
      </c>
      <c r="E210">
        <v>13</v>
      </c>
      <c r="F210" t="s">
        <v>178</v>
      </c>
      <c r="G210">
        <v>88</v>
      </c>
      <c r="H210">
        <v>0.312</v>
      </c>
    </row>
    <row r="211" spans="1:8" hidden="1">
      <c r="A211" t="s">
        <v>508</v>
      </c>
      <c r="B211" t="s">
        <v>323</v>
      </c>
      <c r="C211" t="str">
        <f>VLOOKUP(B211,dictTech!$A$2:$B$32,2,FALSE)</f>
        <v>Coal PSC</v>
      </c>
      <c r="D211" t="s">
        <v>325</v>
      </c>
      <c r="E211">
        <v>30</v>
      </c>
      <c r="F211" t="s">
        <v>178</v>
      </c>
      <c r="G211">
        <v>695</v>
      </c>
      <c r="H211">
        <v>0.438</v>
      </c>
    </row>
    <row r="212" spans="1:8" hidden="1">
      <c r="A212" t="s">
        <v>507</v>
      </c>
      <c r="B212" t="s">
        <v>323</v>
      </c>
      <c r="C212" t="str">
        <f>VLOOKUP(B212,dictTech!$A$2:$B$32,2,FALSE)</f>
        <v>Coal PSC</v>
      </c>
      <c r="D212" t="s">
        <v>325</v>
      </c>
      <c r="E212">
        <v>22</v>
      </c>
      <c r="F212" t="s">
        <v>178</v>
      </c>
      <c r="G212">
        <v>695</v>
      </c>
      <c r="H212">
        <v>0.438</v>
      </c>
    </row>
    <row r="213" spans="1:8" hidden="1">
      <c r="A213" t="s">
        <v>511</v>
      </c>
      <c r="B213" t="s">
        <v>323</v>
      </c>
      <c r="C213" t="str">
        <f>VLOOKUP(B213,dictTech!$A$2:$B$32,2,FALSE)</f>
        <v>Coal PSC</v>
      </c>
      <c r="D213" t="s">
        <v>325</v>
      </c>
      <c r="E213">
        <v>4</v>
      </c>
      <c r="F213" t="s">
        <v>178</v>
      </c>
      <c r="G213">
        <v>725</v>
      </c>
      <c r="H213">
        <v>0.45800000000000002</v>
      </c>
    </row>
    <row r="214" spans="1:8" hidden="1">
      <c r="A214" t="s">
        <v>495</v>
      </c>
      <c r="B214" t="s">
        <v>323</v>
      </c>
      <c r="C214" t="str">
        <f>VLOOKUP(B214,dictTech!$A$2:$B$32,2,FALSE)</f>
        <v>Coal PSC</v>
      </c>
      <c r="D214" t="s">
        <v>325</v>
      </c>
      <c r="E214">
        <v>27</v>
      </c>
      <c r="F214" t="s">
        <v>178</v>
      </c>
      <c r="G214">
        <v>370</v>
      </c>
      <c r="H214">
        <v>0.39500000000000002</v>
      </c>
    </row>
    <row r="215" spans="1:8" hidden="1">
      <c r="A215" t="s">
        <v>487</v>
      </c>
      <c r="B215" t="s">
        <v>323</v>
      </c>
      <c r="C215" t="str">
        <f>VLOOKUP(B215,dictTech!$A$2:$B$32,2,FALSE)</f>
        <v>Coal PSC</v>
      </c>
      <c r="D215" t="s">
        <v>325</v>
      </c>
      <c r="E215">
        <v>11</v>
      </c>
      <c r="F215" t="s">
        <v>178</v>
      </c>
      <c r="G215">
        <v>322</v>
      </c>
      <c r="H215">
        <v>0.35299999999999998</v>
      </c>
    </row>
    <row r="216" spans="1:8" hidden="1">
      <c r="A216" t="s">
        <v>486</v>
      </c>
      <c r="B216" t="s">
        <v>323</v>
      </c>
      <c r="C216" t="str">
        <f>VLOOKUP(B216,dictTech!$A$2:$B$32,2,FALSE)</f>
        <v>Coal PSC</v>
      </c>
      <c r="D216" t="s">
        <v>325</v>
      </c>
      <c r="E216">
        <v>25</v>
      </c>
      <c r="F216" t="s">
        <v>178</v>
      </c>
      <c r="G216">
        <v>318</v>
      </c>
      <c r="H216">
        <v>0.35299999999999998</v>
      </c>
    </row>
    <row r="217" spans="1:8" hidden="1">
      <c r="A217" t="s">
        <v>391</v>
      </c>
      <c r="B217" t="s">
        <v>192</v>
      </c>
      <c r="C217" t="str">
        <f>VLOOKUP(B217,dictTech!$A$2:$B$32,2,FALSE)</f>
        <v>OCGT</v>
      </c>
      <c r="D217" t="s">
        <v>325</v>
      </c>
      <c r="E217">
        <v>20</v>
      </c>
      <c r="F217" t="s">
        <v>178</v>
      </c>
      <c r="G217">
        <v>102</v>
      </c>
      <c r="H217">
        <v>0.35799999999999998</v>
      </c>
    </row>
    <row r="218" spans="1:8" hidden="1">
      <c r="A218" t="s">
        <v>506</v>
      </c>
      <c r="B218" t="s">
        <v>323</v>
      </c>
      <c r="C218" t="str">
        <f>VLOOKUP(B218,dictTech!$A$2:$B$32,2,FALSE)</f>
        <v>Coal PSC</v>
      </c>
      <c r="D218" t="s">
        <v>325</v>
      </c>
      <c r="E218">
        <v>6</v>
      </c>
      <c r="F218" t="s">
        <v>178</v>
      </c>
      <c r="G218">
        <v>690</v>
      </c>
      <c r="H218">
        <v>0.433</v>
      </c>
    </row>
    <row r="219" spans="1:8" hidden="1">
      <c r="A219" t="s">
        <v>445</v>
      </c>
      <c r="B219" t="s">
        <v>192</v>
      </c>
      <c r="C219" t="str">
        <f>VLOOKUP(B219,dictTech!$A$2:$B$32,2,FALSE)</f>
        <v>OCGT</v>
      </c>
      <c r="D219" t="s">
        <v>325</v>
      </c>
      <c r="E219">
        <v>27</v>
      </c>
      <c r="F219" t="s">
        <v>178</v>
      </c>
      <c r="G219">
        <v>500</v>
      </c>
      <c r="H219">
        <v>0.35499999999999998</v>
      </c>
    </row>
    <row r="220" spans="1:8" hidden="1">
      <c r="A220" t="s">
        <v>409</v>
      </c>
      <c r="B220" t="s">
        <v>192</v>
      </c>
      <c r="C220" t="str">
        <f>VLOOKUP(B220,dictTech!$A$2:$B$32,2,FALSE)</f>
        <v>OCGT</v>
      </c>
      <c r="D220" t="s">
        <v>325</v>
      </c>
      <c r="E220">
        <v>11</v>
      </c>
      <c r="F220" t="s">
        <v>178</v>
      </c>
      <c r="G220">
        <v>144</v>
      </c>
      <c r="H220">
        <v>0.38300000000000001</v>
      </c>
    </row>
    <row r="221" spans="1:8" hidden="1">
      <c r="A221" t="s">
        <v>408</v>
      </c>
      <c r="B221" t="s">
        <v>192</v>
      </c>
      <c r="C221" t="str">
        <f>VLOOKUP(B221,dictTech!$A$2:$B$32,2,FALSE)</f>
        <v>OCGT</v>
      </c>
      <c r="D221" t="s">
        <v>325</v>
      </c>
      <c r="E221">
        <v>1</v>
      </c>
      <c r="F221" t="s">
        <v>178</v>
      </c>
      <c r="G221">
        <v>144</v>
      </c>
      <c r="H221">
        <v>0.38300000000000001</v>
      </c>
    </row>
    <row r="222" spans="1:8" hidden="1">
      <c r="A222" t="s">
        <v>407</v>
      </c>
      <c r="B222" t="s">
        <v>192</v>
      </c>
      <c r="C222" t="str">
        <f>VLOOKUP(B222,dictTech!$A$2:$B$32,2,FALSE)</f>
        <v>OCGT</v>
      </c>
      <c r="D222" t="s">
        <v>325</v>
      </c>
      <c r="E222">
        <v>9</v>
      </c>
      <c r="F222" t="s">
        <v>178</v>
      </c>
      <c r="G222">
        <v>144</v>
      </c>
      <c r="H222">
        <v>0.38300000000000001</v>
      </c>
    </row>
    <row r="223" spans="1:8" hidden="1">
      <c r="A223" t="s">
        <v>563</v>
      </c>
      <c r="B223" t="s">
        <v>525</v>
      </c>
      <c r="C223" t="str">
        <f>VLOOKUP(B223,dictTech!$A$2:$B$32,2,FALSE)</f>
        <v>Lignite PSC</v>
      </c>
      <c r="D223" t="s">
        <v>325</v>
      </c>
      <c r="E223">
        <v>37</v>
      </c>
      <c r="F223" t="s">
        <v>178</v>
      </c>
      <c r="G223">
        <v>875</v>
      </c>
      <c r="H223">
        <v>0.4</v>
      </c>
    </row>
    <row r="224" spans="1:8" hidden="1">
      <c r="A224" t="s">
        <v>619</v>
      </c>
      <c r="B224" t="s">
        <v>227</v>
      </c>
      <c r="C224" t="str">
        <f>VLOOKUP(B224,dictTech!$A$2:$B$32,2,FALSE)</f>
        <v>Hydropower_reservoir_medium</v>
      </c>
      <c r="D224" t="s">
        <v>325</v>
      </c>
      <c r="E224">
        <v>18</v>
      </c>
      <c r="F224" t="s">
        <v>178</v>
      </c>
      <c r="G224">
        <v>1045.2</v>
      </c>
      <c r="H224">
        <v>0.75</v>
      </c>
    </row>
    <row r="225" spans="1:8" hidden="1">
      <c r="A225" t="s">
        <v>652</v>
      </c>
      <c r="B225" t="s">
        <v>223</v>
      </c>
      <c r="C225" t="str">
        <f>VLOOKUP(B225,dictTech!$A$2:$B$32,2,FALSE)</f>
        <v>Biomass_CHP_wood_pellets_DH</v>
      </c>
      <c r="D225" t="s">
        <v>325</v>
      </c>
      <c r="E225">
        <v>17</v>
      </c>
      <c r="F225" t="s">
        <v>178</v>
      </c>
      <c r="G225">
        <v>54</v>
      </c>
      <c r="H225">
        <v>0.33</v>
      </c>
    </row>
    <row r="226" spans="1:8" hidden="1">
      <c r="A226" t="s">
        <v>443</v>
      </c>
      <c r="B226" t="s">
        <v>166</v>
      </c>
      <c r="C226" t="str">
        <f>VLOOKUP(B226,dictTech!$A$2:$B$32,2,FALSE)</f>
        <v>CCGT</v>
      </c>
      <c r="D226" t="s">
        <v>325</v>
      </c>
      <c r="E226">
        <v>11</v>
      </c>
      <c r="F226" t="s">
        <v>178</v>
      </c>
      <c r="G226">
        <v>444</v>
      </c>
      <c r="H226">
        <v>0.52200000000000002</v>
      </c>
    </row>
    <row r="227" spans="1:8" hidden="1">
      <c r="A227" t="s">
        <v>456</v>
      </c>
      <c r="B227" t="s">
        <v>323</v>
      </c>
      <c r="C227" t="str">
        <f>VLOOKUP(B227,dictTech!$A$2:$B$32,2,FALSE)</f>
        <v>Coal PSC</v>
      </c>
      <c r="D227" t="s">
        <v>325</v>
      </c>
      <c r="E227">
        <v>38</v>
      </c>
      <c r="F227" t="s">
        <v>178</v>
      </c>
      <c r="G227">
        <v>89</v>
      </c>
      <c r="H227">
        <v>0.4</v>
      </c>
    </row>
    <row r="228" spans="1:8" hidden="1">
      <c r="A228" t="s">
        <v>476</v>
      </c>
      <c r="B228" t="s">
        <v>323</v>
      </c>
      <c r="C228" t="str">
        <f>VLOOKUP(B228,dictTech!$A$2:$B$32,2,FALSE)</f>
        <v>Coal PSC</v>
      </c>
      <c r="D228" t="s">
        <v>325</v>
      </c>
      <c r="E228">
        <v>22</v>
      </c>
      <c r="F228" t="s">
        <v>178</v>
      </c>
      <c r="G228">
        <v>179</v>
      </c>
      <c r="H228">
        <v>0.38</v>
      </c>
    </row>
    <row r="229" spans="1:8" hidden="1">
      <c r="A229" t="s">
        <v>518</v>
      </c>
      <c r="B229" t="s">
        <v>323</v>
      </c>
      <c r="C229" t="str">
        <f>VLOOKUP(B229,dictTech!$A$2:$B$32,2,FALSE)</f>
        <v>Coal PSC</v>
      </c>
      <c r="D229" t="s">
        <v>325</v>
      </c>
      <c r="E229">
        <v>4</v>
      </c>
      <c r="F229" t="s">
        <v>178</v>
      </c>
      <c r="G229">
        <v>774</v>
      </c>
      <c r="H229">
        <v>0.46300000000000002</v>
      </c>
    </row>
    <row r="230" spans="1:8" hidden="1">
      <c r="A230" t="s">
        <v>517</v>
      </c>
      <c r="B230" t="s">
        <v>323</v>
      </c>
      <c r="C230" t="str">
        <f>VLOOKUP(B230,dictTech!$A$2:$B$32,2,FALSE)</f>
        <v>Coal PSC</v>
      </c>
      <c r="D230" t="s">
        <v>325</v>
      </c>
      <c r="E230">
        <v>22</v>
      </c>
      <c r="F230" t="s">
        <v>178</v>
      </c>
      <c r="G230">
        <v>766</v>
      </c>
      <c r="H230">
        <v>0.46300000000000002</v>
      </c>
    </row>
    <row r="231" spans="1:8" hidden="1">
      <c r="A231" t="s">
        <v>556</v>
      </c>
      <c r="B231" t="s">
        <v>525</v>
      </c>
      <c r="C231" t="str">
        <f>VLOOKUP(B231,dictTech!$A$2:$B$32,2,FALSE)</f>
        <v>Lignite PSC</v>
      </c>
      <c r="D231" t="s">
        <v>325</v>
      </c>
      <c r="E231">
        <v>19</v>
      </c>
      <c r="F231" t="s">
        <v>178</v>
      </c>
      <c r="G231">
        <v>607</v>
      </c>
      <c r="H231">
        <v>0.34</v>
      </c>
    </row>
    <row r="232" spans="1:8" hidden="1">
      <c r="A232" t="s">
        <v>555</v>
      </c>
      <c r="B232" t="s">
        <v>525</v>
      </c>
      <c r="C232" t="str">
        <f>VLOOKUP(B232,dictTech!$A$2:$B$32,2,FALSE)</f>
        <v>Lignite PSC</v>
      </c>
      <c r="D232" t="s">
        <v>325</v>
      </c>
      <c r="E232">
        <v>35</v>
      </c>
      <c r="F232" t="s">
        <v>178</v>
      </c>
      <c r="G232">
        <v>604</v>
      </c>
      <c r="H232">
        <v>0.34200000000000003</v>
      </c>
    </row>
    <row r="233" spans="1:8" hidden="1">
      <c r="A233" t="s">
        <v>535</v>
      </c>
      <c r="B233" t="s">
        <v>525</v>
      </c>
      <c r="C233" t="str">
        <f>VLOOKUP(B233,dictTech!$A$2:$B$32,2,FALSE)</f>
        <v>Lignite PSC</v>
      </c>
      <c r="D233" t="s">
        <v>325</v>
      </c>
      <c r="E233">
        <v>13</v>
      </c>
      <c r="F233" t="s">
        <v>178</v>
      </c>
      <c r="G233">
        <v>292</v>
      </c>
      <c r="H233">
        <v>0.33500000000000002</v>
      </c>
    </row>
    <row r="234" spans="1:8" hidden="1">
      <c r="A234" t="s">
        <v>534</v>
      </c>
      <c r="B234" t="s">
        <v>525</v>
      </c>
      <c r="C234" t="str">
        <f>VLOOKUP(B234,dictTech!$A$2:$B$32,2,FALSE)</f>
        <v>Lignite PSC</v>
      </c>
      <c r="D234" t="s">
        <v>325</v>
      </c>
      <c r="E234">
        <v>26</v>
      </c>
      <c r="F234" t="s">
        <v>178</v>
      </c>
      <c r="G234">
        <v>288</v>
      </c>
      <c r="H234">
        <v>0.33300000000000002</v>
      </c>
    </row>
    <row r="235" spans="1:8" hidden="1">
      <c r="A235" t="s">
        <v>531</v>
      </c>
      <c r="B235" t="s">
        <v>525</v>
      </c>
      <c r="C235" t="str">
        <f>VLOOKUP(B235,dictTech!$A$2:$B$32,2,FALSE)</f>
        <v>Lignite PSC</v>
      </c>
      <c r="D235" t="s">
        <v>325</v>
      </c>
      <c r="E235">
        <v>37</v>
      </c>
      <c r="F235" t="s">
        <v>178</v>
      </c>
      <c r="G235">
        <v>277</v>
      </c>
      <c r="H235">
        <v>0.33300000000000002</v>
      </c>
    </row>
    <row r="236" spans="1:8" hidden="1">
      <c r="A236" t="s">
        <v>565</v>
      </c>
      <c r="B236" t="s">
        <v>525</v>
      </c>
      <c r="C236" t="str">
        <f>VLOOKUP(B236,dictTech!$A$2:$B$32,2,FALSE)</f>
        <v>Lignite PSC</v>
      </c>
      <c r="D236" t="s">
        <v>325</v>
      </c>
      <c r="E236">
        <v>3</v>
      </c>
      <c r="F236" t="s">
        <v>178</v>
      </c>
      <c r="G236">
        <v>944</v>
      </c>
      <c r="H236">
        <v>0.40500000000000003</v>
      </c>
    </row>
    <row r="237" spans="1:8" hidden="1">
      <c r="A237" t="s">
        <v>559</v>
      </c>
      <c r="B237" t="s">
        <v>525</v>
      </c>
      <c r="C237" t="str">
        <f>VLOOKUP(B237,dictTech!$A$2:$B$32,2,FALSE)</f>
        <v>Lignite PSC</v>
      </c>
      <c r="D237" t="s">
        <v>325</v>
      </c>
      <c r="E237">
        <v>38</v>
      </c>
      <c r="F237" t="s">
        <v>178</v>
      </c>
      <c r="G237">
        <v>653</v>
      </c>
      <c r="H237">
        <v>0.41899999999999998</v>
      </c>
    </row>
    <row r="238" spans="1:8" hidden="1">
      <c r="A238" t="s">
        <v>558</v>
      </c>
      <c r="B238" t="s">
        <v>525</v>
      </c>
      <c r="C238" t="str">
        <f>VLOOKUP(B238,dictTech!$A$2:$B$32,2,FALSE)</f>
        <v>Lignite PSC</v>
      </c>
      <c r="D238" t="s">
        <v>325</v>
      </c>
      <c r="E238">
        <v>12</v>
      </c>
      <c r="F238" t="s">
        <v>178</v>
      </c>
      <c r="G238">
        <v>648</v>
      </c>
      <c r="H238">
        <v>0.42199999999999999</v>
      </c>
    </row>
    <row r="239" spans="1:8" hidden="1">
      <c r="A239" t="s">
        <v>539</v>
      </c>
      <c r="B239" t="s">
        <v>525</v>
      </c>
      <c r="C239" t="str">
        <f>VLOOKUP(B239,dictTech!$A$2:$B$32,2,FALSE)</f>
        <v>Lignite PSC</v>
      </c>
      <c r="D239" t="s">
        <v>325</v>
      </c>
      <c r="E239">
        <v>39</v>
      </c>
      <c r="F239" t="s">
        <v>178</v>
      </c>
      <c r="G239">
        <v>299</v>
      </c>
      <c r="H239">
        <v>0.33</v>
      </c>
    </row>
    <row r="240" spans="1:8" hidden="1">
      <c r="A240" t="s">
        <v>538</v>
      </c>
      <c r="B240" t="s">
        <v>525</v>
      </c>
      <c r="C240" t="str">
        <f>VLOOKUP(B240,dictTech!$A$2:$B$32,2,FALSE)</f>
        <v>Lignite PSC</v>
      </c>
      <c r="D240" t="s">
        <v>325</v>
      </c>
      <c r="E240">
        <v>19</v>
      </c>
      <c r="F240" t="s">
        <v>178</v>
      </c>
      <c r="G240">
        <v>297</v>
      </c>
      <c r="H240">
        <v>0.32300000000000001</v>
      </c>
    </row>
    <row r="241" spans="1:8" hidden="1">
      <c r="A241" t="s">
        <v>537</v>
      </c>
      <c r="B241" t="s">
        <v>525</v>
      </c>
      <c r="C241" t="str">
        <f>VLOOKUP(B241,dictTech!$A$2:$B$32,2,FALSE)</f>
        <v>Lignite PSC</v>
      </c>
      <c r="D241" t="s">
        <v>325</v>
      </c>
      <c r="E241">
        <v>5</v>
      </c>
      <c r="F241" t="s">
        <v>178</v>
      </c>
      <c r="G241">
        <v>295</v>
      </c>
      <c r="H241">
        <v>0.32800000000000001</v>
      </c>
    </row>
    <row r="242" spans="1:8" hidden="1">
      <c r="A242" t="s">
        <v>536</v>
      </c>
      <c r="B242" t="s">
        <v>525</v>
      </c>
      <c r="C242" t="str">
        <f>VLOOKUP(B242,dictTech!$A$2:$B$32,2,FALSE)</f>
        <v>Lignite PSC</v>
      </c>
      <c r="D242" t="s">
        <v>325</v>
      </c>
      <c r="E242">
        <v>4</v>
      </c>
      <c r="F242" t="s">
        <v>178</v>
      </c>
      <c r="G242">
        <v>294</v>
      </c>
      <c r="H242">
        <v>0.316</v>
      </c>
    </row>
    <row r="243" spans="1:8" hidden="1">
      <c r="A243" t="s">
        <v>529</v>
      </c>
      <c r="B243" t="s">
        <v>525</v>
      </c>
      <c r="C243" t="str">
        <f>VLOOKUP(B243,dictTech!$A$2:$B$32,2,FALSE)</f>
        <v>Lignite PSC</v>
      </c>
      <c r="D243" t="s">
        <v>325</v>
      </c>
      <c r="E243">
        <v>31</v>
      </c>
      <c r="F243" t="s">
        <v>178</v>
      </c>
      <c r="G243">
        <v>125</v>
      </c>
      <c r="H243">
        <v>0.311</v>
      </c>
    </row>
    <row r="244" spans="1:8" hidden="1">
      <c r="A244" t="s">
        <v>528</v>
      </c>
      <c r="B244" t="s">
        <v>525</v>
      </c>
      <c r="C244" t="str">
        <f>VLOOKUP(B244,dictTech!$A$2:$B$32,2,FALSE)</f>
        <v>Lignite PSC</v>
      </c>
      <c r="D244" t="s">
        <v>325</v>
      </c>
      <c r="E244">
        <v>22</v>
      </c>
      <c r="F244" t="s">
        <v>178</v>
      </c>
      <c r="G244">
        <v>125</v>
      </c>
      <c r="H244">
        <v>0.311</v>
      </c>
    </row>
    <row r="245" spans="1:8" hidden="1">
      <c r="A245" t="s">
        <v>490</v>
      </c>
      <c r="B245" t="s">
        <v>323</v>
      </c>
      <c r="C245" t="str">
        <f>VLOOKUP(B245,dictTech!$A$2:$B$32,2,FALSE)</f>
        <v>Coal PSC</v>
      </c>
      <c r="D245" t="s">
        <v>325</v>
      </c>
      <c r="E245">
        <v>30</v>
      </c>
      <c r="F245" t="s">
        <v>178</v>
      </c>
      <c r="G245">
        <v>332.7</v>
      </c>
      <c r="H245">
        <v>0.40300000000000002</v>
      </c>
    </row>
    <row r="246" spans="1:8" hidden="1">
      <c r="A246" t="s">
        <v>357</v>
      </c>
      <c r="B246" t="s">
        <v>166</v>
      </c>
      <c r="C246" t="str">
        <f>VLOOKUP(B246,dictTech!$A$2:$B$32,2,FALSE)</f>
        <v>CCGT</v>
      </c>
      <c r="D246" t="s">
        <v>325</v>
      </c>
      <c r="E246">
        <v>4</v>
      </c>
      <c r="F246" t="s">
        <v>178</v>
      </c>
      <c r="G246">
        <v>64</v>
      </c>
      <c r="H246">
        <v>0.51800000000000002</v>
      </c>
    </row>
    <row r="247" spans="1:8" hidden="1">
      <c r="A247" t="s">
        <v>653</v>
      </c>
      <c r="B247" t="s">
        <v>229</v>
      </c>
      <c r="C247" t="str">
        <f>VLOOKUP(B247,dictTech!$A$2:$B$32,2,FALSE)</f>
        <v>WTG_offshore</v>
      </c>
      <c r="D247" t="s">
        <v>325</v>
      </c>
      <c r="E247">
        <v>4</v>
      </c>
      <c r="F247" t="s">
        <v>178</v>
      </c>
      <c r="G247">
        <v>500</v>
      </c>
      <c r="H247">
        <v>1</v>
      </c>
    </row>
    <row r="248" spans="1:8" hidden="1">
      <c r="A248" t="s">
        <v>654</v>
      </c>
      <c r="B248" t="s">
        <v>229</v>
      </c>
      <c r="C248" t="str">
        <f>VLOOKUP(B248,dictTech!$A$2:$B$32,2,FALSE)</f>
        <v>WTG_offshore</v>
      </c>
      <c r="D248" t="s">
        <v>325</v>
      </c>
      <c r="E248">
        <v>4</v>
      </c>
      <c r="F248" t="s">
        <v>178</v>
      </c>
      <c r="G248">
        <v>500</v>
      </c>
      <c r="H248">
        <v>1</v>
      </c>
    </row>
    <row r="249" spans="1:8" hidden="1">
      <c r="A249" t="s">
        <v>655</v>
      </c>
      <c r="B249" t="s">
        <v>229</v>
      </c>
      <c r="C249" t="str">
        <f>VLOOKUP(B249,dictTech!$A$2:$B$32,2,FALSE)</f>
        <v>WTG_offshore</v>
      </c>
      <c r="D249" t="s">
        <v>325</v>
      </c>
      <c r="E249">
        <v>2</v>
      </c>
      <c r="F249" t="s">
        <v>178</v>
      </c>
      <c r="G249">
        <v>500</v>
      </c>
      <c r="H249">
        <v>1</v>
      </c>
    </row>
    <row r="250" spans="1:8" hidden="1">
      <c r="A250" t="s">
        <v>656</v>
      </c>
      <c r="B250" t="s">
        <v>229</v>
      </c>
      <c r="C250" t="str">
        <f>VLOOKUP(B250,dictTech!$A$2:$B$32,2,FALSE)</f>
        <v>WTG_offshore</v>
      </c>
      <c r="D250" t="s">
        <v>325</v>
      </c>
      <c r="E250">
        <v>6</v>
      </c>
      <c r="F250" t="s">
        <v>178</v>
      </c>
      <c r="G250">
        <v>500</v>
      </c>
      <c r="H250">
        <v>1</v>
      </c>
    </row>
    <row r="251" spans="1:8" hidden="1">
      <c r="A251" t="s">
        <v>657</v>
      </c>
      <c r="B251" t="s">
        <v>229</v>
      </c>
      <c r="C251" t="str">
        <f>VLOOKUP(B251,dictTech!$A$2:$B$32,2,FALSE)</f>
        <v>WTG_offshore</v>
      </c>
      <c r="D251" t="s">
        <v>325</v>
      </c>
      <c r="E251">
        <v>4</v>
      </c>
      <c r="F251" t="s">
        <v>178</v>
      </c>
      <c r="G251">
        <v>500</v>
      </c>
      <c r="H251">
        <v>1</v>
      </c>
    </row>
    <row r="252" spans="1:8" hidden="1">
      <c r="A252" t="s">
        <v>658</v>
      </c>
      <c r="B252" t="s">
        <v>229</v>
      </c>
      <c r="C252" t="str">
        <f>VLOOKUP(B252,dictTech!$A$2:$B$32,2,FALSE)</f>
        <v>WTG_offshore</v>
      </c>
      <c r="D252" t="s">
        <v>325</v>
      </c>
      <c r="E252">
        <v>6</v>
      </c>
      <c r="F252" t="s">
        <v>178</v>
      </c>
      <c r="G252">
        <v>500</v>
      </c>
      <c r="H252">
        <v>1</v>
      </c>
    </row>
    <row r="253" spans="1:8" hidden="1">
      <c r="A253" t="s">
        <v>659</v>
      </c>
      <c r="B253" t="s">
        <v>228</v>
      </c>
      <c r="C253" t="str">
        <f>VLOOKUP(B253,dictTech!$A$2:$B$32,2,FALSE)</f>
        <v>WTG_onshore</v>
      </c>
      <c r="D253" t="s">
        <v>325</v>
      </c>
      <c r="E253">
        <v>12</v>
      </c>
      <c r="F253" t="s">
        <v>178</v>
      </c>
      <c r="G253">
        <v>1815</v>
      </c>
      <c r="H253">
        <v>1</v>
      </c>
    </row>
    <row r="254" spans="1:8" hidden="1">
      <c r="A254" t="s">
        <v>668</v>
      </c>
      <c r="B254" t="s">
        <v>228</v>
      </c>
      <c r="C254" t="str">
        <f>VLOOKUP(B254,dictTech!$A$2:$B$32,2,FALSE)</f>
        <v>WTG_onshore</v>
      </c>
      <c r="D254" t="s">
        <v>325</v>
      </c>
      <c r="E254">
        <v>6</v>
      </c>
      <c r="F254" t="s">
        <v>178</v>
      </c>
      <c r="G254">
        <v>1815</v>
      </c>
      <c r="H254">
        <v>1</v>
      </c>
    </row>
    <row r="255" spans="1:8" hidden="1">
      <c r="A255" t="s">
        <v>669</v>
      </c>
      <c r="B255" t="s">
        <v>228</v>
      </c>
      <c r="C255" t="str">
        <f>VLOOKUP(B255,dictTech!$A$2:$B$32,2,FALSE)</f>
        <v>WTG_onshore</v>
      </c>
      <c r="D255" t="s">
        <v>325</v>
      </c>
      <c r="E255">
        <v>9</v>
      </c>
      <c r="F255" t="s">
        <v>178</v>
      </c>
      <c r="G255">
        <v>1815</v>
      </c>
      <c r="H255">
        <v>1</v>
      </c>
    </row>
    <row r="256" spans="1:8" hidden="1">
      <c r="A256" t="s">
        <v>670</v>
      </c>
      <c r="B256" t="s">
        <v>228</v>
      </c>
      <c r="C256" t="str">
        <f>VLOOKUP(B256,dictTech!$A$2:$B$32,2,FALSE)</f>
        <v>WTG_onshore</v>
      </c>
      <c r="D256" t="s">
        <v>325</v>
      </c>
      <c r="E256">
        <v>9</v>
      </c>
      <c r="F256" t="s">
        <v>178</v>
      </c>
      <c r="G256">
        <v>1815</v>
      </c>
      <c r="H256">
        <v>1</v>
      </c>
    </row>
    <row r="257" spans="1:8" hidden="1">
      <c r="A257" t="s">
        <v>671</v>
      </c>
      <c r="B257" t="s">
        <v>228</v>
      </c>
      <c r="C257" t="str">
        <f>VLOOKUP(B257,dictTech!$A$2:$B$32,2,FALSE)</f>
        <v>WTG_onshore</v>
      </c>
      <c r="D257" t="s">
        <v>325</v>
      </c>
      <c r="E257">
        <v>1</v>
      </c>
      <c r="F257" t="s">
        <v>178</v>
      </c>
      <c r="G257">
        <v>1815</v>
      </c>
      <c r="H257">
        <v>1</v>
      </c>
    </row>
    <row r="258" spans="1:8" hidden="1">
      <c r="A258" t="s">
        <v>672</v>
      </c>
      <c r="B258" t="s">
        <v>228</v>
      </c>
      <c r="C258" t="str">
        <f>VLOOKUP(B258,dictTech!$A$2:$B$32,2,FALSE)</f>
        <v>WTG_onshore</v>
      </c>
      <c r="D258" t="s">
        <v>325</v>
      </c>
      <c r="E258">
        <v>7</v>
      </c>
      <c r="F258" t="s">
        <v>178</v>
      </c>
      <c r="G258">
        <v>1815</v>
      </c>
      <c r="H258">
        <v>1</v>
      </c>
    </row>
    <row r="259" spans="1:8" hidden="1">
      <c r="A259" t="s">
        <v>673</v>
      </c>
      <c r="B259" t="s">
        <v>228</v>
      </c>
      <c r="C259" t="str">
        <f>VLOOKUP(B259,dictTech!$A$2:$B$32,2,FALSE)</f>
        <v>WTG_onshore</v>
      </c>
      <c r="D259" t="s">
        <v>325</v>
      </c>
      <c r="E259">
        <v>3</v>
      </c>
      <c r="F259" t="s">
        <v>178</v>
      </c>
      <c r="G259">
        <v>1815</v>
      </c>
      <c r="H259">
        <v>1</v>
      </c>
    </row>
    <row r="260" spans="1:8" hidden="1">
      <c r="A260" t="s">
        <v>674</v>
      </c>
      <c r="B260" t="s">
        <v>228</v>
      </c>
      <c r="C260" t="str">
        <f>VLOOKUP(B260,dictTech!$A$2:$B$32,2,FALSE)</f>
        <v>WTG_onshore</v>
      </c>
      <c r="D260" t="s">
        <v>325</v>
      </c>
      <c r="E260">
        <v>3</v>
      </c>
      <c r="F260" t="s">
        <v>178</v>
      </c>
      <c r="G260">
        <v>1815</v>
      </c>
      <c r="H260">
        <v>1</v>
      </c>
    </row>
    <row r="261" spans="1:8" hidden="1">
      <c r="A261" t="s">
        <v>675</v>
      </c>
      <c r="B261" t="s">
        <v>228</v>
      </c>
      <c r="C261" t="str">
        <f>VLOOKUP(B261,dictTech!$A$2:$B$32,2,FALSE)</f>
        <v>WTG_onshore</v>
      </c>
      <c r="D261" t="s">
        <v>325</v>
      </c>
      <c r="E261">
        <v>12</v>
      </c>
      <c r="F261" t="s">
        <v>178</v>
      </c>
      <c r="G261">
        <v>1815</v>
      </c>
      <c r="H261">
        <v>1</v>
      </c>
    </row>
    <row r="262" spans="1:8" hidden="1">
      <c r="A262" t="s">
        <v>676</v>
      </c>
      <c r="B262" t="s">
        <v>228</v>
      </c>
      <c r="C262" t="str">
        <f>VLOOKUP(B262,dictTech!$A$2:$B$32,2,FALSE)</f>
        <v>WTG_onshore</v>
      </c>
      <c r="D262" t="s">
        <v>325</v>
      </c>
      <c r="E262">
        <v>10</v>
      </c>
      <c r="F262" t="s">
        <v>178</v>
      </c>
      <c r="G262">
        <v>1815</v>
      </c>
      <c r="H262">
        <v>1</v>
      </c>
    </row>
    <row r="263" spans="1:8" hidden="1">
      <c r="A263" t="s">
        <v>677</v>
      </c>
      <c r="B263" t="s">
        <v>228</v>
      </c>
      <c r="C263" t="str">
        <f>VLOOKUP(B263,dictTech!$A$2:$B$32,2,FALSE)</f>
        <v>WTG_onshore</v>
      </c>
      <c r="D263" t="s">
        <v>325</v>
      </c>
      <c r="E263">
        <v>11</v>
      </c>
      <c r="F263" t="s">
        <v>178</v>
      </c>
      <c r="G263">
        <v>1815</v>
      </c>
      <c r="H263">
        <v>1</v>
      </c>
    </row>
    <row r="264" spans="1:8" hidden="1">
      <c r="A264" t="s">
        <v>660</v>
      </c>
      <c r="B264" t="s">
        <v>228</v>
      </c>
      <c r="C264" t="str">
        <f>VLOOKUP(B264,dictTech!$A$2:$B$32,2,FALSE)</f>
        <v>WTG_onshore</v>
      </c>
      <c r="D264" t="s">
        <v>325</v>
      </c>
      <c r="E264">
        <v>2</v>
      </c>
      <c r="F264" t="s">
        <v>178</v>
      </c>
      <c r="G264">
        <v>1815</v>
      </c>
      <c r="H264">
        <v>1</v>
      </c>
    </row>
    <row r="265" spans="1:8" hidden="1">
      <c r="A265" t="s">
        <v>678</v>
      </c>
      <c r="B265" t="s">
        <v>228</v>
      </c>
      <c r="C265" t="str">
        <f>VLOOKUP(B265,dictTech!$A$2:$B$32,2,FALSE)</f>
        <v>WTG_onshore</v>
      </c>
      <c r="D265" t="s">
        <v>325</v>
      </c>
      <c r="E265">
        <v>8</v>
      </c>
      <c r="F265" t="s">
        <v>178</v>
      </c>
      <c r="G265">
        <v>1815</v>
      </c>
      <c r="H265">
        <v>1</v>
      </c>
    </row>
    <row r="266" spans="1:8" hidden="1">
      <c r="A266" t="s">
        <v>679</v>
      </c>
      <c r="B266" t="s">
        <v>228</v>
      </c>
      <c r="C266" t="str">
        <f>VLOOKUP(B266,dictTech!$A$2:$B$32,2,FALSE)</f>
        <v>WTG_onshore</v>
      </c>
      <c r="D266" t="s">
        <v>325</v>
      </c>
      <c r="E266">
        <v>11</v>
      </c>
      <c r="F266" t="s">
        <v>178</v>
      </c>
      <c r="G266">
        <v>1000</v>
      </c>
      <c r="H266">
        <v>1</v>
      </c>
    </row>
    <row r="267" spans="1:8" hidden="1">
      <c r="A267" t="s">
        <v>680</v>
      </c>
      <c r="B267" t="s">
        <v>228</v>
      </c>
      <c r="C267" t="str">
        <f>VLOOKUP(B267,dictTech!$A$2:$B$32,2,FALSE)</f>
        <v>WTG_onshore</v>
      </c>
      <c r="D267" t="s">
        <v>325</v>
      </c>
      <c r="E267">
        <v>13</v>
      </c>
      <c r="F267" t="s">
        <v>178</v>
      </c>
      <c r="G267">
        <v>1000</v>
      </c>
      <c r="H267">
        <v>1</v>
      </c>
    </row>
    <row r="268" spans="1:8" hidden="1">
      <c r="A268" t="s">
        <v>681</v>
      </c>
      <c r="B268" t="s">
        <v>228</v>
      </c>
      <c r="C268" t="str">
        <f>VLOOKUP(B268,dictTech!$A$2:$B$32,2,FALSE)</f>
        <v>WTG_onshore</v>
      </c>
      <c r="D268" t="s">
        <v>325</v>
      </c>
      <c r="E268">
        <v>15</v>
      </c>
      <c r="F268" t="s">
        <v>178</v>
      </c>
      <c r="G268">
        <v>1000</v>
      </c>
      <c r="H268">
        <v>1</v>
      </c>
    </row>
    <row r="269" spans="1:8" hidden="1">
      <c r="A269" t="s">
        <v>682</v>
      </c>
      <c r="B269" t="s">
        <v>228</v>
      </c>
      <c r="C269" t="str">
        <f>VLOOKUP(B269,dictTech!$A$2:$B$32,2,FALSE)</f>
        <v>WTG_onshore</v>
      </c>
      <c r="D269" t="s">
        <v>325</v>
      </c>
      <c r="E269">
        <v>9</v>
      </c>
      <c r="F269" t="s">
        <v>178</v>
      </c>
      <c r="G269">
        <v>1000</v>
      </c>
      <c r="H269">
        <v>1</v>
      </c>
    </row>
    <row r="270" spans="1:8" hidden="1">
      <c r="A270" t="s">
        <v>683</v>
      </c>
      <c r="B270" t="s">
        <v>228</v>
      </c>
      <c r="C270" t="str">
        <f>VLOOKUP(B270,dictTech!$A$2:$B$32,2,FALSE)</f>
        <v>WTG_onshore</v>
      </c>
      <c r="D270" t="s">
        <v>325</v>
      </c>
      <c r="E270">
        <v>7</v>
      </c>
      <c r="F270" t="s">
        <v>178</v>
      </c>
      <c r="G270">
        <v>1000</v>
      </c>
      <c r="H270">
        <v>1</v>
      </c>
    </row>
    <row r="271" spans="1:8" hidden="1">
      <c r="A271" t="s">
        <v>661</v>
      </c>
      <c r="B271" t="s">
        <v>228</v>
      </c>
      <c r="C271" t="str">
        <f>VLOOKUP(B271,dictTech!$A$2:$B$32,2,FALSE)</f>
        <v>WTG_onshore</v>
      </c>
      <c r="D271" t="s">
        <v>325</v>
      </c>
      <c r="E271">
        <v>3</v>
      </c>
      <c r="F271" t="s">
        <v>178</v>
      </c>
      <c r="G271">
        <v>1815</v>
      </c>
      <c r="H271">
        <v>1</v>
      </c>
    </row>
    <row r="272" spans="1:8" hidden="1">
      <c r="A272" t="s">
        <v>662</v>
      </c>
      <c r="B272" t="s">
        <v>228</v>
      </c>
      <c r="C272" t="str">
        <f>VLOOKUP(B272,dictTech!$A$2:$B$32,2,FALSE)</f>
        <v>WTG_onshore</v>
      </c>
      <c r="D272" t="s">
        <v>325</v>
      </c>
      <c r="E272">
        <v>2</v>
      </c>
      <c r="F272" t="s">
        <v>178</v>
      </c>
      <c r="G272">
        <v>1815</v>
      </c>
      <c r="H272">
        <v>1</v>
      </c>
    </row>
    <row r="273" spans="1:8" hidden="1">
      <c r="A273" t="s">
        <v>663</v>
      </c>
      <c r="B273" t="s">
        <v>228</v>
      </c>
      <c r="C273" t="str">
        <f>VLOOKUP(B273,dictTech!$A$2:$B$32,2,FALSE)</f>
        <v>WTG_onshore</v>
      </c>
      <c r="D273" t="s">
        <v>325</v>
      </c>
      <c r="E273">
        <v>6</v>
      </c>
      <c r="F273" t="s">
        <v>178</v>
      </c>
      <c r="G273">
        <v>1815</v>
      </c>
      <c r="H273">
        <v>1</v>
      </c>
    </row>
    <row r="274" spans="1:8" hidden="1">
      <c r="A274" t="s">
        <v>664</v>
      </c>
      <c r="B274" t="s">
        <v>228</v>
      </c>
      <c r="C274" t="str">
        <f>VLOOKUP(B274,dictTech!$A$2:$B$32,2,FALSE)</f>
        <v>WTG_onshore</v>
      </c>
      <c r="D274" t="s">
        <v>325</v>
      </c>
      <c r="E274">
        <v>12</v>
      </c>
      <c r="F274" t="s">
        <v>178</v>
      </c>
      <c r="G274">
        <v>1815</v>
      </c>
      <c r="H274">
        <v>1</v>
      </c>
    </row>
    <row r="275" spans="1:8" hidden="1">
      <c r="A275" t="s">
        <v>665</v>
      </c>
      <c r="B275" t="s">
        <v>228</v>
      </c>
      <c r="C275" t="str">
        <f>VLOOKUP(B275,dictTech!$A$2:$B$32,2,FALSE)</f>
        <v>WTG_onshore</v>
      </c>
      <c r="D275" t="s">
        <v>325</v>
      </c>
      <c r="E275">
        <v>5</v>
      </c>
      <c r="F275" t="s">
        <v>178</v>
      </c>
      <c r="G275">
        <v>1815</v>
      </c>
      <c r="H275">
        <v>1</v>
      </c>
    </row>
    <row r="276" spans="1:8" hidden="1">
      <c r="A276" t="s">
        <v>666</v>
      </c>
      <c r="B276" t="s">
        <v>228</v>
      </c>
      <c r="C276" t="str">
        <f>VLOOKUP(B276,dictTech!$A$2:$B$32,2,FALSE)</f>
        <v>WTG_onshore</v>
      </c>
      <c r="D276" t="s">
        <v>325</v>
      </c>
      <c r="E276">
        <v>9</v>
      </c>
      <c r="F276" t="s">
        <v>178</v>
      </c>
      <c r="G276">
        <v>1815</v>
      </c>
      <c r="H276">
        <v>1</v>
      </c>
    </row>
    <row r="277" spans="1:8" hidden="1">
      <c r="A277" t="s">
        <v>667</v>
      </c>
      <c r="B277" t="s">
        <v>228</v>
      </c>
      <c r="C277" t="str">
        <f>VLOOKUP(B277,dictTech!$A$2:$B$32,2,FALSE)</f>
        <v>WTG_onshore</v>
      </c>
      <c r="D277" t="s">
        <v>325</v>
      </c>
      <c r="E277">
        <v>8</v>
      </c>
      <c r="F277" t="s">
        <v>178</v>
      </c>
      <c r="G277">
        <v>1815</v>
      </c>
      <c r="H277">
        <v>1</v>
      </c>
    </row>
    <row r="278" spans="1:8" hidden="1">
      <c r="A278" t="s">
        <v>352</v>
      </c>
      <c r="B278" t="s">
        <v>192</v>
      </c>
      <c r="C278" t="str">
        <f>VLOOKUP(B278,dictTech!$A$2:$B$32,2,FALSE)</f>
        <v>OCGT</v>
      </c>
      <c r="D278" t="s">
        <v>325</v>
      </c>
      <c r="E278">
        <v>27</v>
      </c>
      <c r="F278" t="s">
        <v>178</v>
      </c>
      <c r="G278">
        <v>58.1</v>
      </c>
      <c r="H278">
        <v>0.373</v>
      </c>
    </row>
    <row r="279" spans="1:8" hidden="1">
      <c r="A279" t="s">
        <v>610</v>
      </c>
      <c r="B279" t="s">
        <v>227</v>
      </c>
      <c r="C279" t="str">
        <f>VLOOKUP(B279,dictTech!$A$2:$B$32,2,FALSE)</f>
        <v>Hydropower_reservoir_medium</v>
      </c>
      <c r="D279" t="s">
        <v>325</v>
      </c>
      <c r="E279">
        <v>26</v>
      </c>
      <c r="F279" t="s">
        <v>178</v>
      </c>
      <c r="G279">
        <v>164</v>
      </c>
      <c r="H279">
        <v>0.75</v>
      </c>
    </row>
    <row r="280" spans="1:8" hidden="1">
      <c r="A280" t="s">
        <v>612</v>
      </c>
      <c r="B280" t="s">
        <v>227</v>
      </c>
      <c r="C280" t="str">
        <f>VLOOKUP(B280,dictTech!$A$2:$B$32,2,FALSE)</f>
        <v>Hydropower_reservoir_medium</v>
      </c>
      <c r="D280" t="s">
        <v>325</v>
      </c>
      <c r="E280">
        <v>44</v>
      </c>
      <c r="F280" t="s">
        <v>178</v>
      </c>
      <c r="G280">
        <v>196</v>
      </c>
      <c r="H280">
        <v>0.8</v>
      </c>
    </row>
    <row r="281" spans="1:8" hidden="1">
      <c r="A281" t="s">
        <v>594</v>
      </c>
      <c r="B281" t="s">
        <v>227</v>
      </c>
      <c r="C281" t="str">
        <f>VLOOKUP(B281,dictTech!$A$2:$B$32,2,FALSE)</f>
        <v>Hydropower_reservoir_medium</v>
      </c>
      <c r="D281" t="s">
        <v>325</v>
      </c>
      <c r="E281">
        <v>12</v>
      </c>
      <c r="F281" t="s">
        <v>178</v>
      </c>
      <c r="G281">
        <v>100</v>
      </c>
      <c r="H281">
        <v>0.8</v>
      </c>
    </row>
    <row r="282" spans="1:8" hidden="1">
      <c r="A282" t="s">
        <v>593</v>
      </c>
      <c r="B282" t="s">
        <v>227</v>
      </c>
      <c r="C282" t="str">
        <f>VLOOKUP(B282,dictTech!$A$2:$B$32,2,FALSE)</f>
        <v>Hydropower_reservoir_medium</v>
      </c>
      <c r="D282" t="s">
        <v>325</v>
      </c>
      <c r="E282">
        <v>36</v>
      </c>
      <c r="F282" t="s">
        <v>178</v>
      </c>
      <c r="G282">
        <v>100</v>
      </c>
      <c r="H282">
        <v>0.8</v>
      </c>
    </row>
    <row r="283" spans="1:8" hidden="1">
      <c r="A283" t="s">
        <v>611</v>
      </c>
      <c r="B283" t="s">
        <v>227</v>
      </c>
      <c r="C283" t="str">
        <f>VLOOKUP(B283,dictTech!$A$2:$B$32,2,FALSE)</f>
        <v>Hydropower_reservoir_medium</v>
      </c>
      <c r="D283" t="s">
        <v>325</v>
      </c>
      <c r="E283">
        <v>35</v>
      </c>
      <c r="F283" t="s">
        <v>178</v>
      </c>
      <c r="G283">
        <v>195</v>
      </c>
      <c r="H283">
        <v>0.8</v>
      </c>
    </row>
    <row r="284" spans="1:8" hidden="1">
      <c r="A284" t="s">
        <v>601</v>
      </c>
      <c r="B284" t="s">
        <v>227</v>
      </c>
      <c r="C284" t="str">
        <f>VLOOKUP(B284,dictTech!$A$2:$B$32,2,FALSE)</f>
        <v>Hydropower_reservoir_medium</v>
      </c>
      <c r="D284" t="s">
        <v>325</v>
      </c>
      <c r="E284">
        <v>13</v>
      </c>
      <c r="F284" t="s">
        <v>178</v>
      </c>
      <c r="G284">
        <v>100</v>
      </c>
      <c r="H284">
        <v>0.8</v>
      </c>
    </row>
    <row r="285" spans="1:8" hidden="1">
      <c r="A285" t="s">
        <v>600</v>
      </c>
      <c r="B285" t="s">
        <v>227</v>
      </c>
      <c r="C285" t="str">
        <f>VLOOKUP(B285,dictTech!$A$2:$B$32,2,FALSE)</f>
        <v>Hydropower_reservoir_medium</v>
      </c>
      <c r="D285" t="s">
        <v>325</v>
      </c>
      <c r="E285">
        <v>28</v>
      </c>
      <c r="F285" t="s">
        <v>178</v>
      </c>
      <c r="G285">
        <v>100</v>
      </c>
      <c r="H285">
        <v>0.8</v>
      </c>
    </row>
    <row r="286" spans="1:8" hidden="1">
      <c r="A286" t="s">
        <v>599</v>
      </c>
      <c r="B286" t="s">
        <v>227</v>
      </c>
      <c r="C286" t="str">
        <f>VLOOKUP(B286,dictTech!$A$2:$B$32,2,FALSE)</f>
        <v>Hydropower_reservoir_medium</v>
      </c>
      <c r="D286" t="s">
        <v>325</v>
      </c>
      <c r="E286">
        <v>42</v>
      </c>
      <c r="F286" t="s">
        <v>178</v>
      </c>
      <c r="G286">
        <v>100</v>
      </c>
      <c r="H286">
        <v>0.8</v>
      </c>
    </row>
    <row r="287" spans="1:8" hidden="1">
      <c r="A287" t="s">
        <v>598</v>
      </c>
      <c r="B287" t="s">
        <v>227</v>
      </c>
      <c r="C287" t="str">
        <f>VLOOKUP(B287,dictTech!$A$2:$B$32,2,FALSE)</f>
        <v>Hydropower_reservoir_medium</v>
      </c>
      <c r="D287" t="s">
        <v>325</v>
      </c>
      <c r="E287">
        <v>14</v>
      </c>
      <c r="F287" t="s">
        <v>178</v>
      </c>
      <c r="G287">
        <v>100</v>
      </c>
      <c r="H287">
        <v>0.8</v>
      </c>
    </row>
    <row r="288" spans="1:8" hidden="1">
      <c r="A288" t="s">
        <v>597</v>
      </c>
      <c r="B288" t="s">
        <v>227</v>
      </c>
      <c r="C288" t="str">
        <f>VLOOKUP(B288,dictTech!$A$2:$B$32,2,FALSE)</f>
        <v>Hydropower_reservoir_medium</v>
      </c>
      <c r="D288" t="s">
        <v>325</v>
      </c>
      <c r="E288">
        <v>34</v>
      </c>
      <c r="F288" t="s">
        <v>178</v>
      </c>
      <c r="G288">
        <v>100</v>
      </c>
      <c r="H288">
        <v>0.8</v>
      </c>
    </row>
    <row r="289" spans="1:8" hidden="1">
      <c r="A289" t="s">
        <v>596</v>
      </c>
      <c r="B289" t="s">
        <v>227</v>
      </c>
      <c r="C289" t="str">
        <f>VLOOKUP(B289,dictTech!$A$2:$B$32,2,FALSE)</f>
        <v>Hydropower_reservoir_medium</v>
      </c>
      <c r="D289" t="s">
        <v>325</v>
      </c>
      <c r="E289">
        <v>24</v>
      </c>
      <c r="F289" t="s">
        <v>178</v>
      </c>
      <c r="G289">
        <v>100</v>
      </c>
      <c r="H289">
        <v>0.8</v>
      </c>
    </row>
    <row r="290" spans="1:8" hidden="1">
      <c r="A290" t="s">
        <v>595</v>
      </c>
      <c r="B290" t="s">
        <v>227</v>
      </c>
      <c r="C290" t="str">
        <f>VLOOKUP(B290,dictTech!$A$2:$B$32,2,FALSE)</f>
        <v>Hydropower_reservoir_medium</v>
      </c>
      <c r="D290" t="s">
        <v>325</v>
      </c>
      <c r="E290">
        <v>30</v>
      </c>
      <c r="F290" t="s">
        <v>178</v>
      </c>
      <c r="G290">
        <v>100</v>
      </c>
      <c r="H290">
        <v>0.8</v>
      </c>
    </row>
    <row r="291" spans="1:8" hidden="1">
      <c r="A291" t="s">
        <v>590</v>
      </c>
      <c r="B291" t="s">
        <v>227</v>
      </c>
      <c r="C291" t="str">
        <f>VLOOKUP(B291,dictTech!$A$2:$B$32,2,FALSE)</f>
        <v>Hydropower_reservoir_medium</v>
      </c>
      <c r="D291" t="s">
        <v>325</v>
      </c>
      <c r="E291">
        <v>42</v>
      </c>
      <c r="F291" t="s">
        <v>178</v>
      </c>
      <c r="G291">
        <v>90</v>
      </c>
      <c r="H291">
        <v>0.8</v>
      </c>
    </row>
    <row r="292" spans="1:8" hidden="1">
      <c r="A292" t="s">
        <v>604</v>
      </c>
      <c r="B292" t="s">
        <v>227</v>
      </c>
      <c r="C292" t="str">
        <f>VLOOKUP(B292,dictTech!$A$2:$B$32,2,FALSE)</f>
        <v>Hydropower_reservoir_medium</v>
      </c>
      <c r="D292" t="s">
        <v>325</v>
      </c>
      <c r="E292">
        <v>13</v>
      </c>
      <c r="F292" t="s">
        <v>178</v>
      </c>
      <c r="G292">
        <v>138</v>
      </c>
      <c r="H292">
        <v>0.75</v>
      </c>
    </row>
    <row r="293" spans="1:8" hidden="1">
      <c r="A293" t="s">
        <v>586</v>
      </c>
      <c r="B293" t="s">
        <v>227</v>
      </c>
      <c r="C293" t="str">
        <f>VLOOKUP(B293,dictTech!$A$2:$B$32,2,FALSE)</f>
        <v>Hydropower_reservoir_medium</v>
      </c>
      <c r="D293" t="s">
        <v>325</v>
      </c>
      <c r="E293">
        <v>20</v>
      </c>
      <c r="F293" t="s">
        <v>178</v>
      </c>
      <c r="G293">
        <v>79.5</v>
      </c>
      <c r="H293">
        <v>0.8</v>
      </c>
    </row>
    <row r="294" spans="1:8" hidden="1">
      <c r="A294" t="s">
        <v>630</v>
      </c>
      <c r="B294" t="s">
        <v>622</v>
      </c>
      <c r="C294" t="str">
        <f>VLOOKUP(B294,dictTech!$A$2:$B$32,2,FALSE)</f>
        <v>Fuel oil PGT</v>
      </c>
      <c r="D294" t="s">
        <v>325</v>
      </c>
      <c r="E294">
        <v>22</v>
      </c>
      <c r="F294" t="s">
        <v>178</v>
      </c>
      <c r="G294">
        <v>92.5</v>
      </c>
      <c r="H294">
        <v>0.38</v>
      </c>
    </row>
    <row r="295" spans="1:8" hidden="1">
      <c r="A295" t="s">
        <v>625</v>
      </c>
      <c r="B295" t="s">
        <v>622</v>
      </c>
      <c r="C295" t="str">
        <f>VLOOKUP(B295,dictTech!$A$2:$B$32,2,FALSE)</f>
        <v>Fuel oil PGT</v>
      </c>
      <c r="D295" t="s">
        <v>325</v>
      </c>
      <c r="E295">
        <v>29</v>
      </c>
      <c r="F295" t="s">
        <v>178</v>
      </c>
      <c r="G295">
        <v>80</v>
      </c>
      <c r="H295">
        <v>0.38</v>
      </c>
    </row>
    <row r="296" spans="1:8" hidden="1">
      <c r="A296" t="s">
        <v>482</v>
      </c>
      <c r="B296" t="s">
        <v>323</v>
      </c>
      <c r="C296" t="str">
        <f>VLOOKUP(B296,dictTech!$A$2:$B$32,2,FALSE)</f>
        <v>Coal PSC</v>
      </c>
      <c r="D296" t="s">
        <v>325</v>
      </c>
      <c r="E296">
        <v>8</v>
      </c>
      <c r="F296" t="s">
        <v>178</v>
      </c>
      <c r="G296">
        <v>282</v>
      </c>
      <c r="H296">
        <v>0.39500000000000002</v>
      </c>
    </row>
    <row r="297" spans="1:8" hidden="1">
      <c r="A297" t="s">
        <v>481</v>
      </c>
      <c r="B297" t="s">
        <v>323</v>
      </c>
      <c r="C297" t="str">
        <f>VLOOKUP(B297,dictTech!$A$2:$B$32,2,FALSE)</f>
        <v>Coal PSC</v>
      </c>
      <c r="D297" t="s">
        <v>325</v>
      </c>
      <c r="E297">
        <v>16</v>
      </c>
      <c r="F297" t="s">
        <v>178</v>
      </c>
      <c r="G297">
        <v>282</v>
      </c>
      <c r="H297">
        <v>0.39300000000000002</v>
      </c>
    </row>
    <row r="298" spans="1:8" hidden="1">
      <c r="A298" t="s">
        <v>465</v>
      </c>
      <c r="B298" t="s">
        <v>323</v>
      </c>
      <c r="C298" t="str">
        <f>VLOOKUP(B298,dictTech!$A$2:$B$32,2,FALSE)</f>
        <v>Coal PSC</v>
      </c>
      <c r="D298" t="s">
        <v>325</v>
      </c>
      <c r="E298">
        <v>5</v>
      </c>
      <c r="F298" t="s">
        <v>178</v>
      </c>
      <c r="G298">
        <v>124</v>
      </c>
      <c r="H298">
        <v>0.34799999999999998</v>
      </c>
    </row>
    <row r="299" spans="1:8" hidden="1">
      <c r="A299" t="s">
        <v>521</v>
      </c>
      <c r="B299" t="s">
        <v>323</v>
      </c>
      <c r="C299" t="str">
        <f>VLOOKUP(B299,dictTech!$A$2:$B$32,2,FALSE)</f>
        <v>Coal PSC</v>
      </c>
      <c r="D299" t="s">
        <v>325</v>
      </c>
      <c r="E299">
        <v>32</v>
      </c>
      <c r="F299" t="s">
        <v>178</v>
      </c>
      <c r="G299">
        <v>842</v>
      </c>
      <c r="H299">
        <v>0.46</v>
      </c>
    </row>
    <row r="300" spans="1:8" hidden="1">
      <c r="A300" t="s">
        <v>501</v>
      </c>
      <c r="B300" t="s">
        <v>323</v>
      </c>
      <c r="C300" t="str">
        <f>VLOOKUP(B300,dictTech!$A$2:$B$32,2,FALSE)</f>
        <v>Coal PSC</v>
      </c>
      <c r="D300" t="s">
        <v>325</v>
      </c>
      <c r="E300">
        <v>32</v>
      </c>
      <c r="F300" t="s">
        <v>178</v>
      </c>
      <c r="G300">
        <v>505</v>
      </c>
      <c r="H300">
        <v>0.438</v>
      </c>
    </row>
    <row r="301" spans="1:8" hidden="1">
      <c r="A301" t="s">
        <v>426</v>
      </c>
      <c r="B301" t="s">
        <v>166</v>
      </c>
      <c r="C301" t="str">
        <f>VLOOKUP(B301,dictTech!$A$2:$B$32,2,FALSE)</f>
        <v>CCGT</v>
      </c>
      <c r="D301" t="s">
        <v>325</v>
      </c>
      <c r="E301">
        <v>17</v>
      </c>
      <c r="F301" t="s">
        <v>178</v>
      </c>
      <c r="G301">
        <v>353</v>
      </c>
      <c r="H301">
        <v>0.53100000000000003</v>
      </c>
    </row>
    <row r="302" spans="1:8" hidden="1">
      <c r="A302" t="s">
        <v>606</v>
      </c>
      <c r="B302" t="s">
        <v>227</v>
      </c>
      <c r="C302" t="str">
        <f>VLOOKUP(B302,dictTech!$A$2:$B$32,2,FALSE)</f>
        <v>Hydropower_reservoir_medium</v>
      </c>
      <c r="D302" t="s">
        <v>325</v>
      </c>
      <c r="E302">
        <v>11</v>
      </c>
      <c r="F302" t="s">
        <v>178</v>
      </c>
      <c r="G302">
        <v>146</v>
      </c>
      <c r="H302">
        <v>0.8</v>
      </c>
    </row>
    <row r="303" spans="1:8" hidden="1">
      <c r="A303" t="s">
        <v>544</v>
      </c>
      <c r="B303" t="s">
        <v>525</v>
      </c>
      <c r="C303" t="str">
        <f>VLOOKUP(B303,dictTech!$A$2:$B$32,2,FALSE)</f>
        <v>Lignite PSC</v>
      </c>
      <c r="D303" t="s">
        <v>325</v>
      </c>
      <c r="E303">
        <v>12</v>
      </c>
      <c r="F303" t="s">
        <v>178</v>
      </c>
      <c r="G303">
        <v>450</v>
      </c>
      <c r="H303">
        <v>0.39</v>
      </c>
    </row>
    <row r="304" spans="1:8" hidden="1">
      <c r="A304" t="s">
        <v>543</v>
      </c>
      <c r="B304" t="s">
        <v>525</v>
      </c>
      <c r="C304" t="str">
        <f>VLOOKUP(B304,dictTech!$A$2:$B$32,2,FALSE)</f>
        <v>Lignite PSC</v>
      </c>
      <c r="D304" t="s">
        <v>325</v>
      </c>
      <c r="E304">
        <v>18</v>
      </c>
      <c r="F304" t="s">
        <v>178</v>
      </c>
      <c r="G304">
        <v>450</v>
      </c>
      <c r="H304">
        <v>0.39</v>
      </c>
    </row>
    <row r="305" spans="1:8" hidden="1">
      <c r="A305" t="s">
        <v>493</v>
      </c>
      <c r="B305" t="s">
        <v>323</v>
      </c>
      <c r="C305" t="str">
        <f>VLOOKUP(B305,dictTech!$A$2:$B$32,2,FALSE)</f>
        <v>Coal PSC</v>
      </c>
      <c r="D305" t="s">
        <v>325</v>
      </c>
      <c r="E305">
        <v>8</v>
      </c>
      <c r="F305" t="s">
        <v>178</v>
      </c>
      <c r="G305">
        <v>345</v>
      </c>
      <c r="H305">
        <v>0.34499999999999997</v>
      </c>
    </row>
    <row r="306" spans="1:8" hidden="1">
      <c r="A306" t="s">
        <v>492</v>
      </c>
      <c r="B306" t="s">
        <v>323</v>
      </c>
      <c r="C306" t="str">
        <f>VLOOKUP(B306,dictTech!$A$2:$B$32,2,FALSE)</f>
        <v>Coal PSC</v>
      </c>
      <c r="D306" t="s">
        <v>325</v>
      </c>
      <c r="E306">
        <v>29</v>
      </c>
      <c r="F306" t="s">
        <v>178</v>
      </c>
      <c r="G306">
        <v>345</v>
      </c>
      <c r="H306">
        <v>0.34799999999999998</v>
      </c>
    </row>
    <row r="307" spans="1:8" hidden="1">
      <c r="A307" t="s">
        <v>561</v>
      </c>
      <c r="B307" t="s">
        <v>525</v>
      </c>
      <c r="C307" t="str">
        <f>VLOOKUP(B307,dictTech!$A$2:$B$32,2,FALSE)</f>
        <v>Lignite PSC</v>
      </c>
      <c r="D307" t="s">
        <v>325</v>
      </c>
      <c r="E307">
        <v>37</v>
      </c>
      <c r="F307" t="s">
        <v>178</v>
      </c>
      <c r="G307">
        <v>750</v>
      </c>
      <c r="H307">
        <v>0.39500000000000002</v>
      </c>
    </row>
    <row r="308" spans="1:8" hidden="1">
      <c r="A308" t="s">
        <v>560</v>
      </c>
      <c r="B308" t="s">
        <v>525</v>
      </c>
      <c r="C308" t="str">
        <f>VLOOKUP(B308,dictTech!$A$2:$B$32,2,FALSE)</f>
        <v>Lignite PSC</v>
      </c>
      <c r="D308" t="s">
        <v>325</v>
      </c>
      <c r="E308">
        <v>39</v>
      </c>
      <c r="F308" t="s">
        <v>178</v>
      </c>
      <c r="G308">
        <v>750</v>
      </c>
      <c r="H308">
        <v>0.39300000000000002</v>
      </c>
    </row>
    <row r="309" spans="1:8" hidden="1">
      <c r="A309" t="s">
        <v>616</v>
      </c>
      <c r="B309" t="s">
        <v>227</v>
      </c>
      <c r="C309" t="str">
        <f>VLOOKUP(B309,dictTech!$A$2:$B$32,2,FALSE)</f>
        <v>Hydropower_reservoir_medium</v>
      </c>
      <c r="D309" t="s">
        <v>325</v>
      </c>
      <c r="E309">
        <v>8</v>
      </c>
      <c r="F309" t="s">
        <v>178</v>
      </c>
      <c r="G309">
        <v>360</v>
      </c>
      <c r="H309">
        <v>0.75</v>
      </c>
    </row>
    <row r="310" spans="1:8" hidden="1">
      <c r="A310" t="s">
        <v>373</v>
      </c>
      <c r="B310" t="s">
        <v>166</v>
      </c>
      <c r="C310" t="str">
        <f>VLOOKUP(B310,dictTech!$A$2:$B$32,2,FALSE)</f>
        <v>CCGT</v>
      </c>
      <c r="D310" t="s">
        <v>325</v>
      </c>
      <c r="E310">
        <v>13</v>
      </c>
      <c r="F310" t="s">
        <v>178</v>
      </c>
      <c r="G310">
        <v>79.7</v>
      </c>
      <c r="H310">
        <v>0.45</v>
      </c>
    </row>
    <row r="311" spans="1:8" hidden="1">
      <c r="A311" t="s">
        <v>405</v>
      </c>
      <c r="B311" t="s">
        <v>166</v>
      </c>
      <c r="C311" t="str">
        <f>VLOOKUP(B311,dictTech!$A$2:$B$32,2,FALSE)</f>
        <v>CCGT</v>
      </c>
      <c r="D311" t="s">
        <v>325</v>
      </c>
      <c r="E311">
        <v>20</v>
      </c>
      <c r="F311" t="s">
        <v>178</v>
      </c>
      <c r="G311">
        <v>127.6</v>
      </c>
      <c r="H311">
        <v>0.55800000000000005</v>
      </c>
    </row>
    <row r="312" spans="1:8" hidden="1">
      <c r="A312" t="s">
        <v>403</v>
      </c>
      <c r="B312" t="s">
        <v>166</v>
      </c>
      <c r="C312" t="str">
        <f>VLOOKUP(B312,dictTech!$A$2:$B$32,2,FALSE)</f>
        <v>CCGT</v>
      </c>
      <c r="D312" t="s">
        <v>325</v>
      </c>
      <c r="E312">
        <v>15</v>
      </c>
      <c r="F312" t="s">
        <v>178</v>
      </c>
      <c r="G312">
        <v>124.9</v>
      </c>
      <c r="H312">
        <v>0.55800000000000005</v>
      </c>
    </row>
    <row r="313" spans="1:8" hidden="1">
      <c r="A313" t="s">
        <v>402</v>
      </c>
      <c r="B313" t="s">
        <v>166</v>
      </c>
      <c r="C313" t="str">
        <f>VLOOKUP(B313,dictTech!$A$2:$B$32,2,FALSE)</f>
        <v>CCGT</v>
      </c>
      <c r="D313" t="s">
        <v>325</v>
      </c>
      <c r="E313">
        <v>5</v>
      </c>
      <c r="F313" t="s">
        <v>178</v>
      </c>
      <c r="G313">
        <v>123.9</v>
      </c>
      <c r="H313">
        <v>0.55800000000000005</v>
      </c>
    </row>
    <row r="314" spans="1:8" hidden="1">
      <c r="A314" t="s">
        <v>386</v>
      </c>
      <c r="B314" t="s">
        <v>166</v>
      </c>
      <c r="C314" t="str">
        <f>VLOOKUP(B314,dictTech!$A$2:$B$32,2,FALSE)</f>
        <v>CCGT</v>
      </c>
      <c r="D314" t="s">
        <v>325</v>
      </c>
      <c r="E314">
        <v>23</v>
      </c>
      <c r="F314" t="s">
        <v>178</v>
      </c>
      <c r="G314">
        <v>97.9</v>
      </c>
      <c r="H314">
        <v>0.45</v>
      </c>
    </row>
    <row r="315" spans="1:8" hidden="1">
      <c r="A315" t="s">
        <v>385</v>
      </c>
      <c r="B315" t="s">
        <v>166</v>
      </c>
      <c r="C315" t="str">
        <f>VLOOKUP(B315,dictTech!$A$2:$B$32,2,FALSE)</f>
        <v>CCGT</v>
      </c>
      <c r="D315" t="s">
        <v>325</v>
      </c>
      <c r="E315">
        <v>14</v>
      </c>
      <c r="F315" t="s">
        <v>178</v>
      </c>
      <c r="G315">
        <v>97.9</v>
      </c>
      <c r="H315">
        <v>0.45</v>
      </c>
    </row>
    <row r="316" spans="1:8" hidden="1">
      <c r="A316" t="s">
        <v>568</v>
      </c>
      <c r="B316" t="s">
        <v>223</v>
      </c>
      <c r="C316" t="str">
        <f>VLOOKUP(B316,dictTech!$A$2:$B$32,2,FALSE)</f>
        <v>Biomass_CHP_wood_pellets_DH</v>
      </c>
      <c r="D316" t="s">
        <v>325</v>
      </c>
      <c r="E316">
        <v>15</v>
      </c>
      <c r="F316" t="s">
        <v>178</v>
      </c>
      <c r="G316">
        <v>378</v>
      </c>
      <c r="H316">
        <v>0.38100000000000001</v>
      </c>
    </row>
    <row r="317" spans="1:8" hidden="1">
      <c r="A317" t="s">
        <v>650</v>
      </c>
      <c r="B317" t="s">
        <v>223</v>
      </c>
      <c r="C317" t="str">
        <f>VLOOKUP(B317,dictTech!$A$2:$B$32,2,FALSE)</f>
        <v>Biomass_CHP_wood_pellets_DH</v>
      </c>
      <c r="D317" t="s">
        <v>325</v>
      </c>
      <c r="E317">
        <v>14</v>
      </c>
      <c r="F317" t="s">
        <v>178</v>
      </c>
      <c r="G317">
        <v>95.4</v>
      </c>
      <c r="H317">
        <v>0.33</v>
      </c>
    </row>
    <row r="318" spans="1:8" hidden="1">
      <c r="A318" t="s">
        <v>452</v>
      </c>
      <c r="B318" t="s">
        <v>323</v>
      </c>
      <c r="C318" t="str">
        <f>VLOOKUP(B318,dictTech!$A$2:$B$32,2,FALSE)</f>
        <v>Coal PSC</v>
      </c>
      <c r="D318" t="s">
        <v>325</v>
      </c>
      <c r="E318">
        <v>17</v>
      </c>
      <c r="F318" t="s">
        <v>178</v>
      </c>
      <c r="G318">
        <v>90</v>
      </c>
      <c r="H318">
        <v>0.38600000000000001</v>
      </c>
    </row>
    <row r="319" spans="1:8" hidden="1">
      <c r="A319" t="s">
        <v>621</v>
      </c>
      <c r="B319" t="s">
        <v>622</v>
      </c>
      <c r="C319" t="str">
        <f>VLOOKUP(B319,dictTech!$A$2:$B$32,2,FALSE)</f>
        <v>Fuel oil PGT</v>
      </c>
      <c r="D319" t="s">
        <v>325</v>
      </c>
      <c r="E319">
        <v>15</v>
      </c>
      <c r="F319" t="s">
        <v>178</v>
      </c>
      <c r="G319">
        <v>91</v>
      </c>
      <c r="H319">
        <v>0.35699999999999998</v>
      </c>
    </row>
    <row r="320" spans="1:8" hidden="1">
      <c r="A320" t="s">
        <v>623</v>
      </c>
      <c r="B320" t="s">
        <v>622</v>
      </c>
      <c r="C320" t="str">
        <f>VLOOKUP(B320,dictTech!$A$2:$B$32,2,FALSE)</f>
        <v>Fuel oil PGT</v>
      </c>
      <c r="D320" t="s">
        <v>325</v>
      </c>
      <c r="E320">
        <v>4</v>
      </c>
      <c r="F320" t="s">
        <v>178</v>
      </c>
      <c r="G320">
        <v>390.5</v>
      </c>
      <c r="H320">
        <v>0.307</v>
      </c>
    </row>
    <row r="321" spans="1:8" hidden="1">
      <c r="A321" t="s">
        <v>624</v>
      </c>
      <c r="B321" t="s">
        <v>622</v>
      </c>
      <c r="C321" t="str">
        <f>VLOOKUP(B321,dictTech!$A$2:$B$32,2,FALSE)</f>
        <v>Fuel oil PGT</v>
      </c>
      <c r="D321" t="s">
        <v>325</v>
      </c>
      <c r="E321">
        <v>24</v>
      </c>
      <c r="F321" t="s">
        <v>178</v>
      </c>
      <c r="G321">
        <v>334.2</v>
      </c>
      <c r="H321">
        <v>0.307</v>
      </c>
    </row>
    <row r="322" spans="1:8" hidden="1">
      <c r="A322" t="s">
        <v>581</v>
      </c>
      <c r="B322" t="s">
        <v>227</v>
      </c>
      <c r="C322" t="str">
        <f>VLOOKUP(B322,dictTech!$A$2:$B$32,2,FALSE)</f>
        <v>Hydropower_reservoir_medium</v>
      </c>
      <c r="D322" t="s">
        <v>325</v>
      </c>
      <c r="E322">
        <v>24</v>
      </c>
      <c r="F322" t="s">
        <v>178</v>
      </c>
      <c r="G322">
        <v>94.7</v>
      </c>
      <c r="H322">
        <v>0.8</v>
      </c>
    </row>
    <row r="323" spans="1:8" hidden="1">
      <c r="A323" t="s">
        <v>333</v>
      </c>
      <c r="B323" t="s">
        <v>192</v>
      </c>
      <c r="C323" t="str">
        <f>VLOOKUP(B323,dictTech!$A$2:$B$32,2,FALSE)</f>
        <v>OCGT</v>
      </c>
      <c r="D323" t="s">
        <v>325</v>
      </c>
      <c r="E323">
        <v>14</v>
      </c>
      <c r="F323" t="s">
        <v>178</v>
      </c>
      <c r="G323">
        <v>96</v>
      </c>
      <c r="H323">
        <v>0.39600000000000002</v>
      </c>
    </row>
    <row r="324" spans="1:8" hidden="1">
      <c r="A324" t="s">
        <v>341</v>
      </c>
      <c r="B324" t="s">
        <v>192</v>
      </c>
      <c r="C324" t="str">
        <f>VLOOKUP(B324,dictTech!$A$2:$B$32,2,FALSE)</f>
        <v>OCGT</v>
      </c>
      <c r="D324" t="s">
        <v>325</v>
      </c>
      <c r="E324">
        <v>14</v>
      </c>
      <c r="F324" t="s">
        <v>178</v>
      </c>
      <c r="G324">
        <v>96</v>
      </c>
      <c r="H324">
        <v>0.39600000000000002</v>
      </c>
    </row>
    <row r="325" spans="1:8" hidden="1">
      <c r="A325" t="s">
        <v>342</v>
      </c>
      <c r="B325" t="s">
        <v>192</v>
      </c>
      <c r="C325" t="str">
        <f>VLOOKUP(B325,dictTech!$A$2:$B$32,2,FALSE)</f>
        <v>OCGT</v>
      </c>
      <c r="D325" t="s">
        <v>325</v>
      </c>
      <c r="E325">
        <v>10</v>
      </c>
      <c r="F325" t="s">
        <v>178</v>
      </c>
      <c r="G325">
        <v>100</v>
      </c>
      <c r="H325">
        <v>0.31</v>
      </c>
    </row>
    <row r="326" spans="1:8" hidden="1">
      <c r="A326" t="s">
        <v>343</v>
      </c>
      <c r="B326" t="s">
        <v>192</v>
      </c>
      <c r="C326" t="str">
        <f>VLOOKUP(B326,dictTech!$A$2:$B$32,2,FALSE)</f>
        <v>OCGT</v>
      </c>
      <c r="D326" t="s">
        <v>325</v>
      </c>
      <c r="E326">
        <v>12</v>
      </c>
      <c r="F326" t="s">
        <v>178</v>
      </c>
      <c r="G326">
        <v>100</v>
      </c>
      <c r="H326">
        <v>0.35</v>
      </c>
    </row>
    <row r="327" spans="1:8" hidden="1">
      <c r="A327" t="s">
        <v>344</v>
      </c>
      <c r="B327" t="s">
        <v>192</v>
      </c>
      <c r="C327" t="str">
        <f>VLOOKUP(B327,dictTech!$A$2:$B$32,2,FALSE)</f>
        <v>OCGT</v>
      </c>
      <c r="D327" t="s">
        <v>325</v>
      </c>
      <c r="E327">
        <v>14</v>
      </c>
      <c r="F327" t="s">
        <v>178</v>
      </c>
      <c r="G327">
        <v>100</v>
      </c>
      <c r="H327">
        <v>0.36</v>
      </c>
    </row>
    <row r="328" spans="1:8" hidden="1">
      <c r="A328" t="s">
        <v>345</v>
      </c>
      <c r="B328" t="s">
        <v>192</v>
      </c>
      <c r="C328" t="str">
        <f>VLOOKUP(B328,dictTech!$A$2:$B$32,2,FALSE)</f>
        <v>OCGT</v>
      </c>
      <c r="D328" t="s">
        <v>325</v>
      </c>
      <c r="E328">
        <v>16</v>
      </c>
      <c r="F328" t="s">
        <v>178</v>
      </c>
      <c r="G328">
        <v>100</v>
      </c>
      <c r="H328">
        <v>0.34</v>
      </c>
    </row>
    <row r="329" spans="1:8" hidden="1">
      <c r="A329" t="s">
        <v>346</v>
      </c>
      <c r="B329" t="s">
        <v>192</v>
      </c>
      <c r="C329" t="str">
        <f>VLOOKUP(B329,dictTech!$A$2:$B$32,2,FALSE)</f>
        <v>OCGT</v>
      </c>
      <c r="D329" t="s">
        <v>325</v>
      </c>
      <c r="E329">
        <v>18</v>
      </c>
      <c r="F329" t="s">
        <v>178</v>
      </c>
      <c r="G329">
        <v>100</v>
      </c>
      <c r="H329">
        <v>0.33</v>
      </c>
    </row>
    <row r="330" spans="1:8">
      <c r="A330" t="s">
        <v>684</v>
      </c>
      <c r="B330" t="s">
        <v>226</v>
      </c>
      <c r="C330" t="str">
        <f>VLOOKUP(B330,dictTech!$A$2:$B$32,2,FALSE)</f>
        <v>PV_utility_systems</v>
      </c>
      <c r="D330" t="s">
        <v>325</v>
      </c>
      <c r="E330">
        <v>13</v>
      </c>
      <c r="F330" t="s">
        <v>178</v>
      </c>
      <c r="G330">
        <v>1961</v>
      </c>
      <c r="H330">
        <v>1</v>
      </c>
    </row>
    <row r="331" spans="1:8">
      <c r="A331" t="s">
        <v>693</v>
      </c>
      <c r="B331" t="s">
        <v>226</v>
      </c>
      <c r="C331" t="str">
        <f>VLOOKUP(B331,dictTech!$A$2:$B$32,2,FALSE)</f>
        <v>PV_utility_systems</v>
      </c>
      <c r="D331" t="s">
        <v>325</v>
      </c>
      <c r="E331">
        <v>10</v>
      </c>
      <c r="F331" t="s">
        <v>178</v>
      </c>
      <c r="G331">
        <v>1961</v>
      </c>
      <c r="H331">
        <v>1</v>
      </c>
    </row>
    <row r="332" spans="1:8">
      <c r="A332" t="s">
        <v>694</v>
      </c>
      <c r="B332" t="s">
        <v>226</v>
      </c>
      <c r="C332" t="str">
        <f>VLOOKUP(B332,dictTech!$A$2:$B$32,2,FALSE)</f>
        <v>PV_utility_systems</v>
      </c>
      <c r="D332" t="s">
        <v>325</v>
      </c>
      <c r="E332">
        <v>1</v>
      </c>
      <c r="F332" t="s">
        <v>178</v>
      </c>
      <c r="G332">
        <v>1961</v>
      </c>
      <c r="H332">
        <v>1</v>
      </c>
    </row>
    <row r="333" spans="1:8">
      <c r="A333" t="s">
        <v>695</v>
      </c>
      <c r="B333" t="s">
        <v>226</v>
      </c>
      <c r="C333" t="str">
        <f>VLOOKUP(B333,dictTech!$A$2:$B$32,2,FALSE)</f>
        <v>PV_utility_systems</v>
      </c>
      <c r="D333" t="s">
        <v>325</v>
      </c>
      <c r="E333">
        <v>9</v>
      </c>
      <c r="F333" t="s">
        <v>178</v>
      </c>
      <c r="G333">
        <v>1961</v>
      </c>
      <c r="H333">
        <v>1</v>
      </c>
    </row>
    <row r="334" spans="1:8">
      <c r="A334" t="s">
        <v>696</v>
      </c>
      <c r="B334" t="s">
        <v>226</v>
      </c>
      <c r="C334" t="str">
        <f>VLOOKUP(B334,dictTech!$A$2:$B$32,2,FALSE)</f>
        <v>PV_utility_systems</v>
      </c>
      <c r="D334" t="s">
        <v>325</v>
      </c>
      <c r="E334">
        <v>5</v>
      </c>
      <c r="F334" t="s">
        <v>178</v>
      </c>
      <c r="G334">
        <v>1961</v>
      </c>
      <c r="H334">
        <v>1</v>
      </c>
    </row>
    <row r="335" spans="1:8">
      <c r="A335" t="s">
        <v>697</v>
      </c>
      <c r="B335" t="s">
        <v>226</v>
      </c>
      <c r="C335" t="str">
        <f>VLOOKUP(B335,dictTech!$A$2:$B$32,2,FALSE)</f>
        <v>PV_utility_systems</v>
      </c>
      <c r="D335" t="s">
        <v>325</v>
      </c>
      <c r="E335">
        <v>2</v>
      </c>
      <c r="F335" t="s">
        <v>178</v>
      </c>
      <c r="G335">
        <v>1961</v>
      </c>
      <c r="H335">
        <v>1</v>
      </c>
    </row>
    <row r="336" spans="1:8">
      <c r="A336" t="s">
        <v>698</v>
      </c>
      <c r="B336" t="s">
        <v>226</v>
      </c>
      <c r="C336" t="str">
        <f>VLOOKUP(B336,dictTech!$A$2:$B$32,2,FALSE)</f>
        <v>PV_utility_systems</v>
      </c>
      <c r="D336" t="s">
        <v>325</v>
      </c>
      <c r="E336">
        <v>12</v>
      </c>
      <c r="F336" t="s">
        <v>178</v>
      </c>
      <c r="G336">
        <v>1961</v>
      </c>
      <c r="H336">
        <v>1</v>
      </c>
    </row>
    <row r="337" spans="1:8">
      <c r="A337" t="s">
        <v>699</v>
      </c>
      <c r="B337" t="s">
        <v>226</v>
      </c>
      <c r="C337" t="str">
        <f>VLOOKUP(B337,dictTech!$A$2:$B$32,2,FALSE)</f>
        <v>PV_utility_systems</v>
      </c>
      <c r="D337" t="s">
        <v>325</v>
      </c>
      <c r="E337">
        <v>10</v>
      </c>
      <c r="F337" t="s">
        <v>178</v>
      </c>
      <c r="G337">
        <v>1961</v>
      </c>
      <c r="H337">
        <v>1</v>
      </c>
    </row>
    <row r="338" spans="1:8">
      <c r="A338" t="s">
        <v>700</v>
      </c>
      <c r="B338" t="s">
        <v>226</v>
      </c>
      <c r="C338" t="str">
        <f>VLOOKUP(B338,dictTech!$A$2:$B$32,2,FALSE)</f>
        <v>PV_utility_systems</v>
      </c>
      <c r="D338" t="s">
        <v>325</v>
      </c>
      <c r="E338">
        <v>7</v>
      </c>
      <c r="F338" t="s">
        <v>178</v>
      </c>
      <c r="G338">
        <v>1961</v>
      </c>
      <c r="H338">
        <v>1</v>
      </c>
    </row>
    <row r="339" spans="1:8">
      <c r="A339" t="s">
        <v>701</v>
      </c>
      <c r="B339" t="s">
        <v>226</v>
      </c>
      <c r="C339" t="str">
        <f>VLOOKUP(B339,dictTech!$A$2:$B$32,2,FALSE)</f>
        <v>PV_utility_systems</v>
      </c>
      <c r="D339" t="s">
        <v>325</v>
      </c>
      <c r="E339">
        <v>2</v>
      </c>
      <c r="F339" t="s">
        <v>178</v>
      </c>
      <c r="G339">
        <v>1961</v>
      </c>
      <c r="H339">
        <v>1</v>
      </c>
    </row>
    <row r="340" spans="1:8">
      <c r="A340" t="s">
        <v>702</v>
      </c>
      <c r="B340" t="s">
        <v>226</v>
      </c>
      <c r="C340" t="str">
        <f>VLOOKUP(B340,dictTech!$A$2:$B$32,2,FALSE)</f>
        <v>PV_utility_systems</v>
      </c>
      <c r="D340" t="s">
        <v>325</v>
      </c>
      <c r="E340">
        <v>4</v>
      </c>
      <c r="F340" t="s">
        <v>178</v>
      </c>
      <c r="G340">
        <v>1961</v>
      </c>
      <c r="H340">
        <v>1</v>
      </c>
    </row>
    <row r="341" spans="1:8">
      <c r="A341" t="s">
        <v>685</v>
      </c>
      <c r="B341" t="s">
        <v>226</v>
      </c>
      <c r="C341" t="str">
        <f>VLOOKUP(B341,dictTech!$A$2:$B$32,2,FALSE)</f>
        <v>PV_utility_systems</v>
      </c>
      <c r="D341" t="s">
        <v>325</v>
      </c>
      <c r="E341">
        <v>7</v>
      </c>
      <c r="F341" t="s">
        <v>178</v>
      </c>
      <c r="G341">
        <v>1961</v>
      </c>
      <c r="H341">
        <v>1</v>
      </c>
    </row>
    <row r="342" spans="1:8">
      <c r="A342" t="s">
        <v>703</v>
      </c>
      <c r="B342" t="s">
        <v>226</v>
      </c>
      <c r="C342" t="str">
        <f>VLOOKUP(B342,dictTech!$A$2:$B$32,2,FALSE)</f>
        <v>PV_utility_systems</v>
      </c>
      <c r="D342" t="s">
        <v>325</v>
      </c>
      <c r="E342">
        <v>4</v>
      </c>
      <c r="F342" t="s">
        <v>178</v>
      </c>
      <c r="G342">
        <v>1961</v>
      </c>
      <c r="H342">
        <v>1</v>
      </c>
    </row>
    <row r="343" spans="1:8">
      <c r="A343" t="s">
        <v>686</v>
      </c>
      <c r="B343" t="s">
        <v>226</v>
      </c>
      <c r="C343" t="str">
        <f>VLOOKUP(B343,dictTech!$A$2:$B$32,2,FALSE)</f>
        <v>PV_utility_systems</v>
      </c>
      <c r="D343" t="s">
        <v>325</v>
      </c>
      <c r="E343">
        <v>5</v>
      </c>
      <c r="F343" t="s">
        <v>178</v>
      </c>
      <c r="G343">
        <v>1961</v>
      </c>
      <c r="H343">
        <v>1</v>
      </c>
    </row>
    <row r="344" spans="1:8">
      <c r="A344" t="s">
        <v>687</v>
      </c>
      <c r="B344" t="s">
        <v>226</v>
      </c>
      <c r="C344" t="str">
        <f>VLOOKUP(B344,dictTech!$A$2:$B$32,2,FALSE)</f>
        <v>PV_utility_systems</v>
      </c>
      <c r="D344" t="s">
        <v>325</v>
      </c>
      <c r="E344">
        <v>5</v>
      </c>
      <c r="F344" t="s">
        <v>178</v>
      </c>
      <c r="G344">
        <v>1961</v>
      </c>
      <c r="H344">
        <v>1</v>
      </c>
    </row>
    <row r="345" spans="1:8">
      <c r="A345" t="s">
        <v>688</v>
      </c>
      <c r="B345" t="s">
        <v>226</v>
      </c>
      <c r="C345" t="str">
        <f>VLOOKUP(B345,dictTech!$A$2:$B$32,2,FALSE)</f>
        <v>PV_utility_systems</v>
      </c>
      <c r="D345" t="s">
        <v>325</v>
      </c>
      <c r="E345">
        <v>9</v>
      </c>
      <c r="F345" t="s">
        <v>178</v>
      </c>
      <c r="G345">
        <v>1961</v>
      </c>
      <c r="H345">
        <v>1</v>
      </c>
    </row>
    <row r="346" spans="1:8">
      <c r="A346" t="s">
        <v>689</v>
      </c>
      <c r="B346" t="s">
        <v>226</v>
      </c>
      <c r="C346" t="str">
        <f>VLOOKUP(B346,dictTech!$A$2:$B$32,2,FALSE)</f>
        <v>PV_utility_systems</v>
      </c>
      <c r="D346" t="s">
        <v>325</v>
      </c>
      <c r="E346">
        <v>9</v>
      </c>
      <c r="F346" t="s">
        <v>178</v>
      </c>
      <c r="G346">
        <v>1961</v>
      </c>
      <c r="H346">
        <v>1</v>
      </c>
    </row>
    <row r="347" spans="1:8">
      <c r="A347" t="s">
        <v>690</v>
      </c>
      <c r="B347" t="s">
        <v>226</v>
      </c>
      <c r="C347" t="str">
        <f>VLOOKUP(B347,dictTech!$A$2:$B$32,2,FALSE)</f>
        <v>PV_utility_systems</v>
      </c>
      <c r="D347" t="s">
        <v>325</v>
      </c>
      <c r="E347">
        <v>2</v>
      </c>
      <c r="F347" t="s">
        <v>178</v>
      </c>
      <c r="G347">
        <v>1961</v>
      </c>
      <c r="H347">
        <v>1</v>
      </c>
    </row>
    <row r="348" spans="1:8">
      <c r="A348" t="s">
        <v>691</v>
      </c>
      <c r="B348" t="s">
        <v>226</v>
      </c>
      <c r="C348" t="str">
        <f>VLOOKUP(B348,dictTech!$A$2:$B$32,2,FALSE)</f>
        <v>PV_utility_systems</v>
      </c>
      <c r="D348" t="s">
        <v>325</v>
      </c>
      <c r="E348">
        <v>2</v>
      </c>
      <c r="F348" t="s">
        <v>178</v>
      </c>
      <c r="G348">
        <v>1961</v>
      </c>
      <c r="H348">
        <v>1</v>
      </c>
    </row>
    <row r="349" spans="1:8">
      <c r="A349" t="s">
        <v>692</v>
      </c>
      <c r="B349" t="s">
        <v>226</v>
      </c>
      <c r="C349" t="str">
        <f>VLOOKUP(B349,dictTech!$A$2:$B$32,2,FALSE)</f>
        <v>PV_utility_systems</v>
      </c>
      <c r="D349" t="s">
        <v>325</v>
      </c>
      <c r="E349">
        <v>14</v>
      </c>
      <c r="F349" t="s">
        <v>178</v>
      </c>
      <c r="G349">
        <v>1961</v>
      </c>
      <c r="H349">
        <v>1</v>
      </c>
    </row>
    <row r="350" spans="1:8" hidden="1">
      <c r="A350" t="s">
        <v>633</v>
      </c>
      <c r="B350" t="s">
        <v>622</v>
      </c>
      <c r="C350" t="str">
        <f>VLOOKUP(B350,dictTech!$A$2:$B$32,2,FALSE)</f>
        <v>Fuel oil PGT</v>
      </c>
      <c r="D350" t="s">
        <v>325</v>
      </c>
      <c r="E350">
        <v>17</v>
      </c>
      <c r="F350" t="s">
        <v>178</v>
      </c>
      <c r="G350">
        <v>120</v>
      </c>
      <c r="H350">
        <v>0.36399999999999999</v>
      </c>
    </row>
    <row r="351" spans="1:8" hidden="1">
      <c r="A351" t="s">
        <v>502</v>
      </c>
      <c r="B351" t="s">
        <v>323</v>
      </c>
      <c r="C351" t="str">
        <f>VLOOKUP(B351,dictTech!$A$2:$B$32,2,FALSE)</f>
        <v>Coal PSC</v>
      </c>
      <c r="D351" t="s">
        <v>325</v>
      </c>
      <c r="E351">
        <v>12</v>
      </c>
      <c r="F351" t="s">
        <v>178</v>
      </c>
      <c r="G351">
        <v>510</v>
      </c>
      <c r="H351">
        <v>0.40500000000000003</v>
      </c>
    </row>
    <row r="352" spans="1:8" hidden="1">
      <c r="A352" t="s">
        <v>448</v>
      </c>
      <c r="B352" t="s">
        <v>192</v>
      </c>
      <c r="C352" t="str">
        <f>VLOOKUP(B352,dictTech!$A$2:$B$32,2,FALSE)</f>
        <v>OCGT</v>
      </c>
      <c r="D352" t="s">
        <v>325</v>
      </c>
      <c r="E352">
        <v>27</v>
      </c>
      <c r="F352" t="s">
        <v>178</v>
      </c>
      <c r="G352">
        <v>622</v>
      </c>
      <c r="H352">
        <v>0.36</v>
      </c>
    </row>
    <row r="353" spans="1:8" hidden="1">
      <c r="A353" t="s">
        <v>589</v>
      </c>
      <c r="B353" t="s">
        <v>227</v>
      </c>
      <c r="C353" t="str">
        <f>VLOOKUP(B353,dictTech!$A$2:$B$32,2,FALSE)</f>
        <v>Hydropower_reservoir_medium</v>
      </c>
      <c r="D353" t="s">
        <v>325</v>
      </c>
      <c r="E353">
        <v>10</v>
      </c>
      <c r="F353" t="s">
        <v>178</v>
      </c>
      <c r="G353">
        <v>85.3</v>
      </c>
      <c r="H353">
        <v>0.8</v>
      </c>
    </row>
    <row r="354" spans="1:8" hidden="1">
      <c r="A354" t="s">
        <v>477</v>
      </c>
      <c r="B354" t="s">
        <v>323</v>
      </c>
      <c r="C354" t="str">
        <f>VLOOKUP(B354,dictTech!$A$2:$B$32,2,FALSE)</f>
        <v>Coal PSC</v>
      </c>
      <c r="D354" t="s">
        <v>325</v>
      </c>
      <c r="E354">
        <v>8</v>
      </c>
      <c r="F354" t="s">
        <v>178</v>
      </c>
      <c r="G354">
        <v>194</v>
      </c>
      <c r="H354">
        <v>0.40799999999999997</v>
      </c>
    </row>
    <row r="355" spans="1:8" hidden="1">
      <c r="A355" t="s">
        <v>439</v>
      </c>
      <c r="B355" t="s">
        <v>166</v>
      </c>
      <c r="C355" t="str">
        <f>VLOOKUP(B355,dictTech!$A$2:$B$32,2,FALSE)</f>
        <v>CCGT</v>
      </c>
      <c r="D355" t="s">
        <v>325</v>
      </c>
      <c r="E355">
        <v>19</v>
      </c>
      <c r="F355" t="s">
        <v>178</v>
      </c>
      <c r="G355">
        <v>420.9</v>
      </c>
      <c r="H355">
        <v>0.57599999999999996</v>
      </c>
    </row>
    <row r="356" spans="1:8" hidden="1">
      <c r="A356" t="s">
        <v>438</v>
      </c>
      <c r="B356" t="s">
        <v>166</v>
      </c>
      <c r="C356" t="str">
        <f>VLOOKUP(B356,dictTech!$A$2:$B$32,2,FALSE)</f>
        <v>CCGT</v>
      </c>
      <c r="D356" t="s">
        <v>325</v>
      </c>
      <c r="E356">
        <v>29</v>
      </c>
      <c r="F356" t="s">
        <v>178</v>
      </c>
      <c r="G356">
        <v>417.1</v>
      </c>
      <c r="H356">
        <v>0.57599999999999996</v>
      </c>
    </row>
    <row r="357" spans="1:8" hidden="1">
      <c r="A357" t="s">
        <v>513</v>
      </c>
      <c r="B357" t="s">
        <v>323</v>
      </c>
      <c r="C357" t="str">
        <f>VLOOKUP(B357,dictTech!$A$2:$B$32,2,FALSE)</f>
        <v>Coal PSC</v>
      </c>
      <c r="D357" t="s">
        <v>325</v>
      </c>
      <c r="E357">
        <v>30</v>
      </c>
      <c r="F357" t="s">
        <v>178</v>
      </c>
      <c r="G357">
        <v>746</v>
      </c>
      <c r="H357">
        <v>0.45800000000000002</v>
      </c>
    </row>
    <row r="358" spans="1:8" hidden="1">
      <c r="A358" t="s">
        <v>446</v>
      </c>
      <c r="B358" t="s">
        <v>166</v>
      </c>
      <c r="C358" t="str">
        <f>VLOOKUP(B358,dictTech!$A$2:$B$32,2,FALSE)</f>
        <v>CCGT</v>
      </c>
      <c r="D358" t="s">
        <v>325</v>
      </c>
      <c r="E358">
        <v>27</v>
      </c>
      <c r="F358" t="s">
        <v>178</v>
      </c>
      <c r="G358">
        <v>545</v>
      </c>
      <c r="H358">
        <v>0.59</v>
      </c>
    </row>
    <row r="359" spans="1:8" hidden="1">
      <c r="A359" t="s">
        <v>377</v>
      </c>
      <c r="B359" t="s">
        <v>192</v>
      </c>
      <c r="C359" t="str">
        <f>VLOOKUP(B359,dictTech!$A$2:$B$32,2,FALSE)</f>
        <v>OCGT</v>
      </c>
      <c r="D359" t="s">
        <v>325</v>
      </c>
      <c r="E359">
        <v>20</v>
      </c>
      <c r="F359" t="s">
        <v>178</v>
      </c>
      <c r="G359">
        <v>82</v>
      </c>
      <c r="H359">
        <v>0.35099999999999998</v>
      </c>
    </row>
    <row r="360" spans="1:8" hidden="1">
      <c r="A360" t="s">
        <v>603</v>
      </c>
      <c r="B360" t="s">
        <v>227</v>
      </c>
      <c r="C360" t="str">
        <f>VLOOKUP(B360,dictTech!$A$2:$B$32,2,FALSE)</f>
        <v>Hydropower_reservoir_medium</v>
      </c>
      <c r="D360" t="s">
        <v>325</v>
      </c>
      <c r="E360">
        <v>21</v>
      </c>
      <c r="F360" t="s">
        <v>178</v>
      </c>
      <c r="G360">
        <v>124</v>
      </c>
      <c r="H360">
        <v>0.8</v>
      </c>
    </row>
    <row r="361" spans="1:8" hidden="1">
      <c r="A361" t="s">
        <v>617</v>
      </c>
      <c r="B361" t="s">
        <v>227</v>
      </c>
      <c r="C361" t="str">
        <f>VLOOKUP(B361,dictTech!$A$2:$B$32,2,FALSE)</f>
        <v>Hydropower_reservoir_medium</v>
      </c>
      <c r="D361" t="s">
        <v>325</v>
      </c>
      <c r="E361">
        <v>38</v>
      </c>
      <c r="F361" t="s">
        <v>178</v>
      </c>
      <c r="G361">
        <v>480</v>
      </c>
      <c r="H361">
        <v>0.75</v>
      </c>
    </row>
    <row r="362" spans="1:8" hidden="1">
      <c r="A362" t="s">
        <v>605</v>
      </c>
      <c r="B362" t="s">
        <v>227</v>
      </c>
      <c r="C362" t="str">
        <f>VLOOKUP(B362,dictTech!$A$2:$B$32,2,FALSE)</f>
        <v>Hydropower_reservoir_medium</v>
      </c>
      <c r="D362" t="s">
        <v>325</v>
      </c>
      <c r="E362">
        <v>18</v>
      </c>
      <c r="F362" t="s">
        <v>178</v>
      </c>
      <c r="G362">
        <v>143</v>
      </c>
      <c r="H362">
        <v>0.75</v>
      </c>
    </row>
    <row r="363" spans="1:8" hidden="1">
      <c r="A363" t="s">
        <v>471</v>
      </c>
      <c r="B363" t="s">
        <v>323</v>
      </c>
      <c r="C363" t="str">
        <f>VLOOKUP(B363,dictTech!$A$2:$B$32,2,FALSE)</f>
        <v>Coal PSC</v>
      </c>
      <c r="D363" t="s">
        <v>325</v>
      </c>
      <c r="E363">
        <v>21</v>
      </c>
      <c r="F363" t="s">
        <v>178</v>
      </c>
      <c r="G363">
        <v>137</v>
      </c>
      <c r="H363">
        <v>0.40799999999999997</v>
      </c>
    </row>
    <row r="364" spans="1:8" hidden="1">
      <c r="A364" t="s">
        <v>464</v>
      </c>
      <c r="B364" t="s">
        <v>323</v>
      </c>
      <c r="C364" t="str">
        <f>VLOOKUP(B364,dictTech!$A$2:$B$32,2,FALSE)</f>
        <v>Coal PSC</v>
      </c>
      <c r="D364" t="s">
        <v>325</v>
      </c>
      <c r="E364">
        <v>34</v>
      </c>
      <c r="F364" t="s">
        <v>178</v>
      </c>
      <c r="G364">
        <v>123</v>
      </c>
      <c r="H364">
        <v>0.40799999999999997</v>
      </c>
    </row>
    <row r="365" spans="1:8" hidden="1">
      <c r="A365" t="s">
        <v>618</v>
      </c>
      <c r="B365" t="s">
        <v>227</v>
      </c>
      <c r="C365" t="str">
        <f>VLOOKUP(B365,dictTech!$A$2:$B$32,2,FALSE)</f>
        <v>Hydropower_reservoir_medium</v>
      </c>
      <c r="D365" t="s">
        <v>325</v>
      </c>
      <c r="E365">
        <v>21</v>
      </c>
      <c r="F365" t="s">
        <v>178</v>
      </c>
      <c r="G365">
        <v>910</v>
      </c>
      <c r="H365">
        <v>0.75</v>
      </c>
    </row>
    <row r="366" spans="1:8" hidden="1">
      <c r="A366" t="s">
        <v>505</v>
      </c>
      <c r="B366" t="s">
        <v>323</v>
      </c>
      <c r="C366" t="str">
        <f>VLOOKUP(B366,dictTech!$A$2:$B$32,2,FALSE)</f>
        <v>Coal PSC</v>
      </c>
      <c r="D366" t="s">
        <v>325</v>
      </c>
      <c r="E366">
        <v>3</v>
      </c>
      <c r="F366" t="s">
        <v>178</v>
      </c>
      <c r="G366">
        <v>655.6</v>
      </c>
      <c r="H366">
        <v>0.36499999999999999</v>
      </c>
    </row>
    <row r="367" spans="1:8" hidden="1">
      <c r="A367" t="s">
        <v>554</v>
      </c>
      <c r="B367" t="s">
        <v>525</v>
      </c>
      <c r="C367" t="str">
        <f>VLOOKUP(B367,dictTech!$A$2:$B$32,2,FALSE)</f>
        <v>Lignite PSC</v>
      </c>
      <c r="D367" t="s">
        <v>325</v>
      </c>
      <c r="E367">
        <v>19</v>
      </c>
      <c r="F367" t="s">
        <v>178</v>
      </c>
      <c r="G367">
        <v>592</v>
      </c>
      <c r="H367">
        <v>0.34</v>
      </c>
    </row>
    <row r="368" spans="1:8" hidden="1">
      <c r="A368" t="s">
        <v>553</v>
      </c>
      <c r="B368" t="s">
        <v>525</v>
      </c>
      <c r="C368" t="str">
        <f>VLOOKUP(B368,dictTech!$A$2:$B$32,2,FALSE)</f>
        <v>Lignite PSC</v>
      </c>
      <c r="D368" t="s">
        <v>325</v>
      </c>
      <c r="E368">
        <v>11</v>
      </c>
      <c r="F368" t="s">
        <v>178</v>
      </c>
      <c r="G368">
        <v>592</v>
      </c>
      <c r="H368">
        <v>0.33800000000000002</v>
      </c>
    </row>
    <row r="369" spans="1:9" hidden="1">
      <c r="A369" t="s">
        <v>541</v>
      </c>
      <c r="B369" t="s">
        <v>525</v>
      </c>
      <c r="C369" t="str">
        <f>VLOOKUP(B369,dictTech!$A$2:$B$32,2,FALSE)</f>
        <v>Lignite PSC</v>
      </c>
      <c r="D369" t="s">
        <v>325</v>
      </c>
      <c r="E369">
        <v>36</v>
      </c>
      <c r="F369" t="s">
        <v>178</v>
      </c>
      <c r="G369">
        <v>312</v>
      </c>
      <c r="H369">
        <v>0.316</v>
      </c>
    </row>
    <row r="370" spans="1:9" hidden="1">
      <c r="A370" t="s">
        <v>540</v>
      </c>
      <c r="B370" t="s">
        <v>525</v>
      </c>
      <c r="C370" t="str">
        <f>VLOOKUP(B370,dictTech!$A$2:$B$32,2,FALSE)</f>
        <v>Lignite PSC</v>
      </c>
      <c r="D370" t="s">
        <v>325</v>
      </c>
      <c r="E370">
        <v>19</v>
      </c>
      <c r="F370" t="s">
        <v>178</v>
      </c>
      <c r="G370">
        <v>304</v>
      </c>
      <c r="H370">
        <v>0.32100000000000001</v>
      </c>
    </row>
    <row r="371" spans="1:9" hidden="1">
      <c r="A371" t="s">
        <v>422</v>
      </c>
      <c r="B371" t="s">
        <v>192</v>
      </c>
      <c r="C371" t="str">
        <f>VLOOKUP(B371,dictTech!$A$2:$B$32,2,FALSE)</f>
        <v>OCGT</v>
      </c>
      <c r="D371" t="s">
        <v>325</v>
      </c>
      <c r="E371">
        <v>25</v>
      </c>
      <c r="F371" t="s">
        <v>178</v>
      </c>
      <c r="G371">
        <v>272</v>
      </c>
      <c r="H371">
        <v>0.39600000000000002</v>
      </c>
    </row>
    <row r="372" spans="1:9" hidden="1">
      <c r="A372" t="s">
        <v>421</v>
      </c>
      <c r="B372" t="s">
        <v>192</v>
      </c>
      <c r="C372" t="str">
        <f>VLOOKUP(B372,dictTech!$A$2:$B$32,2,FALSE)</f>
        <v>OCGT</v>
      </c>
      <c r="D372" t="s">
        <v>325</v>
      </c>
      <c r="E372">
        <v>2</v>
      </c>
      <c r="F372" t="s">
        <v>178</v>
      </c>
      <c r="G372">
        <v>272</v>
      </c>
      <c r="H372">
        <v>0.39600000000000002</v>
      </c>
    </row>
    <row r="373" spans="1:9" hidden="1">
      <c r="A373" t="s">
        <v>587</v>
      </c>
      <c r="B373" t="s">
        <v>227</v>
      </c>
      <c r="C373" t="str">
        <f>VLOOKUP(B373,dictTech!$A$2:$B$32,2,FALSE)</f>
        <v>Hydropower_reservoir_medium</v>
      </c>
      <c r="D373" t="s">
        <v>325</v>
      </c>
      <c r="E373">
        <v>20</v>
      </c>
      <c r="F373" t="s">
        <v>178</v>
      </c>
      <c r="G373">
        <v>79.7</v>
      </c>
      <c r="H373">
        <v>0.8</v>
      </c>
    </row>
    <row r="374" spans="1:9" hidden="1">
      <c r="A374" t="s">
        <v>516</v>
      </c>
      <c r="B374" t="s">
        <v>323</v>
      </c>
      <c r="C374" t="str">
        <f>VLOOKUP(B374,dictTech!$A$2:$B$32,2,FALSE)</f>
        <v>Coal PSC</v>
      </c>
      <c r="D374" t="s">
        <v>325</v>
      </c>
      <c r="E374">
        <v>4</v>
      </c>
      <c r="F374" t="s">
        <v>178</v>
      </c>
      <c r="G374">
        <v>765</v>
      </c>
      <c r="H374">
        <v>0.46</v>
      </c>
    </row>
    <row r="375" spans="1:9" hidden="1">
      <c r="A375" t="s">
        <v>515</v>
      </c>
      <c r="B375" t="s">
        <v>323</v>
      </c>
      <c r="C375" t="str">
        <f>VLOOKUP(B375,dictTech!$A$2:$B$32,2,FALSE)</f>
        <v>Coal PSC</v>
      </c>
      <c r="D375" t="s">
        <v>325</v>
      </c>
      <c r="E375">
        <v>17</v>
      </c>
      <c r="F375" t="s">
        <v>178</v>
      </c>
      <c r="G375">
        <v>765</v>
      </c>
      <c r="H375">
        <v>0.46</v>
      </c>
    </row>
    <row r="376" spans="1:9" hidden="1">
      <c r="A376" t="s">
        <v>514</v>
      </c>
      <c r="B376" t="s">
        <v>323</v>
      </c>
      <c r="C376" t="str">
        <f>VLOOKUP(B376,dictTech!$A$2:$B$32,2,FALSE)</f>
        <v>Coal PSC</v>
      </c>
      <c r="D376" t="s">
        <v>325</v>
      </c>
      <c r="E376">
        <v>18</v>
      </c>
      <c r="F376" t="s">
        <v>178</v>
      </c>
      <c r="G376">
        <v>757</v>
      </c>
      <c r="H376">
        <v>0.36499999999999999</v>
      </c>
    </row>
    <row r="377" spans="1:9" hidden="1">
      <c r="A377" t="s">
        <v>637</v>
      </c>
      <c r="B377" t="s">
        <v>622</v>
      </c>
      <c r="C377" t="str">
        <f>VLOOKUP(B377,dictTech!$A$2:$B$32,2,FALSE)</f>
        <v>Fuel oil PGT</v>
      </c>
      <c r="D377" t="s">
        <v>325</v>
      </c>
      <c r="E377">
        <v>18</v>
      </c>
      <c r="F377" t="s">
        <v>178</v>
      </c>
      <c r="G377">
        <v>276</v>
      </c>
      <c r="H377">
        <v>0.36</v>
      </c>
    </row>
    <row r="378" spans="1:9" hidden="1">
      <c r="A378" t="s">
        <v>395</v>
      </c>
      <c r="B378" t="s">
        <v>192</v>
      </c>
      <c r="C378" t="str">
        <f>VLOOKUP(B378,dictTech!$A$2:$B$32,2,FALSE)</f>
        <v>OCGT</v>
      </c>
      <c r="D378" t="s">
        <v>325</v>
      </c>
      <c r="E378">
        <v>27</v>
      </c>
      <c r="F378" t="s">
        <v>178</v>
      </c>
      <c r="G378">
        <v>109.5</v>
      </c>
      <c r="H378">
        <v>0.39200000000000002</v>
      </c>
    </row>
    <row r="379" spans="1:9" hidden="1">
      <c r="A379" t="s">
        <v>614</v>
      </c>
      <c r="B379" t="s">
        <v>227</v>
      </c>
      <c r="C379" t="str">
        <f>VLOOKUP(B379,dictTech!$A$2:$B$32,2,FALSE)</f>
        <v>Hydropower_reservoir_medium</v>
      </c>
      <c r="D379" t="s">
        <v>325</v>
      </c>
      <c r="E379">
        <v>31</v>
      </c>
      <c r="F379" t="s">
        <v>178</v>
      </c>
      <c r="G379">
        <v>220</v>
      </c>
      <c r="H379">
        <v>0.75</v>
      </c>
    </row>
    <row r="380" spans="1:9" hidden="1">
      <c r="A380" t="s">
        <v>500</v>
      </c>
      <c r="B380" t="s">
        <v>323</v>
      </c>
      <c r="C380" t="str">
        <f>VLOOKUP(B380,dictTech!$A$2:$B$32,2,FALSE)</f>
        <v>Coal PSC</v>
      </c>
      <c r="D380" t="s">
        <v>325</v>
      </c>
      <c r="E380">
        <v>16</v>
      </c>
      <c r="F380" t="s">
        <v>178</v>
      </c>
      <c r="G380">
        <v>472</v>
      </c>
      <c r="H380">
        <v>0.45300000000000001</v>
      </c>
    </row>
    <row r="381" spans="1:9" hidden="1">
      <c r="A381" t="s">
        <v>790</v>
      </c>
      <c r="B381" t="s">
        <v>312</v>
      </c>
      <c r="C381" t="s">
        <v>312</v>
      </c>
      <c r="D381" t="s">
        <v>325</v>
      </c>
      <c r="E381">
        <v>3</v>
      </c>
      <c r="F381" t="s">
        <v>791</v>
      </c>
      <c r="G381">
        <v>1</v>
      </c>
      <c r="H381">
        <v>0.9</v>
      </c>
      <c r="I381">
        <v>0.9</v>
      </c>
    </row>
    <row r="382" spans="1:9" hidden="1"/>
    <row r="383" spans="1:9" hidden="1"/>
    <row r="384" spans="1:9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</sheetData>
  <autoFilter ref="A1:H440" xr:uid="{1FE4DC13-919A-4B47-9E14-AE482769A3BB}">
    <filterColumn colId="1">
      <filters>
        <filter val="Photovoltaic PGT"/>
      </filters>
    </filterColumn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246C-DF07-468D-B2AC-C196D9990CE7}">
  <sheetPr>
    <tabColor theme="7" tint="0.79998168889431442"/>
  </sheetPr>
  <dimension ref="A1:I976"/>
  <sheetViews>
    <sheetView zoomScaleNormal="100" workbookViewId="0">
      <pane ySplit="1" topLeftCell="A949" activePane="bottomLeft" state="frozen"/>
      <selection pane="bottomLeft" activeCell="I976" sqref="I976"/>
    </sheetView>
  </sheetViews>
  <sheetFormatPr defaultRowHeight="15"/>
  <cols>
    <col min="1" max="1" width="25.140625" customWidth="1"/>
    <col min="2" max="2" width="18.140625" customWidth="1"/>
    <col min="3" max="3" width="19.42578125" customWidth="1"/>
    <col min="6" max="6" width="21.7109375" customWidth="1"/>
    <col min="7" max="7" width="25" customWidth="1"/>
    <col min="14" max="14" width="17" customWidth="1"/>
  </cols>
  <sheetData>
    <row r="1" spans="1:9">
      <c r="A1" t="s">
        <v>0</v>
      </c>
      <c r="B1" t="s">
        <v>708</v>
      </c>
      <c r="C1" t="s">
        <v>251</v>
      </c>
      <c r="D1" t="s">
        <v>317</v>
      </c>
      <c r="E1" t="s">
        <v>318</v>
      </c>
      <c r="F1" t="s">
        <v>319</v>
      </c>
      <c r="G1" s="6" t="s">
        <v>729</v>
      </c>
      <c r="H1" t="s">
        <v>320</v>
      </c>
      <c r="I1" t="s">
        <v>777</v>
      </c>
    </row>
    <row r="2" spans="1:9">
      <c r="A2" t="s">
        <v>5480</v>
      </c>
      <c r="B2" t="s">
        <v>223</v>
      </c>
      <c r="C2" t="s">
        <v>179</v>
      </c>
      <c r="D2" t="s">
        <v>1</v>
      </c>
      <c r="E2">
        <v>16</v>
      </c>
      <c r="F2" t="s">
        <v>5479</v>
      </c>
      <c r="G2">
        <v>1.75</v>
      </c>
      <c r="H2">
        <v>0.3706875</v>
      </c>
    </row>
    <row r="3" spans="1:9">
      <c r="A3" t="s">
        <v>5485</v>
      </c>
      <c r="B3" t="s">
        <v>223</v>
      </c>
      <c r="C3" t="s">
        <v>179</v>
      </c>
      <c r="D3" t="s">
        <v>1</v>
      </c>
      <c r="E3">
        <v>6</v>
      </c>
      <c r="F3" t="s">
        <v>5484</v>
      </c>
      <c r="G3">
        <v>1.6</v>
      </c>
      <c r="H3">
        <v>0.3706875</v>
      </c>
    </row>
    <row r="4" spans="1:9">
      <c r="A4" t="s">
        <v>5488</v>
      </c>
      <c r="B4" t="s">
        <v>223</v>
      </c>
      <c r="C4" t="s">
        <v>179</v>
      </c>
      <c r="D4" t="s">
        <v>1</v>
      </c>
      <c r="E4">
        <v>5</v>
      </c>
      <c r="F4" t="s">
        <v>5487</v>
      </c>
      <c r="G4">
        <v>1</v>
      </c>
      <c r="H4">
        <v>0.3706875</v>
      </c>
    </row>
    <row r="5" spans="1:9">
      <c r="A5" t="s">
        <v>5492</v>
      </c>
      <c r="B5" t="s">
        <v>223</v>
      </c>
      <c r="C5" t="s">
        <v>179</v>
      </c>
      <c r="D5" t="s">
        <v>1</v>
      </c>
      <c r="E5">
        <v>14</v>
      </c>
      <c r="F5" t="s">
        <v>5491</v>
      </c>
      <c r="G5">
        <v>23</v>
      </c>
      <c r="H5">
        <v>0.3706875</v>
      </c>
    </row>
    <row r="6" spans="1:9">
      <c r="A6" t="s">
        <v>5495</v>
      </c>
      <c r="B6" t="s">
        <v>223</v>
      </c>
      <c r="C6" t="s">
        <v>179</v>
      </c>
      <c r="D6" t="s">
        <v>1</v>
      </c>
      <c r="E6">
        <v>11</v>
      </c>
      <c r="F6" t="s">
        <v>5491</v>
      </c>
      <c r="G6">
        <v>2.4</v>
      </c>
      <c r="H6">
        <v>0.3706875</v>
      </c>
    </row>
    <row r="7" spans="1:9">
      <c r="A7" t="s">
        <v>5501</v>
      </c>
      <c r="B7" t="s">
        <v>223</v>
      </c>
      <c r="C7" t="s">
        <v>179</v>
      </c>
      <c r="D7" t="s">
        <v>1</v>
      </c>
      <c r="E7">
        <v>8</v>
      </c>
      <c r="F7" t="s">
        <v>5498</v>
      </c>
      <c r="G7">
        <v>50</v>
      </c>
      <c r="H7">
        <v>0.3706875</v>
      </c>
    </row>
    <row r="8" spans="1:9">
      <c r="A8" t="s">
        <v>5504</v>
      </c>
      <c r="B8" t="s">
        <v>223</v>
      </c>
      <c r="C8" t="s">
        <v>179</v>
      </c>
      <c r="D8" t="s">
        <v>1</v>
      </c>
      <c r="E8">
        <v>17</v>
      </c>
      <c r="F8" t="s">
        <v>5503</v>
      </c>
      <c r="G8">
        <v>1.2</v>
      </c>
      <c r="H8">
        <v>0.3706875</v>
      </c>
    </row>
    <row r="9" spans="1:9">
      <c r="A9" t="s">
        <v>5510</v>
      </c>
      <c r="B9" t="s">
        <v>223</v>
      </c>
      <c r="C9" t="s">
        <v>179</v>
      </c>
      <c r="D9" t="s">
        <v>1</v>
      </c>
      <c r="E9">
        <v>14</v>
      </c>
      <c r="F9" t="s">
        <v>5507</v>
      </c>
      <c r="G9">
        <v>32</v>
      </c>
      <c r="H9">
        <v>0.3706875</v>
      </c>
    </row>
    <row r="10" spans="1:9">
      <c r="A10" t="s">
        <v>5510</v>
      </c>
      <c r="B10" t="s">
        <v>223</v>
      </c>
      <c r="C10" t="s">
        <v>179</v>
      </c>
      <c r="D10" t="s">
        <v>1</v>
      </c>
      <c r="E10">
        <v>22</v>
      </c>
      <c r="F10" t="s">
        <v>5511</v>
      </c>
      <c r="G10">
        <v>25</v>
      </c>
      <c r="H10">
        <v>0.3706875</v>
      </c>
    </row>
    <row r="11" spans="1:9">
      <c r="A11" t="s">
        <v>5517</v>
      </c>
      <c r="B11" t="s">
        <v>223</v>
      </c>
      <c r="C11" t="s">
        <v>179</v>
      </c>
      <c r="D11" t="s">
        <v>1</v>
      </c>
      <c r="E11">
        <v>6</v>
      </c>
      <c r="F11" t="s">
        <v>5514</v>
      </c>
      <c r="G11">
        <v>1070</v>
      </c>
      <c r="H11">
        <v>0.3706875</v>
      </c>
    </row>
    <row r="12" spans="1:9">
      <c r="A12" t="s">
        <v>5520</v>
      </c>
      <c r="B12" t="s">
        <v>223</v>
      </c>
      <c r="C12" t="s">
        <v>179</v>
      </c>
      <c r="D12" t="s">
        <v>1</v>
      </c>
      <c r="E12">
        <v>7</v>
      </c>
      <c r="F12" t="s">
        <v>5519</v>
      </c>
      <c r="G12">
        <v>731</v>
      </c>
      <c r="H12">
        <v>0.3706875</v>
      </c>
    </row>
    <row r="13" spans="1:9">
      <c r="A13" t="s">
        <v>5524</v>
      </c>
      <c r="B13" t="s">
        <v>323</v>
      </c>
      <c r="C13" t="s">
        <v>323</v>
      </c>
      <c r="D13" t="s">
        <v>1</v>
      </c>
      <c r="E13">
        <v>28</v>
      </c>
      <c r="F13" t="s">
        <v>5521</v>
      </c>
      <c r="G13">
        <v>600</v>
      </c>
      <c r="H13">
        <v>0.40862500000000002</v>
      </c>
    </row>
    <row r="14" spans="1:9">
      <c r="A14" t="s">
        <v>5528</v>
      </c>
      <c r="B14" t="s">
        <v>323</v>
      </c>
      <c r="C14" t="s">
        <v>323</v>
      </c>
      <c r="D14" t="s">
        <v>1</v>
      </c>
      <c r="E14">
        <v>7</v>
      </c>
      <c r="F14" t="s">
        <v>5521</v>
      </c>
      <c r="G14">
        <v>1560</v>
      </c>
      <c r="H14">
        <v>0.40862500000000002</v>
      </c>
    </row>
    <row r="15" spans="1:9">
      <c r="A15" t="s">
        <v>5531</v>
      </c>
      <c r="B15" t="s">
        <v>166</v>
      </c>
      <c r="C15" t="s">
        <v>166</v>
      </c>
      <c r="D15" t="s">
        <v>1</v>
      </c>
      <c r="E15">
        <v>121</v>
      </c>
      <c r="F15" t="s">
        <v>5514</v>
      </c>
      <c r="G15">
        <v>97</v>
      </c>
      <c r="H15">
        <v>0.54916417900000003</v>
      </c>
    </row>
    <row r="16" spans="1:9">
      <c r="A16" t="s">
        <v>5536</v>
      </c>
      <c r="B16" t="s">
        <v>166</v>
      </c>
      <c r="C16" t="s">
        <v>166</v>
      </c>
      <c r="D16" t="s">
        <v>1</v>
      </c>
      <c r="E16">
        <v>19</v>
      </c>
      <c r="F16" t="s">
        <v>5514</v>
      </c>
      <c r="G16">
        <v>80</v>
      </c>
      <c r="H16">
        <v>0.54916417900000003</v>
      </c>
    </row>
    <row r="17" spans="1:8">
      <c r="A17" t="s">
        <v>5539</v>
      </c>
      <c r="B17" t="s">
        <v>166</v>
      </c>
      <c r="C17" t="s">
        <v>166</v>
      </c>
      <c r="D17" t="s">
        <v>1</v>
      </c>
      <c r="E17">
        <v>18</v>
      </c>
      <c r="F17" t="s">
        <v>5514</v>
      </c>
      <c r="G17">
        <v>81</v>
      </c>
      <c r="H17">
        <v>0.54916417900000003</v>
      </c>
    </row>
    <row r="18" spans="1:8">
      <c r="A18" t="s">
        <v>5544</v>
      </c>
      <c r="B18" t="s">
        <v>166</v>
      </c>
      <c r="C18" t="s">
        <v>166</v>
      </c>
      <c r="D18" t="s">
        <v>1</v>
      </c>
      <c r="E18">
        <v>39</v>
      </c>
      <c r="F18" t="s">
        <v>5514</v>
      </c>
      <c r="G18">
        <v>25</v>
      </c>
      <c r="H18">
        <v>0.54916417900000003</v>
      </c>
    </row>
    <row r="19" spans="1:8">
      <c r="A19" t="s">
        <v>5546</v>
      </c>
      <c r="B19" t="s">
        <v>166</v>
      </c>
      <c r="C19" t="s">
        <v>166</v>
      </c>
      <c r="D19" t="s">
        <v>1</v>
      </c>
      <c r="E19">
        <v>39</v>
      </c>
      <c r="F19" t="s">
        <v>5514</v>
      </c>
      <c r="G19">
        <v>25</v>
      </c>
      <c r="H19">
        <v>0.54916417900000003</v>
      </c>
    </row>
    <row r="20" spans="1:8">
      <c r="A20" t="s">
        <v>5547</v>
      </c>
      <c r="B20" t="s">
        <v>166</v>
      </c>
      <c r="C20" t="s">
        <v>166</v>
      </c>
      <c r="D20" t="s">
        <v>1</v>
      </c>
      <c r="E20">
        <v>25</v>
      </c>
      <c r="F20" t="s">
        <v>5514</v>
      </c>
      <c r="G20">
        <v>220</v>
      </c>
      <c r="H20">
        <v>0.54916417900000003</v>
      </c>
    </row>
    <row r="21" spans="1:8">
      <c r="A21" t="s">
        <v>5551</v>
      </c>
      <c r="B21" t="s">
        <v>166</v>
      </c>
      <c r="C21" t="s">
        <v>166</v>
      </c>
      <c r="D21" t="s">
        <v>1</v>
      </c>
      <c r="E21">
        <v>27</v>
      </c>
      <c r="F21" t="s">
        <v>5498</v>
      </c>
      <c r="G21">
        <v>248</v>
      </c>
      <c r="H21">
        <v>0.54916417900000003</v>
      </c>
    </row>
    <row r="22" spans="1:8">
      <c r="A22" t="s">
        <v>5554</v>
      </c>
      <c r="B22" t="s">
        <v>166</v>
      </c>
      <c r="C22" t="s">
        <v>166</v>
      </c>
      <c r="D22" t="s">
        <v>1</v>
      </c>
      <c r="E22">
        <v>37</v>
      </c>
      <c r="F22" t="s">
        <v>5498</v>
      </c>
      <c r="G22">
        <v>103</v>
      </c>
      <c r="H22">
        <v>0.54916417900000003</v>
      </c>
    </row>
    <row r="23" spans="1:8">
      <c r="A23" t="s">
        <v>5556</v>
      </c>
      <c r="B23" t="s">
        <v>166</v>
      </c>
      <c r="C23" t="s">
        <v>166</v>
      </c>
      <c r="D23" t="s">
        <v>1</v>
      </c>
      <c r="E23">
        <v>32</v>
      </c>
      <c r="F23" t="s">
        <v>5498</v>
      </c>
      <c r="G23">
        <v>225</v>
      </c>
      <c r="H23">
        <v>0.54916417900000003</v>
      </c>
    </row>
    <row r="24" spans="1:8">
      <c r="A24" t="s">
        <v>5560</v>
      </c>
      <c r="B24" t="s">
        <v>166</v>
      </c>
      <c r="C24" t="s">
        <v>166</v>
      </c>
      <c r="D24" t="s">
        <v>1</v>
      </c>
      <c r="E24">
        <v>10</v>
      </c>
      <c r="F24" t="s">
        <v>5557</v>
      </c>
      <c r="G24">
        <v>435</v>
      </c>
      <c r="H24">
        <v>0.54916417900000003</v>
      </c>
    </row>
    <row r="25" spans="1:8">
      <c r="A25" t="s">
        <v>5562</v>
      </c>
      <c r="B25" t="s">
        <v>166</v>
      </c>
      <c r="C25" t="s">
        <v>166</v>
      </c>
      <c r="D25" t="s">
        <v>1</v>
      </c>
      <c r="E25">
        <v>10</v>
      </c>
      <c r="F25" t="s">
        <v>5557</v>
      </c>
      <c r="G25">
        <v>435</v>
      </c>
      <c r="H25">
        <v>0.54916417900000003</v>
      </c>
    </row>
    <row r="26" spans="1:8">
      <c r="A26" t="s">
        <v>5565</v>
      </c>
      <c r="B26" t="s">
        <v>166</v>
      </c>
      <c r="C26" t="s">
        <v>166</v>
      </c>
      <c r="D26" t="s">
        <v>1</v>
      </c>
      <c r="E26">
        <v>23</v>
      </c>
      <c r="F26" t="s">
        <v>5521</v>
      </c>
      <c r="G26">
        <v>230</v>
      </c>
      <c r="H26">
        <v>0.54916417900000003</v>
      </c>
    </row>
    <row r="27" spans="1:8">
      <c r="A27" t="s">
        <v>5569</v>
      </c>
      <c r="B27" t="s">
        <v>166</v>
      </c>
      <c r="C27" t="s">
        <v>166</v>
      </c>
      <c r="D27" t="s">
        <v>1</v>
      </c>
      <c r="E27">
        <v>14</v>
      </c>
      <c r="F27" t="s">
        <v>5521</v>
      </c>
      <c r="G27">
        <v>339</v>
      </c>
      <c r="H27">
        <v>0.54916417900000003</v>
      </c>
    </row>
    <row r="28" spans="1:8">
      <c r="A28" t="s">
        <v>5570</v>
      </c>
      <c r="B28" t="s">
        <v>166</v>
      </c>
      <c r="C28" t="s">
        <v>166</v>
      </c>
      <c r="D28" t="s">
        <v>1</v>
      </c>
      <c r="E28">
        <v>10</v>
      </c>
      <c r="F28" t="s">
        <v>5521</v>
      </c>
      <c r="G28">
        <v>426</v>
      </c>
      <c r="H28">
        <v>0.54916417900000003</v>
      </c>
    </row>
    <row r="29" spans="1:8">
      <c r="A29" t="s">
        <v>5573</v>
      </c>
      <c r="B29" t="s">
        <v>166</v>
      </c>
      <c r="C29" t="s">
        <v>166</v>
      </c>
      <c r="D29" t="s">
        <v>1</v>
      </c>
      <c r="E29">
        <v>10</v>
      </c>
      <c r="F29" t="s">
        <v>5521</v>
      </c>
      <c r="G29">
        <v>1304</v>
      </c>
      <c r="H29">
        <v>0.54916417900000003</v>
      </c>
    </row>
    <row r="30" spans="1:8">
      <c r="A30" t="s">
        <v>5577</v>
      </c>
      <c r="B30" t="s">
        <v>166</v>
      </c>
      <c r="C30" t="s">
        <v>166</v>
      </c>
      <c r="D30" t="s">
        <v>1</v>
      </c>
      <c r="E30">
        <v>47</v>
      </c>
      <c r="F30" t="s">
        <v>5574</v>
      </c>
      <c r="G30">
        <v>332</v>
      </c>
      <c r="H30">
        <v>0.54916417900000003</v>
      </c>
    </row>
    <row r="31" spans="1:8">
      <c r="A31" t="s">
        <v>5580</v>
      </c>
      <c r="B31" t="s">
        <v>166</v>
      </c>
      <c r="C31" t="s">
        <v>166</v>
      </c>
      <c r="D31" t="s">
        <v>1</v>
      </c>
      <c r="E31">
        <v>46</v>
      </c>
      <c r="F31" t="s">
        <v>5574</v>
      </c>
      <c r="G31">
        <v>332</v>
      </c>
      <c r="H31">
        <v>0.54916417900000003</v>
      </c>
    </row>
    <row r="32" spans="1:8">
      <c r="A32" t="s">
        <v>5582</v>
      </c>
      <c r="B32" t="s">
        <v>166</v>
      </c>
      <c r="C32" t="s">
        <v>166</v>
      </c>
      <c r="D32" t="s">
        <v>1</v>
      </c>
      <c r="E32">
        <v>44</v>
      </c>
      <c r="F32" t="s">
        <v>5574</v>
      </c>
      <c r="G32">
        <v>695</v>
      </c>
      <c r="H32">
        <v>0.54916417900000003</v>
      </c>
    </row>
    <row r="33" spans="1:8">
      <c r="A33" t="s">
        <v>5583</v>
      </c>
      <c r="B33" t="s">
        <v>166</v>
      </c>
      <c r="C33" t="s">
        <v>166</v>
      </c>
      <c r="D33" t="s">
        <v>1</v>
      </c>
      <c r="E33">
        <v>26</v>
      </c>
      <c r="F33" t="s">
        <v>5574</v>
      </c>
      <c r="G33">
        <v>350</v>
      </c>
      <c r="H33">
        <v>0.54916417900000003</v>
      </c>
    </row>
    <row r="34" spans="1:8">
      <c r="A34" t="s">
        <v>5584</v>
      </c>
      <c r="B34" t="s">
        <v>166</v>
      </c>
      <c r="C34" t="s">
        <v>166</v>
      </c>
      <c r="D34" t="s">
        <v>1</v>
      </c>
      <c r="E34">
        <v>26</v>
      </c>
      <c r="F34" t="s">
        <v>5574</v>
      </c>
      <c r="G34">
        <v>350</v>
      </c>
      <c r="H34">
        <v>0.54916417900000003</v>
      </c>
    </row>
    <row r="35" spans="1:8">
      <c r="A35" t="s">
        <v>5585</v>
      </c>
      <c r="B35" t="s">
        <v>166</v>
      </c>
      <c r="C35" t="s">
        <v>166</v>
      </c>
      <c r="D35" t="s">
        <v>1</v>
      </c>
      <c r="E35">
        <v>26</v>
      </c>
      <c r="F35" t="s">
        <v>5574</v>
      </c>
      <c r="G35">
        <v>350</v>
      </c>
      <c r="H35">
        <v>0.54916417900000003</v>
      </c>
    </row>
    <row r="36" spans="1:8">
      <c r="A36" t="s">
        <v>5586</v>
      </c>
      <c r="B36" t="s">
        <v>166</v>
      </c>
      <c r="C36" t="s">
        <v>166</v>
      </c>
      <c r="D36" t="s">
        <v>1</v>
      </c>
      <c r="E36">
        <v>25</v>
      </c>
      <c r="F36" t="s">
        <v>5574</v>
      </c>
      <c r="G36">
        <v>350</v>
      </c>
      <c r="H36">
        <v>0.54916417900000003</v>
      </c>
    </row>
    <row r="37" spans="1:8">
      <c r="A37" t="s">
        <v>5587</v>
      </c>
      <c r="B37" t="s">
        <v>166</v>
      </c>
      <c r="C37" t="s">
        <v>166</v>
      </c>
      <c r="D37" t="s">
        <v>1</v>
      </c>
      <c r="E37">
        <v>25</v>
      </c>
      <c r="F37" t="s">
        <v>5574</v>
      </c>
      <c r="G37">
        <v>350</v>
      </c>
      <c r="H37">
        <v>0.54916417900000003</v>
      </c>
    </row>
    <row r="38" spans="1:8">
      <c r="A38" t="s">
        <v>5590</v>
      </c>
      <c r="B38" t="s">
        <v>166</v>
      </c>
      <c r="C38" t="s">
        <v>166</v>
      </c>
      <c r="D38" t="s">
        <v>1</v>
      </c>
      <c r="E38">
        <v>12</v>
      </c>
      <c r="F38" t="s">
        <v>5574</v>
      </c>
      <c r="G38">
        <v>440</v>
      </c>
      <c r="H38">
        <v>0.54916417900000003</v>
      </c>
    </row>
    <row r="39" spans="1:8">
      <c r="A39" t="s">
        <v>5591</v>
      </c>
      <c r="B39" t="s">
        <v>166</v>
      </c>
      <c r="C39" t="s">
        <v>166</v>
      </c>
      <c r="D39" t="s">
        <v>1</v>
      </c>
      <c r="E39">
        <v>12</v>
      </c>
      <c r="F39" t="s">
        <v>5574</v>
      </c>
      <c r="G39">
        <v>440</v>
      </c>
      <c r="H39">
        <v>0.54916417900000003</v>
      </c>
    </row>
    <row r="40" spans="1:8">
      <c r="A40" t="s">
        <v>5595</v>
      </c>
      <c r="B40" t="s">
        <v>166</v>
      </c>
      <c r="C40" t="s">
        <v>166</v>
      </c>
      <c r="D40" t="s">
        <v>1</v>
      </c>
      <c r="E40">
        <v>27</v>
      </c>
      <c r="F40" t="s">
        <v>5592</v>
      </c>
      <c r="G40">
        <v>266</v>
      </c>
      <c r="H40">
        <v>0.54916417900000003</v>
      </c>
    </row>
    <row r="41" spans="1:8">
      <c r="A41" t="s">
        <v>5597</v>
      </c>
      <c r="B41" t="s">
        <v>166</v>
      </c>
      <c r="C41" t="s">
        <v>166</v>
      </c>
      <c r="D41" t="s">
        <v>1</v>
      </c>
      <c r="E41">
        <v>10</v>
      </c>
      <c r="F41" t="s">
        <v>5592</v>
      </c>
      <c r="G41">
        <v>435</v>
      </c>
      <c r="H41">
        <v>0.54916417900000003</v>
      </c>
    </row>
    <row r="42" spans="1:8">
      <c r="A42" t="s">
        <v>5601</v>
      </c>
      <c r="B42" t="s">
        <v>166</v>
      </c>
      <c r="C42" t="s">
        <v>166</v>
      </c>
      <c r="D42" t="s">
        <v>1</v>
      </c>
      <c r="E42">
        <v>10</v>
      </c>
      <c r="F42" t="s">
        <v>5592</v>
      </c>
      <c r="G42">
        <v>435</v>
      </c>
      <c r="H42">
        <v>0.54916417900000003</v>
      </c>
    </row>
    <row r="43" spans="1:8">
      <c r="A43" t="s">
        <v>5604</v>
      </c>
      <c r="B43" t="s">
        <v>166</v>
      </c>
      <c r="C43" t="s">
        <v>166</v>
      </c>
      <c r="D43" t="s">
        <v>1</v>
      </c>
      <c r="E43">
        <v>25</v>
      </c>
      <c r="F43" t="s">
        <v>5592</v>
      </c>
      <c r="G43">
        <v>144</v>
      </c>
      <c r="H43">
        <v>0.54916417900000003</v>
      </c>
    </row>
    <row r="44" spans="1:8">
      <c r="A44" t="s">
        <v>5607</v>
      </c>
      <c r="B44" t="s">
        <v>192</v>
      </c>
      <c r="C44" t="s">
        <v>192</v>
      </c>
      <c r="D44" t="s">
        <v>1</v>
      </c>
      <c r="E44">
        <v>47</v>
      </c>
      <c r="F44" t="s">
        <v>5592</v>
      </c>
      <c r="G44">
        <v>350</v>
      </c>
      <c r="H44">
        <v>0.373622642</v>
      </c>
    </row>
    <row r="45" spans="1:8">
      <c r="A45" t="s">
        <v>5610</v>
      </c>
      <c r="B45" t="s">
        <v>192</v>
      </c>
      <c r="C45" t="s">
        <v>192</v>
      </c>
      <c r="D45" t="s">
        <v>1</v>
      </c>
      <c r="E45">
        <v>35</v>
      </c>
      <c r="F45" t="s">
        <v>5592</v>
      </c>
      <c r="G45">
        <v>375</v>
      </c>
      <c r="H45">
        <v>0.373622642</v>
      </c>
    </row>
    <row r="46" spans="1:8">
      <c r="A46" t="s">
        <v>5612</v>
      </c>
      <c r="B46" t="s">
        <v>166</v>
      </c>
      <c r="C46" t="s">
        <v>166</v>
      </c>
      <c r="D46" t="s">
        <v>1</v>
      </c>
      <c r="E46">
        <v>9</v>
      </c>
      <c r="F46" t="s">
        <v>5592</v>
      </c>
      <c r="G46">
        <v>440</v>
      </c>
      <c r="H46">
        <v>0.54916417900000003</v>
      </c>
    </row>
    <row r="47" spans="1:8">
      <c r="A47" t="s">
        <v>5613</v>
      </c>
      <c r="B47" t="s">
        <v>166</v>
      </c>
      <c r="C47" t="s">
        <v>166</v>
      </c>
      <c r="D47" t="s">
        <v>1</v>
      </c>
      <c r="E47">
        <v>9</v>
      </c>
      <c r="F47" t="s">
        <v>5592</v>
      </c>
      <c r="G47">
        <v>440</v>
      </c>
      <c r="H47">
        <v>0.54916417900000003</v>
      </c>
    </row>
    <row r="48" spans="1:8">
      <c r="A48" t="s">
        <v>5614</v>
      </c>
      <c r="B48" t="s">
        <v>166</v>
      </c>
      <c r="C48" t="s">
        <v>166</v>
      </c>
      <c r="D48" t="s">
        <v>1</v>
      </c>
      <c r="E48">
        <v>9</v>
      </c>
      <c r="F48" t="s">
        <v>5592</v>
      </c>
      <c r="G48">
        <v>440</v>
      </c>
      <c r="H48">
        <v>0.54916417900000003</v>
      </c>
    </row>
    <row r="49" spans="1:8">
      <c r="A49" t="s">
        <v>5617</v>
      </c>
      <c r="B49" t="s">
        <v>166</v>
      </c>
      <c r="C49" t="s">
        <v>166</v>
      </c>
      <c r="D49" t="s">
        <v>1</v>
      </c>
      <c r="E49">
        <v>35</v>
      </c>
      <c r="F49" t="s">
        <v>5615</v>
      </c>
      <c r="G49">
        <v>169</v>
      </c>
      <c r="H49">
        <v>0.54916417900000003</v>
      </c>
    </row>
    <row r="50" spans="1:8">
      <c r="A50" t="s">
        <v>5619</v>
      </c>
      <c r="B50" t="s">
        <v>166</v>
      </c>
      <c r="C50" t="s">
        <v>166</v>
      </c>
      <c r="D50" t="s">
        <v>1</v>
      </c>
      <c r="E50">
        <v>23</v>
      </c>
      <c r="F50" t="s">
        <v>5615</v>
      </c>
      <c r="G50">
        <v>360</v>
      </c>
      <c r="H50">
        <v>0.54916417900000003</v>
      </c>
    </row>
    <row r="51" spans="1:8">
      <c r="A51" t="s">
        <v>5620</v>
      </c>
      <c r="B51" t="s">
        <v>166</v>
      </c>
      <c r="C51" t="s">
        <v>166</v>
      </c>
      <c r="D51" t="s">
        <v>1</v>
      </c>
      <c r="E51">
        <v>29</v>
      </c>
      <c r="F51" t="s">
        <v>5615</v>
      </c>
      <c r="G51">
        <v>60</v>
      </c>
      <c r="H51">
        <v>0.54916417900000003</v>
      </c>
    </row>
    <row r="52" spans="1:8">
      <c r="A52" t="s">
        <v>5625</v>
      </c>
      <c r="B52" t="s">
        <v>166</v>
      </c>
      <c r="C52" t="s">
        <v>166</v>
      </c>
      <c r="D52" t="s">
        <v>1</v>
      </c>
      <c r="E52">
        <v>18</v>
      </c>
      <c r="F52" t="s">
        <v>5622</v>
      </c>
      <c r="G52">
        <v>810</v>
      </c>
      <c r="H52">
        <v>0.54916417900000003</v>
      </c>
    </row>
    <row r="53" spans="1:8">
      <c r="A53" t="s">
        <v>5629</v>
      </c>
      <c r="B53" t="s">
        <v>166</v>
      </c>
      <c r="C53" t="s">
        <v>166</v>
      </c>
      <c r="D53" t="s">
        <v>1</v>
      </c>
      <c r="E53">
        <v>12</v>
      </c>
      <c r="F53" t="s">
        <v>5626</v>
      </c>
      <c r="G53">
        <v>435</v>
      </c>
      <c r="H53">
        <v>0.54916417900000003</v>
      </c>
    </row>
    <row r="54" spans="1:8">
      <c r="A54" t="s">
        <v>5630</v>
      </c>
      <c r="B54" t="s">
        <v>166</v>
      </c>
      <c r="C54" t="s">
        <v>166</v>
      </c>
      <c r="D54" t="s">
        <v>1</v>
      </c>
      <c r="E54">
        <v>12</v>
      </c>
      <c r="F54" t="s">
        <v>5626</v>
      </c>
      <c r="G54">
        <v>435</v>
      </c>
      <c r="H54">
        <v>0.54916417900000003</v>
      </c>
    </row>
    <row r="55" spans="1:8">
      <c r="A55" t="s">
        <v>5632</v>
      </c>
      <c r="B55" t="s">
        <v>166</v>
      </c>
      <c r="C55" t="s">
        <v>166</v>
      </c>
      <c r="D55" t="s">
        <v>1</v>
      </c>
      <c r="E55">
        <v>15</v>
      </c>
      <c r="F55" t="s">
        <v>5631</v>
      </c>
      <c r="G55">
        <v>300</v>
      </c>
      <c r="H55">
        <v>0.54916417900000003</v>
      </c>
    </row>
    <row r="56" spans="1:8">
      <c r="A56" t="s">
        <v>5636</v>
      </c>
      <c r="B56" t="s">
        <v>166</v>
      </c>
      <c r="C56" t="s">
        <v>166</v>
      </c>
      <c r="D56" t="s">
        <v>1</v>
      </c>
      <c r="E56">
        <v>28</v>
      </c>
      <c r="F56" t="s">
        <v>5635</v>
      </c>
      <c r="G56">
        <v>130</v>
      </c>
      <c r="H56">
        <v>0.54916417900000003</v>
      </c>
    </row>
    <row r="57" spans="1:8">
      <c r="A57" t="s">
        <v>5637</v>
      </c>
      <c r="B57" t="s">
        <v>166</v>
      </c>
      <c r="C57" t="s">
        <v>166</v>
      </c>
      <c r="D57" t="s">
        <v>1</v>
      </c>
      <c r="E57">
        <v>24</v>
      </c>
      <c r="F57" t="s">
        <v>5637</v>
      </c>
      <c r="G57">
        <v>369</v>
      </c>
      <c r="H57">
        <v>0.54916417900000003</v>
      </c>
    </row>
    <row r="58" spans="1:8">
      <c r="A58" t="s">
        <v>5643</v>
      </c>
      <c r="B58" t="s">
        <v>166</v>
      </c>
      <c r="C58" t="s">
        <v>166</v>
      </c>
      <c r="D58" t="s">
        <v>1</v>
      </c>
      <c r="E58">
        <v>12</v>
      </c>
      <c r="F58" t="s">
        <v>5641</v>
      </c>
      <c r="G58">
        <v>427</v>
      </c>
      <c r="H58">
        <v>0.54916417900000003</v>
      </c>
    </row>
    <row r="59" spans="1:8">
      <c r="A59" t="s">
        <v>5644</v>
      </c>
      <c r="B59" t="s">
        <v>192</v>
      </c>
      <c r="C59" t="s">
        <v>192</v>
      </c>
      <c r="D59" t="s">
        <v>1</v>
      </c>
      <c r="E59">
        <v>25</v>
      </c>
      <c r="F59" t="s">
        <v>5644</v>
      </c>
      <c r="G59">
        <v>24</v>
      </c>
      <c r="H59">
        <v>0.373622642</v>
      </c>
    </row>
    <row r="60" spans="1:8">
      <c r="A60" t="s">
        <v>5645</v>
      </c>
      <c r="B60" t="s">
        <v>223</v>
      </c>
      <c r="C60" t="s">
        <v>179</v>
      </c>
      <c r="D60" t="s">
        <v>1</v>
      </c>
      <c r="E60">
        <v>29</v>
      </c>
      <c r="F60" t="s">
        <v>5491</v>
      </c>
      <c r="G60">
        <v>24</v>
      </c>
      <c r="H60">
        <v>0.3706875</v>
      </c>
    </row>
    <row r="61" spans="1:8">
      <c r="A61" t="s">
        <v>5647</v>
      </c>
      <c r="B61" t="s">
        <v>223</v>
      </c>
      <c r="C61" t="s">
        <v>179</v>
      </c>
      <c r="D61" t="s">
        <v>1</v>
      </c>
      <c r="E61">
        <v>13</v>
      </c>
      <c r="F61" t="s">
        <v>5491</v>
      </c>
      <c r="G61">
        <v>25</v>
      </c>
      <c r="H61">
        <v>0.3706875</v>
      </c>
    </row>
    <row r="62" spans="1:8">
      <c r="A62" t="s">
        <v>5657</v>
      </c>
      <c r="B62" t="s">
        <v>223</v>
      </c>
      <c r="C62" t="s">
        <v>179</v>
      </c>
      <c r="D62" t="s">
        <v>1</v>
      </c>
      <c r="E62">
        <v>40</v>
      </c>
      <c r="F62" t="s">
        <v>5656</v>
      </c>
      <c r="G62">
        <v>123</v>
      </c>
      <c r="H62">
        <v>0.3706875</v>
      </c>
    </row>
    <row r="63" spans="1:8">
      <c r="A63" t="s">
        <v>5660</v>
      </c>
      <c r="B63" t="s">
        <v>223</v>
      </c>
      <c r="C63" t="s">
        <v>179</v>
      </c>
      <c r="D63" t="s">
        <v>1</v>
      </c>
      <c r="E63">
        <v>49</v>
      </c>
      <c r="F63" t="s">
        <v>5659</v>
      </c>
      <c r="G63">
        <v>20</v>
      </c>
      <c r="H63">
        <v>0.3706875</v>
      </c>
    </row>
    <row r="64" spans="1:8">
      <c r="A64" t="s">
        <v>5663</v>
      </c>
      <c r="B64" t="s">
        <v>227</v>
      </c>
      <c r="C64" t="s">
        <v>188</v>
      </c>
      <c r="D64" t="s">
        <v>1</v>
      </c>
      <c r="E64">
        <v>4</v>
      </c>
      <c r="F64" t="s">
        <v>5592</v>
      </c>
      <c r="G64">
        <v>1.8</v>
      </c>
      <c r="H64">
        <v>0.77875000000000005</v>
      </c>
    </row>
    <row r="65" spans="1:8">
      <c r="A65" t="s">
        <v>5667</v>
      </c>
      <c r="B65" t="s">
        <v>227</v>
      </c>
      <c r="C65" t="s">
        <v>188</v>
      </c>
      <c r="D65" t="s">
        <v>1</v>
      </c>
      <c r="E65">
        <v>14</v>
      </c>
      <c r="F65" t="s">
        <v>5592</v>
      </c>
      <c r="G65">
        <v>10</v>
      </c>
      <c r="H65">
        <v>0.77875000000000005</v>
      </c>
    </row>
    <row r="66" spans="1:8">
      <c r="A66" t="s">
        <v>5682</v>
      </c>
      <c r="B66" t="s">
        <v>227</v>
      </c>
      <c r="C66" t="s">
        <v>188</v>
      </c>
      <c r="D66" t="s">
        <v>1</v>
      </c>
      <c r="E66">
        <v>64</v>
      </c>
      <c r="F66" t="s">
        <v>5592</v>
      </c>
      <c r="G66">
        <v>14</v>
      </c>
      <c r="H66">
        <v>0.77875000000000005</v>
      </c>
    </row>
    <row r="67" spans="1:8">
      <c r="A67" t="s">
        <v>5681</v>
      </c>
      <c r="B67" t="s">
        <v>227</v>
      </c>
      <c r="C67" t="s">
        <v>188</v>
      </c>
      <c r="D67" t="s">
        <v>1</v>
      </c>
      <c r="E67">
        <v>34</v>
      </c>
      <c r="F67" t="s">
        <v>5521</v>
      </c>
      <c r="G67">
        <v>11</v>
      </c>
      <c r="H67">
        <v>0.77875000000000005</v>
      </c>
    </row>
    <row r="68" spans="1:8">
      <c r="A68" t="s">
        <v>5674</v>
      </c>
      <c r="B68" t="s">
        <v>227</v>
      </c>
      <c r="C68" t="s">
        <v>188</v>
      </c>
      <c r="D68" t="s">
        <v>1</v>
      </c>
      <c r="E68">
        <v>32</v>
      </c>
      <c r="F68" t="s">
        <v>5671</v>
      </c>
      <c r="G68">
        <v>1.2</v>
      </c>
      <c r="H68">
        <v>0.77875000000000005</v>
      </c>
    </row>
    <row r="69" spans="1:8">
      <c r="A69" t="s">
        <v>5678</v>
      </c>
      <c r="B69" t="s">
        <v>225</v>
      </c>
      <c r="C69" t="s">
        <v>123</v>
      </c>
      <c r="D69" t="s">
        <v>1</v>
      </c>
      <c r="E69">
        <v>33</v>
      </c>
      <c r="F69" t="s">
        <v>5675</v>
      </c>
      <c r="G69">
        <v>485</v>
      </c>
      <c r="H69">
        <v>0.33</v>
      </c>
    </row>
    <row r="70" spans="1:8">
      <c r="A70" t="s">
        <v>5693</v>
      </c>
      <c r="B70" t="s">
        <v>228</v>
      </c>
      <c r="C70" t="s">
        <v>199</v>
      </c>
      <c r="D70" t="s">
        <v>1</v>
      </c>
      <c r="E70">
        <v>5</v>
      </c>
      <c r="G70">
        <v>429</v>
      </c>
      <c r="H70">
        <v>1</v>
      </c>
    </row>
    <row r="71" spans="1:8">
      <c r="A71" t="s">
        <v>5697</v>
      </c>
      <c r="B71" t="s">
        <v>228</v>
      </c>
      <c r="C71" t="s">
        <v>199</v>
      </c>
      <c r="D71" t="s">
        <v>1</v>
      </c>
      <c r="E71">
        <v>2</v>
      </c>
      <c r="G71">
        <v>360</v>
      </c>
      <c r="H71">
        <v>1</v>
      </c>
    </row>
    <row r="72" spans="1:8">
      <c r="A72" t="s">
        <v>5707</v>
      </c>
      <c r="B72" t="s">
        <v>228</v>
      </c>
      <c r="C72" t="s">
        <v>199</v>
      </c>
      <c r="D72" t="s">
        <v>1</v>
      </c>
      <c r="E72">
        <v>0</v>
      </c>
      <c r="G72">
        <v>320</v>
      </c>
      <c r="H72">
        <v>1</v>
      </c>
    </row>
    <row r="73" spans="1:8">
      <c r="A73" t="s">
        <v>5709</v>
      </c>
      <c r="B73" t="s">
        <v>228</v>
      </c>
      <c r="C73" t="s">
        <v>199</v>
      </c>
      <c r="D73" t="s">
        <v>1</v>
      </c>
      <c r="E73">
        <v>1</v>
      </c>
      <c r="G73">
        <v>175.5</v>
      </c>
      <c r="H73">
        <v>1</v>
      </c>
    </row>
    <row r="74" spans="1:8">
      <c r="A74" t="s">
        <v>5713</v>
      </c>
      <c r="B74" t="s">
        <v>228</v>
      </c>
      <c r="C74" t="s">
        <v>199</v>
      </c>
      <c r="D74" t="s">
        <v>1</v>
      </c>
      <c r="E74">
        <v>2</v>
      </c>
      <c r="G74">
        <v>171</v>
      </c>
      <c r="H74">
        <v>1</v>
      </c>
    </row>
    <row r="75" spans="1:8">
      <c r="A75" t="s">
        <v>5719</v>
      </c>
      <c r="B75" t="s">
        <v>228</v>
      </c>
      <c r="C75" t="s">
        <v>199</v>
      </c>
      <c r="D75" t="s">
        <v>1</v>
      </c>
      <c r="E75">
        <v>1</v>
      </c>
      <c r="G75">
        <v>147</v>
      </c>
      <c r="H75">
        <v>1</v>
      </c>
    </row>
    <row r="76" spans="1:8">
      <c r="A76" t="s">
        <v>5722</v>
      </c>
      <c r="B76" t="s">
        <v>228</v>
      </c>
      <c r="C76" t="s">
        <v>199</v>
      </c>
      <c r="D76" t="s">
        <v>1</v>
      </c>
      <c r="E76">
        <v>9</v>
      </c>
      <c r="G76">
        <v>122</v>
      </c>
      <c r="H76">
        <v>1</v>
      </c>
    </row>
    <row r="77" spans="1:8">
      <c r="A77" t="s">
        <v>5730</v>
      </c>
      <c r="B77" t="s">
        <v>228</v>
      </c>
      <c r="C77" t="s">
        <v>199</v>
      </c>
      <c r="D77" t="s">
        <v>1</v>
      </c>
      <c r="E77">
        <v>3</v>
      </c>
      <c r="G77">
        <v>102</v>
      </c>
      <c r="H77">
        <v>1</v>
      </c>
    </row>
    <row r="78" spans="1:8">
      <c r="A78" t="s">
        <v>5734</v>
      </c>
      <c r="B78" t="s">
        <v>228</v>
      </c>
      <c r="C78" t="s">
        <v>199</v>
      </c>
      <c r="D78" t="s">
        <v>1</v>
      </c>
      <c r="E78">
        <v>1</v>
      </c>
      <c r="G78">
        <v>94.5</v>
      </c>
      <c r="H78">
        <v>1</v>
      </c>
    </row>
    <row r="79" spans="1:8">
      <c r="A79" t="s">
        <v>5736</v>
      </c>
      <c r="B79" t="s">
        <v>228</v>
      </c>
      <c r="C79" t="s">
        <v>199</v>
      </c>
      <c r="D79" t="s">
        <v>1</v>
      </c>
      <c r="E79">
        <v>0</v>
      </c>
      <c r="G79">
        <v>80</v>
      </c>
      <c r="H79">
        <v>1</v>
      </c>
    </row>
    <row r="80" spans="1:8">
      <c r="A80" t="s">
        <v>5739</v>
      </c>
      <c r="B80" t="s">
        <v>228</v>
      </c>
      <c r="C80" t="s">
        <v>199</v>
      </c>
      <c r="D80" t="s">
        <v>1</v>
      </c>
      <c r="E80">
        <v>1</v>
      </c>
      <c r="G80">
        <v>77.400000000000006</v>
      </c>
      <c r="H80">
        <v>1</v>
      </c>
    </row>
    <row r="81" spans="1:8">
      <c r="A81" t="s">
        <v>5741</v>
      </c>
      <c r="B81" t="s">
        <v>228</v>
      </c>
      <c r="C81" t="s">
        <v>199</v>
      </c>
      <c r="D81" t="s">
        <v>1</v>
      </c>
      <c r="E81">
        <v>16</v>
      </c>
      <c r="G81">
        <v>75</v>
      </c>
      <c r="H81">
        <v>1</v>
      </c>
    </row>
    <row r="82" spans="1:8">
      <c r="A82" t="s">
        <v>5743</v>
      </c>
      <c r="B82" t="s">
        <v>228</v>
      </c>
      <c r="C82" t="s">
        <v>199</v>
      </c>
      <c r="D82" t="s">
        <v>1</v>
      </c>
      <c r="E82">
        <v>14</v>
      </c>
      <c r="G82">
        <v>63</v>
      </c>
      <c r="H82">
        <v>1</v>
      </c>
    </row>
    <row r="83" spans="1:8">
      <c r="A83" t="s">
        <v>5745</v>
      </c>
      <c r="B83" t="s">
        <v>228</v>
      </c>
      <c r="C83" t="s">
        <v>199</v>
      </c>
      <c r="D83" t="s">
        <v>1</v>
      </c>
      <c r="E83">
        <v>7</v>
      </c>
      <c r="G83">
        <v>63</v>
      </c>
      <c r="H83">
        <v>1</v>
      </c>
    </row>
    <row r="84" spans="1:8">
      <c r="A84" t="s">
        <v>5747</v>
      </c>
      <c r="B84" t="s">
        <v>228</v>
      </c>
      <c r="C84" t="s">
        <v>199</v>
      </c>
      <c r="D84" t="s">
        <v>1</v>
      </c>
      <c r="E84">
        <v>1</v>
      </c>
      <c r="G84">
        <v>60.2</v>
      </c>
      <c r="H84">
        <v>1</v>
      </c>
    </row>
    <row r="85" spans="1:8">
      <c r="A85" t="s">
        <v>5749</v>
      </c>
      <c r="B85" t="s">
        <v>228</v>
      </c>
      <c r="C85" t="s">
        <v>199</v>
      </c>
      <c r="D85" t="s">
        <v>1</v>
      </c>
      <c r="E85">
        <v>4</v>
      </c>
      <c r="G85">
        <v>50.4</v>
      </c>
      <c r="H85">
        <v>1</v>
      </c>
    </row>
    <row r="86" spans="1:8">
      <c r="A86" t="s">
        <v>5752</v>
      </c>
      <c r="B86" t="s">
        <v>228</v>
      </c>
      <c r="C86" t="s">
        <v>199</v>
      </c>
      <c r="D86" t="s">
        <v>1</v>
      </c>
      <c r="E86">
        <v>2</v>
      </c>
      <c r="G86">
        <v>46</v>
      </c>
      <c r="H86">
        <v>1</v>
      </c>
    </row>
    <row r="87" spans="1:8">
      <c r="A87" t="s">
        <v>5756</v>
      </c>
      <c r="B87" t="s">
        <v>228</v>
      </c>
      <c r="C87" t="s">
        <v>199</v>
      </c>
      <c r="D87" t="s">
        <v>1</v>
      </c>
      <c r="E87">
        <v>14</v>
      </c>
      <c r="G87">
        <v>43</v>
      </c>
      <c r="H87">
        <v>1</v>
      </c>
    </row>
    <row r="88" spans="1:8">
      <c r="A88" t="s">
        <v>5759</v>
      </c>
      <c r="B88" t="s">
        <v>228</v>
      </c>
      <c r="C88" t="s">
        <v>199</v>
      </c>
      <c r="D88" t="s">
        <v>1</v>
      </c>
      <c r="E88">
        <v>15</v>
      </c>
      <c r="G88">
        <v>42</v>
      </c>
      <c r="H88">
        <v>1</v>
      </c>
    </row>
    <row r="89" spans="1:8">
      <c r="A89" t="s">
        <v>5761</v>
      </c>
      <c r="B89" t="s">
        <v>228</v>
      </c>
      <c r="C89" t="s">
        <v>199</v>
      </c>
      <c r="D89" t="s">
        <v>1</v>
      </c>
      <c r="E89">
        <v>14</v>
      </c>
      <c r="G89">
        <v>32</v>
      </c>
      <c r="H89">
        <v>1</v>
      </c>
    </row>
    <row r="90" spans="1:8">
      <c r="A90" t="s">
        <v>5763</v>
      </c>
      <c r="B90" t="s">
        <v>228</v>
      </c>
      <c r="C90" t="s">
        <v>199</v>
      </c>
      <c r="D90" t="s">
        <v>1</v>
      </c>
      <c r="E90">
        <v>24</v>
      </c>
      <c r="G90">
        <v>18</v>
      </c>
      <c r="H90">
        <v>1</v>
      </c>
    </row>
    <row r="91" spans="1:8">
      <c r="A91" t="s">
        <v>5778</v>
      </c>
      <c r="B91" t="s">
        <v>229</v>
      </c>
      <c r="C91" t="s">
        <v>198</v>
      </c>
      <c r="D91" t="s">
        <v>1</v>
      </c>
      <c r="E91">
        <v>2</v>
      </c>
      <c r="F91" t="s">
        <v>5782</v>
      </c>
      <c r="G91">
        <v>752</v>
      </c>
      <c r="H91">
        <v>1</v>
      </c>
    </row>
    <row r="92" spans="1:8">
      <c r="A92" t="s">
        <v>5784</v>
      </c>
      <c r="B92" t="s">
        <v>229</v>
      </c>
      <c r="C92" t="s">
        <v>198</v>
      </c>
      <c r="D92" t="s">
        <v>1</v>
      </c>
      <c r="E92">
        <v>1</v>
      </c>
      <c r="F92" t="s">
        <v>5788</v>
      </c>
      <c r="G92">
        <v>731.5</v>
      </c>
      <c r="H92">
        <v>1</v>
      </c>
    </row>
    <row r="93" spans="1:8">
      <c r="A93" t="s">
        <v>5790</v>
      </c>
      <c r="B93" t="s">
        <v>229</v>
      </c>
      <c r="C93" t="s">
        <v>198</v>
      </c>
      <c r="D93" t="s">
        <v>1</v>
      </c>
      <c r="E93">
        <v>1</v>
      </c>
      <c r="F93" t="s">
        <v>5792</v>
      </c>
      <c r="G93">
        <v>19</v>
      </c>
      <c r="H93">
        <v>1</v>
      </c>
    </row>
    <row r="94" spans="1:8">
      <c r="A94" t="s">
        <v>5794</v>
      </c>
      <c r="B94" t="s">
        <v>229</v>
      </c>
      <c r="C94" t="s">
        <v>198</v>
      </c>
      <c r="D94" t="s">
        <v>1</v>
      </c>
      <c r="E94">
        <v>14</v>
      </c>
      <c r="F94" t="s">
        <v>5799</v>
      </c>
      <c r="G94">
        <v>108</v>
      </c>
      <c r="H94">
        <v>1</v>
      </c>
    </row>
    <row r="95" spans="1:8">
      <c r="A95" t="s">
        <v>5801</v>
      </c>
      <c r="B95" t="s">
        <v>229</v>
      </c>
      <c r="C95" t="s">
        <v>198</v>
      </c>
      <c r="D95" t="s">
        <v>1</v>
      </c>
      <c r="E95">
        <v>7</v>
      </c>
      <c r="F95" t="s">
        <v>5806</v>
      </c>
      <c r="G95">
        <v>129</v>
      </c>
      <c r="H95">
        <v>1</v>
      </c>
    </row>
    <row r="96" spans="1:8">
      <c r="A96" t="s">
        <v>5808</v>
      </c>
      <c r="B96" t="s">
        <v>229</v>
      </c>
      <c r="C96" t="s">
        <v>198</v>
      </c>
      <c r="D96" t="s">
        <v>1</v>
      </c>
      <c r="E96">
        <v>5</v>
      </c>
      <c r="F96" t="s">
        <v>5813</v>
      </c>
      <c r="G96">
        <v>600</v>
      </c>
      <c r="H96">
        <v>1</v>
      </c>
    </row>
    <row r="97" spans="1:8">
      <c r="A97" t="s">
        <v>5829</v>
      </c>
      <c r="B97" t="s">
        <v>229</v>
      </c>
      <c r="C97" t="s">
        <v>198</v>
      </c>
      <c r="D97" t="s">
        <v>1</v>
      </c>
      <c r="E97">
        <v>14</v>
      </c>
      <c r="F97" t="s">
        <v>5834</v>
      </c>
      <c r="G97">
        <v>120</v>
      </c>
      <c r="H97">
        <v>1</v>
      </c>
    </row>
    <row r="98" spans="1:8">
      <c r="A98" t="s">
        <v>5837</v>
      </c>
      <c r="B98" t="s">
        <v>229</v>
      </c>
      <c r="C98" t="s">
        <v>198</v>
      </c>
      <c r="D98" t="s">
        <v>1</v>
      </c>
      <c r="E98">
        <v>1</v>
      </c>
      <c r="F98" t="s">
        <v>5842</v>
      </c>
      <c r="G98">
        <v>380</v>
      </c>
      <c r="H98">
        <v>1</v>
      </c>
    </row>
    <row r="99" spans="1:8">
      <c r="A99" t="s">
        <v>5862</v>
      </c>
      <c r="B99" t="s">
        <v>229</v>
      </c>
      <c r="C99" t="s">
        <v>198</v>
      </c>
      <c r="D99" t="s">
        <v>1</v>
      </c>
      <c r="E99">
        <v>6</v>
      </c>
      <c r="F99" t="s">
        <v>5867</v>
      </c>
      <c r="G99">
        <v>144</v>
      </c>
      <c r="H99">
        <v>1</v>
      </c>
    </row>
    <row r="100" spans="1:8">
      <c r="A100" t="s">
        <v>6909</v>
      </c>
      <c r="B100" t="s">
        <v>226</v>
      </c>
      <c r="C100" t="s">
        <v>196</v>
      </c>
      <c r="D100" t="s">
        <v>1</v>
      </c>
      <c r="E100">
        <v>4</v>
      </c>
      <c r="F100" t="s">
        <v>5940</v>
      </c>
      <c r="G100">
        <v>8.9809999999999999</v>
      </c>
      <c r="H100">
        <v>1</v>
      </c>
    </row>
    <row r="101" spans="1:8">
      <c r="A101" t="s">
        <v>6910</v>
      </c>
      <c r="B101" t="s">
        <v>226</v>
      </c>
      <c r="C101" t="s">
        <v>196</v>
      </c>
      <c r="D101" t="s">
        <v>1</v>
      </c>
      <c r="E101">
        <v>2</v>
      </c>
      <c r="F101" t="s">
        <v>6911</v>
      </c>
      <c r="G101">
        <v>8.9</v>
      </c>
      <c r="H101">
        <v>1</v>
      </c>
    </row>
    <row r="102" spans="1:8">
      <c r="A102" t="s">
        <v>6913</v>
      </c>
      <c r="B102" t="s">
        <v>226</v>
      </c>
      <c r="C102" t="s">
        <v>196</v>
      </c>
      <c r="D102" t="s">
        <v>1</v>
      </c>
      <c r="E102">
        <v>4</v>
      </c>
      <c r="F102" t="s">
        <v>6914</v>
      </c>
      <c r="G102">
        <v>2.4</v>
      </c>
      <c r="H102">
        <v>1</v>
      </c>
    </row>
    <row r="103" spans="1:8">
      <c r="A103" t="s">
        <v>6915</v>
      </c>
      <c r="B103" t="s">
        <v>226</v>
      </c>
      <c r="C103" t="s">
        <v>196</v>
      </c>
      <c r="D103" t="s">
        <v>1</v>
      </c>
      <c r="E103">
        <v>2</v>
      </c>
      <c r="F103" t="s">
        <v>5498</v>
      </c>
      <c r="G103">
        <v>4</v>
      </c>
      <c r="H103">
        <v>1</v>
      </c>
    </row>
    <row r="104" spans="1:8">
      <c r="A104" t="s">
        <v>6918</v>
      </c>
      <c r="B104" t="s">
        <v>226</v>
      </c>
      <c r="C104" t="s">
        <v>196</v>
      </c>
      <c r="D104" t="s">
        <v>1</v>
      </c>
      <c r="E104">
        <v>2</v>
      </c>
      <c r="F104" t="s">
        <v>6919</v>
      </c>
      <c r="G104">
        <v>1.5</v>
      </c>
      <c r="H104">
        <v>1</v>
      </c>
    </row>
    <row r="105" spans="1:8">
      <c r="A105" t="s">
        <v>7112</v>
      </c>
      <c r="B105" t="s">
        <v>226</v>
      </c>
      <c r="C105" t="s">
        <v>196</v>
      </c>
      <c r="D105" t="s">
        <v>1</v>
      </c>
      <c r="E105">
        <v>18</v>
      </c>
      <c r="F105" t="s">
        <v>5498</v>
      </c>
      <c r="G105">
        <v>0.7</v>
      </c>
      <c r="H105">
        <v>1</v>
      </c>
    </row>
    <row r="106" spans="1:8">
      <c r="A106" t="s">
        <v>6922</v>
      </c>
      <c r="B106" t="s">
        <v>226</v>
      </c>
      <c r="C106" t="s">
        <v>196</v>
      </c>
      <c r="D106" t="s">
        <v>1</v>
      </c>
      <c r="E106">
        <v>2</v>
      </c>
      <c r="F106" t="s">
        <v>5592</v>
      </c>
      <c r="G106">
        <v>60</v>
      </c>
      <c r="H106">
        <v>1</v>
      </c>
    </row>
    <row r="107" spans="1:8">
      <c r="A107" t="s">
        <v>6924</v>
      </c>
      <c r="B107" t="s">
        <v>226</v>
      </c>
      <c r="C107" t="s">
        <v>196</v>
      </c>
      <c r="D107" t="s">
        <v>1</v>
      </c>
      <c r="E107">
        <v>3</v>
      </c>
      <c r="F107" t="s">
        <v>5940</v>
      </c>
      <c r="G107">
        <v>5</v>
      </c>
      <c r="H107">
        <v>1</v>
      </c>
    </row>
    <row r="108" spans="1:8">
      <c r="A108" t="s">
        <v>6927</v>
      </c>
      <c r="B108" t="s">
        <v>226</v>
      </c>
      <c r="C108" t="s">
        <v>196</v>
      </c>
      <c r="D108" t="s">
        <v>1</v>
      </c>
      <c r="E108">
        <v>5</v>
      </c>
      <c r="F108" t="s">
        <v>6928</v>
      </c>
      <c r="G108">
        <v>3.9</v>
      </c>
      <c r="H108">
        <v>1</v>
      </c>
    </row>
    <row r="109" spans="1:8">
      <c r="A109" t="s">
        <v>6929</v>
      </c>
      <c r="B109" t="s">
        <v>226</v>
      </c>
      <c r="C109" t="s">
        <v>196</v>
      </c>
      <c r="D109" t="s">
        <v>1</v>
      </c>
      <c r="E109">
        <v>4</v>
      </c>
      <c r="F109" t="s">
        <v>5940</v>
      </c>
      <c r="G109">
        <v>10.15</v>
      </c>
      <c r="H109">
        <v>1</v>
      </c>
    </row>
    <row r="110" spans="1:8">
      <c r="A110" t="s">
        <v>6930</v>
      </c>
      <c r="B110" t="s">
        <v>226</v>
      </c>
      <c r="C110" t="s">
        <v>196</v>
      </c>
      <c r="D110" t="s">
        <v>1</v>
      </c>
      <c r="E110">
        <v>5</v>
      </c>
      <c r="F110" t="s">
        <v>6931</v>
      </c>
      <c r="G110">
        <v>4</v>
      </c>
      <c r="H110">
        <v>1</v>
      </c>
    </row>
    <row r="111" spans="1:8">
      <c r="A111" t="s">
        <v>5898</v>
      </c>
      <c r="B111" t="s">
        <v>226</v>
      </c>
      <c r="C111" t="s">
        <v>196</v>
      </c>
      <c r="D111" t="s">
        <v>1</v>
      </c>
      <c r="E111">
        <v>3</v>
      </c>
      <c r="F111" t="s">
        <v>6932</v>
      </c>
      <c r="G111">
        <v>27</v>
      </c>
      <c r="H111">
        <v>1</v>
      </c>
    </row>
    <row r="112" spans="1:8">
      <c r="A112" t="s">
        <v>6933</v>
      </c>
      <c r="B112" t="s">
        <v>226</v>
      </c>
      <c r="C112" t="s">
        <v>196</v>
      </c>
      <c r="D112" t="s">
        <v>1</v>
      </c>
      <c r="E112">
        <v>11</v>
      </c>
      <c r="F112" t="s">
        <v>6017</v>
      </c>
      <c r="G112">
        <v>1.6</v>
      </c>
      <c r="H112">
        <v>1</v>
      </c>
    </row>
    <row r="113" spans="1:8">
      <c r="A113" t="s">
        <v>6934</v>
      </c>
      <c r="B113" t="s">
        <v>226</v>
      </c>
      <c r="C113" t="s">
        <v>196</v>
      </c>
      <c r="D113" t="s">
        <v>1</v>
      </c>
      <c r="E113">
        <v>4</v>
      </c>
      <c r="F113" t="s">
        <v>6935</v>
      </c>
      <c r="G113">
        <v>2.2000000000000002</v>
      </c>
      <c r="H113">
        <v>1</v>
      </c>
    </row>
    <row r="114" spans="1:8">
      <c r="A114" t="s">
        <v>6936</v>
      </c>
      <c r="B114" t="s">
        <v>226</v>
      </c>
      <c r="C114" t="s">
        <v>196</v>
      </c>
      <c r="D114" t="s">
        <v>1</v>
      </c>
      <c r="E114">
        <v>4</v>
      </c>
      <c r="F114" t="s">
        <v>6937</v>
      </c>
      <c r="G114">
        <v>2.4</v>
      </c>
      <c r="H114">
        <v>1</v>
      </c>
    </row>
    <row r="115" spans="1:8">
      <c r="A115" t="s">
        <v>6938</v>
      </c>
      <c r="B115" t="s">
        <v>226</v>
      </c>
      <c r="C115" t="s">
        <v>196</v>
      </c>
      <c r="D115" t="s">
        <v>1</v>
      </c>
      <c r="E115">
        <v>4</v>
      </c>
      <c r="F115" t="s">
        <v>6939</v>
      </c>
      <c r="G115">
        <v>32.9</v>
      </c>
      <c r="H115">
        <v>1</v>
      </c>
    </row>
    <row r="116" spans="1:8">
      <c r="A116" t="s">
        <v>6940</v>
      </c>
      <c r="B116" t="s">
        <v>226</v>
      </c>
      <c r="C116" t="s">
        <v>196</v>
      </c>
      <c r="D116" t="s">
        <v>1</v>
      </c>
      <c r="E116">
        <v>4</v>
      </c>
      <c r="F116" t="s">
        <v>6941</v>
      </c>
      <c r="G116">
        <v>1.6</v>
      </c>
      <c r="H116">
        <v>1</v>
      </c>
    </row>
    <row r="117" spans="1:8">
      <c r="A117" t="s">
        <v>6942</v>
      </c>
      <c r="B117" t="s">
        <v>226</v>
      </c>
      <c r="C117" t="s">
        <v>196</v>
      </c>
      <c r="D117" t="s">
        <v>1</v>
      </c>
      <c r="E117">
        <v>5</v>
      </c>
      <c r="F117" t="s">
        <v>6942</v>
      </c>
      <c r="G117">
        <v>2.7</v>
      </c>
      <c r="H117">
        <v>1</v>
      </c>
    </row>
    <row r="118" spans="1:8">
      <c r="A118" t="s">
        <v>6942</v>
      </c>
      <c r="B118" t="s">
        <v>226</v>
      </c>
      <c r="C118" t="s">
        <v>196</v>
      </c>
      <c r="D118" t="s">
        <v>1</v>
      </c>
      <c r="E118">
        <v>5</v>
      </c>
      <c r="F118" t="s">
        <v>6942</v>
      </c>
      <c r="G118">
        <v>0.5</v>
      </c>
      <c r="H118">
        <v>1</v>
      </c>
    </row>
    <row r="119" spans="1:8">
      <c r="A119" t="s">
        <v>6944</v>
      </c>
      <c r="B119" t="s">
        <v>226</v>
      </c>
      <c r="C119" t="s">
        <v>196</v>
      </c>
      <c r="D119" t="s">
        <v>1</v>
      </c>
      <c r="E119">
        <v>5</v>
      </c>
      <c r="F119" t="s">
        <v>6945</v>
      </c>
      <c r="G119">
        <v>30</v>
      </c>
      <c r="H119">
        <v>1</v>
      </c>
    </row>
    <row r="120" spans="1:8">
      <c r="A120" t="s">
        <v>6947</v>
      </c>
      <c r="B120" t="s">
        <v>226</v>
      </c>
      <c r="C120" t="s">
        <v>196</v>
      </c>
      <c r="D120" t="s">
        <v>1</v>
      </c>
      <c r="E120">
        <v>4</v>
      </c>
      <c r="F120" t="s">
        <v>6947</v>
      </c>
      <c r="G120">
        <v>22</v>
      </c>
      <c r="H120">
        <v>1</v>
      </c>
    </row>
    <row r="121" spans="1:8">
      <c r="A121" t="s">
        <v>5491</v>
      </c>
      <c r="B121" t="s">
        <v>226</v>
      </c>
      <c r="C121" t="s">
        <v>196</v>
      </c>
      <c r="D121" t="s">
        <v>1</v>
      </c>
      <c r="E121">
        <v>4</v>
      </c>
      <c r="F121" t="s">
        <v>6949</v>
      </c>
      <c r="G121">
        <v>17.5</v>
      </c>
      <c r="H121">
        <v>1</v>
      </c>
    </row>
    <row r="122" spans="1:8">
      <c r="A122" t="s">
        <v>5991</v>
      </c>
      <c r="B122" t="s">
        <v>226</v>
      </c>
      <c r="C122" t="s">
        <v>196</v>
      </c>
      <c r="D122" t="s">
        <v>1</v>
      </c>
      <c r="E122">
        <v>7</v>
      </c>
      <c r="F122" t="s">
        <v>5991</v>
      </c>
      <c r="G122">
        <v>2.5</v>
      </c>
      <c r="H122">
        <v>1</v>
      </c>
    </row>
    <row r="123" spans="1:8">
      <c r="A123" t="s">
        <v>6950</v>
      </c>
      <c r="B123" t="s">
        <v>226</v>
      </c>
      <c r="C123" t="s">
        <v>196</v>
      </c>
      <c r="D123" t="s">
        <v>1</v>
      </c>
      <c r="E123">
        <v>5</v>
      </c>
      <c r="F123" t="s">
        <v>6951</v>
      </c>
      <c r="G123">
        <v>1.78</v>
      </c>
      <c r="H123">
        <v>1</v>
      </c>
    </row>
    <row r="124" spans="1:8">
      <c r="A124" t="s">
        <v>6953</v>
      </c>
      <c r="B124" t="s">
        <v>226</v>
      </c>
      <c r="C124" t="s">
        <v>196</v>
      </c>
      <c r="D124" t="s">
        <v>1</v>
      </c>
      <c r="E124">
        <v>6</v>
      </c>
      <c r="F124" t="s">
        <v>6954</v>
      </c>
      <c r="G124">
        <v>6</v>
      </c>
      <c r="H124">
        <v>1</v>
      </c>
    </row>
    <row r="125" spans="1:8">
      <c r="A125" t="s">
        <v>6955</v>
      </c>
      <c r="B125" t="s">
        <v>226</v>
      </c>
      <c r="C125" t="s">
        <v>196</v>
      </c>
      <c r="D125" t="s">
        <v>1</v>
      </c>
      <c r="E125">
        <v>4</v>
      </c>
      <c r="F125" t="s">
        <v>6937</v>
      </c>
      <c r="G125">
        <v>12.5</v>
      </c>
      <c r="H125">
        <v>1</v>
      </c>
    </row>
    <row r="126" spans="1:8">
      <c r="A126" t="s">
        <v>6958</v>
      </c>
      <c r="B126" t="s">
        <v>226</v>
      </c>
      <c r="C126" t="s">
        <v>196</v>
      </c>
      <c r="D126" t="s">
        <v>1</v>
      </c>
      <c r="E126">
        <v>4</v>
      </c>
      <c r="F126" t="s">
        <v>5940</v>
      </c>
      <c r="G126">
        <v>9.3000000000000007</v>
      </c>
      <c r="H126">
        <v>1</v>
      </c>
    </row>
    <row r="127" spans="1:8">
      <c r="A127" t="s">
        <v>6959</v>
      </c>
      <c r="B127" t="s">
        <v>226</v>
      </c>
      <c r="C127" t="s">
        <v>196</v>
      </c>
      <c r="D127" t="s">
        <v>1</v>
      </c>
      <c r="E127">
        <v>4</v>
      </c>
      <c r="F127" t="s">
        <v>6960</v>
      </c>
      <c r="G127">
        <v>44</v>
      </c>
      <c r="H127">
        <v>1</v>
      </c>
    </row>
    <row r="128" spans="1:8">
      <c r="A128" t="s">
        <v>6961</v>
      </c>
      <c r="B128" t="s">
        <v>226</v>
      </c>
      <c r="C128" t="s">
        <v>196</v>
      </c>
      <c r="D128" t="s">
        <v>1</v>
      </c>
      <c r="E128">
        <v>2</v>
      </c>
      <c r="F128" t="s">
        <v>6962</v>
      </c>
      <c r="G128">
        <v>45</v>
      </c>
      <c r="H128">
        <v>1</v>
      </c>
    </row>
    <row r="129" spans="1:8">
      <c r="A129" t="s">
        <v>6964</v>
      </c>
      <c r="B129" t="s">
        <v>226</v>
      </c>
      <c r="C129" t="s">
        <v>196</v>
      </c>
      <c r="D129" t="s">
        <v>1</v>
      </c>
      <c r="E129">
        <v>4</v>
      </c>
      <c r="F129" t="s">
        <v>6937</v>
      </c>
      <c r="G129">
        <v>2.2000000000000002</v>
      </c>
      <c r="H129">
        <v>1</v>
      </c>
    </row>
    <row r="130" spans="1:8">
      <c r="A130" t="s">
        <v>6966</v>
      </c>
      <c r="B130" t="s">
        <v>226</v>
      </c>
      <c r="C130" t="s">
        <v>196</v>
      </c>
      <c r="D130" t="s">
        <v>1</v>
      </c>
      <c r="E130">
        <v>4</v>
      </c>
      <c r="F130" t="s">
        <v>6937</v>
      </c>
      <c r="G130">
        <v>12</v>
      </c>
      <c r="H130">
        <v>1</v>
      </c>
    </row>
    <row r="131" spans="1:8">
      <c r="A131" t="s">
        <v>6967</v>
      </c>
      <c r="B131" t="s">
        <v>226</v>
      </c>
      <c r="C131" t="s">
        <v>196</v>
      </c>
      <c r="D131" t="s">
        <v>1</v>
      </c>
      <c r="E131">
        <v>6</v>
      </c>
      <c r="F131" t="s">
        <v>5661</v>
      </c>
      <c r="G131">
        <v>0.95</v>
      </c>
      <c r="H131">
        <v>1</v>
      </c>
    </row>
    <row r="132" spans="1:8">
      <c r="A132" t="s">
        <v>6968</v>
      </c>
      <c r="B132" t="s">
        <v>226</v>
      </c>
      <c r="C132" t="s">
        <v>196</v>
      </c>
      <c r="D132" t="s">
        <v>1</v>
      </c>
      <c r="E132">
        <v>4</v>
      </c>
      <c r="F132" t="s">
        <v>6937</v>
      </c>
      <c r="G132">
        <v>8.1999999999999993</v>
      </c>
      <c r="H132">
        <v>1</v>
      </c>
    </row>
    <row r="133" spans="1:8">
      <c r="A133" t="s">
        <v>6969</v>
      </c>
      <c r="B133" t="s">
        <v>226</v>
      </c>
      <c r="C133" t="s">
        <v>196</v>
      </c>
      <c r="D133" t="s">
        <v>1</v>
      </c>
      <c r="E133">
        <v>6</v>
      </c>
      <c r="F133" t="s">
        <v>6937</v>
      </c>
      <c r="G133">
        <v>5.64</v>
      </c>
      <c r="H133">
        <v>1</v>
      </c>
    </row>
    <row r="134" spans="1:8">
      <c r="A134" t="s">
        <v>6970</v>
      </c>
      <c r="B134" t="s">
        <v>226</v>
      </c>
      <c r="C134" t="s">
        <v>196</v>
      </c>
      <c r="D134" t="s">
        <v>1</v>
      </c>
      <c r="E134">
        <v>7</v>
      </c>
      <c r="F134" t="s">
        <v>6937</v>
      </c>
      <c r="G134">
        <v>1.3</v>
      </c>
      <c r="H134">
        <v>1</v>
      </c>
    </row>
    <row r="135" spans="1:8">
      <c r="A135" t="s">
        <v>6972</v>
      </c>
      <c r="B135" t="s">
        <v>226</v>
      </c>
      <c r="C135" t="s">
        <v>196</v>
      </c>
      <c r="D135" t="s">
        <v>1</v>
      </c>
      <c r="E135">
        <v>4</v>
      </c>
      <c r="F135" t="s">
        <v>6973</v>
      </c>
      <c r="G135">
        <v>14.1</v>
      </c>
      <c r="H135">
        <v>1</v>
      </c>
    </row>
    <row r="136" spans="1:8">
      <c r="A136" t="s">
        <v>6974</v>
      </c>
      <c r="B136" t="s">
        <v>226</v>
      </c>
      <c r="C136" t="s">
        <v>196</v>
      </c>
      <c r="D136" t="s">
        <v>1</v>
      </c>
      <c r="E136">
        <v>10</v>
      </c>
      <c r="F136" t="s">
        <v>6975</v>
      </c>
      <c r="G136">
        <v>0.84</v>
      </c>
      <c r="H136">
        <v>1</v>
      </c>
    </row>
    <row r="137" spans="1:8">
      <c r="A137" t="s">
        <v>6977</v>
      </c>
      <c r="B137" t="s">
        <v>226</v>
      </c>
      <c r="C137" t="s">
        <v>196</v>
      </c>
      <c r="D137" t="s">
        <v>1</v>
      </c>
      <c r="E137">
        <v>4</v>
      </c>
      <c r="F137" t="s">
        <v>6978</v>
      </c>
      <c r="G137">
        <v>6</v>
      </c>
      <c r="H137">
        <v>1</v>
      </c>
    </row>
    <row r="138" spans="1:8">
      <c r="A138" t="s">
        <v>6979</v>
      </c>
      <c r="B138" t="s">
        <v>226</v>
      </c>
      <c r="C138" t="s">
        <v>196</v>
      </c>
      <c r="D138" t="s">
        <v>1</v>
      </c>
      <c r="E138">
        <v>4</v>
      </c>
      <c r="F138" t="s">
        <v>6941</v>
      </c>
      <c r="G138">
        <v>9.6</v>
      </c>
      <c r="H138">
        <v>1</v>
      </c>
    </row>
    <row r="139" spans="1:8">
      <c r="A139" t="s">
        <v>6980</v>
      </c>
      <c r="B139" t="s">
        <v>226</v>
      </c>
      <c r="C139" t="s">
        <v>196</v>
      </c>
      <c r="D139" t="s">
        <v>1</v>
      </c>
      <c r="E139">
        <v>4</v>
      </c>
      <c r="F139" t="s">
        <v>6981</v>
      </c>
      <c r="G139">
        <v>15.5</v>
      </c>
      <c r="H139">
        <v>1</v>
      </c>
    </row>
    <row r="140" spans="1:8">
      <c r="A140" t="s">
        <v>6982</v>
      </c>
      <c r="B140" t="s">
        <v>226</v>
      </c>
      <c r="C140" t="s">
        <v>196</v>
      </c>
      <c r="D140" t="s">
        <v>1</v>
      </c>
      <c r="E140">
        <v>4</v>
      </c>
      <c r="F140" t="s">
        <v>6911</v>
      </c>
      <c r="G140">
        <v>12.25</v>
      </c>
      <c r="H140">
        <v>1</v>
      </c>
    </row>
    <row r="141" spans="1:8">
      <c r="A141" t="s">
        <v>6983</v>
      </c>
      <c r="B141" t="s">
        <v>226</v>
      </c>
      <c r="C141" t="s">
        <v>196</v>
      </c>
      <c r="D141" t="s">
        <v>1</v>
      </c>
      <c r="E141">
        <v>4</v>
      </c>
      <c r="F141" t="s">
        <v>6937</v>
      </c>
      <c r="G141">
        <v>12.5</v>
      </c>
      <c r="H141">
        <v>1</v>
      </c>
    </row>
    <row r="142" spans="1:8">
      <c r="A142" t="s">
        <v>6984</v>
      </c>
      <c r="B142" t="s">
        <v>226</v>
      </c>
      <c r="C142" t="s">
        <v>196</v>
      </c>
      <c r="D142" t="s">
        <v>1</v>
      </c>
      <c r="E142">
        <v>4</v>
      </c>
      <c r="F142" t="s">
        <v>5574</v>
      </c>
      <c r="G142">
        <v>5</v>
      </c>
      <c r="H142">
        <v>1</v>
      </c>
    </row>
    <row r="143" spans="1:8">
      <c r="A143" t="s">
        <v>6985</v>
      </c>
      <c r="B143" t="s">
        <v>226</v>
      </c>
      <c r="C143" t="s">
        <v>196</v>
      </c>
      <c r="D143" t="s">
        <v>1</v>
      </c>
      <c r="E143">
        <v>5</v>
      </c>
      <c r="F143" t="s">
        <v>6986</v>
      </c>
      <c r="G143">
        <v>13.9</v>
      </c>
      <c r="H143">
        <v>1</v>
      </c>
    </row>
    <row r="144" spans="1:8">
      <c r="A144" t="s">
        <v>6987</v>
      </c>
      <c r="B144" t="s">
        <v>226</v>
      </c>
      <c r="C144" t="s">
        <v>196</v>
      </c>
      <c r="D144" t="s">
        <v>1</v>
      </c>
      <c r="E144">
        <v>4</v>
      </c>
      <c r="F144" t="s">
        <v>6988</v>
      </c>
      <c r="G144">
        <v>5</v>
      </c>
      <c r="H144">
        <v>1</v>
      </c>
    </row>
    <row r="145" spans="1:8">
      <c r="A145" t="s">
        <v>6990</v>
      </c>
      <c r="B145" t="s">
        <v>226</v>
      </c>
      <c r="C145" t="s">
        <v>196</v>
      </c>
      <c r="D145" t="s">
        <v>1</v>
      </c>
      <c r="E145">
        <v>4</v>
      </c>
      <c r="F145" t="s">
        <v>6991</v>
      </c>
      <c r="G145">
        <v>2.23</v>
      </c>
      <c r="H145">
        <v>1</v>
      </c>
    </row>
    <row r="146" spans="1:8">
      <c r="A146" t="s">
        <v>6994</v>
      </c>
      <c r="B146" t="s">
        <v>226</v>
      </c>
      <c r="C146" t="s">
        <v>196</v>
      </c>
      <c r="D146" t="s">
        <v>1</v>
      </c>
      <c r="E146">
        <v>4</v>
      </c>
      <c r="F146" t="s">
        <v>6995</v>
      </c>
      <c r="G146">
        <v>3</v>
      </c>
      <c r="H146">
        <v>1</v>
      </c>
    </row>
    <row r="147" spans="1:8">
      <c r="A147" t="s">
        <v>6997</v>
      </c>
      <c r="B147" t="s">
        <v>226</v>
      </c>
      <c r="C147" t="s">
        <v>196</v>
      </c>
      <c r="D147" t="s">
        <v>1</v>
      </c>
      <c r="E147">
        <v>4</v>
      </c>
      <c r="F147" t="s">
        <v>6998</v>
      </c>
      <c r="G147">
        <v>4.4000000000000004</v>
      </c>
      <c r="H147">
        <v>1</v>
      </c>
    </row>
    <row r="148" spans="1:8">
      <c r="A148" t="s">
        <v>6999</v>
      </c>
      <c r="B148" t="s">
        <v>226</v>
      </c>
      <c r="C148" t="s">
        <v>196</v>
      </c>
      <c r="D148" t="s">
        <v>1</v>
      </c>
      <c r="E148">
        <v>3</v>
      </c>
      <c r="F148" t="s">
        <v>7000</v>
      </c>
      <c r="G148">
        <v>0</v>
      </c>
      <c r="H148">
        <v>1</v>
      </c>
    </row>
    <row r="149" spans="1:8">
      <c r="A149" t="s">
        <v>7002</v>
      </c>
      <c r="B149" t="s">
        <v>226</v>
      </c>
      <c r="C149" t="s">
        <v>196</v>
      </c>
      <c r="D149" t="s">
        <v>1</v>
      </c>
      <c r="E149">
        <v>4</v>
      </c>
      <c r="F149" t="s">
        <v>7003</v>
      </c>
      <c r="G149">
        <v>37.6</v>
      </c>
      <c r="H149">
        <v>1</v>
      </c>
    </row>
    <row r="150" spans="1:8">
      <c r="A150" t="s">
        <v>7004</v>
      </c>
      <c r="B150" t="s">
        <v>226</v>
      </c>
      <c r="C150" t="s">
        <v>196</v>
      </c>
      <c r="D150" t="s">
        <v>1</v>
      </c>
      <c r="E150">
        <v>4</v>
      </c>
      <c r="F150" t="s">
        <v>7005</v>
      </c>
      <c r="G150">
        <v>54.5</v>
      </c>
      <c r="H150">
        <v>1</v>
      </c>
    </row>
    <row r="151" spans="1:8">
      <c r="A151" t="s">
        <v>7007</v>
      </c>
      <c r="B151" t="s">
        <v>226</v>
      </c>
      <c r="C151" t="s">
        <v>196</v>
      </c>
      <c r="D151" t="s">
        <v>1</v>
      </c>
      <c r="E151">
        <v>3</v>
      </c>
      <c r="F151" t="s">
        <v>6911</v>
      </c>
      <c r="G151">
        <v>7.5</v>
      </c>
      <c r="H151">
        <v>1</v>
      </c>
    </row>
    <row r="152" spans="1:8">
      <c r="A152" t="s">
        <v>7009</v>
      </c>
      <c r="B152" t="s">
        <v>226</v>
      </c>
      <c r="C152" t="s">
        <v>196</v>
      </c>
      <c r="D152" t="s">
        <v>1</v>
      </c>
      <c r="E152">
        <v>4</v>
      </c>
      <c r="F152" t="s">
        <v>7010</v>
      </c>
      <c r="G152">
        <v>4.9000000000000004</v>
      </c>
      <c r="H152">
        <v>1</v>
      </c>
    </row>
    <row r="153" spans="1:8">
      <c r="A153" t="s">
        <v>7012</v>
      </c>
      <c r="B153" t="s">
        <v>226</v>
      </c>
      <c r="C153" t="s">
        <v>196</v>
      </c>
      <c r="D153" t="s">
        <v>1</v>
      </c>
      <c r="E153">
        <v>3</v>
      </c>
      <c r="F153" t="s">
        <v>7013</v>
      </c>
      <c r="G153">
        <v>11.4</v>
      </c>
      <c r="H153">
        <v>1</v>
      </c>
    </row>
    <row r="154" spans="1:8">
      <c r="A154" t="s">
        <v>7014</v>
      </c>
      <c r="B154" t="s">
        <v>226</v>
      </c>
      <c r="C154" t="s">
        <v>196</v>
      </c>
      <c r="D154" t="s">
        <v>1</v>
      </c>
      <c r="E154">
        <v>4</v>
      </c>
      <c r="F154" t="s">
        <v>7015</v>
      </c>
      <c r="G154">
        <v>30</v>
      </c>
      <c r="H154">
        <v>1</v>
      </c>
    </row>
    <row r="155" spans="1:8">
      <c r="A155" t="s">
        <v>7017</v>
      </c>
      <c r="B155" t="s">
        <v>226</v>
      </c>
      <c r="C155" t="s">
        <v>196</v>
      </c>
      <c r="D155" t="s">
        <v>1</v>
      </c>
      <c r="E155">
        <v>2</v>
      </c>
      <c r="F155" t="s">
        <v>7018</v>
      </c>
      <c r="G155">
        <v>39.700000000000003</v>
      </c>
      <c r="H155">
        <v>1</v>
      </c>
    </row>
    <row r="156" spans="1:8">
      <c r="A156" t="s">
        <v>7020</v>
      </c>
      <c r="B156" t="s">
        <v>226</v>
      </c>
      <c r="C156" t="s">
        <v>196</v>
      </c>
      <c r="D156" t="s">
        <v>1</v>
      </c>
      <c r="E156">
        <v>2</v>
      </c>
      <c r="F156" t="s">
        <v>7021</v>
      </c>
      <c r="G156">
        <v>11</v>
      </c>
      <c r="H156">
        <v>1</v>
      </c>
    </row>
    <row r="157" spans="1:8">
      <c r="A157" t="s">
        <v>7024</v>
      </c>
      <c r="B157" t="s">
        <v>226</v>
      </c>
      <c r="C157" t="s">
        <v>196</v>
      </c>
      <c r="D157" t="s">
        <v>1</v>
      </c>
      <c r="E157">
        <v>2</v>
      </c>
      <c r="F157" t="s">
        <v>7025</v>
      </c>
      <c r="G157">
        <v>7.45</v>
      </c>
      <c r="H157">
        <v>1</v>
      </c>
    </row>
    <row r="158" spans="1:8">
      <c r="A158" t="s">
        <v>7028</v>
      </c>
      <c r="B158" t="s">
        <v>226</v>
      </c>
      <c r="C158" t="s">
        <v>196</v>
      </c>
      <c r="D158" t="s">
        <v>1</v>
      </c>
      <c r="E158">
        <v>2</v>
      </c>
      <c r="F158" t="s">
        <v>7029</v>
      </c>
      <c r="G158">
        <v>64</v>
      </c>
      <c r="H158">
        <v>1</v>
      </c>
    </row>
    <row r="159" spans="1:8">
      <c r="A159" t="s">
        <v>7032</v>
      </c>
      <c r="B159" t="s">
        <v>226</v>
      </c>
      <c r="C159" t="s">
        <v>196</v>
      </c>
      <c r="D159" t="s">
        <v>1</v>
      </c>
      <c r="E159">
        <v>2</v>
      </c>
      <c r="F159" t="s">
        <v>7033</v>
      </c>
      <c r="G159">
        <v>9.6</v>
      </c>
      <c r="H159">
        <v>1</v>
      </c>
    </row>
    <row r="160" spans="1:8">
      <c r="A160" t="s">
        <v>7034</v>
      </c>
      <c r="B160" t="s">
        <v>226</v>
      </c>
      <c r="C160" t="s">
        <v>196</v>
      </c>
      <c r="D160" t="s">
        <v>1</v>
      </c>
      <c r="E160">
        <v>3</v>
      </c>
      <c r="F160" t="s">
        <v>7035</v>
      </c>
      <c r="G160">
        <v>102</v>
      </c>
      <c r="H160">
        <v>1</v>
      </c>
    </row>
    <row r="161" spans="1:8">
      <c r="A161" t="s">
        <v>7037</v>
      </c>
      <c r="B161" t="s">
        <v>226</v>
      </c>
      <c r="C161" t="s">
        <v>196</v>
      </c>
      <c r="D161" t="s">
        <v>1</v>
      </c>
      <c r="E161">
        <v>2</v>
      </c>
      <c r="F161" t="s">
        <v>7038</v>
      </c>
      <c r="G161">
        <v>110.07299999999999</v>
      </c>
      <c r="H161">
        <v>1</v>
      </c>
    </row>
    <row r="162" spans="1:8">
      <c r="A162" t="s">
        <v>7041</v>
      </c>
      <c r="B162" t="s">
        <v>226</v>
      </c>
      <c r="C162" t="s">
        <v>196</v>
      </c>
      <c r="D162" t="s">
        <v>1</v>
      </c>
      <c r="E162">
        <v>4</v>
      </c>
      <c r="F162" t="s">
        <v>7042</v>
      </c>
      <c r="G162">
        <v>3.8</v>
      </c>
      <c r="H162">
        <v>1</v>
      </c>
    </row>
    <row r="163" spans="1:8">
      <c r="A163" t="s">
        <v>7043</v>
      </c>
      <c r="B163" t="s">
        <v>226</v>
      </c>
      <c r="C163" t="s">
        <v>196</v>
      </c>
      <c r="D163" t="s">
        <v>1</v>
      </c>
      <c r="E163">
        <v>3</v>
      </c>
      <c r="F163" t="s">
        <v>7044</v>
      </c>
      <c r="G163">
        <v>3</v>
      </c>
      <c r="H163">
        <v>1</v>
      </c>
    </row>
    <row r="164" spans="1:8">
      <c r="A164" t="s">
        <v>7046</v>
      </c>
      <c r="B164" t="s">
        <v>226</v>
      </c>
      <c r="C164" t="s">
        <v>196</v>
      </c>
      <c r="D164" t="s">
        <v>1</v>
      </c>
      <c r="E164">
        <v>2</v>
      </c>
      <c r="F164" t="s">
        <v>6937</v>
      </c>
      <c r="G164">
        <v>12.5</v>
      </c>
      <c r="H164">
        <v>1</v>
      </c>
    </row>
    <row r="165" spans="1:8">
      <c r="A165" t="s">
        <v>7047</v>
      </c>
      <c r="B165" t="s">
        <v>226</v>
      </c>
      <c r="C165" t="s">
        <v>196</v>
      </c>
      <c r="D165" t="s">
        <v>1</v>
      </c>
      <c r="E165">
        <v>3</v>
      </c>
      <c r="F165" t="s">
        <v>7048</v>
      </c>
      <c r="G165">
        <v>34.003</v>
      </c>
      <c r="H165">
        <v>1</v>
      </c>
    </row>
    <row r="166" spans="1:8">
      <c r="A166" t="s">
        <v>7050</v>
      </c>
      <c r="B166" t="s">
        <v>226</v>
      </c>
      <c r="C166" t="s">
        <v>196</v>
      </c>
      <c r="D166" t="s">
        <v>1</v>
      </c>
      <c r="E166">
        <v>1</v>
      </c>
      <c r="F166" t="s">
        <v>7051</v>
      </c>
      <c r="G166">
        <v>37</v>
      </c>
      <c r="H166">
        <v>1</v>
      </c>
    </row>
    <row r="167" spans="1:8">
      <c r="A167" t="s">
        <v>7054</v>
      </c>
      <c r="B167" t="s">
        <v>226</v>
      </c>
      <c r="C167" t="s">
        <v>196</v>
      </c>
      <c r="D167" t="s">
        <v>1</v>
      </c>
      <c r="E167">
        <v>0</v>
      </c>
      <c r="F167" t="s">
        <v>7055</v>
      </c>
      <c r="G167">
        <v>9.4</v>
      </c>
      <c r="H167">
        <v>1</v>
      </c>
    </row>
    <row r="168" spans="1:8">
      <c r="A168" t="s">
        <v>7056</v>
      </c>
      <c r="B168" t="s">
        <v>226</v>
      </c>
      <c r="C168" t="s">
        <v>196</v>
      </c>
      <c r="D168" t="s">
        <v>1</v>
      </c>
      <c r="E168">
        <v>4</v>
      </c>
      <c r="F168" t="s">
        <v>7057</v>
      </c>
      <c r="G168">
        <v>1.8</v>
      </c>
      <c r="H168">
        <v>1</v>
      </c>
    </row>
    <row r="169" spans="1:8">
      <c r="A169" t="s">
        <v>7059</v>
      </c>
      <c r="B169" t="s">
        <v>226</v>
      </c>
      <c r="C169" t="s">
        <v>196</v>
      </c>
      <c r="D169" t="s">
        <v>1</v>
      </c>
      <c r="E169">
        <v>2</v>
      </c>
      <c r="F169" t="s">
        <v>7060</v>
      </c>
      <c r="G169">
        <v>5</v>
      </c>
      <c r="H169">
        <v>1</v>
      </c>
    </row>
    <row r="170" spans="1:8">
      <c r="A170" t="s">
        <v>7061</v>
      </c>
      <c r="B170" t="s">
        <v>226</v>
      </c>
      <c r="C170" t="s">
        <v>196</v>
      </c>
      <c r="D170" t="s">
        <v>1</v>
      </c>
      <c r="E170">
        <v>4</v>
      </c>
      <c r="F170" t="s">
        <v>5940</v>
      </c>
      <c r="G170">
        <v>7.8</v>
      </c>
      <c r="H170">
        <v>1</v>
      </c>
    </row>
    <row r="171" spans="1:8">
      <c r="A171" t="s">
        <v>7062</v>
      </c>
      <c r="B171" t="s">
        <v>226</v>
      </c>
      <c r="C171" t="s">
        <v>196</v>
      </c>
      <c r="D171" t="s">
        <v>1</v>
      </c>
      <c r="E171">
        <v>1</v>
      </c>
      <c r="F171" t="s">
        <v>6941</v>
      </c>
      <c r="G171">
        <v>8.4</v>
      </c>
      <c r="H171">
        <v>1</v>
      </c>
    </row>
    <row r="172" spans="1:8">
      <c r="A172" t="s">
        <v>7065</v>
      </c>
      <c r="B172" t="s">
        <v>226</v>
      </c>
      <c r="C172" t="s">
        <v>196</v>
      </c>
      <c r="D172" t="s">
        <v>1</v>
      </c>
      <c r="E172">
        <v>3</v>
      </c>
      <c r="F172" t="s">
        <v>7066</v>
      </c>
      <c r="G172">
        <v>3</v>
      </c>
      <c r="H172">
        <v>1</v>
      </c>
    </row>
    <row r="173" spans="1:8">
      <c r="A173" t="s">
        <v>6930</v>
      </c>
      <c r="B173" t="s">
        <v>226</v>
      </c>
      <c r="C173" t="s">
        <v>196</v>
      </c>
      <c r="D173" t="s">
        <v>1</v>
      </c>
      <c r="E173">
        <v>4</v>
      </c>
      <c r="F173" t="s">
        <v>6930</v>
      </c>
      <c r="G173">
        <v>3.5</v>
      </c>
      <c r="H173">
        <v>1</v>
      </c>
    </row>
    <row r="174" spans="1:8">
      <c r="A174" t="s">
        <v>7068</v>
      </c>
      <c r="B174" t="s">
        <v>226</v>
      </c>
      <c r="C174" t="s">
        <v>196</v>
      </c>
      <c r="D174" t="s">
        <v>1</v>
      </c>
      <c r="E174">
        <v>4</v>
      </c>
      <c r="F174" t="s">
        <v>5940</v>
      </c>
      <c r="G174">
        <v>10.27</v>
      </c>
      <c r="H174">
        <v>1</v>
      </c>
    </row>
    <row r="175" spans="1:8">
      <c r="A175" t="s">
        <v>7070</v>
      </c>
      <c r="B175" t="s">
        <v>226</v>
      </c>
      <c r="C175" t="s">
        <v>196</v>
      </c>
      <c r="D175" t="s">
        <v>1</v>
      </c>
      <c r="E175">
        <v>4</v>
      </c>
      <c r="F175" t="s">
        <v>7071</v>
      </c>
      <c r="G175">
        <v>6</v>
      </c>
      <c r="H175">
        <v>1</v>
      </c>
    </row>
    <row r="176" spans="1:8">
      <c r="A176" t="s">
        <v>7072</v>
      </c>
      <c r="B176" t="s">
        <v>226</v>
      </c>
      <c r="C176" t="s">
        <v>196</v>
      </c>
      <c r="D176" t="s">
        <v>1</v>
      </c>
      <c r="E176">
        <v>3</v>
      </c>
      <c r="F176" t="s">
        <v>6928</v>
      </c>
      <c r="G176">
        <v>17</v>
      </c>
      <c r="H176">
        <v>1</v>
      </c>
    </row>
    <row r="177" spans="1:8">
      <c r="A177" t="s">
        <v>7074</v>
      </c>
      <c r="B177" t="s">
        <v>226</v>
      </c>
      <c r="C177" t="s">
        <v>196</v>
      </c>
      <c r="D177" t="s">
        <v>1</v>
      </c>
      <c r="E177">
        <v>1</v>
      </c>
      <c r="F177" t="s">
        <v>5940</v>
      </c>
      <c r="G177">
        <v>120</v>
      </c>
      <c r="H177">
        <v>1</v>
      </c>
    </row>
    <row r="178" spans="1:8">
      <c r="A178" t="s">
        <v>7077</v>
      </c>
      <c r="B178" t="s">
        <v>226</v>
      </c>
      <c r="C178" t="s">
        <v>196</v>
      </c>
      <c r="D178" t="s">
        <v>1</v>
      </c>
      <c r="E178">
        <v>4</v>
      </c>
      <c r="F178" t="s">
        <v>5940</v>
      </c>
      <c r="G178">
        <v>10</v>
      </c>
      <c r="H178">
        <v>1</v>
      </c>
    </row>
    <row r="179" spans="1:8">
      <c r="A179" t="s">
        <v>7079</v>
      </c>
      <c r="B179" t="s">
        <v>226</v>
      </c>
      <c r="C179" t="s">
        <v>196</v>
      </c>
      <c r="D179" t="s">
        <v>1</v>
      </c>
      <c r="E179">
        <v>4</v>
      </c>
      <c r="F179" t="s">
        <v>7111</v>
      </c>
      <c r="G179">
        <v>2.2000000000000002</v>
      </c>
      <c r="H179">
        <v>1</v>
      </c>
    </row>
    <row r="180" spans="1:8">
      <c r="A180" t="s">
        <v>7080</v>
      </c>
      <c r="B180" t="s">
        <v>226</v>
      </c>
      <c r="C180" t="s">
        <v>196</v>
      </c>
      <c r="D180" t="s">
        <v>1</v>
      </c>
      <c r="E180">
        <v>4</v>
      </c>
      <c r="F180" t="s">
        <v>7081</v>
      </c>
      <c r="G180">
        <v>2.7</v>
      </c>
      <c r="H180">
        <v>1</v>
      </c>
    </row>
    <row r="181" spans="1:8">
      <c r="A181" t="s">
        <v>7082</v>
      </c>
      <c r="B181" t="s">
        <v>226</v>
      </c>
      <c r="C181" t="s">
        <v>196</v>
      </c>
      <c r="D181" t="s">
        <v>1</v>
      </c>
      <c r="E181">
        <v>4</v>
      </c>
      <c r="F181" t="s">
        <v>5940</v>
      </c>
      <c r="G181">
        <v>5.75</v>
      </c>
      <c r="H181">
        <v>1</v>
      </c>
    </row>
    <row r="182" spans="1:8">
      <c r="A182" t="s">
        <v>7084</v>
      </c>
      <c r="B182" t="s">
        <v>226</v>
      </c>
      <c r="C182" t="s">
        <v>196</v>
      </c>
      <c r="D182" t="s">
        <v>1</v>
      </c>
      <c r="E182">
        <v>0</v>
      </c>
      <c r="F182" t="s">
        <v>7029</v>
      </c>
      <c r="G182">
        <v>61</v>
      </c>
      <c r="H182">
        <v>1</v>
      </c>
    </row>
    <row r="183" spans="1:8">
      <c r="A183" t="s">
        <v>7087</v>
      </c>
      <c r="B183" t="s">
        <v>226</v>
      </c>
      <c r="C183" t="s">
        <v>196</v>
      </c>
      <c r="D183" t="s">
        <v>1</v>
      </c>
      <c r="E183">
        <v>2</v>
      </c>
      <c r="F183" t="s">
        <v>6911</v>
      </c>
      <c r="G183">
        <v>9</v>
      </c>
      <c r="H183">
        <v>1</v>
      </c>
    </row>
    <row r="184" spans="1:8">
      <c r="A184" t="s">
        <v>7088</v>
      </c>
      <c r="B184" t="s">
        <v>226</v>
      </c>
      <c r="C184" t="s">
        <v>196</v>
      </c>
      <c r="D184" t="s">
        <v>1</v>
      </c>
      <c r="E184">
        <v>2</v>
      </c>
      <c r="F184" t="s">
        <v>6911</v>
      </c>
      <c r="G184">
        <v>9.5</v>
      </c>
      <c r="H184">
        <v>1</v>
      </c>
    </row>
    <row r="185" spans="1:8">
      <c r="A185" t="s">
        <v>7089</v>
      </c>
      <c r="B185" t="s">
        <v>226</v>
      </c>
      <c r="C185" t="s">
        <v>196</v>
      </c>
      <c r="D185" t="s">
        <v>1</v>
      </c>
      <c r="E185">
        <v>4</v>
      </c>
      <c r="F185" t="s">
        <v>5979</v>
      </c>
      <c r="G185">
        <v>7</v>
      </c>
      <c r="H185">
        <v>1</v>
      </c>
    </row>
    <row r="186" spans="1:8">
      <c r="A186" t="s">
        <v>7090</v>
      </c>
      <c r="B186" t="s">
        <v>226</v>
      </c>
      <c r="C186" t="s">
        <v>196</v>
      </c>
      <c r="D186" t="s">
        <v>1</v>
      </c>
      <c r="E186">
        <v>2</v>
      </c>
      <c r="F186" t="s">
        <v>7091</v>
      </c>
      <c r="G186">
        <v>4.7</v>
      </c>
      <c r="H186">
        <v>1</v>
      </c>
    </row>
    <row r="187" spans="1:8">
      <c r="A187" t="s">
        <v>7093</v>
      </c>
      <c r="B187" t="s">
        <v>226</v>
      </c>
      <c r="C187" t="s">
        <v>196</v>
      </c>
      <c r="D187" t="s">
        <v>1</v>
      </c>
      <c r="E187">
        <v>0</v>
      </c>
      <c r="F187" t="s">
        <v>7029</v>
      </c>
      <c r="G187">
        <v>53.4</v>
      </c>
      <c r="H187">
        <v>1</v>
      </c>
    </row>
    <row r="188" spans="1:8">
      <c r="A188" t="s">
        <v>7094</v>
      </c>
      <c r="B188" t="s">
        <v>226</v>
      </c>
      <c r="C188" t="s">
        <v>196</v>
      </c>
      <c r="D188" t="s">
        <v>1</v>
      </c>
      <c r="E188">
        <v>3</v>
      </c>
      <c r="F188" t="s">
        <v>7029</v>
      </c>
      <c r="G188">
        <v>56.1</v>
      </c>
      <c r="H188">
        <v>1</v>
      </c>
    </row>
    <row r="189" spans="1:8">
      <c r="A189" t="s">
        <v>7096</v>
      </c>
      <c r="B189" t="s">
        <v>226</v>
      </c>
      <c r="C189" t="s">
        <v>196</v>
      </c>
      <c r="D189" t="s">
        <v>1</v>
      </c>
      <c r="E189">
        <v>2</v>
      </c>
      <c r="F189" t="s">
        <v>7097</v>
      </c>
      <c r="G189">
        <v>5</v>
      </c>
      <c r="H189">
        <v>1</v>
      </c>
    </row>
    <row r="190" spans="1:8">
      <c r="A190" t="s">
        <v>7100</v>
      </c>
      <c r="B190" t="s">
        <v>226</v>
      </c>
      <c r="C190" t="s">
        <v>196</v>
      </c>
      <c r="D190" t="s">
        <v>1</v>
      </c>
      <c r="E190">
        <v>0</v>
      </c>
      <c r="F190" t="s">
        <v>7029</v>
      </c>
      <c r="G190">
        <v>80</v>
      </c>
      <c r="H190">
        <v>1</v>
      </c>
    </row>
    <row r="191" spans="1:8">
      <c r="A191" t="s">
        <v>7102</v>
      </c>
      <c r="B191" t="s">
        <v>226</v>
      </c>
      <c r="C191" t="s">
        <v>196</v>
      </c>
      <c r="D191" t="s">
        <v>1</v>
      </c>
      <c r="E191">
        <v>1</v>
      </c>
      <c r="F191" t="s">
        <v>5899</v>
      </c>
      <c r="G191">
        <v>30</v>
      </c>
      <c r="H191">
        <v>1</v>
      </c>
    </row>
    <row r="192" spans="1:8">
      <c r="A192" t="s">
        <v>7104</v>
      </c>
      <c r="B192" t="s">
        <v>226</v>
      </c>
      <c r="C192" t="s">
        <v>196</v>
      </c>
      <c r="D192" t="s">
        <v>1</v>
      </c>
      <c r="E192">
        <v>2</v>
      </c>
      <c r="F192" t="s">
        <v>6960</v>
      </c>
      <c r="G192">
        <v>7.8</v>
      </c>
      <c r="H192">
        <v>1</v>
      </c>
    </row>
    <row r="193" spans="1:8">
      <c r="A193" t="s">
        <v>7105</v>
      </c>
      <c r="B193" t="s">
        <v>226</v>
      </c>
      <c r="C193" t="s">
        <v>196</v>
      </c>
      <c r="D193" t="s">
        <v>1</v>
      </c>
      <c r="E193">
        <v>4</v>
      </c>
      <c r="F193" t="s">
        <v>7106</v>
      </c>
      <c r="G193">
        <v>11</v>
      </c>
      <c r="H193">
        <v>1</v>
      </c>
    </row>
    <row r="194" spans="1:8">
      <c r="A194" t="s">
        <v>7108</v>
      </c>
      <c r="B194" t="s">
        <v>226</v>
      </c>
      <c r="C194" t="s">
        <v>196</v>
      </c>
      <c r="D194" t="s">
        <v>1</v>
      </c>
      <c r="E194">
        <v>0</v>
      </c>
      <c r="F194" t="s">
        <v>7029</v>
      </c>
      <c r="G194">
        <v>48</v>
      </c>
      <c r="H194">
        <v>1</v>
      </c>
    </row>
    <row r="195" spans="1:8">
      <c r="A195" t="s">
        <v>7115</v>
      </c>
      <c r="B195" t="s">
        <v>223</v>
      </c>
      <c r="C195" t="s">
        <v>179</v>
      </c>
      <c r="D195" t="s">
        <v>721</v>
      </c>
      <c r="E195">
        <v>19</v>
      </c>
      <c r="F195" t="s">
        <v>838</v>
      </c>
      <c r="G195">
        <v>13</v>
      </c>
      <c r="H195">
        <v>0.38</v>
      </c>
    </row>
    <row r="196" spans="1:8">
      <c r="A196" t="s">
        <v>853</v>
      </c>
      <c r="B196" t="s">
        <v>223</v>
      </c>
      <c r="C196" t="s">
        <v>179</v>
      </c>
      <c r="D196" t="s">
        <v>721</v>
      </c>
      <c r="E196">
        <v>23</v>
      </c>
      <c r="F196" t="s">
        <v>854</v>
      </c>
      <c r="G196">
        <v>9.8000000000000007</v>
      </c>
      <c r="H196">
        <v>0.38</v>
      </c>
    </row>
    <row r="197" spans="1:8">
      <c r="A197" t="s">
        <v>7116</v>
      </c>
      <c r="B197" t="s">
        <v>223</v>
      </c>
      <c r="C197" t="s">
        <v>179</v>
      </c>
      <c r="D197" t="s">
        <v>721</v>
      </c>
      <c r="E197">
        <v>18</v>
      </c>
      <c r="F197" t="s">
        <v>863</v>
      </c>
      <c r="G197">
        <v>138.9</v>
      </c>
      <c r="H197">
        <v>0.38</v>
      </c>
    </row>
    <row r="198" spans="1:8">
      <c r="A198" t="s">
        <v>875</v>
      </c>
      <c r="B198" t="s">
        <v>223</v>
      </c>
      <c r="C198" t="s">
        <v>179</v>
      </c>
      <c r="D198" t="s">
        <v>721</v>
      </c>
      <c r="E198">
        <v>20</v>
      </c>
      <c r="F198" t="s">
        <v>876</v>
      </c>
      <c r="G198">
        <v>16</v>
      </c>
      <c r="H198">
        <v>0.38</v>
      </c>
    </row>
    <row r="199" spans="1:8">
      <c r="A199" t="s">
        <v>885</v>
      </c>
      <c r="B199" t="s">
        <v>223</v>
      </c>
      <c r="C199" t="s">
        <v>179</v>
      </c>
      <c r="D199" t="s">
        <v>721</v>
      </c>
      <c r="E199">
        <v>21</v>
      </c>
      <c r="F199" t="s">
        <v>886</v>
      </c>
      <c r="G199">
        <v>18.3</v>
      </c>
      <c r="H199">
        <v>0.38</v>
      </c>
    </row>
    <row r="200" spans="1:8">
      <c r="A200" t="s">
        <v>893</v>
      </c>
      <c r="B200" t="s">
        <v>223</v>
      </c>
      <c r="C200" t="s">
        <v>179</v>
      </c>
      <c r="D200" t="s">
        <v>721</v>
      </c>
      <c r="E200">
        <v>17</v>
      </c>
      <c r="F200" t="s">
        <v>894</v>
      </c>
      <c r="G200">
        <v>17.7</v>
      </c>
      <c r="H200">
        <v>0.38</v>
      </c>
    </row>
    <row r="201" spans="1:8">
      <c r="A201" t="s">
        <v>902</v>
      </c>
      <c r="B201" t="s">
        <v>223</v>
      </c>
      <c r="C201" t="s">
        <v>179</v>
      </c>
      <c r="D201" t="s">
        <v>721</v>
      </c>
      <c r="E201">
        <v>18</v>
      </c>
      <c r="F201" t="s">
        <v>903</v>
      </c>
      <c r="G201">
        <v>16.5</v>
      </c>
      <c r="H201">
        <v>0.38</v>
      </c>
    </row>
    <row r="202" spans="1:8">
      <c r="A202" t="s">
        <v>911</v>
      </c>
      <c r="B202" t="s">
        <v>223</v>
      </c>
      <c r="C202" t="s">
        <v>179</v>
      </c>
      <c r="D202" t="s">
        <v>721</v>
      </c>
      <c r="E202">
        <v>16</v>
      </c>
      <c r="F202" t="s">
        <v>912</v>
      </c>
      <c r="G202">
        <v>20</v>
      </c>
      <c r="H202">
        <v>0.38</v>
      </c>
    </row>
    <row r="203" spans="1:8">
      <c r="A203" t="s">
        <v>920</v>
      </c>
      <c r="B203" t="s">
        <v>223</v>
      </c>
      <c r="C203" t="s">
        <v>179</v>
      </c>
      <c r="D203" t="s">
        <v>721</v>
      </c>
      <c r="E203">
        <v>17</v>
      </c>
      <c r="F203" t="s">
        <v>921</v>
      </c>
      <c r="G203">
        <v>18.100000000000001</v>
      </c>
      <c r="H203">
        <v>0.38</v>
      </c>
    </row>
    <row r="204" spans="1:8">
      <c r="A204" t="s">
        <v>7117</v>
      </c>
      <c r="B204" t="s">
        <v>223</v>
      </c>
      <c r="C204" t="s">
        <v>179</v>
      </c>
      <c r="D204" t="s">
        <v>721</v>
      </c>
      <c r="E204">
        <v>31</v>
      </c>
      <c r="F204" t="s">
        <v>931</v>
      </c>
      <c r="G204">
        <v>18</v>
      </c>
      <c r="H204">
        <v>0.38</v>
      </c>
    </row>
    <row r="205" spans="1:8">
      <c r="A205" t="s">
        <v>939</v>
      </c>
      <c r="B205" t="s">
        <v>223</v>
      </c>
      <c r="C205" t="s">
        <v>179</v>
      </c>
      <c r="D205" t="s">
        <v>721</v>
      </c>
      <c r="E205">
        <v>32</v>
      </c>
      <c r="F205" t="s">
        <v>940</v>
      </c>
      <c r="G205">
        <v>13.2</v>
      </c>
      <c r="H205">
        <v>0.38</v>
      </c>
    </row>
    <row r="206" spans="1:8">
      <c r="A206" t="s">
        <v>939</v>
      </c>
      <c r="B206" t="s">
        <v>223</v>
      </c>
      <c r="C206" t="s">
        <v>179</v>
      </c>
      <c r="D206" t="s">
        <v>721</v>
      </c>
      <c r="E206">
        <v>61</v>
      </c>
      <c r="F206" t="s">
        <v>940</v>
      </c>
      <c r="G206">
        <v>8</v>
      </c>
      <c r="H206">
        <v>0.38</v>
      </c>
    </row>
    <row r="207" spans="1:8">
      <c r="A207" t="s">
        <v>951</v>
      </c>
      <c r="B207" t="s">
        <v>223</v>
      </c>
      <c r="C207" t="s">
        <v>179</v>
      </c>
      <c r="D207" t="s">
        <v>721</v>
      </c>
      <c r="E207">
        <v>17</v>
      </c>
      <c r="F207" t="s">
        <v>952</v>
      </c>
      <c r="G207">
        <v>22</v>
      </c>
      <c r="H207">
        <v>0.38</v>
      </c>
    </row>
    <row r="208" spans="1:8">
      <c r="A208" t="s">
        <v>7118</v>
      </c>
      <c r="B208" t="s">
        <v>223</v>
      </c>
      <c r="C208" t="s">
        <v>179</v>
      </c>
      <c r="D208" t="s">
        <v>721</v>
      </c>
      <c r="E208">
        <v>49</v>
      </c>
      <c r="F208" t="s">
        <v>952</v>
      </c>
      <c r="G208">
        <v>52</v>
      </c>
      <c r="H208">
        <v>0.42</v>
      </c>
    </row>
    <row r="209" spans="1:8">
      <c r="A209" t="s">
        <v>963</v>
      </c>
      <c r="B209" t="s">
        <v>223</v>
      </c>
      <c r="C209" t="s">
        <v>179</v>
      </c>
      <c r="D209" t="s">
        <v>721</v>
      </c>
      <c r="E209">
        <v>9</v>
      </c>
      <c r="F209" t="s">
        <v>903</v>
      </c>
      <c r="G209">
        <v>10.6</v>
      </c>
      <c r="H209">
        <v>0.38</v>
      </c>
    </row>
    <row r="210" spans="1:8">
      <c r="A210" t="s">
        <v>969</v>
      </c>
      <c r="B210" t="s">
        <v>223</v>
      </c>
      <c r="C210" t="s">
        <v>179</v>
      </c>
      <c r="D210" t="s">
        <v>721</v>
      </c>
      <c r="E210">
        <v>19</v>
      </c>
      <c r="F210" t="s">
        <v>970</v>
      </c>
      <c r="G210">
        <v>12.6</v>
      </c>
      <c r="H210">
        <v>0.38</v>
      </c>
    </row>
    <row r="211" spans="1:8">
      <c r="A211" t="s">
        <v>978</v>
      </c>
      <c r="B211" t="s">
        <v>223</v>
      </c>
      <c r="C211" t="s">
        <v>179</v>
      </c>
      <c r="D211" t="s">
        <v>721</v>
      </c>
      <c r="E211">
        <v>18</v>
      </c>
      <c r="F211" t="s">
        <v>979</v>
      </c>
      <c r="G211">
        <v>12.4</v>
      </c>
      <c r="H211">
        <v>0.38</v>
      </c>
    </row>
    <row r="212" spans="1:8">
      <c r="A212" t="s">
        <v>987</v>
      </c>
      <c r="B212" t="s">
        <v>223</v>
      </c>
      <c r="C212" t="s">
        <v>179</v>
      </c>
      <c r="D212" t="s">
        <v>721</v>
      </c>
      <c r="E212">
        <v>22</v>
      </c>
      <c r="F212" t="s">
        <v>988</v>
      </c>
      <c r="G212">
        <v>12.1</v>
      </c>
      <c r="H212">
        <v>0.38</v>
      </c>
    </row>
    <row r="213" spans="1:8">
      <c r="A213" t="s">
        <v>7119</v>
      </c>
      <c r="B213" t="s">
        <v>223</v>
      </c>
      <c r="C213" t="s">
        <v>179</v>
      </c>
      <c r="D213" t="s">
        <v>721</v>
      </c>
      <c r="E213">
        <v>18</v>
      </c>
      <c r="F213" t="s">
        <v>998</v>
      </c>
      <c r="G213">
        <v>20</v>
      </c>
      <c r="H213">
        <v>0.38</v>
      </c>
    </row>
    <row r="214" spans="1:8">
      <c r="A214" t="s">
        <v>1005</v>
      </c>
      <c r="B214" t="s">
        <v>223</v>
      </c>
      <c r="C214" t="s">
        <v>179</v>
      </c>
      <c r="D214" t="s">
        <v>721</v>
      </c>
      <c r="E214">
        <v>17</v>
      </c>
      <c r="F214" t="s">
        <v>1006</v>
      </c>
      <c r="G214">
        <v>20</v>
      </c>
      <c r="H214">
        <v>0.38</v>
      </c>
    </row>
    <row r="215" spans="1:8">
      <c r="A215" t="s">
        <v>7120</v>
      </c>
      <c r="B215" t="s">
        <v>223</v>
      </c>
      <c r="C215" t="s">
        <v>179</v>
      </c>
      <c r="D215" t="s">
        <v>721</v>
      </c>
      <c r="E215">
        <v>20</v>
      </c>
      <c r="F215" t="s">
        <v>1016</v>
      </c>
      <c r="G215">
        <v>14.5</v>
      </c>
      <c r="H215">
        <v>0.38</v>
      </c>
    </row>
    <row r="216" spans="1:8">
      <c r="A216" t="s">
        <v>1023</v>
      </c>
      <c r="B216" t="s">
        <v>223</v>
      </c>
      <c r="C216" t="s">
        <v>179</v>
      </c>
      <c r="D216" t="s">
        <v>721</v>
      </c>
      <c r="E216">
        <v>12</v>
      </c>
      <c r="F216" t="s">
        <v>1024</v>
      </c>
      <c r="G216">
        <v>78</v>
      </c>
      <c r="H216">
        <v>0.38</v>
      </c>
    </row>
    <row r="217" spans="1:8">
      <c r="A217" t="s">
        <v>1031</v>
      </c>
      <c r="B217" t="s">
        <v>223</v>
      </c>
      <c r="C217" t="s">
        <v>179</v>
      </c>
      <c r="D217" t="s">
        <v>721</v>
      </c>
      <c r="E217">
        <v>19</v>
      </c>
      <c r="F217" t="s">
        <v>970</v>
      </c>
      <c r="G217">
        <v>17.100000000000001</v>
      </c>
      <c r="H217">
        <v>0.38</v>
      </c>
    </row>
    <row r="218" spans="1:8">
      <c r="A218" t="s">
        <v>1037</v>
      </c>
      <c r="B218" t="s">
        <v>223</v>
      </c>
      <c r="C218" t="s">
        <v>179</v>
      </c>
      <c r="D218" t="s">
        <v>721</v>
      </c>
      <c r="E218">
        <v>15</v>
      </c>
      <c r="F218" t="s">
        <v>1038</v>
      </c>
      <c r="G218">
        <v>15.13</v>
      </c>
      <c r="H218">
        <v>0.38</v>
      </c>
    </row>
    <row r="219" spans="1:8">
      <c r="A219" t="s">
        <v>1046</v>
      </c>
      <c r="B219" t="s">
        <v>223</v>
      </c>
      <c r="C219" t="s">
        <v>179</v>
      </c>
      <c r="D219" t="s">
        <v>721</v>
      </c>
      <c r="E219">
        <v>17</v>
      </c>
      <c r="F219" t="s">
        <v>952</v>
      </c>
      <c r="G219">
        <v>22</v>
      </c>
      <c r="H219">
        <v>0.38</v>
      </c>
    </row>
    <row r="220" spans="1:8">
      <c r="A220" t="s">
        <v>1050</v>
      </c>
      <c r="B220" t="s">
        <v>223</v>
      </c>
      <c r="C220" t="s">
        <v>179</v>
      </c>
      <c r="D220" t="s">
        <v>721</v>
      </c>
      <c r="E220">
        <v>16</v>
      </c>
      <c r="F220" t="s">
        <v>1051</v>
      </c>
      <c r="G220">
        <v>20</v>
      </c>
      <c r="H220">
        <v>0.38</v>
      </c>
    </row>
    <row r="221" spans="1:8">
      <c r="A221" t="s">
        <v>1058</v>
      </c>
      <c r="B221" t="s">
        <v>223</v>
      </c>
      <c r="C221" t="s">
        <v>179</v>
      </c>
      <c r="D221" t="s">
        <v>721</v>
      </c>
      <c r="E221">
        <v>13</v>
      </c>
      <c r="F221" t="s">
        <v>921</v>
      </c>
      <c r="G221">
        <v>18.100000000000001</v>
      </c>
      <c r="H221">
        <v>0.38</v>
      </c>
    </row>
    <row r="222" spans="1:8">
      <c r="A222" t="s">
        <v>1065</v>
      </c>
      <c r="B222" t="s">
        <v>223</v>
      </c>
      <c r="C222" t="s">
        <v>179</v>
      </c>
      <c r="D222" t="s">
        <v>721</v>
      </c>
      <c r="E222">
        <v>19</v>
      </c>
      <c r="F222" t="s">
        <v>1066</v>
      </c>
      <c r="G222">
        <v>9.8000000000000007</v>
      </c>
      <c r="H222">
        <v>0.38</v>
      </c>
    </row>
    <row r="223" spans="1:8">
      <c r="A223" t="s">
        <v>1073</v>
      </c>
      <c r="B223" t="s">
        <v>223</v>
      </c>
      <c r="C223" t="s">
        <v>179</v>
      </c>
      <c r="D223" t="s">
        <v>721</v>
      </c>
      <c r="E223">
        <v>19</v>
      </c>
      <c r="F223" t="s">
        <v>970</v>
      </c>
      <c r="G223">
        <v>17.899999999999999</v>
      </c>
      <c r="H223">
        <v>0.38</v>
      </c>
    </row>
    <row r="224" spans="1:8">
      <c r="A224" t="s">
        <v>7121</v>
      </c>
      <c r="B224" t="s">
        <v>223</v>
      </c>
      <c r="C224" t="s">
        <v>179</v>
      </c>
      <c r="D224" t="s">
        <v>721</v>
      </c>
      <c r="E224">
        <v>19</v>
      </c>
      <c r="F224" t="s">
        <v>1082</v>
      </c>
      <c r="G224">
        <v>40</v>
      </c>
      <c r="H224">
        <v>0.38</v>
      </c>
    </row>
    <row r="225" spans="1:8">
      <c r="A225" t="s">
        <v>1087</v>
      </c>
      <c r="B225" t="s">
        <v>223</v>
      </c>
      <c r="C225" t="s">
        <v>179</v>
      </c>
      <c r="D225" t="s">
        <v>721</v>
      </c>
      <c r="E225">
        <v>25</v>
      </c>
      <c r="F225" t="s">
        <v>1088</v>
      </c>
      <c r="G225">
        <v>15.6</v>
      </c>
      <c r="H225">
        <v>0.38</v>
      </c>
    </row>
    <row r="226" spans="1:8">
      <c r="A226" t="s">
        <v>963</v>
      </c>
      <c r="B226" t="s">
        <v>223</v>
      </c>
      <c r="C226" t="s">
        <v>179</v>
      </c>
      <c r="D226" t="s">
        <v>721</v>
      </c>
      <c r="E226">
        <v>19</v>
      </c>
      <c r="F226" t="s">
        <v>1096</v>
      </c>
      <c r="G226">
        <v>20</v>
      </c>
      <c r="H226">
        <v>0.38</v>
      </c>
    </row>
    <row r="227" spans="1:8">
      <c r="A227" t="s">
        <v>7122</v>
      </c>
      <c r="B227" t="s">
        <v>223</v>
      </c>
      <c r="C227" t="s">
        <v>179</v>
      </c>
      <c r="D227" t="s">
        <v>721</v>
      </c>
      <c r="E227">
        <v>18</v>
      </c>
      <c r="F227" t="s">
        <v>1104</v>
      </c>
      <c r="G227">
        <v>12.3</v>
      </c>
      <c r="H227">
        <v>0.38</v>
      </c>
    </row>
    <row r="228" spans="1:8">
      <c r="A228" t="s">
        <v>7123</v>
      </c>
      <c r="B228" t="s">
        <v>223</v>
      </c>
      <c r="C228" t="s">
        <v>179</v>
      </c>
      <c r="D228" t="s">
        <v>721</v>
      </c>
      <c r="E228">
        <v>18</v>
      </c>
      <c r="F228" t="s">
        <v>1114</v>
      </c>
      <c r="G228">
        <v>15</v>
      </c>
      <c r="H228">
        <v>0.38</v>
      </c>
    </row>
    <row r="229" spans="1:8">
      <c r="A229" t="s">
        <v>7124</v>
      </c>
      <c r="B229" t="s">
        <v>223</v>
      </c>
      <c r="C229" t="s">
        <v>179</v>
      </c>
      <c r="D229" t="s">
        <v>721</v>
      </c>
      <c r="E229">
        <v>19</v>
      </c>
      <c r="F229" t="s">
        <v>1123</v>
      </c>
      <c r="G229">
        <v>13.993399999999999</v>
      </c>
      <c r="H229">
        <v>0.38</v>
      </c>
    </row>
    <row r="230" spans="1:8">
      <c r="A230" t="s">
        <v>7125</v>
      </c>
      <c r="B230" t="s">
        <v>223</v>
      </c>
      <c r="C230" t="s">
        <v>179</v>
      </c>
      <c r="D230" t="s">
        <v>721</v>
      </c>
      <c r="E230">
        <v>19</v>
      </c>
      <c r="F230" t="s">
        <v>1132</v>
      </c>
      <c r="G230">
        <v>6.7</v>
      </c>
      <c r="H230">
        <v>0.38</v>
      </c>
    </row>
    <row r="231" spans="1:8">
      <c r="A231" t="s">
        <v>7126</v>
      </c>
      <c r="B231" t="s">
        <v>223</v>
      </c>
      <c r="C231" t="s">
        <v>179</v>
      </c>
      <c r="D231" t="s">
        <v>721</v>
      </c>
      <c r="E231">
        <v>19</v>
      </c>
      <c r="F231" t="s">
        <v>1140</v>
      </c>
      <c r="G231">
        <v>18.3</v>
      </c>
      <c r="H231">
        <v>0.38</v>
      </c>
    </row>
    <row r="232" spans="1:8">
      <c r="A232" t="s">
        <v>7127</v>
      </c>
      <c r="B232" t="s">
        <v>223</v>
      </c>
      <c r="C232" t="s">
        <v>179</v>
      </c>
      <c r="D232" t="s">
        <v>721</v>
      </c>
      <c r="E232">
        <v>16</v>
      </c>
      <c r="F232" t="s">
        <v>1158</v>
      </c>
      <c r="G232">
        <v>1.92</v>
      </c>
      <c r="H232">
        <v>0.45040000000000002</v>
      </c>
    </row>
    <row r="233" spans="1:8">
      <c r="A233" t="s">
        <v>7128</v>
      </c>
      <c r="B233" t="s">
        <v>223</v>
      </c>
      <c r="C233" t="s">
        <v>179</v>
      </c>
      <c r="D233" t="s">
        <v>721</v>
      </c>
      <c r="E233">
        <v>17</v>
      </c>
      <c r="F233" t="s">
        <v>1165</v>
      </c>
      <c r="G233">
        <v>1.1000000000000001</v>
      </c>
      <c r="H233">
        <v>0.38</v>
      </c>
    </row>
    <row r="234" spans="1:8">
      <c r="A234" t="s">
        <v>7129</v>
      </c>
      <c r="B234" t="s">
        <v>223</v>
      </c>
      <c r="C234" t="s">
        <v>179</v>
      </c>
      <c r="D234" t="s">
        <v>721</v>
      </c>
      <c r="E234">
        <v>12</v>
      </c>
      <c r="F234" t="s">
        <v>1165</v>
      </c>
      <c r="G234">
        <v>0.8</v>
      </c>
      <c r="H234">
        <v>0.38</v>
      </c>
    </row>
    <row r="235" spans="1:8">
      <c r="A235" t="s">
        <v>1175</v>
      </c>
      <c r="B235" t="s">
        <v>223</v>
      </c>
      <c r="C235" t="s">
        <v>179</v>
      </c>
      <c r="D235" t="s">
        <v>721</v>
      </c>
      <c r="E235">
        <v>20</v>
      </c>
      <c r="F235" t="s">
        <v>1176</v>
      </c>
      <c r="G235">
        <v>18.600000000000001</v>
      </c>
      <c r="H235">
        <v>0.38</v>
      </c>
    </row>
    <row r="236" spans="1:8">
      <c r="A236" t="s">
        <v>1184</v>
      </c>
      <c r="B236" t="s">
        <v>223</v>
      </c>
      <c r="C236" t="s">
        <v>179</v>
      </c>
      <c r="D236" t="s">
        <v>721</v>
      </c>
      <c r="E236">
        <v>18</v>
      </c>
      <c r="F236" t="s">
        <v>1185</v>
      </c>
      <c r="G236">
        <v>8.6999999999999993</v>
      </c>
      <c r="H236">
        <v>0.38</v>
      </c>
    </row>
    <row r="237" spans="1:8">
      <c r="A237" t="s">
        <v>1193</v>
      </c>
      <c r="B237" t="s">
        <v>223</v>
      </c>
      <c r="C237" t="s">
        <v>179</v>
      </c>
      <c r="D237" t="s">
        <v>721</v>
      </c>
      <c r="E237">
        <v>10</v>
      </c>
      <c r="F237" t="s">
        <v>1185</v>
      </c>
      <c r="G237">
        <v>4.5</v>
      </c>
      <c r="H237">
        <v>0.38</v>
      </c>
    </row>
    <row r="238" spans="1:8">
      <c r="A238" t="s">
        <v>1197</v>
      </c>
      <c r="B238" t="s">
        <v>223</v>
      </c>
      <c r="C238" t="s">
        <v>179</v>
      </c>
      <c r="D238" t="s">
        <v>721</v>
      </c>
      <c r="E238">
        <v>18</v>
      </c>
      <c r="F238" t="s">
        <v>1198</v>
      </c>
      <c r="G238">
        <v>14</v>
      </c>
      <c r="H238">
        <v>0.38</v>
      </c>
    </row>
    <row r="239" spans="1:8">
      <c r="A239" t="s">
        <v>1205</v>
      </c>
      <c r="B239" t="s">
        <v>223</v>
      </c>
      <c r="C239" t="s">
        <v>179</v>
      </c>
      <c r="D239" t="s">
        <v>721</v>
      </c>
      <c r="E239">
        <v>16</v>
      </c>
      <c r="F239" t="s">
        <v>1206</v>
      </c>
      <c r="G239">
        <v>17.8</v>
      </c>
      <c r="H239">
        <v>0.38</v>
      </c>
    </row>
    <row r="240" spans="1:8">
      <c r="A240" t="s">
        <v>7130</v>
      </c>
      <c r="B240" t="s">
        <v>323</v>
      </c>
      <c r="C240" t="s">
        <v>323</v>
      </c>
      <c r="D240" t="s">
        <v>721</v>
      </c>
      <c r="E240">
        <v>16</v>
      </c>
      <c r="F240" t="s">
        <v>1214</v>
      </c>
      <c r="G240">
        <v>336</v>
      </c>
      <c r="H240">
        <v>0.44</v>
      </c>
    </row>
    <row r="241" spans="1:8">
      <c r="A241" t="s">
        <v>7131</v>
      </c>
      <c r="B241" t="s">
        <v>323</v>
      </c>
      <c r="C241" t="s">
        <v>323</v>
      </c>
      <c r="D241" t="s">
        <v>721</v>
      </c>
      <c r="E241">
        <v>10</v>
      </c>
      <c r="F241" t="s">
        <v>1214</v>
      </c>
      <c r="G241">
        <v>433</v>
      </c>
      <c r="H241">
        <v>0.45500000000000002</v>
      </c>
    </row>
    <row r="242" spans="1:8">
      <c r="A242" t="s">
        <v>1232</v>
      </c>
      <c r="B242" t="s">
        <v>323</v>
      </c>
      <c r="C242" t="s">
        <v>323</v>
      </c>
      <c r="D242" t="s">
        <v>721</v>
      </c>
      <c r="E242">
        <v>41</v>
      </c>
      <c r="F242" t="s">
        <v>1233</v>
      </c>
      <c r="G242">
        <v>717</v>
      </c>
      <c r="H242">
        <v>0.3775</v>
      </c>
    </row>
    <row r="243" spans="1:8">
      <c r="A243" t="s">
        <v>7132</v>
      </c>
      <c r="B243" t="s">
        <v>323</v>
      </c>
      <c r="C243" t="s">
        <v>323</v>
      </c>
      <c r="D243" t="s">
        <v>721</v>
      </c>
      <c r="E243">
        <v>32</v>
      </c>
      <c r="F243" t="s">
        <v>1243</v>
      </c>
      <c r="G243">
        <v>89</v>
      </c>
      <c r="H243">
        <v>0.4</v>
      </c>
    </row>
    <row r="244" spans="1:8">
      <c r="A244" t="s">
        <v>7133</v>
      </c>
      <c r="B244" t="s">
        <v>323</v>
      </c>
      <c r="C244" t="s">
        <v>323</v>
      </c>
      <c r="D244" t="s">
        <v>721</v>
      </c>
      <c r="E244">
        <v>35</v>
      </c>
      <c r="F244" t="s">
        <v>1243</v>
      </c>
      <c r="G244">
        <v>282</v>
      </c>
      <c r="H244">
        <v>0.39250000000000002</v>
      </c>
    </row>
    <row r="245" spans="1:8">
      <c r="A245" t="s">
        <v>7134</v>
      </c>
      <c r="B245" t="s">
        <v>323</v>
      </c>
      <c r="C245" t="s">
        <v>323</v>
      </c>
      <c r="D245" t="s">
        <v>721</v>
      </c>
      <c r="E245">
        <v>34</v>
      </c>
      <c r="F245" t="s">
        <v>1243</v>
      </c>
      <c r="G245">
        <v>282</v>
      </c>
      <c r="H245">
        <v>0.39500000000000002</v>
      </c>
    </row>
    <row r="246" spans="1:8">
      <c r="A246" t="s">
        <v>7135</v>
      </c>
      <c r="B246" t="s">
        <v>323</v>
      </c>
      <c r="C246" t="s">
        <v>323</v>
      </c>
      <c r="D246" t="s">
        <v>721</v>
      </c>
      <c r="E246">
        <v>39</v>
      </c>
      <c r="F246" t="s">
        <v>1233</v>
      </c>
      <c r="G246">
        <v>726</v>
      </c>
      <c r="H246">
        <v>0.38250000000000001</v>
      </c>
    </row>
    <row r="247" spans="1:8">
      <c r="A247" t="s">
        <v>7136</v>
      </c>
      <c r="B247" t="s">
        <v>323</v>
      </c>
      <c r="C247" t="s">
        <v>323</v>
      </c>
      <c r="D247" t="s">
        <v>721</v>
      </c>
      <c r="E247">
        <v>38</v>
      </c>
      <c r="F247" t="s">
        <v>1277</v>
      </c>
      <c r="G247">
        <v>43.3</v>
      </c>
      <c r="H247">
        <v>0.46800000000000003</v>
      </c>
    </row>
    <row r="248" spans="1:8">
      <c r="A248" t="s">
        <v>7137</v>
      </c>
      <c r="B248" t="s">
        <v>323</v>
      </c>
      <c r="C248" t="s">
        <v>323</v>
      </c>
      <c r="D248" t="s">
        <v>721</v>
      </c>
      <c r="E248">
        <v>33</v>
      </c>
      <c r="F248" t="s">
        <v>1288</v>
      </c>
      <c r="G248">
        <v>119</v>
      </c>
      <c r="H248">
        <v>0.39750000000000002</v>
      </c>
    </row>
    <row r="249" spans="1:8">
      <c r="A249" t="s">
        <v>7138</v>
      </c>
      <c r="B249" t="s">
        <v>323</v>
      </c>
      <c r="C249" t="s">
        <v>323</v>
      </c>
      <c r="D249" t="s">
        <v>721</v>
      </c>
      <c r="E249">
        <v>43</v>
      </c>
      <c r="F249" t="s">
        <v>1288</v>
      </c>
      <c r="G249">
        <v>303</v>
      </c>
      <c r="H249">
        <v>0.3725</v>
      </c>
    </row>
    <row r="250" spans="1:8">
      <c r="A250" t="s">
        <v>7139</v>
      </c>
      <c r="B250" t="s">
        <v>323</v>
      </c>
      <c r="C250" t="s">
        <v>323</v>
      </c>
      <c r="D250" t="s">
        <v>721</v>
      </c>
      <c r="E250">
        <v>15</v>
      </c>
      <c r="F250" t="s">
        <v>1140</v>
      </c>
      <c r="G250">
        <v>350</v>
      </c>
      <c r="H250">
        <v>0.4425</v>
      </c>
    </row>
    <row r="251" spans="1:8">
      <c r="A251" t="s">
        <v>7140</v>
      </c>
      <c r="B251" t="s">
        <v>323</v>
      </c>
      <c r="C251" t="s">
        <v>323</v>
      </c>
      <c r="D251" t="s">
        <v>721</v>
      </c>
      <c r="E251">
        <v>34</v>
      </c>
      <c r="F251" t="s">
        <v>1319</v>
      </c>
      <c r="G251">
        <v>370</v>
      </c>
      <c r="H251">
        <v>0.39500000000000002</v>
      </c>
    </row>
    <row r="252" spans="1:8">
      <c r="A252" t="s">
        <v>7141</v>
      </c>
      <c r="B252" t="s">
        <v>323</v>
      </c>
      <c r="C252" t="s">
        <v>323</v>
      </c>
      <c r="D252" t="s">
        <v>721</v>
      </c>
      <c r="E252">
        <v>9</v>
      </c>
      <c r="F252" t="s">
        <v>1330</v>
      </c>
      <c r="G252">
        <v>725</v>
      </c>
      <c r="H252">
        <v>0.45750000000000002</v>
      </c>
    </row>
    <row r="253" spans="1:8">
      <c r="A253" t="s">
        <v>7142</v>
      </c>
      <c r="B253" t="s">
        <v>323</v>
      </c>
      <c r="C253" t="s">
        <v>323</v>
      </c>
      <c r="D253" t="s">
        <v>721</v>
      </c>
      <c r="E253">
        <v>40</v>
      </c>
      <c r="F253" t="s">
        <v>1339</v>
      </c>
      <c r="G253">
        <v>17.399999999999999</v>
      </c>
      <c r="H253">
        <v>0.38</v>
      </c>
    </row>
    <row r="254" spans="1:8">
      <c r="A254" t="s">
        <v>7143</v>
      </c>
      <c r="B254" t="s">
        <v>323</v>
      </c>
      <c r="C254" t="s">
        <v>323</v>
      </c>
      <c r="D254" t="s">
        <v>721</v>
      </c>
      <c r="E254">
        <v>30</v>
      </c>
      <c r="F254" t="s">
        <v>1349</v>
      </c>
      <c r="G254">
        <v>31</v>
      </c>
      <c r="H254">
        <v>0.504</v>
      </c>
    </row>
    <row r="255" spans="1:8">
      <c r="A255" t="s">
        <v>7144</v>
      </c>
      <c r="B255" t="s">
        <v>323</v>
      </c>
      <c r="C255" t="s">
        <v>323</v>
      </c>
      <c r="D255" t="s">
        <v>721</v>
      </c>
      <c r="E255">
        <v>33</v>
      </c>
      <c r="F255" t="s">
        <v>1349</v>
      </c>
      <c r="G255">
        <v>33</v>
      </c>
      <c r="H255">
        <v>0.49049999999999999</v>
      </c>
    </row>
    <row r="256" spans="1:8">
      <c r="A256" t="s">
        <v>7145</v>
      </c>
      <c r="B256" t="s">
        <v>323</v>
      </c>
      <c r="C256" t="s">
        <v>323</v>
      </c>
      <c r="D256" t="s">
        <v>721</v>
      </c>
      <c r="E256">
        <v>37</v>
      </c>
      <c r="F256" t="s">
        <v>1349</v>
      </c>
      <c r="G256">
        <v>33</v>
      </c>
      <c r="H256">
        <v>0.47249999999999998</v>
      </c>
    </row>
    <row r="257" spans="1:8">
      <c r="A257" t="s">
        <v>7146</v>
      </c>
      <c r="B257" t="s">
        <v>323</v>
      </c>
      <c r="C257" t="s">
        <v>323</v>
      </c>
      <c r="D257" t="s">
        <v>721</v>
      </c>
      <c r="E257">
        <v>34</v>
      </c>
      <c r="F257" t="s">
        <v>979</v>
      </c>
      <c r="G257">
        <v>61.5</v>
      </c>
      <c r="H257">
        <v>0.39500000000000002</v>
      </c>
    </row>
    <row r="258" spans="1:8">
      <c r="A258" t="s">
        <v>7147</v>
      </c>
      <c r="B258" t="s">
        <v>323</v>
      </c>
      <c r="C258" t="s">
        <v>323</v>
      </c>
      <c r="D258" t="s">
        <v>721</v>
      </c>
      <c r="E258">
        <v>33</v>
      </c>
      <c r="F258" t="s">
        <v>979</v>
      </c>
      <c r="G258">
        <v>61.5</v>
      </c>
      <c r="H258">
        <v>0.39750000000000002</v>
      </c>
    </row>
    <row r="259" spans="1:8">
      <c r="A259" t="s">
        <v>7148</v>
      </c>
      <c r="B259" t="s">
        <v>323</v>
      </c>
      <c r="C259" t="s">
        <v>323</v>
      </c>
      <c r="D259" t="s">
        <v>721</v>
      </c>
      <c r="E259">
        <v>53</v>
      </c>
      <c r="F259" t="s">
        <v>1375</v>
      </c>
      <c r="G259">
        <v>345</v>
      </c>
      <c r="H259">
        <v>0.34749999999999998</v>
      </c>
    </row>
    <row r="260" spans="1:8">
      <c r="A260" t="s">
        <v>7149</v>
      </c>
      <c r="B260" t="s">
        <v>323</v>
      </c>
      <c r="C260" t="s">
        <v>323</v>
      </c>
      <c r="D260" t="s">
        <v>721</v>
      </c>
      <c r="E260">
        <v>54</v>
      </c>
      <c r="F260" t="s">
        <v>1375</v>
      </c>
      <c r="G260">
        <v>345</v>
      </c>
      <c r="H260">
        <v>0.34499999999999997</v>
      </c>
    </row>
    <row r="261" spans="1:8">
      <c r="A261" t="s">
        <v>1386</v>
      </c>
      <c r="B261" t="s">
        <v>323</v>
      </c>
      <c r="C261" t="s">
        <v>323</v>
      </c>
      <c r="D261" t="s">
        <v>721</v>
      </c>
      <c r="E261">
        <v>37</v>
      </c>
      <c r="F261" t="s">
        <v>1375</v>
      </c>
      <c r="G261">
        <v>70</v>
      </c>
      <c r="H261">
        <v>0.38750000000000001</v>
      </c>
    </row>
    <row r="262" spans="1:8">
      <c r="A262" t="s">
        <v>7150</v>
      </c>
      <c r="B262" t="s">
        <v>323</v>
      </c>
      <c r="C262" t="s">
        <v>323</v>
      </c>
      <c r="D262" t="s">
        <v>721</v>
      </c>
      <c r="E262">
        <v>30</v>
      </c>
      <c r="F262" t="s">
        <v>1375</v>
      </c>
      <c r="G262">
        <v>510</v>
      </c>
      <c r="H262">
        <v>0.40500000000000003</v>
      </c>
    </row>
    <row r="263" spans="1:8">
      <c r="A263" t="s">
        <v>7151</v>
      </c>
      <c r="B263" t="s">
        <v>323</v>
      </c>
      <c r="C263" t="s">
        <v>323</v>
      </c>
      <c r="D263" t="s">
        <v>721</v>
      </c>
      <c r="E263">
        <v>29</v>
      </c>
      <c r="F263" t="s">
        <v>1397</v>
      </c>
      <c r="G263">
        <v>194</v>
      </c>
      <c r="H263">
        <v>0.40749999999999997</v>
      </c>
    </row>
    <row r="264" spans="1:8">
      <c r="A264" t="s">
        <v>7152</v>
      </c>
      <c r="B264" t="s">
        <v>323</v>
      </c>
      <c r="C264" t="s">
        <v>323</v>
      </c>
      <c r="D264" t="s">
        <v>721</v>
      </c>
      <c r="E264">
        <v>29</v>
      </c>
      <c r="F264" t="s">
        <v>1397</v>
      </c>
      <c r="G264">
        <v>123</v>
      </c>
      <c r="H264">
        <v>0.40749999999999997</v>
      </c>
    </row>
    <row r="265" spans="1:8">
      <c r="A265" t="s">
        <v>7153</v>
      </c>
      <c r="B265" t="s">
        <v>323</v>
      </c>
      <c r="C265" t="s">
        <v>323</v>
      </c>
      <c r="D265" t="s">
        <v>721</v>
      </c>
      <c r="E265">
        <v>29</v>
      </c>
      <c r="F265" t="s">
        <v>1397</v>
      </c>
      <c r="G265">
        <v>137</v>
      </c>
      <c r="H265">
        <v>0.40749999999999997</v>
      </c>
    </row>
    <row r="266" spans="1:8">
      <c r="A266" t="s">
        <v>7154</v>
      </c>
      <c r="B266" t="s">
        <v>323</v>
      </c>
      <c r="C266" t="s">
        <v>323</v>
      </c>
      <c r="D266" t="s">
        <v>721</v>
      </c>
      <c r="E266">
        <v>8</v>
      </c>
      <c r="F266" t="s">
        <v>1418</v>
      </c>
      <c r="G266">
        <v>763.7</v>
      </c>
      <c r="H266">
        <v>0.46</v>
      </c>
    </row>
    <row r="267" spans="1:8">
      <c r="A267" t="s">
        <v>7155</v>
      </c>
      <c r="B267" t="s">
        <v>323</v>
      </c>
      <c r="C267" t="s">
        <v>323</v>
      </c>
      <c r="D267" t="s">
        <v>721</v>
      </c>
      <c r="E267">
        <v>33</v>
      </c>
      <c r="F267" t="s">
        <v>1430</v>
      </c>
      <c r="G267">
        <v>136</v>
      </c>
      <c r="H267">
        <v>0.39750000000000002</v>
      </c>
    </row>
    <row r="268" spans="1:8">
      <c r="A268" t="s">
        <v>7156</v>
      </c>
      <c r="B268" t="s">
        <v>323</v>
      </c>
      <c r="C268" t="s">
        <v>323</v>
      </c>
      <c r="D268" t="s">
        <v>721</v>
      </c>
      <c r="E268">
        <v>33</v>
      </c>
      <c r="F268" t="s">
        <v>1430</v>
      </c>
      <c r="G268">
        <v>136</v>
      </c>
      <c r="H268">
        <v>0.39750000000000002</v>
      </c>
    </row>
    <row r="269" spans="1:8">
      <c r="A269" t="s">
        <v>7157</v>
      </c>
      <c r="B269" t="s">
        <v>323</v>
      </c>
      <c r="C269" t="s">
        <v>323</v>
      </c>
      <c r="D269" t="s">
        <v>721</v>
      </c>
      <c r="E269">
        <v>12</v>
      </c>
      <c r="F269" t="s">
        <v>1214</v>
      </c>
      <c r="G269">
        <v>125</v>
      </c>
      <c r="H269">
        <v>0.45</v>
      </c>
    </row>
    <row r="270" spans="1:8">
      <c r="A270" t="s">
        <v>7158</v>
      </c>
      <c r="B270" t="s">
        <v>323</v>
      </c>
      <c r="C270" t="s">
        <v>323</v>
      </c>
      <c r="D270" t="s">
        <v>721</v>
      </c>
      <c r="E270">
        <v>12</v>
      </c>
      <c r="F270" t="s">
        <v>1214</v>
      </c>
      <c r="G270">
        <v>125</v>
      </c>
      <c r="H270">
        <v>0.45</v>
      </c>
    </row>
    <row r="271" spans="1:8">
      <c r="A271" t="s">
        <v>7159</v>
      </c>
      <c r="B271" t="s">
        <v>323</v>
      </c>
      <c r="C271" t="s">
        <v>323</v>
      </c>
      <c r="D271" t="s">
        <v>721</v>
      </c>
      <c r="E271">
        <v>13</v>
      </c>
      <c r="F271" t="s">
        <v>1214</v>
      </c>
      <c r="G271">
        <v>778</v>
      </c>
      <c r="H271">
        <v>0.44750000000000001</v>
      </c>
    </row>
    <row r="272" spans="1:8">
      <c r="A272" t="s">
        <v>7160</v>
      </c>
      <c r="B272" t="s">
        <v>323</v>
      </c>
      <c r="C272" t="s">
        <v>323</v>
      </c>
      <c r="D272" t="s">
        <v>721</v>
      </c>
      <c r="E272">
        <v>9</v>
      </c>
      <c r="F272" t="s">
        <v>1319</v>
      </c>
      <c r="G272">
        <v>449</v>
      </c>
      <c r="H272">
        <v>0.45750000000000002</v>
      </c>
    </row>
    <row r="273" spans="1:8">
      <c r="A273" t="s">
        <v>7161</v>
      </c>
      <c r="B273" t="s">
        <v>323</v>
      </c>
      <c r="C273" t="s">
        <v>323</v>
      </c>
      <c r="D273" t="s">
        <v>721</v>
      </c>
      <c r="E273">
        <v>19</v>
      </c>
      <c r="F273" t="s">
        <v>1473</v>
      </c>
      <c r="G273">
        <v>690</v>
      </c>
      <c r="H273">
        <v>0.4325</v>
      </c>
    </row>
    <row r="274" spans="1:8">
      <c r="A274" t="s">
        <v>7162</v>
      </c>
      <c r="B274" t="s">
        <v>323</v>
      </c>
      <c r="C274" t="s">
        <v>323</v>
      </c>
      <c r="D274" t="s">
        <v>721</v>
      </c>
      <c r="E274">
        <v>13</v>
      </c>
      <c r="F274" t="s">
        <v>1418</v>
      </c>
      <c r="G274">
        <v>794</v>
      </c>
      <c r="H274">
        <v>0.44750000000000001</v>
      </c>
    </row>
    <row r="275" spans="1:8">
      <c r="A275" t="s">
        <v>7163</v>
      </c>
      <c r="B275" t="s">
        <v>323</v>
      </c>
      <c r="C275" t="s">
        <v>323</v>
      </c>
      <c r="D275" t="s">
        <v>721</v>
      </c>
      <c r="E275">
        <v>33</v>
      </c>
      <c r="F275" t="s">
        <v>1489</v>
      </c>
      <c r="G275">
        <v>66</v>
      </c>
      <c r="H275">
        <v>0.39750000000000002</v>
      </c>
    </row>
    <row r="276" spans="1:8">
      <c r="A276" t="s">
        <v>7164</v>
      </c>
      <c r="B276" t="s">
        <v>323</v>
      </c>
      <c r="C276" t="s">
        <v>323</v>
      </c>
      <c r="D276" t="s">
        <v>721</v>
      </c>
      <c r="E276">
        <v>26</v>
      </c>
      <c r="F276" t="s">
        <v>1497</v>
      </c>
      <c r="G276">
        <v>13.4</v>
      </c>
      <c r="H276">
        <v>0.41499999999999998</v>
      </c>
    </row>
    <row r="277" spans="1:8">
      <c r="A277" t="s">
        <v>7165</v>
      </c>
      <c r="B277" t="s">
        <v>323</v>
      </c>
      <c r="C277" t="s">
        <v>323</v>
      </c>
      <c r="D277" t="s">
        <v>721</v>
      </c>
      <c r="E277">
        <v>17</v>
      </c>
      <c r="F277" t="s">
        <v>1214</v>
      </c>
      <c r="G277">
        <v>517</v>
      </c>
      <c r="H277">
        <v>0.4375</v>
      </c>
    </row>
    <row r="278" spans="1:8">
      <c r="A278" t="s">
        <v>7166</v>
      </c>
      <c r="B278" t="s">
        <v>323</v>
      </c>
      <c r="C278" t="s">
        <v>323</v>
      </c>
      <c r="D278" t="s">
        <v>721</v>
      </c>
      <c r="E278">
        <v>8</v>
      </c>
      <c r="F278" t="s">
        <v>1214</v>
      </c>
      <c r="G278">
        <v>834</v>
      </c>
      <c r="H278">
        <v>0.46</v>
      </c>
    </row>
    <row r="279" spans="1:8">
      <c r="A279" t="s">
        <v>1520</v>
      </c>
      <c r="B279" t="s">
        <v>323</v>
      </c>
      <c r="C279" t="s">
        <v>323</v>
      </c>
      <c r="D279" t="s">
        <v>721</v>
      </c>
      <c r="E279">
        <v>65</v>
      </c>
      <c r="F279" t="s">
        <v>1521</v>
      </c>
      <c r="G279">
        <v>26</v>
      </c>
      <c r="H279">
        <v>0.3175</v>
      </c>
    </row>
    <row r="280" spans="1:8">
      <c r="A280" t="s">
        <v>461</v>
      </c>
      <c r="B280" t="s">
        <v>323</v>
      </c>
      <c r="C280" t="s">
        <v>323</v>
      </c>
      <c r="D280" t="s">
        <v>721</v>
      </c>
      <c r="E280">
        <v>51</v>
      </c>
      <c r="F280" t="s">
        <v>1521</v>
      </c>
      <c r="G280">
        <v>110</v>
      </c>
      <c r="H280">
        <v>0.35249999999999998</v>
      </c>
    </row>
    <row r="281" spans="1:8">
      <c r="A281" t="s">
        <v>459</v>
      </c>
      <c r="B281" t="s">
        <v>323</v>
      </c>
      <c r="C281" t="s">
        <v>323</v>
      </c>
      <c r="D281" t="s">
        <v>721</v>
      </c>
      <c r="E281">
        <v>60</v>
      </c>
      <c r="F281" t="s">
        <v>1521</v>
      </c>
      <c r="G281">
        <v>103</v>
      </c>
      <c r="H281">
        <v>0.33</v>
      </c>
    </row>
    <row r="282" spans="1:8">
      <c r="A282" t="s">
        <v>7167</v>
      </c>
      <c r="B282" t="s">
        <v>323</v>
      </c>
      <c r="C282" t="s">
        <v>323</v>
      </c>
      <c r="D282" t="s">
        <v>721</v>
      </c>
      <c r="E282">
        <v>17</v>
      </c>
      <c r="F282" t="s">
        <v>1540</v>
      </c>
      <c r="G282">
        <v>255</v>
      </c>
      <c r="H282">
        <v>0.4375</v>
      </c>
    </row>
    <row r="283" spans="1:8">
      <c r="A283" t="s">
        <v>7168</v>
      </c>
      <c r="B283" t="s">
        <v>323</v>
      </c>
      <c r="C283" t="s">
        <v>323</v>
      </c>
      <c r="D283" t="s">
        <v>721</v>
      </c>
      <c r="E283">
        <v>40</v>
      </c>
      <c r="F283" t="s">
        <v>1540</v>
      </c>
      <c r="G283">
        <v>425</v>
      </c>
      <c r="H283">
        <v>0.38</v>
      </c>
    </row>
    <row r="284" spans="1:8">
      <c r="A284" t="s">
        <v>7169</v>
      </c>
      <c r="B284" t="s">
        <v>323</v>
      </c>
      <c r="C284" t="s">
        <v>323</v>
      </c>
      <c r="D284" t="s">
        <v>721</v>
      </c>
      <c r="E284">
        <v>29</v>
      </c>
      <c r="F284" t="s">
        <v>1540</v>
      </c>
      <c r="G284">
        <v>435</v>
      </c>
      <c r="H284">
        <v>0.40749999999999997</v>
      </c>
    </row>
    <row r="285" spans="1:8">
      <c r="A285" t="s">
        <v>7170</v>
      </c>
      <c r="B285" t="s">
        <v>323</v>
      </c>
      <c r="C285" t="s">
        <v>323</v>
      </c>
      <c r="D285" t="s">
        <v>721</v>
      </c>
      <c r="E285">
        <v>7</v>
      </c>
      <c r="F285" t="s">
        <v>1540</v>
      </c>
      <c r="G285">
        <v>843</v>
      </c>
      <c r="H285">
        <v>0.46250000000000002</v>
      </c>
    </row>
    <row r="286" spans="1:8">
      <c r="A286" t="s">
        <v>7171</v>
      </c>
      <c r="B286" t="s">
        <v>323</v>
      </c>
      <c r="C286" t="s">
        <v>323</v>
      </c>
      <c r="D286" t="s">
        <v>721</v>
      </c>
      <c r="E286">
        <v>51</v>
      </c>
      <c r="F286" t="s">
        <v>1561</v>
      </c>
      <c r="G286">
        <v>55.56</v>
      </c>
      <c r="H286">
        <v>0.40949999999999998</v>
      </c>
    </row>
    <row r="287" spans="1:8">
      <c r="A287" t="s">
        <v>7172</v>
      </c>
      <c r="B287" t="s">
        <v>323</v>
      </c>
      <c r="C287" t="s">
        <v>323</v>
      </c>
      <c r="D287" t="s">
        <v>721</v>
      </c>
      <c r="E287">
        <v>39</v>
      </c>
      <c r="F287" t="s">
        <v>1561</v>
      </c>
      <c r="G287">
        <v>68.400000000000006</v>
      </c>
      <c r="H287">
        <v>0.46350000000000002</v>
      </c>
    </row>
    <row r="288" spans="1:8">
      <c r="A288" t="s">
        <v>7173</v>
      </c>
      <c r="B288" t="s">
        <v>323</v>
      </c>
      <c r="C288" t="s">
        <v>323</v>
      </c>
      <c r="D288" t="s">
        <v>721</v>
      </c>
      <c r="E288">
        <v>82</v>
      </c>
      <c r="F288" t="s">
        <v>1561</v>
      </c>
      <c r="G288">
        <v>169.32</v>
      </c>
      <c r="H288">
        <v>0.27</v>
      </c>
    </row>
    <row r="289" spans="1:8">
      <c r="A289" t="s">
        <v>1576</v>
      </c>
      <c r="B289" t="s">
        <v>323</v>
      </c>
      <c r="C289" t="s">
        <v>323</v>
      </c>
      <c r="D289" t="s">
        <v>721</v>
      </c>
      <c r="E289">
        <v>32</v>
      </c>
      <c r="F289" t="s">
        <v>1577</v>
      </c>
      <c r="G289">
        <v>54</v>
      </c>
      <c r="H289">
        <v>0.4</v>
      </c>
    </row>
    <row r="290" spans="1:8">
      <c r="A290" t="s">
        <v>7174</v>
      </c>
      <c r="B290" t="s">
        <v>323</v>
      </c>
      <c r="C290" t="s">
        <v>323</v>
      </c>
      <c r="D290" t="s">
        <v>721</v>
      </c>
      <c r="E290">
        <v>35</v>
      </c>
      <c r="F290" t="s">
        <v>1375</v>
      </c>
      <c r="G290">
        <v>875</v>
      </c>
      <c r="H290">
        <v>0.39250000000000002</v>
      </c>
    </row>
    <row r="291" spans="1:8">
      <c r="A291" t="s">
        <v>7175</v>
      </c>
      <c r="B291" t="s">
        <v>323</v>
      </c>
      <c r="C291" t="s">
        <v>323</v>
      </c>
      <c r="D291" t="s">
        <v>721</v>
      </c>
      <c r="E291">
        <v>32</v>
      </c>
      <c r="F291" t="s">
        <v>1104</v>
      </c>
      <c r="G291">
        <v>26.9</v>
      </c>
      <c r="H291">
        <v>0.4</v>
      </c>
    </row>
    <row r="292" spans="1:8">
      <c r="A292" t="s">
        <v>7176</v>
      </c>
      <c r="B292" t="s">
        <v>323</v>
      </c>
      <c r="C292" t="s">
        <v>323</v>
      </c>
      <c r="D292" t="s">
        <v>721</v>
      </c>
      <c r="E292">
        <v>46</v>
      </c>
      <c r="F292" t="s">
        <v>1319</v>
      </c>
      <c r="G292">
        <v>655.6</v>
      </c>
      <c r="H292">
        <v>0.36499999999999999</v>
      </c>
    </row>
    <row r="293" spans="1:8">
      <c r="A293" t="s">
        <v>7177</v>
      </c>
      <c r="B293" t="s">
        <v>323</v>
      </c>
      <c r="C293" t="s">
        <v>323</v>
      </c>
      <c r="D293" t="s">
        <v>721</v>
      </c>
      <c r="E293">
        <v>28</v>
      </c>
      <c r="F293" t="s">
        <v>1214</v>
      </c>
      <c r="G293">
        <v>514</v>
      </c>
      <c r="H293">
        <v>0.41</v>
      </c>
    </row>
    <row r="294" spans="1:8">
      <c r="A294" t="s">
        <v>7178</v>
      </c>
      <c r="B294" t="s">
        <v>323</v>
      </c>
      <c r="C294" t="s">
        <v>323</v>
      </c>
      <c r="D294" t="s">
        <v>721</v>
      </c>
      <c r="E294">
        <v>17</v>
      </c>
      <c r="F294" t="s">
        <v>1617</v>
      </c>
      <c r="G294">
        <v>50</v>
      </c>
      <c r="H294">
        <v>0.4375</v>
      </c>
    </row>
    <row r="295" spans="1:8">
      <c r="A295" t="s">
        <v>7179</v>
      </c>
      <c r="B295" t="s">
        <v>323</v>
      </c>
      <c r="C295" t="s">
        <v>323</v>
      </c>
      <c r="D295" t="s">
        <v>721</v>
      </c>
      <c r="E295">
        <v>52</v>
      </c>
      <c r="F295" t="s">
        <v>1123</v>
      </c>
      <c r="G295">
        <v>24.79</v>
      </c>
      <c r="H295">
        <v>0.35</v>
      </c>
    </row>
    <row r="296" spans="1:8">
      <c r="A296" t="s">
        <v>7180</v>
      </c>
      <c r="B296" t="s">
        <v>323</v>
      </c>
      <c r="C296" t="s">
        <v>323</v>
      </c>
      <c r="D296" t="s">
        <v>721</v>
      </c>
      <c r="E296">
        <v>40</v>
      </c>
      <c r="F296" t="s">
        <v>1214</v>
      </c>
      <c r="G296">
        <v>45</v>
      </c>
      <c r="H296">
        <v>0.38</v>
      </c>
    </row>
    <row r="297" spans="1:8">
      <c r="A297" t="s">
        <v>7181</v>
      </c>
      <c r="B297" t="s">
        <v>323</v>
      </c>
      <c r="C297" t="s">
        <v>323</v>
      </c>
      <c r="D297" t="s">
        <v>721</v>
      </c>
      <c r="E297">
        <v>38</v>
      </c>
      <c r="F297" t="s">
        <v>1214</v>
      </c>
      <c r="G297">
        <v>45</v>
      </c>
      <c r="H297">
        <v>0.38500000000000001</v>
      </c>
    </row>
    <row r="298" spans="1:8">
      <c r="A298" t="s">
        <v>7182</v>
      </c>
      <c r="B298" t="s">
        <v>323</v>
      </c>
      <c r="C298" t="s">
        <v>323</v>
      </c>
      <c r="D298" t="s">
        <v>721</v>
      </c>
      <c r="E298">
        <v>31</v>
      </c>
      <c r="F298" t="s">
        <v>1645</v>
      </c>
      <c r="G298">
        <v>332.7</v>
      </c>
      <c r="H298">
        <v>0.40250000000000002</v>
      </c>
    </row>
    <row r="299" spans="1:8">
      <c r="A299" t="s">
        <v>7183</v>
      </c>
      <c r="B299" t="s">
        <v>323</v>
      </c>
      <c r="C299" t="s">
        <v>323</v>
      </c>
      <c r="D299" t="s">
        <v>721</v>
      </c>
      <c r="E299">
        <v>40</v>
      </c>
      <c r="F299" t="s">
        <v>1319</v>
      </c>
      <c r="G299">
        <v>179</v>
      </c>
      <c r="H299">
        <v>0.38</v>
      </c>
    </row>
    <row r="300" spans="1:8">
      <c r="A300" t="s">
        <v>7184</v>
      </c>
      <c r="B300" t="s">
        <v>323</v>
      </c>
      <c r="C300" t="s">
        <v>323</v>
      </c>
      <c r="D300" t="s">
        <v>721</v>
      </c>
      <c r="E300">
        <v>33</v>
      </c>
      <c r="F300" t="s">
        <v>1319</v>
      </c>
      <c r="G300">
        <v>211</v>
      </c>
      <c r="H300">
        <v>0.39750000000000002</v>
      </c>
    </row>
    <row r="301" spans="1:8">
      <c r="A301" t="s">
        <v>7185</v>
      </c>
      <c r="B301" t="s">
        <v>323</v>
      </c>
      <c r="C301" t="s">
        <v>323</v>
      </c>
      <c r="D301" t="s">
        <v>721</v>
      </c>
      <c r="E301">
        <v>11</v>
      </c>
      <c r="F301" t="s">
        <v>1214</v>
      </c>
      <c r="G301">
        <v>96</v>
      </c>
      <c r="H301">
        <v>0.45250000000000001</v>
      </c>
    </row>
    <row r="302" spans="1:8">
      <c r="A302" t="s">
        <v>7186</v>
      </c>
      <c r="B302" t="s">
        <v>323</v>
      </c>
      <c r="C302" t="s">
        <v>323</v>
      </c>
      <c r="D302" t="s">
        <v>721</v>
      </c>
      <c r="E302">
        <v>11</v>
      </c>
      <c r="F302" t="s">
        <v>1214</v>
      </c>
      <c r="G302">
        <v>148</v>
      </c>
      <c r="H302">
        <v>0.45250000000000001</v>
      </c>
    </row>
    <row r="303" spans="1:8">
      <c r="A303" t="s">
        <v>7187</v>
      </c>
      <c r="B303" t="s">
        <v>323</v>
      </c>
      <c r="C303" t="s">
        <v>323</v>
      </c>
      <c r="D303" t="s">
        <v>721</v>
      </c>
      <c r="E303">
        <v>46</v>
      </c>
      <c r="F303" t="s">
        <v>1375</v>
      </c>
      <c r="G303">
        <v>757</v>
      </c>
      <c r="H303">
        <v>0.36499999999999999</v>
      </c>
    </row>
    <row r="304" spans="1:8">
      <c r="A304" t="s">
        <v>7188</v>
      </c>
      <c r="B304" t="s">
        <v>323</v>
      </c>
      <c r="C304" t="s">
        <v>323</v>
      </c>
      <c r="D304" t="s">
        <v>721</v>
      </c>
      <c r="E304">
        <v>22</v>
      </c>
      <c r="F304" t="s">
        <v>1693</v>
      </c>
      <c r="G304">
        <v>61.5</v>
      </c>
      <c r="H304">
        <v>0.42499999999999999</v>
      </c>
    </row>
    <row r="305" spans="1:8">
      <c r="A305" t="s">
        <v>7189</v>
      </c>
      <c r="B305" t="s">
        <v>323</v>
      </c>
      <c r="C305" t="s">
        <v>323</v>
      </c>
      <c r="D305" t="s">
        <v>721</v>
      </c>
      <c r="E305">
        <v>22</v>
      </c>
      <c r="F305" t="s">
        <v>1693</v>
      </c>
      <c r="G305">
        <v>61.5</v>
      </c>
      <c r="H305">
        <v>0.42499999999999999</v>
      </c>
    </row>
    <row r="306" spans="1:8">
      <c r="A306" t="s">
        <v>7190</v>
      </c>
      <c r="B306" t="s">
        <v>323</v>
      </c>
      <c r="C306" t="s">
        <v>323</v>
      </c>
      <c r="D306" t="s">
        <v>721</v>
      </c>
      <c r="E306">
        <v>37</v>
      </c>
      <c r="F306" t="s">
        <v>1693</v>
      </c>
      <c r="G306">
        <v>138.5</v>
      </c>
      <c r="H306">
        <v>0.38750000000000001</v>
      </c>
    </row>
    <row r="307" spans="1:8">
      <c r="A307" t="s">
        <v>7146</v>
      </c>
      <c r="B307" t="s">
        <v>323</v>
      </c>
      <c r="C307" t="s">
        <v>323</v>
      </c>
      <c r="D307" t="s">
        <v>721</v>
      </c>
      <c r="E307">
        <v>37</v>
      </c>
      <c r="F307" t="s">
        <v>1693</v>
      </c>
      <c r="G307">
        <v>138.5</v>
      </c>
      <c r="H307">
        <v>0.38750000000000001</v>
      </c>
    </row>
    <row r="308" spans="1:8">
      <c r="A308" t="s">
        <v>7191</v>
      </c>
      <c r="B308" t="s">
        <v>323</v>
      </c>
      <c r="C308" t="s">
        <v>323</v>
      </c>
      <c r="D308" t="s">
        <v>721</v>
      </c>
      <c r="E308">
        <v>11</v>
      </c>
      <c r="F308" t="s">
        <v>1140</v>
      </c>
      <c r="G308">
        <v>472</v>
      </c>
      <c r="H308">
        <v>0.45250000000000001</v>
      </c>
    </row>
    <row r="309" spans="1:8">
      <c r="A309" t="s">
        <v>7192</v>
      </c>
      <c r="B309" t="s">
        <v>323</v>
      </c>
      <c r="C309" t="s">
        <v>323</v>
      </c>
      <c r="D309" t="s">
        <v>721</v>
      </c>
      <c r="E309">
        <v>99</v>
      </c>
      <c r="F309" t="s">
        <v>1720</v>
      </c>
      <c r="G309">
        <v>19</v>
      </c>
      <c r="H309">
        <v>0.23250000000000001</v>
      </c>
    </row>
    <row r="310" spans="1:8">
      <c r="A310" t="s">
        <v>1727</v>
      </c>
      <c r="B310" t="s">
        <v>323</v>
      </c>
      <c r="C310" t="s">
        <v>323</v>
      </c>
      <c r="D310" t="s">
        <v>721</v>
      </c>
      <c r="E310">
        <v>30</v>
      </c>
      <c r="F310" t="s">
        <v>1185</v>
      </c>
      <c r="G310">
        <v>20.7</v>
      </c>
      <c r="H310">
        <v>0.40500000000000003</v>
      </c>
    </row>
    <row r="311" spans="1:8">
      <c r="A311" t="s">
        <v>1731</v>
      </c>
      <c r="B311" t="s">
        <v>323</v>
      </c>
      <c r="C311" t="s">
        <v>323</v>
      </c>
      <c r="D311" t="s">
        <v>721</v>
      </c>
      <c r="E311">
        <v>57</v>
      </c>
      <c r="F311" t="s">
        <v>1732</v>
      </c>
      <c r="G311">
        <v>40</v>
      </c>
      <c r="H311">
        <v>0.33750000000000002</v>
      </c>
    </row>
    <row r="312" spans="1:8">
      <c r="A312" t="s">
        <v>1741</v>
      </c>
      <c r="B312" t="s">
        <v>323</v>
      </c>
      <c r="C312" t="s">
        <v>323</v>
      </c>
      <c r="D312" t="s">
        <v>721</v>
      </c>
      <c r="E312">
        <v>9</v>
      </c>
      <c r="F312" t="s">
        <v>1743</v>
      </c>
      <c r="G312">
        <v>735</v>
      </c>
      <c r="H312">
        <v>0.45750000000000002</v>
      </c>
    </row>
    <row r="313" spans="1:8">
      <c r="A313" t="s">
        <v>517</v>
      </c>
      <c r="B313" t="s">
        <v>323</v>
      </c>
      <c r="C313" t="s">
        <v>323</v>
      </c>
      <c r="D313" t="s">
        <v>721</v>
      </c>
      <c r="E313">
        <v>7</v>
      </c>
      <c r="F313" t="s">
        <v>1752</v>
      </c>
      <c r="G313">
        <v>800</v>
      </c>
      <c r="H313">
        <v>0.46250000000000002</v>
      </c>
    </row>
    <row r="314" spans="1:8">
      <c r="A314" t="s">
        <v>518</v>
      </c>
      <c r="B314" t="s">
        <v>323</v>
      </c>
      <c r="C314" t="s">
        <v>323</v>
      </c>
      <c r="D314" t="s">
        <v>721</v>
      </c>
      <c r="E314">
        <v>7</v>
      </c>
      <c r="F314" t="s">
        <v>1752</v>
      </c>
      <c r="G314">
        <v>800</v>
      </c>
      <c r="H314">
        <v>0.46250000000000002</v>
      </c>
    </row>
    <row r="315" spans="1:8">
      <c r="A315" t="s">
        <v>7193</v>
      </c>
      <c r="B315" t="s">
        <v>323</v>
      </c>
      <c r="C315" t="s">
        <v>323</v>
      </c>
      <c r="D315" t="s">
        <v>721</v>
      </c>
      <c r="E315">
        <v>7</v>
      </c>
      <c r="F315" t="s">
        <v>1140</v>
      </c>
      <c r="G315">
        <v>731</v>
      </c>
      <c r="H315">
        <v>0.46250000000000002</v>
      </c>
    </row>
    <row r="316" spans="1:8">
      <c r="A316" t="s">
        <v>586</v>
      </c>
      <c r="B316" t="s">
        <v>227</v>
      </c>
      <c r="C316" t="s">
        <v>188</v>
      </c>
      <c r="D316" t="s">
        <v>721</v>
      </c>
      <c r="E316">
        <v>2</v>
      </c>
      <c r="F316" t="s">
        <v>1772</v>
      </c>
      <c r="G316">
        <v>79.5</v>
      </c>
      <c r="H316">
        <v>0.8</v>
      </c>
    </row>
    <row r="317" spans="1:8">
      <c r="A317" t="s">
        <v>1781</v>
      </c>
      <c r="B317" t="s">
        <v>227</v>
      </c>
      <c r="C317" t="s">
        <v>188</v>
      </c>
      <c r="D317" t="s">
        <v>721</v>
      </c>
      <c r="E317">
        <v>2</v>
      </c>
      <c r="F317" t="s">
        <v>1772</v>
      </c>
      <c r="G317">
        <v>24</v>
      </c>
      <c r="H317">
        <v>0.8</v>
      </c>
    </row>
    <row r="318" spans="1:8">
      <c r="A318" t="s">
        <v>7194</v>
      </c>
      <c r="B318" t="s">
        <v>227</v>
      </c>
      <c r="C318" t="s">
        <v>188</v>
      </c>
      <c r="D318" t="s">
        <v>721</v>
      </c>
      <c r="E318">
        <v>110</v>
      </c>
      <c r="F318" t="s">
        <v>838</v>
      </c>
      <c r="G318">
        <v>0.1</v>
      </c>
      <c r="H318">
        <v>0.8</v>
      </c>
    </row>
    <row r="319" spans="1:8">
      <c r="A319" t="s">
        <v>7195</v>
      </c>
      <c r="B319" t="s">
        <v>227</v>
      </c>
      <c r="C319" t="s">
        <v>188</v>
      </c>
      <c r="D319" t="s">
        <v>721</v>
      </c>
      <c r="E319">
        <v>78</v>
      </c>
      <c r="F319" t="s">
        <v>1801</v>
      </c>
      <c r="G319">
        <v>84</v>
      </c>
      <c r="H319">
        <v>0.8</v>
      </c>
    </row>
    <row r="320" spans="1:8">
      <c r="A320" t="s">
        <v>7196</v>
      </c>
      <c r="B320" t="s">
        <v>227</v>
      </c>
      <c r="C320" t="s">
        <v>188</v>
      </c>
      <c r="D320" t="s">
        <v>721</v>
      </c>
      <c r="E320">
        <v>56</v>
      </c>
      <c r="F320" t="s">
        <v>1214</v>
      </c>
      <c r="G320">
        <v>36.799999999999997</v>
      </c>
      <c r="H320">
        <v>0.8</v>
      </c>
    </row>
    <row r="321" spans="1:8">
      <c r="A321" t="s">
        <v>7197</v>
      </c>
      <c r="B321" t="s">
        <v>227</v>
      </c>
      <c r="C321" t="s">
        <v>188</v>
      </c>
      <c r="D321" t="s">
        <v>721</v>
      </c>
      <c r="E321">
        <v>56</v>
      </c>
      <c r="F321" t="s">
        <v>1817</v>
      </c>
      <c r="G321">
        <v>360</v>
      </c>
      <c r="H321">
        <v>0.75</v>
      </c>
    </row>
    <row r="322" spans="1:8">
      <c r="A322" t="s">
        <v>7198</v>
      </c>
      <c r="B322" t="s">
        <v>227</v>
      </c>
      <c r="C322" t="s">
        <v>188</v>
      </c>
      <c r="D322" t="s">
        <v>721</v>
      </c>
      <c r="E322">
        <v>52</v>
      </c>
      <c r="F322" t="s">
        <v>1828</v>
      </c>
      <c r="G322">
        <v>23.7</v>
      </c>
      <c r="H322">
        <v>0.8</v>
      </c>
    </row>
    <row r="323" spans="1:8">
      <c r="A323" t="s">
        <v>1835</v>
      </c>
      <c r="B323" t="s">
        <v>227</v>
      </c>
      <c r="C323" t="s">
        <v>188</v>
      </c>
      <c r="D323" t="s">
        <v>721</v>
      </c>
      <c r="E323">
        <v>100</v>
      </c>
      <c r="F323" t="s">
        <v>1836</v>
      </c>
      <c r="G323">
        <v>45</v>
      </c>
      <c r="H323">
        <v>0.8</v>
      </c>
    </row>
    <row r="324" spans="1:8">
      <c r="A324" t="s">
        <v>7199</v>
      </c>
      <c r="B324" t="s">
        <v>227</v>
      </c>
      <c r="C324" t="s">
        <v>188</v>
      </c>
      <c r="D324" t="s">
        <v>721</v>
      </c>
      <c r="E324">
        <v>13</v>
      </c>
      <c r="F324" t="s">
        <v>1375</v>
      </c>
      <c r="G324">
        <v>145</v>
      </c>
      <c r="H324">
        <v>0.75</v>
      </c>
    </row>
    <row r="325" spans="1:8">
      <c r="A325" t="s">
        <v>7200</v>
      </c>
      <c r="B325" t="s">
        <v>227</v>
      </c>
      <c r="C325" t="s">
        <v>188</v>
      </c>
      <c r="D325" t="s">
        <v>721</v>
      </c>
      <c r="E325">
        <v>13</v>
      </c>
      <c r="F325" t="s">
        <v>1375</v>
      </c>
      <c r="G325">
        <v>480</v>
      </c>
      <c r="H325">
        <v>0.75</v>
      </c>
    </row>
    <row r="326" spans="1:8">
      <c r="A326" t="s">
        <v>7201</v>
      </c>
      <c r="B326" t="s">
        <v>227</v>
      </c>
      <c r="C326" t="s">
        <v>188</v>
      </c>
      <c r="D326" t="s">
        <v>721</v>
      </c>
      <c r="E326">
        <v>107</v>
      </c>
      <c r="F326" t="s">
        <v>1375</v>
      </c>
      <c r="G326">
        <v>20</v>
      </c>
      <c r="H326">
        <v>1</v>
      </c>
    </row>
    <row r="327" spans="1:8">
      <c r="A327" t="s">
        <v>7202</v>
      </c>
      <c r="B327" t="s">
        <v>227</v>
      </c>
      <c r="C327" t="s">
        <v>188</v>
      </c>
      <c r="D327" t="s">
        <v>721</v>
      </c>
      <c r="E327">
        <v>80</v>
      </c>
      <c r="F327" t="s">
        <v>1801</v>
      </c>
      <c r="G327">
        <v>72.5</v>
      </c>
      <c r="H327">
        <v>0.8</v>
      </c>
    </row>
    <row r="328" spans="1:8">
      <c r="A328" t="s">
        <v>7203</v>
      </c>
      <c r="B328" t="s">
        <v>227</v>
      </c>
      <c r="C328" t="s">
        <v>188</v>
      </c>
      <c r="D328" t="s">
        <v>721</v>
      </c>
      <c r="E328">
        <v>19</v>
      </c>
      <c r="F328" t="s">
        <v>998</v>
      </c>
      <c r="G328">
        <v>138</v>
      </c>
      <c r="H328">
        <v>0.75</v>
      </c>
    </row>
    <row r="329" spans="1:8">
      <c r="A329" t="s">
        <v>7204</v>
      </c>
      <c r="B329" t="s">
        <v>227</v>
      </c>
      <c r="C329" t="s">
        <v>188</v>
      </c>
      <c r="D329" t="s">
        <v>721</v>
      </c>
      <c r="E329">
        <v>104</v>
      </c>
      <c r="F329" t="s">
        <v>1214</v>
      </c>
      <c r="G329">
        <v>22</v>
      </c>
      <c r="H329">
        <v>0.8</v>
      </c>
    </row>
    <row r="330" spans="1:8">
      <c r="A330" t="s">
        <v>7205</v>
      </c>
      <c r="B330" t="s">
        <v>227</v>
      </c>
      <c r="C330" t="s">
        <v>188</v>
      </c>
      <c r="D330" t="s">
        <v>721</v>
      </c>
      <c r="E330">
        <v>96</v>
      </c>
      <c r="F330" t="s">
        <v>1214</v>
      </c>
      <c r="G330">
        <v>43</v>
      </c>
      <c r="H330">
        <v>0.75</v>
      </c>
    </row>
    <row r="331" spans="1:8">
      <c r="A331" t="s">
        <v>1881</v>
      </c>
      <c r="B331" t="s">
        <v>227</v>
      </c>
      <c r="C331" t="s">
        <v>188</v>
      </c>
      <c r="D331" t="s">
        <v>721</v>
      </c>
      <c r="E331">
        <v>84</v>
      </c>
      <c r="F331" t="s">
        <v>1882</v>
      </c>
      <c r="G331">
        <v>25</v>
      </c>
      <c r="H331">
        <v>0.8</v>
      </c>
    </row>
    <row r="332" spans="1:8">
      <c r="A332" t="s">
        <v>7206</v>
      </c>
      <c r="B332" t="s">
        <v>227</v>
      </c>
      <c r="C332" t="s">
        <v>188</v>
      </c>
      <c r="D332" t="s">
        <v>721</v>
      </c>
      <c r="E332">
        <v>64</v>
      </c>
      <c r="F332" t="s">
        <v>1890</v>
      </c>
      <c r="G332">
        <v>119.1</v>
      </c>
      <c r="H332">
        <v>0.75</v>
      </c>
    </row>
    <row r="333" spans="1:8">
      <c r="A333" t="s">
        <v>7207</v>
      </c>
      <c r="B333" t="s">
        <v>227</v>
      </c>
      <c r="C333" t="s">
        <v>188</v>
      </c>
      <c r="D333" t="s">
        <v>721</v>
      </c>
      <c r="E333">
        <v>48</v>
      </c>
      <c r="F333" t="s">
        <v>1828</v>
      </c>
      <c r="G333">
        <v>164</v>
      </c>
      <c r="H333">
        <v>0.75</v>
      </c>
    </row>
    <row r="334" spans="1:8">
      <c r="A334" t="s">
        <v>7208</v>
      </c>
      <c r="B334" t="s">
        <v>227</v>
      </c>
      <c r="C334" t="s">
        <v>188</v>
      </c>
      <c r="D334" t="s">
        <v>721</v>
      </c>
      <c r="E334">
        <v>18</v>
      </c>
      <c r="F334" t="s">
        <v>1890</v>
      </c>
      <c r="G334">
        <v>1052</v>
      </c>
      <c r="H334">
        <v>0.75</v>
      </c>
    </row>
    <row r="335" spans="1:8">
      <c r="A335" t="s">
        <v>7209</v>
      </c>
      <c r="B335" t="s">
        <v>227</v>
      </c>
      <c r="C335" t="s">
        <v>188</v>
      </c>
      <c r="D335" t="s">
        <v>721</v>
      </c>
      <c r="E335">
        <v>110</v>
      </c>
      <c r="F335" t="s">
        <v>1928</v>
      </c>
      <c r="G335">
        <v>37.9</v>
      </c>
      <c r="H335">
        <v>0.8</v>
      </c>
    </row>
    <row r="336" spans="1:8">
      <c r="A336" t="s">
        <v>7210</v>
      </c>
      <c r="B336" t="s">
        <v>227</v>
      </c>
      <c r="C336" t="s">
        <v>188</v>
      </c>
      <c r="D336" t="s">
        <v>721</v>
      </c>
      <c r="E336">
        <v>67</v>
      </c>
      <c r="F336" t="s">
        <v>1801</v>
      </c>
      <c r="G336">
        <v>66</v>
      </c>
      <c r="H336">
        <v>0.8</v>
      </c>
    </row>
    <row r="337" spans="1:8">
      <c r="A337" t="s">
        <v>7211</v>
      </c>
      <c r="B337" t="s">
        <v>227</v>
      </c>
      <c r="C337" t="s">
        <v>188</v>
      </c>
      <c r="D337" t="s">
        <v>721</v>
      </c>
      <c r="E337">
        <v>64</v>
      </c>
      <c r="F337" t="s">
        <v>1375</v>
      </c>
      <c r="G337">
        <v>160</v>
      </c>
      <c r="H337">
        <v>0.75</v>
      </c>
    </row>
    <row r="338" spans="1:8">
      <c r="A338" t="s">
        <v>7212</v>
      </c>
      <c r="B338" t="s">
        <v>227</v>
      </c>
      <c r="C338" t="s">
        <v>188</v>
      </c>
      <c r="D338" t="s">
        <v>721</v>
      </c>
      <c r="E338">
        <v>74</v>
      </c>
      <c r="F338" t="s">
        <v>1817</v>
      </c>
      <c r="G338">
        <v>100</v>
      </c>
      <c r="H338">
        <v>0.75</v>
      </c>
    </row>
    <row r="339" spans="1:8">
      <c r="A339" t="s">
        <v>7213</v>
      </c>
      <c r="B339" t="s">
        <v>227</v>
      </c>
      <c r="C339" t="s">
        <v>188</v>
      </c>
      <c r="D339" t="s">
        <v>721</v>
      </c>
      <c r="E339">
        <v>33</v>
      </c>
      <c r="F339" t="s">
        <v>1955</v>
      </c>
      <c r="G339">
        <v>165</v>
      </c>
      <c r="H339">
        <v>0.75</v>
      </c>
    </row>
    <row r="340" spans="1:8">
      <c r="A340" t="s">
        <v>7214</v>
      </c>
      <c r="B340" t="s">
        <v>227</v>
      </c>
      <c r="C340" t="s">
        <v>188</v>
      </c>
      <c r="D340" t="s">
        <v>721</v>
      </c>
      <c r="E340">
        <v>63</v>
      </c>
      <c r="F340" t="s">
        <v>1890</v>
      </c>
      <c r="G340">
        <v>59.8</v>
      </c>
      <c r="H340">
        <v>0.75</v>
      </c>
    </row>
    <row r="341" spans="1:8">
      <c r="A341" t="s">
        <v>7215</v>
      </c>
      <c r="B341" t="s">
        <v>227</v>
      </c>
      <c r="C341" t="s">
        <v>188</v>
      </c>
      <c r="D341" t="s">
        <v>721</v>
      </c>
      <c r="E341">
        <v>57</v>
      </c>
      <c r="F341" t="s">
        <v>1890</v>
      </c>
      <c r="G341">
        <v>317.8</v>
      </c>
      <c r="H341">
        <v>0.75</v>
      </c>
    </row>
    <row r="342" spans="1:8">
      <c r="A342" t="s">
        <v>7216</v>
      </c>
      <c r="B342" t="s">
        <v>227</v>
      </c>
      <c r="C342" t="s">
        <v>188</v>
      </c>
      <c r="D342" t="s">
        <v>721</v>
      </c>
      <c r="E342">
        <v>44</v>
      </c>
      <c r="F342" t="s">
        <v>1994</v>
      </c>
      <c r="G342">
        <v>148</v>
      </c>
      <c r="H342">
        <v>0.8</v>
      </c>
    </row>
    <row r="343" spans="1:8">
      <c r="A343" t="s">
        <v>7217</v>
      </c>
      <c r="B343" t="s">
        <v>227</v>
      </c>
      <c r="C343" t="s">
        <v>188</v>
      </c>
      <c r="D343" t="s">
        <v>721</v>
      </c>
      <c r="E343">
        <v>69</v>
      </c>
      <c r="F343" t="s">
        <v>1801</v>
      </c>
      <c r="G343">
        <v>100</v>
      </c>
      <c r="H343">
        <v>0.8</v>
      </c>
    </row>
    <row r="344" spans="1:8">
      <c r="A344" t="s">
        <v>7218</v>
      </c>
      <c r="B344" t="s">
        <v>227</v>
      </c>
      <c r="C344" t="s">
        <v>188</v>
      </c>
      <c r="D344" t="s">
        <v>721</v>
      </c>
      <c r="E344">
        <v>67</v>
      </c>
      <c r="F344" t="s">
        <v>1375</v>
      </c>
      <c r="G344">
        <v>124</v>
      </c>
      <c r="H344">
        <v>0.8</v>
      </c>
    </row>
    <row r="345" spans="1:8">
      <c r="A345" t="s">
        <v>613</v>
      </c>
      <c r="B345" t="s">
        <v>227</v>
      </c>
      <c r="C345" t="s">
        <v>188</v>
      </c>
      <c r="D345" t="s">
        <v>721</v>
      </c>
      <c r="E345">
        <v>58</v>
      </c>
      <c r="F345" t="s">
        <v>952</v>
      </c>
      <c r="G345">
        <v>220</v>
      </c>
      <c r="H345">
        <v>0.75</v>
      </c>
    </row>
    <row r="346" spans="1:8">
      <c r="A346" t="s">
        <v>7219</v>
      </c>
      <c r="B346" t="s">
        <v>227</v>
      </c>
      <c r="C346" t="s">
        <v>188</v>
      </c>
      <c r="D346" t="s">
        <v>721</v>
      </c>
      <c r="E346">
        <v>43</v>
      </c>
      <c r="F346" t="s">
        <v>1890</v>
      </c>
      <c r="G346">
        <v>1045.2</v>
      </c>
      <c r="H346">
        <v>0.75</v>
      </c>
    </row>
    <row r="347" spans="1:8">
      <c r="A347" t="s">
        <v>7220</v>
      </c>
      <c r="B347" t="s">
        <v>227</v>
      </c>
      <c r="C347" t="s">
        <v>188</v>
      </c>
      <c r="D347" t="s">
        <v>721</v>
      </c>
      <c r="E347">
        <v>58</v>
      </c>
      <c r="F347" t="s">
        <v>1214</v>
      </c>
      <c r="G347">
        <v>90</v>
      </c>
      <c r="H347">
        <v>0.75</v>
      </c>
    </row>
    <row r="348" spans="1:8">
      <c r="A348" t="s">
        <v>7221</v>
      </c>
      <c r="B348" t="s">
        <v>227</v>
      </c>
      <c r="C348" t="s">
        <v>188</v>
      </c>
      <c r="D348" t="s">
        <v>721</v>
      </c>
      <c r="E348">
        <v>53</v>
      </c>
      <c r="F348" t="s">
        <v>1828</v>
      </c>
      <c r="G348">
        <v>20.2</v>
      </c>
      <c r="H348">
        <v>0.8</v>
      </c>
    </row>
    <row r="349" spans="1:8">
      <c r="A349" t="s">
        <v>2098</v>
      </c>
      <c r="B349" t="s">
        <v>227</v>
      </c>
      <c r="C349" t="s">
        <v>188</v>
      </c>
      <c r="D349" t="s">
        <v>721</v>
      </c>
      <c r="E349">
        <v>71</v>
      </c>
      <c r="F349" t="s">
        <v>1882</v>
      </c>
      <c r="G349">
        <v>26.1</v>
      </c>
      <c r="H349">
        <v>0.8</v>
      </c>
    </row>
    <row r="350" spans="1:8">
      <c r="A350" t="s">
        <v>2104</v>
      </c>
      <c r="B350" t="s">
        <v>227</v>
      </c>
      <c r="C350" t="s">
        <v>188</v>
      </c>
      <c r="D350" t="s">
        <v>721</v>
      </c>
      <c r="E350">
        <v>60</v>
      </c>
      <c r="F350" t="s">
        <v>903</v>
      </c>
      <c r="G350">
        <v>20</v>
      </c>
      <c r="H350">
        <v>0.8</v>
      </c>
    </row>
    <row r="351" spans="1:8">
      <c r="A351" t="s">
        <v>7222</v>
      </c>
      <c r="B351" t="s">
        <v>227</v>
      </c>
      <c r="C351" t="s">
        <v>188</v>
      </c>
      <c r="D351" t="s">
        <v>721</v>
      </c>
      <c r="E351">
        <v>64</v>
      </c>
      <c r="F351" t="s">
        <v>1890</v>
      </c>
      <c r="G351">
        <v>39.799999999999997</v>
      </c>
      <c r="H351">
        <v>0.75</v>
      </c>
    </row>
    <row r="352" spans="1:8">
      <c r="A352" t="s">
        <v>7223</v>
      </c>
      <c r="B352" t="s">
        <v>227</v>
      </c>
      <c r="C352" t="s">
        <v>188</v>
      </c>
      <c r="D352" t="s">
        <v>721</v>
      </c>
      <c r="E352">
        <v>40</v>
      </c>
      <c r="F352" t="s">
        <v>1801</v>
      </c>
      <c r="G352">
        <v>48</v>
      </c>
      <c r="H352">
        <v>0.8</v>
      </c>
    </row>
    <row r="353" spans="1:8">
      <c r="A353" t="s">
        <v>7224</v>
      </c>
      <c r="B353" t="s">
        <v>227</v>
      </c>
      <c r="C353" t="s">
        <v>188</v>
      </c>
      <c r="D353" t="s">
        <v>721</v>
      </c>
      <c r="E353">
        <v>30</v>
      </c>
      <c r="F353" t="s">
        <v>1801</v>
      </c>
      <c r="G353">
        <v>60</v>
      </c>
      <c r="H353">
        <v>0.8</v>
      </c>
    </row>
    <row r="354" spans="1:8">
      <c r="A354" t="s">
        <v>7225</v>
      </c>
      <c r="B354" t="s">
        <v>227</v>
      </c>
      <c r="C354" t="s">
        <v>188</v>
      </c>
      <c r="D354" t="s">
        <v>721</v>
      </c>
      <c r="E354">
        <v>95</v>
      </c>
      <c r="F354" t="s">
        <v>2147</v>
      </c>
      <c r="G354">
        <v>53.7</v>
      </c>
      <c r="H354">
        <v>0.8</v>
      </c>
    </row>
    <row r="355" spans="1:8">
      <c r="A355" t="s">
        <v>7226</v>
      </c>
      <c r="B355" t="s">
        <v>227</v>
      </c>
      <c r="C355" t="s">
        <v>188</v>
      </c>
      <c r="D355" t="s">
        <v>721</v>
      </c>
      <c r="E355">
        <v>57</v>
      </c>
      <c r="F355" t="s">
        <v>1801</v>
      </c>
      <c r="G355">
        <v>86.4</v>
      </c>
      <c r="H355">
        <v>0.8</v>
      </c>
    </row>
    <row r="356" spans="1:8">
      <c r="A356" t="s">
        <v>2158</v>
      </c>
      <c r="B356" t="s">
        <v>227</v>
      </c>
      <c r="C356" t="s">
        <v>188</v>
      </c>
      <c r="D356" t="s">
        <v>721</v>
      </c>
      <c r="E356">
        <v>45</v>
      </c>
      <c r="F356" t="s">
        <v>1882</v>
      </c>
      <c r="G356">
        <v>19.399999999999999</v>
      </c>
      <c r="H356">
        <v>0.8</v>
      </c>
    </row>
    <row r="357" spans="1:8">
      <c r="A357" t="s">
        <v>7227</v>
      </c>
      <c r="B357" t="s">
        <v>227</v>
      </c>
      <c r="C357" t="s">
        <v>188</v>
      </c>
      <c r="D357" t="s">
        <v>721</v>
      </c>
      <c r="E357">
        <v>37</v>
      </c>
      <c r="F357" t="s">
        <v>2147</v>
      </c>
      <c r="G357">
        <v>25</v>
      </c>
      <c r="H357">
        <v>0.8</v>
      </c>
    </row>
    <row r="358" spans="1:8">
      <c r="A358" t="s">
        <v>7228</v>
      </c>
      <c r="B358" t="s">
        <v>227</v>
      </c>
      <c r="C358" t="s">
        <v>188</v>
      </c>
      <c r="D358" t="s">
        <v>721</v>
      </c>
      <c r="E358">
        <v>80</v>
      </c>
      <c r="F358" t="s">
        <v>1214</v>
      </c>
      <c r="G358">
        <v>19</v>
      </c>
      <c r="H358">
        <v>0.8</v>
      </c>
    </row>
    <row r="359" spans="1:8">
      <c r="A359" t="s">
        <v>7229</v>
      </c>
      <c r="B359" t="s">
        <v>227</v>
      </c>
      <c r="C359" t="s">
        <v>188</v>
      </c>
      <c r="D359" t="s">
        <v>721</v>
      </c>
      <c r="E359">
        <v>12</v>
      </c>
      <c r="F359" t="s">
        <v>1928</v>
      </c>
      <c r="G359">
        <v>46.7</v>
      </c>
      <c r="H359">
        <v>0.8</v>
      </c>
    </row>
    <row r="360" spans="1:8">
      <c r="A360" t="s">
        <v>2192</v>
      </c>
      <c r="B360" t="s">
        <v>227</v>
      </c>
      <c r="C360" t="s">
        <v>188</v>
      </c>
      <c r="D360" t="s">
        <v>721</v>
      </c>
      <c r="E360">
        <v>62</v>
      </c>
      <c r="F360" t="s">
        <v>1882</v>
      </c>
      <c r="G360">
        <v>35.1</v>
      </c>
      <c r="H360">
        <v>0.8</v>
      </c>
    </row>
    <row r="361" spans="1:8">
      <c r="A361" t="s">
        <v>7230</v>
      </c>
      <c r="B361" t="s">
        <v>227</v>
      </c>
      <c r="C361" t="s">
        <v>188</v>
      </c>
      <c r="D361" t="s">
        <v>721</v>
      </c>
      <c r="E361">
        <v>68</v>
      </c>
      <c r="F361" t="s">
        <v>1375</v>
      </c>
      <c r="G361">
        <v>45.5</v>
      </c>
      <c r="H361">
        <v>1</v>
      </c>
    </row>
    <row r="362" spans="1:8">
      <c r="A362" t="s">
        <v>2204</v>
      </c>
      <c r="B362" t="s">
        <v>227</v>
      </c>
      <c r="C362" t="s">
        <v>188</v>
      </c>
      <c r="D362" t="s">
        <v>721</v>
      </c>
      <c r="E362">
        <v>52</v>
      </c>
      <c r="F362" t="s">
        <v>1882</v>
      </c>
      <c r="G362">
        <v>38.200000000000003</v>
      </c>
      <c r="H362">
        <v>0.8</v>
      </c>
    </row>
    <row r="363" spans="1:8">
      <c r="A363" t="s">
        <v>7231</v>
      </c>
      <c r="B363" t="s">
        <v>227</v>
      </c>
      <c r="C363" t="s">
        <v>188</v>
      </c>
      <c r="D363" t="s">
        <v>721</v>
      </c>
      <c r="E363">
        <v>38</v>
      </c>
      <c r="F363" t="s">
        <v>1214</v>
      </c>
      <c r="G363">
        <v>30</v>
      </c>
      <c r="H363">
        <v>0.8</v>
      </c>
    </row>
    <row r="364" spans="1:8">
      <c r="A364" t="s">
        <v>2218</v>
      </c>
      <c r="B364" t="s">
        <v>227</v>
      </c>
      <c r="C364" t="s">
        <v>188</v>
      </c>
      <c r="D364" t="s">
        <v>721</v>
      </c>
      <c r="E364">
        <v>60</v>
      </c>
      <c r="F364" t="s">
        <v>903</v>
      </c>
      <c r="G364">
        <v>24</v>
      </c>
      <c r="H364">
        <v>0.8</v>
      </c>
    </row>
    <row r="365" spans="1:8">
      <c r="A365" t="s">
        <v>7232</v>
      </c>
      <c r="B365" t="s">
        <v>227</v>
      </c>
      <c r="C365" t="s">
        <v>188</v>
      </c>
      <c r="D365" t="s">
        <v>721</v>
      </c>
      <c r="E365">
        <v>90</v>
      </c>
      <c r="F365" t="s">
        <v>1890</v>
      </c>
      <c r="G365">
        <v>79.8</v>
      </c>
      <c r="H365">
        <v>0.75</v>
      </c>
    </row>
    <row r="366" spans="1:8">
      <c r="A366" t="s">
        <v>2236</v>
      </c>
      <c r="B366" t="s">
        <v>227</v>
      </c>
      <c r="C366" t="s">
        <v>188</v>
      </c>
      <c r="D366" t="s">
        <v>721</v>
      </c>
      <c r="E366">
        <v>84</v>
      </c>
      <c r="F366" t="s">
        <v>1882</v>
      </c>
      <c r="G366">
        <v>25</v>
      </c>
      <c r="H366">
        <v>0.8</v>
      </c>
    </row>
    <row r="367" spans="1:8">
      <c r="A367" t="s">
        <v>2248</v>
      </c>
      <c r="B367" t="s">
        <v>227</v>
      </c>
      <c r="C367" t="s">
        <v>188</v>
      </c>
      <c r="D367" t="s">
        <v>721</v>
      </c>
      <c r="E367">
        <v>67</v>
      </c>
      <c r="F367" t="s">
        <v>1882</v>
      </c>
      <c r="G367">
        <v>23.2</v>
      </c>
      <c r="H367">
        <v>0.8</v>
      </c>
    </row>
    <row r="368" spans="1:8">
      <c r="A368" t="s">
        <v>7233</v>
      </c>
      <c r="B368" t="s">
        <v>227</v>
      </c>
      <c r="C368" t="s">
        <v>188</v>
      </c>
      <c r="D368" t="s">
        <v>721</v>
      </c>
      <c r="E368">
        <v>28</v>
      </c>
      <c r="F368" t="s">
        <v>2147</v>
      </c>
      <c r="G368">
        <v>21.5</v>
      </c>
      <c r="H368">
        <v>0.8</v>
      </c>
    </row>
    <row r="369" spans="1:8">
      <c r="A369" t="s">
        <v>7234</v>
      </c>
      <c r="B369" t="s">
        <v>227</v>
      </c>
      <c r="C369" t="s">
        <v>188</v>
      </c>
      <c r="D369" t="s">
        <v>721</v>
      </c>
      <c r="E369">
        <v>64</v>
      </c>
      <c r="F369" t="s">
        <v>1140</v>
      </c>
      <c r="G369">
        <v>28</v>
      </c>
      <c r="H369">
        <v>0.75</v>
      </c>
    </row>
    <row r="370" spans="1:8">
      <c r="A370" t="s">
        <v>7235</v>
      </c>
      <c r="B370" t="s">
        <v>227</v>
      </c>
      <c r="C370" t="s">
        <v>188</v>
      </c>
      <c r="D370" t="s">
        <v>721</v>
      </c>
      <c r="E370">
        <v>67</v>
      </c>
      <c r="F370" t="s">
        <v>1140</v>
      </c>
      <c r="G370">
        <v>3.3</v>
      </c>
      <c r="H370">
        <v>0.8</v>
      </c>
    </row>
    <row r="371" spans="1:8">
      <c r="A371" t="s">
        <v>7236</v>
      </c>
      <c r="B371" t="s">
        <v>227</v>
      </c>
      <c r="C371" t="s">
        <v>188</v>
      </c>
      <c r="D371" t="s">
        <v>721</v>
      </c>
      <c r="E371">
        <v>70</v>
      </c>
      <c r="F371" t="s">
        <v>1140</v>
      </c>
      <c r="G371">
        <v>1.8</v>
      </c>
      <c r="H371">
        <v>0.8</v>
      </c>
    </row>
    <row r="372" spans="1:8">
      <c r="A372" t="s">
        <v>2274</v>
      </c>
      <c r="B372" t="s">
        <v>227</v>
      </c>
      <c r="C372" t="s">
        <v>188</v>
      </c>
      <c r="D372" t="s">
        <v>721</v>
      </c>
      <c r="E372">
        <v>98</v>
      </c>
      <c r="F372" t="s">
        <v>1882</v>
      </c>
      <c r="G372">
        <v>85.3</v>
      </c>
      <c r="H372">
        <v>0.8</v>
      </c>
    </row>
    <row r="373" spans="1:8">
      <c r="A373" t="s">
        <v>7237</v>
      </c>
      <c r="B373" t="s">
        <v>227</v>
      </c>
      <c r="C373" t="s">
        <v>188</v>
      </c>
      <c r="D373" t="s">
        <v>721</v>
      </c>
      <c r="E373">
        <v>67</v>
      </c>
      <c r="F373" t="s">
        <v>1140</v>
      </c>
      <c r="G373">
        <v>99</v>
      </c>
      <c r="H373">
        <v>0.75</v>
      </c>
    </row>
    <row r="374" spans="1:8">
      <c r="A374" t="s">
        <v>7238</v>
      </c>
      <c r="B374" t="s">
        <v>227</v>
      </c>
      <c r="C374" t="s">
        <v>188</v>
      </c>
      <c r="D374" t="s">
        <v>721</v>
      </c>
      <c r="E374">
        <v>39</v>
      </c>
      <c r="F374" t="s">
        <v>2291</v>
      </c>
      <c r="G374">
        <v>48</v>
      </c>
      <c r="H374">
        <v>0.75</v>
      </c>
    </row>
    <row r="375" spans="1:8">
      <c r="A375" t="s">
        <v>7239</v>
      </c>
      <c r="B375" t="s">
        <v>227</v>
      </c>
      <c r="C375" t="s">
        <v>188</v>
      </c>
      <c r="D375" t="s">
        <v>721</v>
      </c>
      <c r="E375">
        <v>62</v>
      </c>
      <c r="F375" t="s">
        <v>2291</v>
      </c>
      <c r="G375">
        <v>44</v>
      </c>
      <c r="H375">
        <v>0.75</v>
      </c>
    </row>
    <row r="376" spans="1:8">
      <c r="A376" t="s">
        <v>7240</v>
      </c>
      <c r="B376" t="s">
        <v>227</v>
      </c>
      <c r="C376" t="s">
        <v>188</v>
      </c>
      <c r="D376" t="s">
        <v>721</v>
      </c>
      <c r="E376">
        <v>30</v>
      </c>
      <c r="F376" t="s">
        <v>1828</v>
      </c>
      <c r="G376">
        <v>23.3</v>
      </c>
      <c r="H376">
        <v>0.8</v>
      </c>
    </row>
    <row r="377" spans="1:8">
      <c r="A377" t="s">
        <v>7241</v>
      </c>
      <c r="B377" t="s">
        <v>227</v>
      </c>
      <c r="C377" t="s">
        <v>188</v>
      </c>
      <c r="D377" t="s">
        <v>721</v>
      </c>
      <c r="E377">
        <v>71</v>
      </c>
      <c r="F377" t="s">
        <v>1817</v>
      </c>
      <c r="G377">
        <v>150</v>
      </c>
      <c r="H377">
        <v>0.75</v>
      </c>
    </row>
    <row r="378" spans="1:8">
      <c r="A378" t="s">
        <v>7242</v>
      </c>
      <c r="B378" t="s">
        <v>227</v>
      </c>
      <c r="C378" t="s">
        <v>188</v>
      </c>
      <c r="D378" t="s">
        <v>721</v>
      </c>
      <c r="E378">
        <v>92</v>
      </c>
      <c r="F378" t="s">
        <v>2291</v>
      </c>
      <c r="G378">
        <v>25</v>
      </c>
      <c r="H378">
        <v>0.8</v>
      </c>
    </row>
    <row r="379" spans="1:8">
      <c r="A379" t="s">
        <v>2377</v>
      </c>
      <c r="B379" t="s">
        <v>227</v>
      </c>
      <c r="C379" t="s">
        <v>188</v>
      </c>
      <c r="D379" t="s">
        <v>721</v>
      </c>
      <c r="E379">
        <v>84</v>
      </c>
      <c r="F379" t="s">
        <v>1882</v>
      </c>
      <c r="G379">
        <v>24.1</v>
      </c>
      <c r="H379">
        <v>0.8</v>
      </c>
    </row>
    <row r="380" spans="1:8">
      <c r="A380" t="s">
        <v>7243</v>
      </c>
      <c r="B380" t="s">
        <v>227</v>
      </c>
      <c r="C380" t="s">
        <v>188</v>
      </c>
      <c r="D380" t="s">
        <v>721</v>
      </c>
      <c r="E380">
        <v>47</v>
      </c>
      <c r="F380" t="s">
        <v>1817</v>
      </c>
      <c r="G380">
        <v>910</v>
      </c>
      <c r="H380">
        <v>0.75</v>
      </c>
    </row>
    <row r="381" spans="1:8">
      <c r="A381" t="s">
        <v>7244</v>
      </c>
      <c r="B381" t="s">
        <v>227</v>
      </c>
      <c r="C381" t="s">
        <v>188</v>
      </c>
      <c r="D381" t="s">
        <v>721</v>
      </c>
      <c r="E381">
        <v>55</v>
      </c>
      <c r="F381" t="s">
        <v>1890</v>
      </c>
      <c r="G381">
        <v>79.7</v>
      </c>
      <c r="H381">
        <v>0.75</v>
      </c>
    </row>
    <row r="382" spans="1:8">
      <c r="A382" t="s">
        <v>2398</v>
      </c>
      <c r="B382" t="s">
        <v>227</v>
      </c>
      <c r="C382" t="s">
        <v>188</v>
      </c>
      <c r="D382" t="s">
        <v>721</v>
      </c>
      <c r="E382">
        <v>57</v>
      </c>
      <c r="F382" t="s">
        <v>903</v>
      </c>
      <c r="G382">
        <v>20</v>
      </c>
      <c r="H382">
        <v>0.8</v>
      </c>
    </row>
    <row r="383" spans="1:8">
      <c r="A383" t="s">
        <v>7245</v>
      </c>
      <c r="B383" t="s">
        <v>227</v>
      </c>
      <c r="C383" t="s">
        <v>188</v>
      </c>
      <c r="D383" t="s">
        <v>721</v>
      </c>
      <c r="E383">
        <v>79</v>
      </c>
      <c r="F383" t="s">
        <v>1817</v>
      </c>
      <c r="G383">
        <v>220</v>
      </c>
      <c r="H383">
        <v>0.75</v>
      </c>
    </row>
    <row r="384" spans="1:8">
      <c r="A384" t="s">
        <v>7246</v>
      </c>
      <c r="B384" t="s">
        <v>227</v>
      </c>
      <c r="C384" t="s">
        <v>188</v>
      </c>
      <c r="D384" t="s">
        <v>721</v>
      </c>
      <c r="E384">
        <v>11</v>
      </c>
      <c r="F384" t="s">
        <v>2410</v>
      </c>
      <c r="G384">
        <v>9.9</v>
      </c>
      <c r="H384">
        <v>0.8</v>
      </c>
    </row>
    <row r="385" spans="1:8">
      <c r="A385" t="s">
        <v>2414</v>
      </c>
      <c r="B385" t="s">
        <v>227</v>
      </c>
      <c r="C385" t="s">
        <v>188</v>
      </c>
      <c r="D385" t="s">
        <v>721</v>
      </c>
      <c r="E385">
        <v>57</v>
      </c>
      <c r="F385" t="s">
        <v>2415</v>
      </c>
      <c r="G385">
        <v>15</v>
      </c>
      <c r="H385">
        <v>1</v>
      </c>
    </row>
    <row r="386" spans="1:8">
      <c r="A386" t="s">
        <v>7247</v>
      </c>
      <c r="B386" t="s">
        <v>227</v>
      </c>
      <c r="C386" t="s">
        <v>188</v>
      </c>
      <c r="D386" t="s">
        <v>721</v>
      </c>
      <c r="E386">
        <v>55</v>
      </c>
      <c r="F386" t="s">
        <v>1375</v>
      </c>
      <c r="G386">
        <v>10.3</v>
      </c>
      <c r="H386">
        <v>0.8</v>
      </c>
    </row>
    <row r="387" spans="1:8">
      <c r="A387" t="s">
        <v>7248</v>
      </c>
      <c r="B387" t="s">
        <v>227</v>
      </c>
      <c r="C387" t="s">
        <v>188</v>
      </c>
      <c r="D387" t="s">
        <v>721</v>
      </c>
      <c r="E387">
        <v>95</v>
      </c>
      <c r="F387" t="s">
        <v>2428</v>
      </c>
      <c r="G387">
        <v>11</v>
      </c>
      <c r="H387">
        <v>0.8</v>
      </c>
    </row>
    <row r="388" spans="1:8">
      <c r="A388" t="s">
        <v>7249</v>
      </c>
      <c r="B388" t="s">
        <v>227</v>
      </c>
      <c r="C388" t="s">
        <v>188</v>
      </c>
      <c r="D388" t="s">
        <v>721</v>
      </c>
      <c r="E388">
        <v>65</v>
      </c>
      <c r="F388" t="s">
        <v>1375</v>
      </c>
      <c r="G388">
        <v>15</v>
      </c>
      <c r="H388">
        <v>0.8</v>
      </c>
    </row>
    <row r="389" spans="1:8">
      <c r="A389" t="s">
        <v>7250</v>
      </c>
      <c r="B389" t="s">
        <v>227</v>
      </c>
      <c r="C389" t="s">
        <v>188</v>
      </c>
      <c r="D389" t="s">
        <v>721</v>
      </c>
      <c r="E389">
        <v>97</v>
      </c>
      <c r="F389" t="s">
        <v>1375</v>
      </c>
      <c r="G389">
        <v>26</v>
      </c>
      <c r="H389">
        <v>0.8</v>
      </c>
    </row>
    <row r="390" spans="1:8">
      <c r="A390" t="s">
        <v>2441</v>
      </c>
      <c r="B390" t="s">
        <v>227</v>
      </c>
      <c r="C390" t="s">
        <v>188</v>
      </c>
      <c r="D390" t="s">
        <v>721</v>
      </c>
      <c r="E390">
        <v>59</v>
      </c>
      <c r="F390" t="s">
        <v>903</v>
      </c>
      <c r="G390">
        <v>16.399999999999999</v>
      </c>
      <c r="H390">
        <v>0.8</v>
      </c>
    </row>
    <row r="391" spans="1:8">
      <c r="A391" t="s">
        <v>2446</v>
      </c>
      <c r="B391" t="s">
        <v>227</v>
      </c>
      <c r="C391" t="s">
        <v>188</v>
      </c>
      <c r="D391" t="s">
        <v>721</v>
      </c>
      <c r="E391">
        <v>70</v>
      </c>
      <c r="F391" t="s">
        <v>2447</v>
      </c>
      <c r="G391">
        <v>9.6999999999999993</v>
      </c>
      <c r="H391">
        <v>0.8</v>
      </c>
    </row>
    <row r="392" spans="1:8">
      <c r="A392" t="s">
        <v>2452</v>
      </c>
      <c r="B392" t="s">
        <v>227</v>
      </c>
      <c r="C392" t="s">
        <v>188</v>
      </c>
      <c r="D392" t="s">
        <v>721</v>
      </c>
      <c r="E392">
        <v>56</v>
      </c>
      <c r="F392" t="s">
        <v>903</v>
      </c>
      <c r="G392">
        <v>18.399999999999999</v>
      </c>
      <c r="H392">
        <v>0.8</v>
      </c>
    </row>
    <row r="393" spans="1:8">
      <c r="A393" t="s">
        <v>7251</v>
      </c>
      <c r="B393" t="s">
        <v>227</v>
      </c>
      <c r="C393" t="s">
        <v>188</v>
      </c>
      <c r="D393" t="s">
        <v>721</v>
      </c>
      <c r="E393">
        <v>71</v>
      </c>
      <c r="F393" t="s">
        <v>1375</v>
      </c>
      <c r="G393">
        <v>17.8</v>
      </c>
      <c r="H393">
        <v>0.8</v>
      </c>
    </row>
    <row r="394" spans="1:8">
      <c r="A394" t="s">
        <v>2461</v>
      </c>
      <c r="B394" t="s">
        <v>227</v>
      </c>
      <c r="C394" t="s">
        <v>188</v>
      </c>
      <c r="D394" t="s">
        <v>721</v>
      </c>
      <c r="E394">
        <v>37</v>
      </c>
      <c r="F394" t="s">
        <v>903</v>
      </c>
      <c r="G394">
        <v>12.1</v>
      </c>
      <c r="H394">
        <v>0.8</v>
      </c>
    </row>
    <row r="395" spans="1:8">
      <c r="A395" t="s">
        <v>2465</v>
      </c>
      <c r="B395" t="s">
        <v>227</v>
      </c>
      <c r="C395" t="s">
        <v>188</v>
      </c>
      <c r="D395" t="s">
        <v>721</v>
      </c>
      <c r="E395">
        <v>84</v>
      </c>
      <c r="F395" t="s">
        <v>903</v>
      </c>
      <c r="G395">
        <v>14</v>
      </c>
      <c r="H395">
        <v>0.8</v>
      </c>
    </row>
    <row r="396" spans="1:8">
      <c r="A396" t="s">
        <v>2467</v>
      </c>
      <c r="B396" t="s">
        <v>227</v>
      </c>
      <c r="C396" t="s">
        <v>188</v>
      </c>
      <c r="D396" t="s">
        <v>721</v>
      </c>
      <c r="E396">
        <v>117</v>
      </c>
      <c r="F396" t="s">
        <v>903</v>
      </c>
      <c r="G396">
        <v>16</v>
      </c>
      <c r="H396">
        <v>0.8</v>
      </c>
    </row>
    <row r="397" spans="1:8">
      <c r="A397" t="s">
        <v>2472</v>
      </c>
      <c r="B397" t="s">
        <v>227</v>
      </c>
      <c r="C397" t="s">
        <v>188</v>
      </c>
      <c r="D397" t="s">
        <v>721</v>
      </c>
      <c r="E397">
        <v>40</v>
      </c>
      <c r="F397" t="s">
        <v>2447</v>
      </c>
      <c r="G397">
        <v>10</v>
      </c>
      <c r="H397">
        <v>0.8</v>
      </c>
    </row>
    <row r="398" spans="1:8">
      <c r="A398" t="s">
        <v>7252</v>
      </c>
      <c r="B398" t="s">
        <v>227</v>
      </c>
      <c r="C398" t="s">
        <v>188</v>
      </c>
      <c r="D398" t="s">
        <v>721</v>
      </c>
      <c r="E398">
        <v>51</v>
      </c>
      <c r="F398" t="s">
        <v>1828</v>
      </c>
      <c r="G398">
        <v>19.8</v>
      </c>
      <c r="H398">
        <v>0.8</v>
      </c>
    </row>
    <row r="399" spans="1:8">
      <c r="A399" t="s">
        <v>7253</v>
      </c>
      <c r="B399" t="s">
        <v>227</v>
      </c>
      <c r="C399" t="s">
        <v>188</v>
      </c>
      <c r="D399" t="s">
        <v>721</v>
      </c>
      <c r="E399">
        <v>47</v>
      </c>
      <c r="F399" t="s">
        <v>1375</v>
      </c>
      <c r="G399">
        <v>16.7</v>
      </c>
      <c r="H399">
        <v>0.8</v>
      </c>
    </row>
    <row r="400" spans="1:8">
      <c r="A400" t="s">
        <v>7254</v>
      </c>
      <c r="B400" t="s">
        <v>227</v>
      </c>
      <c r="C400" t="s">
        <v>188</v>
      </c>
      <c r="D400" t="s">
        <v>721</v>
      </c>
      <c r="E400">
        <v>98</v>
      </c>
      <c r="F400" t="s">
        <v>1214</v>
      </c>
      <c r="G400">
        <v>14.5</v>
      </c>
      <c r="H400">
        <v>0.8</v>
      </c>
    </row>
    <row r="401" spans="1:8">
      <c r="A401" t="s">
        <v>2490</v>
      </c>
      <c r="B401" t="s">
        <v>227</v>
      </c>
      <c r="C401" t="s">
        <v>188</v>
      </c>
      <c r="D401" t="s">
        <v>721</v>
      </c>
      <c r="E401">
        <v>71</v>
      </c>
      <c r="F401" t="s">
        <v>903</v>
      </c>
      <c r="G401">
        <v>16</v>
      </c>
      <c r="H401">
        <v>0.8</v>
      </c>
    </row>
    <row r="402" spans="1:8">
      <c r="A402" t="s">
        <v>7255</v>
      </c>
      <c r="B402" t="s">
        <v>227</v>
      </c>
      <c r="C402" t="s">
        <v>188</v>
      </c>
      <c r="D402" t="s">
        <v>721</v>
      </c>
      <c r="E402">
        <v>57</v>
      </c>
      <c r="F402" t="s">
        <v>2496</v>
      </c>
      <c r="G402">
        <v>10.1</v>
      </c>
      <c r="H402">
        <v>0.8</v>
      </c>
    </row>
    <row r="403" spans="1:8">
      <c r="A403" t="s">
        <v>7256</v>
      </c>
      <c r="B403" t="s">
        <v>227</v>
      </c>
      <c r="C403" t="s">
        <v>188</v>
      </c>
      <c r="D403" t="s">
        <v>721</v>
      </c>
      <c r="E403">
        <v>56</v>
      </c>
      <c r="F403" t="s">
        <v>1375</v>
      </c>
      <c r="G403">
        <v>10.1</v>
      </c>
      <c r="H403">
        <v>0.8</v>
      </c>
    </row>
    <row r="404" spans="1:8">
      <c r="A404" t="s">
        <v>7257</v>
      </c>
      <c r="B404" t="s">
        <v>227</v>
      </c>
      <c r="C404" t="s">
        <v>188</v>
      </c>
      <c r="D404" t="s">
        <v>721</v>
      </c>
      <c r="E404">
        <v>51</v>
      </c>
      <c r="F404" t="s">
        <v>1375</v>
      </c>
      <c r="G404">
        <v>19.2</v>
      </c>
      <c r="H404">
        <v>0.8</v>
      </c>
    </row>
    <row r="405" spans="1:8">
      <c r="A405" t="s">
        <v>2508</v>
      </c>
      <c r="B405" t="s">
        <v>227</v>
      </c>
      <c r="C405" t="s">
        <v>188</v>
      </c>
      <c r="D405" t="s">
        <v>721</v>
      </c>
      <c r="E405">
        <v>100</v>
      </c>
      <c r="F405" t="s">
        <v>2447</v>
      </c>
      <c r="G405">
        <v>11.3</v>
      </c>
      <c r="H405">
        <v>0.8</v>
      </c>
    </row>
    <row r="406" spans="1:8">
      <c r="A406" t="s">
        <v>7258</v>
      </c>
      <c r="B406" t="s">
        <v>227</v>
      </c>
      <c r="C406" t="s">
        <v>188</v>
      </c>
      <c r="D406" t="s">
        <v>721</v>
      </c>
      <c r="E406">
        <v>44</v>
      </c>
      <c r="F406" t="s">
        <v>1375</v>
      </c>
      <c r="G406">
        <v>12</v>
      </c>
      <c r="H406">
        <v>0.8</v>
      </c>
    </row>
    <row r="407" spans="1:8">
      <c r="A407" t="s">
        <v>7259</v>
      </c>
      <c r="B407" t="s">
        <v>227</v>
      </c>
      <c r="C407" t="s">
        <v>188</v>
      </c>
      <c r="D407" t="s">
        <v>721</v>
      </c>
      <c r="E407">
        <v>93</v>
      </c>
      <c r="F407" t="s">
        <v>1375</v>
      </c>
      <c r="G407">
        <v>22.3</v>
      </c>
      <c r="H407">
        <v>0.8</v>
      </c>
    </row>
    <row r="408" spans="1:8">
      <c r="A408" t="s">
        <v>2522</v>
      </c>
      <c r="B408" t="s">
        <v>227</v>
      </c>
      <c r="C408" t="s">
        <v>188</v>
      </c>
      <c r="D408" t="s">
        <v>721</v>
      </c>
      <c r="E408">
        <v>57</v>
      </c>
      <c r="F408" t="s">
        <v>903</v>
      </c>
      <c r="G408">
        <v>16.399999999999999</v>
      </c>
      <c r="H408">
        <v>0.8</v>
      </c>
    </row>
    <row r="409" spans="1:8">
      <c r="A409" t="s">
        <v>2525</v>
      </c>
      <c r="B409" t="s">
        <v>227</v>
      </c>
      <c r="C409" t="s">
        <v>188</v>
      </c>
      <c r="D409" t="s">
        <v>721</v>
      </c>
      <c r="E409">
        <v>56</v>
      </c>
      <c r="F409" t="s">
        <v>903</v>
      </c>
      <c r="G409">
        <v>16.399999999999999</v>
      </c>
      <c r="H409">
        <v>0.8</v>
      </c>
    </row>
    <row r="410" spans="1:8">
      <c r="A410" t="s">
        <v>7260</v>
      </c>
      <c r="B410" t="s">
        <v>227</v>
      </c>
      <c r="C410" t="s">
        <v>188</v>
      </c>
      <c r="D410" t="s">
        <v>721</v>
      </c>
      <c r="E410">
        <v>71</v>
      </c>
      <c r="F410" t="s">
        <v>1375</v>
      </c>
      <c r="G410">
        <v>16.2</v>
      </c>
      <c r="H410">
        <v>0.8</v>
      </c>
    </row>
    <row r="411" spans="1:8">
      <c r="A411" t="s">
        <v>7261</v>
      </c>
      <c r="B411" t="s">
        <v>227</v>
      </c>
      <c r="C411" t="s">
        <v>188</v>
      </c>
      <c r="D411" t="s">
        <v>721</v>
      </c>
      <c r="E411">
        <v>65</v>
      </c>
      <c r="F411" t="s">
        <v>1375</v>
      </c>
      <c r="G411">
        <v>14.8</v>
      </c>
      <c r="H411">
        <v>0.8</v>
      </c>
    </row>
    <row r="412" spans="1:8">
      <c r="A412" t="s">
        <v>7262</v>
      </c>
      <c r="B412" t="s">
        <v>227</v>
      </c>
      <c r="C412" t="s">
        <v>188</v>
      </c>
      <c r="D412" t="s">
        <v>721</v>
      </c>
      <c r="E412">
        <v>98</v>
      </c>
      <c r="F412" t="s">
        <v>1375</v>
      </c>
      <c r="G412">
        <v>27</v>
      </c>
      <c r="H412">
        <v>0.8</v>
      </c>
    </row>
    <row r="413" spans="1:8">
      <c r="A413" t="s">
        <v>2542</v>
      </c>
      <c r="B413" t="s">
        <v>227</v>
      </c>
      <c r="C413" t="s">
        <v>188</v>
      </c>
      <c r="D413" t="s">
        <v>721</v>
      </c>
      <c r="E413">
        <v>68</v>
      </c>
      <c r="F413" t="s">
        <v>2447</v>
      </c>
      <c r="G413">
        <v>11.9</v>
      </c>
      <c r="H413">
        <v>0.8</v>
      </c>
    </row>
    <row r="414" spans="1:8">
      <c r="A414" t="s">
        <v>7263</v>
      </c>
      <c r="B414" t="s">
        <v>227</v>
      </c>
      <c r="C414" t="s">
        <v>188</v>
      </c>
      <c r="D414" t="s">
        <v>721</v>
      </c>
      <c r="E414">
        <v>38</v>
      </c>
      <c r="F414" t="s">
        <v>1375</v>
      </c>
      <c r="G414">
        <v>12.6</v>
      </c>
      <c r="H414">
        <v>0.8</v>
      </c>
    </row>
    <row r="415" spans="1:8">
      <c r="A415" t="s">
        <v>7264</v>
      </c>
      <c r="B415" t="s">
        <v>227</v>
      </c>
      <c r="C415" t="s">
        <v>188</v>
      </c>
      <c r="D415" t="s">
        <v>721</v>
      </c>
      <c r="E415">
        <v>28</v>
      </c>
      <c r="F415" t="s">
        <v>1375</v>
      </c>
      <c r="G415">
        <v>12.6</v>
      </c>
      <c r="H415">
        <v>0.8</v>
      </c>
    </row>
    <row r="416" spans="1:8">
      <c r="A416" t="s">
        <v>7265</v>
      </c>
      <c r="B416" t="s">
        <v>227</v>
      </c>
      <c r="C416" t="s">
        <v>188</v>
      </c>
      <c r="D416" t="s">
        <v>721</v>
      </c>
      <c r="E416">
        <v>38</v>
      </c>
      <c r="F416" t="s">
        <v>1375</v>
      </c>
      <c r="G416">
        <v>12.1</v>
      </c>
      <c r="H416">
        <v>0.8</v>
      </c>
    </row>
    <row r="417" spans="1:8">
      <c r="A417" t="s">
        <v>2563</v>
      </c>
      <c r="B417" t="s">
        <v>227</v>
      </c>
      <c r="C417" t="s">
        <v>188</v>
      </c>
      <c r="D417" t="s">
        <v>721</v>
      </c>
      <c r="E417">
        <v>66</v>
      </c>
      <c r="F417" t="s">
        <v>2447</v>
      </c>
      <c r="G417">
        <v>10.9</v>
      </c>
      <c r="H417">
        <v>0.8</v>
      </c>
    </row>
    <row r="418" spans="1:8">
      <c r="A418" t="s">
        <v>7266</v>
      </c>
      <c r="B418" t="s">
        <v>227</v>
      </c>
      <c r="C418" t="s">
        <v>188</v>
      </c>
      <c r="D418" t="s">
        <v>721</v>
      </c>
      <c r="E418">
        <v>54</v>
      </c>
      <c r="F418" t="s">
        <v>1828</v>
      </c>
      <c r="G418">
        <v>18.899999999999999</v>
      </c>
      <c r="H418">
        <v>0.8</v>
      </c>
    </row>
    <row r="419" spans="1:8">
      <c r="A419" t="s">
        <v>7267</v>
      </c>
      <c r="B419" t="s">
        <v>227</v>
      </c>
      <c r="C419" t="s">
        <v>188</v>
      </c>
      <c r="D419" t="s">
        <v>721</v>
      </c>
      <c r="E419">
        <v>41</v>
      </c>
      <c r="F419" t="s">
        <v>1375</v>
      </c>
      <c r="G419">
        <v>12</v>
      </c>
      <c r="H419">
        <v>0.8</v>
      </c>
    </row>
    <row r="420" spans="1:8">
      <c r="A420" t="s">
        <v>7268</v>
      </c>
      <c r="B420" t="s">
        <v>227</v>
      </c>
      <c r="C420" t="s">
        <v>188</v>
      </c>
      <c r="D420" t="s">
        <v>721</v>
      </c>
      <c r="E420">
        <v>42</v>
      </c>
      <c r="F420" t="s">
        <v>1375</v>
      </c>
      <c r="G420">
        <v>12.2</v>
      </c>
      <c r="H420">
        <v>0.8</v>
      </c>
    </row>
    <row r="421" spans="1:8">
      <c r="A421" t="s">
        <v>7269</v>
      </c>
      <c r="B421" t="s">
        <v>227</v>
      </c>
      <c r="C421" t="s">
        <v>188</v>
      </c>
      <c r="D421" t="s">
        <v>721</v>
      </c>
      <c r="E421">
        <v>39</v>
      </c>
      <c r="F421" t="s">
        <v>1375</v>
      </c>
      <c r="G421">
        <v>12.3</v>
      </c>
      <c r="H421">
        <v>0.8</v>
      </c>
    </row>
    <row r="422" spans="1:8">
      <c r="A422" t="s">
        <v>7270</v>
      </c>
      <c r="B422" t="s">
        <v>227</v>
      </c>
      <c r="C422" t="s">
        <v>188</v>
      </c>
      <c r="D422" t="s">
        <v>721</v>
      </c>
      <c r="E422">
        <v>63</v>
      </c>
      <c r="F422" t="s">
        <v>2587</v>
      </c>
      <c r="G422">
        <v>10.5</v>
      </c>
      <c r="H422">
        <v>0.8</v>
      </c>
    </row>
    <row r="423" spans="1:8">
      <c r="A423" t="s">
        <v>7271</v>
      </c>
      <c r="B423" t="s">
        <v>227</v>
      </c>
      <c r="C423" t="s">
        <v>188</v>
      </c>
      <c r="D423" t="s">
        <v>721</v>
      </c>
      <c r="E423">
        <v>62</v>
      </c>
      <c r="F423" t="s">
        <v>1375</v>
      </c>
      <c r="G423">
        <v>16.600000000000001</v>
      </c>
      <c r="H423">
        <v>0.8</v>
      </c>
    </row>
    <row r="424" spans="1:8">
      <c r="A424" t="s">
        <v>7272</v>
      </c>
      <c r="B424" t="s">
        <v>227</v>
      </c>
      <c r="C424" t="s">
        <v>188</v>
      </c>
      <c r="D424" t="s">
        <v>721</v>
      </c>
      <c r="E424">
        <v>98</v>
      </c>
      <c r="F424" t="s">
        <v>1375</v>
      </c>
      <c r="G424">
        <v>11.2</v>
      </c>
      <c r="H424">
        <v>0.8</v>
      </c>
    </row>
    <row r="425" spans="1:8">
      <c r="A425" t="s">
        <v>7273</v>
      </c>
      <c r="B425" t="s">
        <v>227</v>
      </c>
      <c r="C425" t="s">
        <v>188</v>
      </c>
      <c r="D425" t="s">
        <v>721</v>
      </c>
      <c r="E425">
        <v>102</v>
      </c>
      <c r="F425" t="s">
        <v>1214</v>
      </c>
      <c r="G425">
        <v>12.3</v>
      </c>
      <c r="H425">
        <v>0.8</v>
      </c>
    </row>
    <row r="426" spans="1:8">
      <c r="A426" t="s">
        <v>7274</v>
      </c>
      <c r="B426" t="s">
        <v>227</v>
      </c>
      <c r="C426" t="s">
        <v>188</v>
      </c>
      <c r="D426" t="s">
        <v>721</v>
      </c>
      <c r="E426">
        <v>71</v>
      </c>
      <c r="F426" t="s">
        <v>2291</v>
      </c>
      <c r="G426">
        <v>18</v>
      </c>
      <c r="H426">
        <v>0.8</v>
      </c>
    </row>
    <row r="427" spans="1:8">
      <c r="A427" t="s">
        <v>2612</v>
      </c>
      <c r="B427" t="s">
        <v>227</v>
      </c>
      <c r="C427" t="s">
        <v>188</v>
      </c>
      <c r="D427" t="s">
        <v>721</v>
      </c>
      <c r="E427">
        <v>60</v>
      </c>
      <c r="F427" t="s">
        <v>903</v>
      </c>
      <c r="G427">
        <v>18.8</v>
      </c>
      <c r="H427">
        <v>0.8</v>
      </c>
    </row>
    <row r="428" spans="1:8">
      <c r="A428" t="s">
        <v>7275</v>
      </c>
      <c r="B428" t="s">
        <v>227</v>
      </c>
      <c r="C428" t="s">
        <v>188</v>
      </c>
      <c r="D428" t="s">
        <v>721</v>
      </c>
      <c r="E428">
        <v>67</v>
      </c>
      <c r="F428" t="s">
        <v>1375</v>
      </c>
      <c r="G428">
        <v>12.8</v>
      </c>
      <c r="H428">
        <v>0.8</v>
      </c>
    </row>
    <row r="429" spans="1:8">
      <c r="A429" t="s">
        <v>7276</v>
      </c>
      <c r="B429" t="s">
        <v>227</v>
      </c>
      <c r="C429" t="s">
        <v>188</v>
      </c>
      <c r="D429" t="s">
        <v>721</v>
      </c>
      <c r="E429">
        <v>34</v>
      </c>
      <c r="F429" t="s">
        <v>1375</v>
      </c>
      <c r="G429">
        <v>12.6</v>
      </c>
      <c r="H429">
        <v>0.8</v>
      </c>
    </row>
    <row r="430" spans="1:8">
      <c r="A430" t="s">
        <v>2625</v>
      </c>
      <c r="B430" t="s">
        <v>227</v>
      </c>
      <c r="C430" t="s">
        <v>188</v>
      </c>
      <c r="D430" t="s">
        <v>721</v>
      </c>
      <c r="E430">
        <v>58</v>
      </c>
      <c r="F430" t="s">
        <v>903</v>
      </c>
      <c r="G430">
        <v>13.6</v>
      </c>
      <c r="H430">
        <v>0.8</v>
      </c>
    </row>
    <row r="431" spans="1:8">
      <c r="A431" t="s">
        <v>2628</v>
      </c>
      <c r="B431" t="s">
        <v>227</v>
      </c>
      <c r="C431" t="s">
        <v>188</v>
      </c>
      <c r="D431" t="s">
        <v>721</v>
      </c>
      <c r="E431">
        <v>102</v>
      </c>
      <c r="F431" t="s">
        <v>2629</v>
      </c>
      <c r="G431">
        <v>18.95</v>
      </c>
      <c r="H431">
        <v>0.8</v>
      </c>
    </row>
    <row r="432" spans="1:8">
      <c r="A432" t="s">
        <v>2658</v>
      </c>
      <c r="B432" t="s">
        <v>525</v>
      </c>
      <c r="C432" t="s">
        <v>525</v>
      </c>
      <c r="D432" t="s">
        <v>721</v>
      </c>
      <c r="E432">
        <v>22</v>
      </c>
      <c r="F432" t="s">
        <v>2659</v>
      </c>
      <c r="G432">
        <v>875</v>
      </c>
      <c r="H432">
        <v>0.4</v>
      </c>
    </row>
    <row r="433" spans="1:8">
      <c r="A433" t="s">
        <v>7277</v>
      </c>
      <c r="B433" t="s">
        <v>525</v>
      </c>
      <c r="C433" t="s">
        <v>525</v>
      </c>
      <c r="D433" t="s">
        <v>721</v>
      </c>
      <c r="E433">
        <v>23</v>
      </c>
      <c r="F433" t="s">
        <v>1214</v>
      </c>
      <c r="G433">
        <v>875</v>
      </c>
      <c r="H433">
        <v>0.39760000000000001</v>
      </c>
    </row>
    <row r="434" spans="1:8">
      <c r="A434" t="s">
        <v>2676</v>
      </c>
      <c r="B434" t="s">
        <v>525</v>
      </c>
      <c r="C434" t="s">
        <v>525</v>
      </c>
      <c r="D434" t="s">
        <v>721</v>
      </c>
      <c r="E434">
        <v>29</v>
      </c>
      <c r="F434" t="s">
        <v>2659</v>
      </c>
      <c r="G434">
        <v>465</v>
      </c>
      <c r="H434">
        <v>0.38319999999999999</v>
      </c>
    </row>
    <row r="435" spans="1:8">
      <c r="A435" t="s">
        <v>2685</v>
      </c>
      <c r="B435" t="s">
        <v>525</v>
      </c>
      <c r="C435" t="s">
        <v>525</v>
      </c>
      <c r="D435" t="s">
        <v>721</v>
      </c>
      <c r="E435">
        <v>28</v>
      </c>
      <c r="F435" t="s">
        <v>2659</v>
      </c>
      <c r="G435">
        <v>465</v>
      </c>
      <c r="H435">
        <v>0.3856</v>
      </c>
    </row>
    <row r="436" spans="1:8">
      <c r="A436" t="s">
        <v>2689</v>
      </c>
      <c r="B436" t="s">
        <v>525</v>
      </c>
      <c r="C436" t="s">
        <v>525</v>
      </c>
      <c r="D436" t="s">
        <v>721</v>
      </c>
      <c r="E436">
        <v>22</v>
      </c>
      <c r="F436" t="s">
        <v>2659</v>
      </c>
      <c r="G436">
        <v>857</v>
      </c>
      <c r="H436">
        <v>0.4</v>
      </c>
    </row>
    <row r="437" spans="1:8">
      <c r="A437" t="s">
        <v>7278</v>
      </c>
      <c r="B437" t="s">
        <v>525</v>
      </c>
      <c r="C437" t="s">
        <v>525</v>
      </c>
      <c r="D437" t="s">
        <v>721</v>
      </c>
      <c r="E437">
        <v>34</v>
      </c>
      <c r="F437" t="s">
        <v>2695</v>
      </c>
      <c r="G437">
        <v>56.8</v>
      </c>
      <c r="H437">
        <v>0.37119999999999997</v>
      </c>
    </row>
    <row r="438" spans="1:8">
      <c r="A438" t="s">
        <v>7279</v>
      </c>
      <c r="B438" t="s">
        <v>525</v>
      </c>
      <c r="C438" t="s">
        <v>525</v>
      </c>
      <c r="D438" t="s">
        <v>721</v>
      </c>
      <c r="E438">
        <v>32</v>
      </c>
      <c r="F438" t="s">
        <v>2695</v>
      </c>
      <c r="G438">
        <v>90.8</v>
      </c>
      <c r="H438">
        <v>0.376</v>
      </c>
    </row>
    <row r="439" spans="1:8">
      <c r="A439" t="s">
        <v>7280</v>
      </c>
      <c r="B439" t="s">
        <v>525</v>
      </c>
      <c r="C439" t="s">
        <v>525</v>
      </c>
      <c r="D439" t="s">
        <v>721</v>
      </c>
      <c r="E439">
        <v>23</v>
      </c>
      <c r="F439" t="s">
        <v>2708</v>
      </c>
      <c r="G439">
        <v>74</v>
      </c>
      <c r="H439">
        <v>0.39760000000000001</v>
      </c>
    </row>
    <row r="440" spans="1:8">
      <c r="A440" t="s">
        <v>2715</v>
      </c>
      <c r="B440" t="s">
        <v>525</v>
      </c>
      <c r="C440" t="s">
        <v>525</v>
      </c>
      <c r="D440" t="s">
        <v>721</v>
      </c>
      <c r="E440">
        <v>86</v>
      </c>
      <c r="F440" t="s">
        <v>2716</v>
      </c>
      <c r="G440">
        <v>67</v>
      </c>
      <c r="H440">
        <v>0.24640000000000001</v>
      </c>
    </row>
    <row r="441" spans="1:8">
      <c r="A441" t="s">
        <v>7281</v>
      </c>
      <c r="B441" t="s">
        <v>525</v>
      </c>
      <c r="C441" t="s">
        <v>525</v>
      </c>
      <c r="D441" t="s">
        <v>721</v>
      </c>
      <c r="E441">
        <v>34</v>
      </c>
      <c r="F441" t="s">
        <v>1955</v>
      </c>
      <c r="G441">
        <v>176</v>
      </c>
      <c r="H441">
        <v>0.37119999999999997</v>
      </c>
    </row>
    <row r="442" spans="1:8">
      <c r="A442" t="s">
        <v>2726</v>
      </c>
      <c r="B442" t="s">
        <v>525</v>
      </c>
      <c r="C442" t="s">
        <v>525</v>
      </c>
      <c r="D442" t="s">
        <v>721</v>
      </c>
      <c r="E442">
        <v>32</v>
      </c>
      <c r="F442" t="s">
        <v>1955</v>
      </c>
      <c r="G442">
        <v>284</v>
      </c>
      <c r="H442">
        <v>0.376</v>
      </c>
    </row>
    <row r="443" spans="1:8">
      <c r="A443" t="s">
        <v>2735</v>
      </c>
      <c r="B443" t="s">
        <v>525</v>
      </c>
      <c r="C443" t="s">
        <v>525</v>
      </c>
      <c r="D443" t="s">
        <v>721</v>
      </c>
      <c r="E443">
        <v>32</v>
      </c>
      <c r="F443" t="s">
        <v>1955</v>
      </c>
      <c r="G443">
        <v>278</v>
      </c>
      <c r="H443">
        <v>0.376</v>
      </c>
    </row>
    <row r="444" spans="1:8">
      <c r="A444" t="s">
        <v>7282</v>
      </c>
      <c r="B444" t="s">
        <v>525</v>
      </c>
      <c r="C444" t="s">
        <v>525</v>
      </c>
      <c r="D444" t="s">
        <v>721</v>
      </c>
      <c r="E444">
        <v>37</v>
      </c>
      <c r="F444" t="s">
        <v>2742</v>
      </c>
      <c r="G444">
        <v>352</v>
      </c>
      <c r="H444">
        <v>0.36399999999999999</v>
      </c>
    </row>
    <row r="445" spans="1:8">
      <c r="A445" t="s">
        <v>7283</v>
      </c>
      <c r="B445" t="s">
        <v>525</v>
      </c>
      <c r="C445" t="s">
        <v>525</v>
      </c>
      <c r="D445" t="s">
        <v>721</v>
      </c>
      <c r="E445">
        <v>29</v>
      </c>
      <c r="F445" t="s">
        <v>1955</v>
      </c>
      <c r="G445">
        <v>0</v>
      </c>
      <c r="H445">
        <v>0.38319999999999999</v>
      </c>
    </row>
    <row r="446" spans="1:8">
      <c r="A446" t="s">
        <v>7284</v>
      </c>
      <c r="B446" t="s">
        <v>525</v>
      </c>
      <c r="C446" t="s">
        <v>525</v>
      </c>
      <c r="D446" t="s">
        <v>721</v>
      </c>
      <c r="E446">
        <v>105</v>
      </c>
      <c r="F446" t="s">
        <v>1955</v>
      </c>
      <c r="G446">
        <v>98</v>
      </c>
      <c r="H446">
        <v>0.20080000000000001</v>
      </c>
    </row>
    <row r="447" spans="1:8">
      <c r="A447" t="s">
        <v>2764</v>
      </c>
      <c r="B447" t="s">
        <v>525</v>
      </c>
      <c r="C447" t="s">
        <v>525</v>
      </c>
      <c r="D447" t="s">
        <v>721</v>
      </c>
      <c r="E447">
        <v>33</v>
      </c>
      <c r="F447" t="s">
        <v>2765</v>
      </c>
      <c r="G447">
        <v>33.5</v>
      </c>
      <c r="H447">
        <v>0.37359999999999999</v>
      </c>
    </row>
    <row r="448" spans="1:8">
      <c r="A448" t="s">
        <v>7285</v>
      </c>
      <c r="B448" t="s">
        <v>525</v>
      </c>
      <c r="C448" t="s">
        <v>525</v>
      </c>
      <c r="D448" t="s">
        <v>721</v>
      </c>
      <c r="E448">
        <v>12</v>
      </c>
      <c r="F448" t="s">
        <v>2773</v>
      </c>
      <c r="G448">
        <v>75.3</v>
      </c>
      <c r="H448">
        <v>0.42399999999999999</v>
      </c>
    </row>
    <row r="449" spans="1:8">
      <c r="A449" t="s">
        <v>7286</v>
      </c>
      <c r="B449" t="s">
        <v>525</v>
      </c>
      <c r="C449" t="s">
        <v>525</v>
      </c>
      <c r="D449" t="s">
        <v>721</v>
      </c>
      <c r="E449">
        <v>50</v>
      </c>
      <c r="F449" t="s">
        <v>1955</v>
      </c>
      <c r="G449">
        <v>294</v>
      </c>
      <c r="H449">
        <v>0.33279999999999998</v>
      </c>
    </row>
    <row r="450" spans="1:8">
      <c r="A450" t="s">
        <v>7287</v>
      </c>
      <c r="B450" t="s">
        <v>525</v>
      </c>
      <c r="C450" t="s">
        <v>525</v>
      </c>
      <c r="D450" t="s">
        <v>721</v>
      </c>
      <c r="E450">
        <v>50</v>
      </c>
      <c r="F450" t="s">
        <v>1955</v>
      </c>
      <c r="G450">
        <v>294</v>
      </c>
      <c r="H450">
        <v>0.33279999999999998</v>
      </c>
    </row>
    <row r="451" spans="1:8">
      <c r="A451" t="s">
        <v>7288</v>
      </c>
      <c r="B451" t="s">
        <v>525</v>
      </c>
      <c r="C451" t="s">
        <v>525</v>
      </c>
      <c r="D451" t="s">
        <v>721</v>
      </c>
      <c r="E451">
        <v>49</v>
      </c>
      <c r="F451" t="s">
        <v>1955</v>
      </c>
      <c r="G451">
        <v>292</v>
      </c>
      <c r="H451">
        <v>0.3352</v>
      </c>
    </row>
    <row r="452" spans="1:8">
      <c r="A452" t="s">
        <v>7289</v>
      </c>
      <c r="B452" t="s">
        <v>525</v>
      </c>
      <c r="C452" t="s">
        <v>525</v>
      </c>
      <c r="D452" t="s">
        <v>721</v>
      </c>
      <c r="E452">
        <v>47</v>
      </c>
      <c r="F452" t="s">
        <v>1955</v>
      </c>
      <c r="G452">
        <v>607</v>
      </c>
      <c r="H452">
        <v>0.34</v>
      </c>
    </row>
    <row r="453" spans="1:8">
      <c r="A453" t="s">
        <v>7290</v>
      </c>
      <c r="B453" t="s">
        <v>525</v>
      </c>
      <c r="C453" t="s">
        <v>525</v>
      </c>
      <c r="D453" t="s">
        <v>721</v>
      </c>
      <c r="E453">
        <v>46</v>
      </c>
      <c r="F453" t="s">
        <v>1955</v>
      </c>
      <c r="G453">
        <v>604</v>
      </c>
      <c r="H453">
        <v>0.34239999999999998</v>
      </c>
    </row>
    <row r="454" spans="1:8">
      <c r="A454" t="s">
        <v>2807</v>
      </c>
      <c r="B454" t="s">
        <v>525</v>
      </c>
      <c r="C454" t="s">
        <v>525</v>
      </c>
      <c r="D454" t="s">
        <v>721</v>
      </c>
      <c r="E454">
        <v>54</v>
      </c>
      <c r="F454" t="s">
        <v>1955</v>
      </c>
      <c r="G454">
        <v>297</v>
      </c>
      <c r="H454">
        <v>0.32319999999999999</v>
      </c>
    </row>
    <row r="455" spans="1:8">
      <c r="A455" t="s">
        <v>2814</v>
      </c>
      <c r="B455" t="s">
        <v>525</v>
      </c>
      <c r="C455" t="s">
        <v>525</v>
      </c>
      <c r="D455" t="s">
        <v>721</v>
      </c>
      <c r="E455">
        <v>51</v>
      </c>
      <c r="F455" t="s">
        <v>1955</v>
      </c>
      <c r="G455">
        <v>299</v>
      </c>
      <c r="H455">
        <v>0.33040000000000003</v>
      </c>
    </row>
    <row r="456" spans="1:8">
      <c r="A456" t="s">
        <v>2819</v>
      </c>
      <c r="B456" t="s">
        <v>525</v>
      </c>
      <c r="C456" t="s">
        <v>525</v>
      </c>
      <c r="D456" t="s">
        <v>721</v>
      </c>
      <c r="E456">
        <v>13</v>
      </c>
      <c r="F456" t="s">
        <v>1955</v>
      </c>
      <c r="G456">
        <v>648</v>
      </c>
      <c r="H456">
        <v>0.42159999999999997</v>
      </c>
    </row>
    <row r="457" spans="1:8">
      <c r="A457" t="s">
        <v>2824</v>
      </c>
      <c r="B457" t="s">
        <v>525</v>
      </c>
      <c r="C457" t="s">
        <v>525</v>
      </c>
      <c r="D457" t="s">
        <v>721</v>
      </c>
      <c r="E457">
        <v>14</v>
      </c>
      <c r="F457" t="s">
        <v>1955</v>
      </c>
      <c r="G457">
        <v>628</v>
      </c>
      <c r="H457">
        <v>0.41920000000000002</v>
      </c>
    </row>
    <row r="458" spans="1:8">
      <c r="A458" t="s">
        <v>7291</v>
      </c>
      <c r="B458" t="s">
        <v>525</v>
      </c>
      <c r="C458" t="s">
        <v>525</v>
      </c>
      <c r="D458" t="s">
        <v>721</v>
      </c>
      <c r="E458">
        <v>20</v>
      </c>
      <c r="F458" t="s">
        <v>1955</v>
      </c>
      <c r="G458">
        <v>944</v>
      </c>
      <c r="H458">
        <v>0.40479999999999999</v>
      </c>
    </row>
    <row r="459" spans="1:8">
      <c r="A459" t="s">
        <v>2834</v>
      </c>
      <c r="B459" t="s">
        <v>525</v>
      </c>
      <c r="C459" t="s">
        <v>525</v>
      </c>
      <c r="D459" t="s">
        <v>721</v>
      </c>
      <c r="E459">
        <v>57</v>
      </c>
      <c r="F459" t="s">
        <v>1955</v>
      </c>
      <c r="G459">
        <v>295</v>
      </c>
      <c r="H459">
        <v>0.316</v>
      </c>
    </row>
    <row r="460" spans="1:8">
      <c r="A460" t="s">
        <v>2838</v>
      </c>
      <c r="B460" t="s">
        <v>525</v>
      </c>
      <c r="C460" t="s">
        <v>525</v>
      </c>
      <c r="D460" t="s">
        <v>721</v>
      </c>
      <c r="E460">
        <v>52</v>
      </c>
      <c r="F460" t="s">
        <v>1955</v>
      </c>
      <c r="G460">
        <v>295</v>
      </c>
      <c r="H460">
        <v>0.32800000000000001</v>
      </c>
    </row>
    <row r="461" spans="1:8">
      <c r="A461" t="s">
        <v>7292</v>
      </c>
      <c r="B461" t="s">
        <v>525</v>
      </c>
      <c r="C461" t="s">
        <v>525</v>
      </c>
      <c r="D461" t="s">
        <v>721</v>
      </c>
      <c r="E461">
        <v>83</v>
      </c>
      <c r="F461" t="s">
        <v>1955</v>
      </c>
      <c r="G461">
        <v>15</v>
      </c>
      <c r="H461">
        <v>0.25359999999999999</v>
      </c>
    </row>
    <row r="462" spans="1:8">
      <c r="A462" t="s">
        <v>7293</v>
      </c>
      <c r="B462" t="s">
        <v>525</v>
      </c>
      <c r="C462" t="s">
        <v>525</v>
      </c>
      <c r="D462" t="s">
        <v>721</v>
      </c>
      <c r="E462">
        <v>26</v>
      </c>
      <c r="F462" t="s">
        <v>2659</v>
      </c>
      <c r="G462">
        <v>465</v>
      </c>
      <c r="H462">
        <v>0.39040000000000002</v>
      </c>
    </row>
    <row r="463" spans="1:8">
      <c r="A463" t="s">
        <v>7294</v>
      </c>
      <c r="B463" t="s">
        <v>525</v>
      </c>
      <c r="C463" t="s">
        <v>525</v>
      </c>
      <c r="D463" t="s">
        <v>721</v>
      </c>
      <c r="E463">
        <v>26</v>
      </c>
      <c r="F463" t="s">
        <v>2659</v>
      </c>
      <c r="G463">
        <v>465</v>
      </c>
      <c r="H463">
        <v>0.39040000000000002</v>
      </c>
    </row>
    <row r="464" spans="1:8">
      <c r="A464" t="s">
        <v>7295</v>
      </c>
      <c r="B464" t="s">
        <v>525</v>
      </c>
      <c r="C464" t="s">
        <v>525</v>
      </c>
      <c r="D464" t="s">
        <v>721</v>
      </c>
      <c r="E464">
        <v>26</v>
      </c>
      <c r="F464" t="s">
        <v>2659</v>
      </c>
      <c r="G464">
        <v>465</v>
      </c>
      <c r="H464">
        <v>0.39040000000000002</v>
      </c>
    </row>
    <row r="465" spans="1:8">
      <c r="A465" t="s">
        <v>7296</v>
      </c>
      <c r="B465" t="s">
        <v>525</v>
      </c>
      <c r="C465" t="s">
        <v>525</v>
      </c>
      <c r="D465" t="s">
        <v>721</v>
      </c>
      <c r="E465">
        <v>26</v>
      </c>
      <c r="F465" t="s">
        <v>2659</v>
      </c>
      <c r="G465">
        <v>465</v>
      </c>
      <c r="H465">
        <v>0.39040000000000002</v>
      </c>
    </row>
    <row r="466" spans="1:8">
      <c r="A466" t="s">
        <v>7297</v>
      </c>
      <c r="B466" t="s">
        <v>525</v>
      </c>
      <c r="C466" t="s">
        <v>525</v>
      </c>
      <c r="D466" t="s">
        <v>721</v>
      </c>
      <c r="E466">
        <v>35</v>
      </c>
      <c r="F466" t="s">
        <v>2659</v>
      </c>
      <c r="G466">
        <v>465</v>
      </c>
      <c r="H466">
        <v>0.36880000000000002</v>
      </c>
    </row>
    <row r="467" spans="1:8">
      <c r="A467" t="s">
        <v>7298</v>
      </c>
      <c r="B467" t="s">
        <v>525</v>
      </c>
      <c r="C467" t="s">
        <v>525</v>
      </c>
      <c r="D467" t="s">
        <v>721</v>
      </c>
      <c r="E467">
        <v>33</v>
      </c>
      <c r="F467" t="s">
        <v>2659</v>
      </c>
      <c r="G467">
        <v>465</v>
      </c>
      <c r="H467">
        <v>0.37359999999999999</v>
      </c>
    </row>
    <row r="468" spans="1:8">
      <c r="A468" t="s">
        <v>2876</v>
      </c>
      <c r="B468" t="s">
        <v>525</v>
      </c>
      <c r="C468" t="s">
        <v>525</v>
      </c>
      <c r="D468" t="s">
        <v>721</v>
      </c>
      <c r="E468">
        <v>26</v>
      </c>
      <c r="F468" t="s">
        <v>1375</v>
      </c>
      <c r="G468">
        <v>450</v>
      </c>
      <c r="H468">
        <v>0.39040000000000002</v>
      </c>
    </row>
    <row r="469" spans="1:8">
      <c r="A469" t="s">
        <v>2885</v>
      </c>
      <c r="B469" t="s">
        <v>525</v>
      </c>
      <c r="C469" t="s">
        <v>525</v>
      </c>
      <c r="D469" t="s">
        <v>721</v>
      </c>
      <c r="E469">
        <v>26</v>
      </c>
      <c r="F469" t="s">
        <v>1375</v>
      </c>
      <c r="G469">
        <v>450</v>
      </c>
      <c r="H469">
        <v>0.39040000000000002</v>
      </c>
    </row>
    <row r="470" spans="1:8">
      <c r="A470" t="s">
        <v>2888</v>
      </c>
      <c r="B470" t="s">
        <v>525</v>
      </c>
      <c r="C470" t="s">
        <v>525</v>
      </c>
      <c r="D470" t="s">
        <v>721</v>
      </c>
      <c r="E470">
        <v>25</v>
      </c>
      <c r="F470" t="s">
        <v>2659</v>
      </c>
      <c r="G470">
        <v>750</v>
      </c>
      <c r="H470">
        <v>0.39279999999999998</v>
      </c>
    </row>
    <row r="471" spans="1:8">
      <c r="A471" t="s">
        <v>2898</v>
      </c>
      <c r="B471" t="s">
        <v>525</v>
      </c>
      <c r="C471" t="s">
        <v>525</v>
      </c>
      <c r="D471" t="s">
        <v>721</v>
      </c>
      <c r="E471">
        <v>24</v>
      </c>
      <c r="F471" t="s">
        <v>2659</v>
      </c>
      <c r="G471">
        <v>750</v>
      </c>
      <c r="H471">
        <v>0.3952</v>
      </c>
    </row>
    <row r="472" spans="1:8">
      <c r="A472" t="s">
        <v>2902</v>
      </c>
      <c r="B472" t="s">
        <v>525</v>
      </c>
      <c r="C472" t="s">
        <v>525</v>
      </c>
      <c r="D472" t="s">
        <v>721</v>
      </c>
      <c r="E472">
        <v>28</v>
      </c>
      <c r="F472" t="s">
        <v>2716</v>
      </c>
      <c r="G472">
        <v>31</v>
      </c>
      <c r="H472">
        <v>0.3856</v>
      </c>
    </row>
    <row r="473" spans="1:8">
      <c r="A473" t="s">
        <v>7299</v>
      </c>
      <c r="B473" t="s">
        <v>525</v>
      </c>
      <c r="C473" t="s">
        <v>525</v>
      </c>
      <c r="D473" t="s">
        <v>721</v>
      </c>
      <c r="E473">
        <v>57</v>
      </c>
      <c r="F473" t="s">
        <v>1955</v>
      </c>
      <c r="G473">
        <v>321</v>
      </c>
      <c r="H473">
        <v>0.316</v>
      </c>
    </row>
    <row r="474" spans="1:8">
      <c r="A474" t="s">
        <v>7300</v>
      </c>
      <c r="B474" t="s">
        <v>525</v>
      </c>
      <c r="C474" t="s">
        <v>525</v>
      </c>
      <c r="D474" t="s">
        <v>721</v>
      </c>
      <c r="E474">
        <v>55</v>
      </c>
      <c r="F474" t="s">
        <v>1955</v>
      </c>
      <c r="G474">
        <v>321</v>
      </c>
      <c r="H474">
        <v>0.32079999999999997</v>
      </c>
    </row>
    <row r="475" spans="1:8">
      <c r="A475" t="s">
        <v>7301</v>
      </c>
      <c r="B475" t="s">
        <v>525</v>
      </c>
      <c r="C475" t="s">
        <v>525</v>
      </c>
      <c r="D475" t="s">
        <v>721</v>
      </c>
      <c r="E475">
        <v>48</v>
      </c>
      <c r="F475" t="s">
        <v>1955</v>
      </c>
      <c r="G475">
        <v>663</v>
      </c>
      <c r="H475">
        <v>0.33760000000000001</v>
      </c>
    </row>
    <row r="476" spans="1:8">
      <c r="A476" t="s">
        <v>7302</v>
      </c>
      <c r="B476" t="s">
        <v>525</v>
      </c>
      <c r="C476" t="s">
        <v>525</v>
      </c>
      <c r="D476" t="s">
        <v>721</v>
      </c>
      <c r="E476">
        <v>47</v>
      </c>
      <c r="F476" t="s">
        <v>1955</v>
      </c>
      <c r="G476">
        <v>656</v>
      </c>
      <c r="H476">
        <v>0.34</v>
      </c>
    </row>
    <row r="477" spans="1:8">
      <c r="A477" t="s">
        <v>7303</v>
      </c>
      <c r="B477" t="s">
        <v>525</v>
      </c>
      <c r="C477" t="s">
        <v>525</v>
      </c>
      <c r="D477" t="s">
        <v>721</v>
      </c>
      <c r="E477">
        <v>12</v>
      </c>
      <c r="F477" t="s">
        <v>2932</v>
      </c>
      <c r="G477">
        <v>19.5</v>
      </c>
      <c r="H477">
        <v>0.42399999999999999</v>
      </c>
    </row>
    <row r="478" spans="1:8">
      <c r="A478" t="s">
        <v>7304</v>
      </c>
      <c r="B478" t="s">
        <v>525</v>
      </c>
      <c r="C478" t="s">
        <v>525</v>
      </c>
      <c r="D478" t="s">
        <v>721</v>
      </c>
      <c r="E478">
        <v>43</v>
      </c>
      <c r="F478" t="s">
        <v>2941</v>
      </c>
      <c r="G478">
        <v>14.5</v>
      </c>
      <c r="H478">
        <v>0.34960000000000002</v>
      </c>
    </row>
    <row r="479" spans="1:8">
      <c r="A479" t="s">
        <v>7305</v>
      </c>
      <c r="B479" t="s">
        <v>525</v>
      </c>
      <c r="C479" t="s">
        <v>525</v>
      </c>
      <c r="D479" t="s">
        <v>721</v>
      </c>
      <c r="E479">
        <v>18</v>
      </c>
      <c r="F479" t="s">
        <v>2941</v>
      </c>
      <c r="G479">
        <v>23.22</v>
      </c>
      <c r="H479">
        <v>0.40960000000000002</v>
      </c>
    </row>
    <row r="480" spans="1:8">
      <c r="A480" t="s">
        <v>7306</v>
      </c>
      <c r="B480" t="s">
        <v>525</v>
      </c>
      <c r="C480" t="s">
        <v>525</v>
      </c>
      <c r="D480" t="s">
        <v>721</v>
      </c>
      <c r="E480">
        <v>8</v>
      </c>
      <c r="F480" t="s">
        <v>2941</v>
      </c>
      <c r="G480">
        <v>20.3</v>
      </c>
      <c r="H480">
        <v>0.43359999999999999</v>
      </c>
    </row>
    <row r="481" spans="1:8">
      <c r="A481" t="s">
        <v>7307</v>
      </c>
      <c r="B481" t="s">
        <v>525</v>
      </c>
      <c r="C481" t="s">
        <v>525</v>
      </c>
      <c r="D481" t="s">
        <v>721</v>
      </c>
      <c r="E481">
        <v>27</v>
      </c>
      <c r="F481" t="s">
        <v>2964</v>
      </c>
      <c r="G481">
        <v>10</v>
      </c>
      <c r="H481">
        <v>0.38800000000000001</v>
      </c>
    </row>
    <row r="482" spans="1:8">
      <c r="A482" t="s">
        <v>7308</v>
      </c>
      <c r="B482" t="s">
        <v>525</v>
      </c>
      <c r="C482" t="s">
        <v>525</v>
      </c>
      <c r="D482" t="s">
        <v>721</v>
      </c>
      <c r="E482">
        <v>27</v>
      </c>
      <c r="F482" t="s">
        <v>2964</v>
      </c>
      <c r="G482">
        <v>10</v>
      </c>
      <c r="H482">
        <v>0.38800000000000001</v>
      </c>
    </row>
    <row r="483" spans="1:8">
      <c r="A483" t="s">
        <v>7309</v>
      </c>
      <c r="B483" t="s">
        <v>525</v>
      </c>
      <c r="C483" t="s">
        <v>525</v>
      </c>
      <c r="D483" t="s">
        <v>721</v>
      </c>
      <c r="E483">
        <v>29</v>
      </c>
      <c r="F483" t="s">
        <v>2974</v>
      </c>
      <c r="G483">
        <v>23.3</v>
      </c>
      <c r="H483">
        <v>0.38319999999999999</v>
      </c>
    </row>
    <row r="484" spans="1:8">
      <c r="A484" t="s">
        <v>7310</v>
      </c>
      <c r="B484" t="s">
        <v>525</v>
      </c>
      <c r="C484" t="s">
        <v>525</v>
      </c>
      <c r="D484" t="s">
        <v>721</v>
      </c>
      <c r="E484">
        <v>10</v>
      </c>
      <c r="F484" t="s">
        <v>1955</v>
      </c>
      <c r="G484">
        <v>1060</v>
      </c>
      <c r="H484">
        <v>0.42880000000000001</v>
      </c>
    </row>
    <row r="485" spans="1:8">
      <c r="A485" t="s">
        <v>7311</v>
      </c>
      <c r="B485" t="s">
        <v>525</v>
      </c>
      <c r="C485" t="s">
        <v>525</v>
      </c>
      <c r="D485" t="s">
        <v>721</v>
      </c>
      <c r="E485">
        <v>10</v>
      </c>
      <c r="F485" t="s">
        <v>1955</v>
      </c>
      <c r="G485">
        <v>1060</v>
      </c>
      <c r="H485">
        <v>0.42880000000000001</v>
      </c>
    </row>
    <row r="486" spans="1:8">
      <c r="A486" t="s">
        <v>2995</v>
      </c>
      <c r="B486" t="s">
        <v>525</v>
      </c>
      <c r="C486" t="s">
        <v>525</v>
      </c>
      <c r="D486" t="s">
        <v>721</v>
      </c>
      <c r="E486">
        <v>10</v>
      </c>
      <c r="F486" t="s">
        <v>2659</v>
      </c>
      <c r="G486">
        <v>640</v>
      </c>
      <c r="H486">
        <v>0.42880000000000001</v>
      </c>
    </row>
    <row r="487" spans="1:8">
      <c r="A487" t="s">
        <v>3001</v>
      </c>
      <c r="B487" t="s">
        <v>525</v>
      </c>
      <c r="C487" t="s">
        <v>525</v>
      </c>
      <c r="D487" t="s">
        <v>721</v>
      </c>
      <c r="E487">
        <v>58</v>
      </c>
      <c r="F487" t="s">
        <v>3002</v>
      </c>
      <c r="G487">
        <v>27.5</v>
      </c>
      <c r="H487">
        <v>0.31359999999999999</v>
      </c>
    </row>
    <row r="488" spans="1:8">
      <c r="A488" t="s">
        <v>3009</v>
      </c>
      <c r="B488" t="s">
        <v>525</v>
      </c>
      <c r="C488" t="s">
        <v>525</v>
      </c>
      <c r="D488" t="s">
        <v>721</v>
      </c>
      <c r="E488">
        <v>43</v>
      </c>
      <c r="F488" t="s">
        <v>3010</v>
      </c>
      <c r="G488">
        <v>45</v>
      </c>
      <c r="H488">
        <v>0.34960000000000002</v>
      </c>
    </row>
    <row r="489" spans="1:8">
      <c r="A489" t="s">
        <v>3017</v>
      </c>
      <c r="B489" t="s">
        <v>525</v>
      </c>
      <c r="C489" t="s">
        <v>525</v>
      </c>
      <c r="D489" t="s">
        <v>721</v>
      </c>
      <c r="E489">
        <v>39</v>
      </c>
      <c r="F489" t="s">
        <v>3018</v>
      </c>
      <c r="G489">
        <v>9.3000000000000007</v>
      </c>
      <c r="H489">
        <v>0.35920000000000002</v>
      </c>
    </row>
    <row r="490" spans="1:8">
      <c r="A490" t="s">
        <v>7312</v>
      </c>
      <c r="B490" t="s">
        <v>192</v>
      </c>
      <c r="C490" t="s">
        <v>192</v>
      </c>
      <c r="D490" t="s">
        <v>721</v>
      </c>
      <c r="E490">
        <v>75</v>
      </c>
      <c r="F490" t="s">
        <v>838</v>
      </c>
      <c r="G490">
        <v>11</v>
      </c>
      <c r="H490">
        <v>0.32669999999999999</v>
      </c>
    </row>
    <row r="491" spans="1:8">
      <c r="A491" t="s">
        <v>7313</v>
      </c>
      <c r="B491" t="s">
        <v>192</v>
      </c>
      <c r="C491" t="s">
        <v>192</v>
      </c>
      <c r="D491" t="s">
        <v>721</v>
      </c>
      <c r="E491">
        <v>25</v>
      </c>
      <c r="F491" t="s">
        <v>1214</v>
      </c>
      <c r="G491">
        <v>65</v>
      </c>
      <c r="H491">
        <v>0.37219999999999998</v>
      </c>
    </row>
    <row r="492" spans="1:8">
      <c r="A492" t="s">
        <v>7314</v>
      </c>
      <c r="B492" t="s">
        <v>192</v>
      </c>
      <c r="C492" t="s">
        <v>192</v>
      </c>
      <c r="D492" t="s">
        <v>721</v>
      </c>
      <c r="E492">
        <v>51</v>
      </c>
      <c r="F492" t="s">
        <v>1214</v>
      </c>
      <c r="G492">
        <v>50</v>
      </c>
      <c r="H492">
        <v>0.30459999999999998</v>
      </c>
    </row>
    <row r="493" spans="1:8">
      <c r="A493" t="s">
        <v>7315</v>
      </c>
      <c r="B493" t="s">
        <v>192</v>
      </c>
      <c r="C493" t="s">
        <v>192</v>
      </c>
      <c r="D493" t="s">
        <v>721</v>
      </c>
      <c r="E493">
        <v>49</v>
      </c>
      <c r="F493" t="s">
        <v>1214</v>
      </c>
      <c r="G493">
        <v>57</v>
      </c>
      <c r="H493">
        <v>0.30980000000000002</v>
      </c>
    </row>
    <row r="494" spans="1:8">
      <c r="A494" t="s">
        <v>7316</v>
      </c>
      <c r="B494" t="s">
        <v>192</v>
      </c>
      <c r="C494" t="s">
        <v>192</v>
      </c>
      <c r="D494" t="s">
        <v>721</v>
      </c>
      <c r="E494">
        <v>47</v>
      </c>
      <c r="F494" t="s">
        <v>1214</v>
      </c>
      <c r="G494">
        <v>81</v>
      </c>
      <c r="H494">
        <v>0.315</v>
      </c>
    </row>
    <row r="495" spans="1:8">
      <c r="A495" t="s">
        <v>3053</v>
      </c>
      <c r="B495" t="s">
        <v>192</v>
      </c>
      <c r="C495" t="s">
        <v>192</v>
      </c>
      <c r="D495" t="s">
        <v>721</v>
      </c>
      <c r="E495">
        <v>29</v>
      </c>
      <c r="F495" t="s">
        <v>3054</v>
      </c>
      <c r="G495">
        <v>15.1</v>
      </c>
      <c r="H495">
        <v>0.37730000000000002</v>
      </c>
    </row>
    <row r="496" spans="1:8">
      <c r="A496" t="s">
        <v>7317</v>
      </c>
      <c r="B496" t="s">
        <v>192</v>
      </c>
      <c r="C496" t="s">
        <v>192</v>
      </c>
      <c r="D496" t="s">
        <v>721</v>
      </c>
      <c r="E496">
        <v>18</v>
      </c>
      <c r="F496" t="s">
        <v>3062</v>
      </c>
      <c r="G496">
        <v>30.7</v>
      </c>
      <c r="H496">
        <v>0.39040000000000002</v>
      </c>
    </row>
    <row r="497" spans="1:8">
      <c r="A497" t="s">
        <v>7318</v>
      </c>
      <c r="B497" t="s">
        <v>192</v>
      </c>
      <c r="C497" t="s">
        <v>192</v>
      </c>
      <c r="D497" t="s">
        <v>721</v>
      </c>
      <c r="E497">
        <v>28</v>
      </c>
      <c r="F497" t="s">
        <v>3071</v>
      </c>
      <c r="G497">
        <v>17.8</v>
      </c>
      <c r="H497">
        <v>0.37840000000000001</v>
      </c>
    </row>
    <row r="498" spans="1:8">
      <c r="A498" t="s">
        <v>7319</v>
      </c>
      <c r="B498" t="s">
        <v>192</v>
      </c>
      <c r="C498" t="s">
        <v>192</v>
      </c>
      <c r="D498" t="s">
        <v>721</v>
      </c>
      <c r="E498">
        <v>47</v>
      </c>
      <c r="F498" t="s">
        <v>1243</v>
      </c>
      <c r="G498">
        <v>144</v>
      </c>
      <c r="H498">
        <v>0.35749999999999998</v>
      </c>
    </row>
    <row r="499" spans="1:8">
      <c r="A499" t="s">
        <v>7320</v>
      </c>
      <c r="B499" t="s">
        <v>192</v>
      </c>
      <c r="C499" t="s">
        <v>192</v>
      </c>
      <c r="D499" t="s">
        <v>721</v>
      </c>
      <c r="E499">
        <v>5</v>
      </c>
      <c r="F499" t="s">
        <v>1243</v>
      </c>
      <c r="G499">
        <v>164</v>
      </c>
      <c r="H499">
        <v>0.4037</v>
      </c>
    </row>
    <row r="500" spans="1:8">
      <c r="A500" t="s">
        <v>3110</v>
      </c>
      <c r="B500" t="s">
        <v>192</v>
      </c>
      <c r="C500" t="s">
        <v>192</v>
      </c>
      <c r="D500" t="s">
        <v>721</v>
      </c>
      <c r="E500">
        <v>45</v>
      </c>
      <c r="F500" t="s">
        <v>3111</v>
      </c>
      <c r="G500">
        <v>23</v>
      </c>
      <c r="H500">
        <v>0.35970000000000002</v>
      </c>
    </row>
    <row r="501" spans="1:8">
      <c r="A501" t="s">
        <v>3110</v>
      </c>
      <c r="B501" t="s">
        <v>192</v>
      </c>
      <c r="C501" t="s">
        <v>192</v>
      </c>
      <c r="D501" t="s">
        <v>721</v>
      </c>
      <c r="E501">
        <v>56</v>
      </c>
      <c r="F501" t="s">
        <v>3111</v>
      </c>
      <c r="G501">
        <v>41</v>
      </c>
      <c r="H501">
        <v>0.34760000000000002</v>
      </c>
    </row>
    <row r="502" spans="1:8">
      <c r="A502" t="s">
        <v>3130</v>
      </c>
      <c r="B502" t="s">
        <v>192</v>
      </c>
      <c r="C502" t="s">
        <v>192</v>
      </c>
      <c r="D502" t="s">
        <v>721</v>
      </c>
      <c r="E502">
        <v>9</v>
      </c>
      <c r="F502" t="s">
        <v>3131</v>
      </c>
      <c r="G502">
        <v>44</v>
      </c>
      <c r="H502">
        <v>0.39929999999999999</v>
      </c>
    </row>
    <row r="503" spans="1:8">
      <c r="A503" t="s">
        <v>7321</v>
      </c>
      <c r="B503" t="s">
        <v>192</v>
      </c>
      <c r="C503" t="s">
        <v>192</v>
      </c>
      <c r="D503" t="s">
        <v>721</v>
      </c>
      <c r="E503">
        <v>9</v>
      </c>
      <c r="F503" t="s">
        <v>3139</v>
      </c>
      <c r="G503">
        <v>95</v>
      </c>
      <c r="H503">
        <v>0.39929999999999999</v>
      </c>
    </row>
    <row r="504" spans="1:8">
      <c r="A504" t="s">
        <v>3145</v>
      </c>
      <c r="B504" t="s">
        <v>192</v>
      </c>
      <c r="C504" t="s">
        <v>192</v>
      </c>
      <c r="D504" t="s">
        <v>721</v>
      </c>
      <c r="E504">
        <v>25</v>
      </c>
      <c r="F504" t="s">
        <v>3146</v>
      </c>
      <c r="G504">
        <v>36</v>
      </c>
      <c r="H504">
        <v>0.38169999999999998</v>
      </c>
    </row>
    <row r="505" spans="1:8">
      <c r="A505" t="s">
        <v>7322</v>
      </c>
      <c r="B505" t="s">
        <v>192</v>
      </c>
      <c r="C505" t="s">
        <v>192</v>
      </c>
      <c r="D505" t="s">
        <v>721</v>
      </c>
      <c r="E505">
        <v>57</v>
      </c>
      <c r="F505" t="s">
        <v>1277</v>
      </c>
      <c r="G505">
        <v>25</v>
      </c>
      <c r="H505">
        <v>0.28899999999999998</v>
      </c>
    </row>
    <row r="506" spans="1:8">
      <c r="A506" t="s">
        <v>7323</v>
      </c>
      <c r="B506" t="s">
        <v>192</v>
      </c>
      <c r="C506" t="s">
        <v>192</v>
      </c>
      <c r="D506" t="s">
        <v>721</v>
      </c>
      <c r="E506">
        <v>26</v>
      </c>
      <c r="F506" t="s">
        <v>931</v>
      </c>
      <c r="G506">
        <v>13.5</v>
      </c>
      <c r="H506">
        <v>0.36959999999999998</v>
      </c>
    </row>
    <row r="507" spans="1:8">
      <c r="A507" t="s">
        <v>3178</v>
      </c>
      <c r="B507" t="s">
        <v>192</v>
      </c>
      <c r="C507" t="s">
        <v>192</v>
      </c>
      <c r="D507" t="s">
        <v>721</v>
      </c>
      <c r="E507">
        <v>43</v>
      </c>
      <c r="F507" t="s">
        <v>3172</v>
      </c>
      <c r="G507">
        <v>50</v>
      </c>
      <c r="H507">
        <v>0.3619</v>
      </c>
    </row>
    <row r="508" spans="1:8">
      <c r="A508" t="s">
        <v>3181</v>
      </c>
      <c r="B508" t="s">
        <v>192</v>
      </c>
      <c r="C508" t="s">
        <v>192</v>
      </c>
      <c r="D508" t="s">
        <v>721</v>
      </c>
      <c r="E508">
        <v>20</v>
      </c>
      <c r="F508" t="s">
        <v>3182</v>
      </c>
      <c r="G508">
        <v>73.099999999999994</v>
      </c>
      <c r="H508">
        <v>0.38719999999999999</v>
      </c>
    </row>
    <row r="509" spans="1:8">
      <c r="A509" t="s">
        <v>3192</v>
      </c>
      <c r="B509" t="s">
        <v>192</v>
      </c>
      <c r="C509" t="s">
        <v>192</v>
      </c>
      <c r="D509" t="s">
        <v>721</v>
      </c>
      <c r="E509">
        <v>26</v>
      </c>
      <c r="F509" t="s">
        <v>3193</v>
      </c>
      <c r="G509">
        <v>39</v>
      </c>
      <c r="H509">
        <v>0.38059999999999999</v>
      </c>
    </row>
    <row r="510" spans="1:8">
      <c r="A510" t="s">
        <v>7324</v>
      </c>
      <c r="B510" t="s">
        <v>192</v>
      </c>
      <c r="C510" t="s">
        <v>192</v>
      </c>
      <c r="D510" t="s">
        <v>721</v>
      </c>
      <c r="E510">
        <v>18</v>
      </c>
      <c r="F510" t="s">
        <v>1418</v>
      </c>
      <c r="G510">
        <v>26</v>
      </c>
      <c r="H510">
        <v>0.38940000000000002</v>
      </c>
    </row>
    <row r="511" spans="1:8">
      <c r="A511" t="s">
        <v>7325</v>
      </c>
      <c r="B511" t="s">
        <v>192</v>
      </c>
      <c r="C511" t="s">
        <v>192</v>
      </c>
      <c r="D511" t="s">
        <v>721</v>
      </c>
      <c r="E511">
        <v>20</v>
      </c>
      <c r="F511" t="s">
        <v>3224</v>
      </c>
      <c r="G511">
        <v>40</v>
      </c>
      <c r="H511">
        <v>0.38719999999999999</v>
      </c>
    </row>
    <row r="512" spans="1:8">
      <c r="A512" t="s">
        <v>7326</v>
      </c>
      <c r="B512" t="s">
        <v>192</v>
      </c>
      <c r="C512" t="s">
        <v>192</v>
      </c>
      <c r="D512" t="s">
        <v>721</v>
      </c>
      <c r="E512">
        <v>47</v>
      </c>
      <c r="F512" t="s">
        <v>3237</v>
      </c>
      <c r="G512">
        <v>64.7</v>
      </c>
      <c r="H512">
        <v>0.315</v>
      </c>
    </row>
    <row r="513" spans="1:8">
      <c r="A513" t="s">
        <v>7327</v>
      </c>
      <c r="B513" t="s">
        <v>192</v>
      </c>
      <c r="C513" t="s">
        <v>192</v>
      </c>
      <c r="D513" t="s">
        <v>721</v>
      </c>
      <c r="E513">
        <v>48</v>
      </c>
      <c r="F513" t="s">
        <v>3237</v>
      </c>
      <c r="G513">
        <v>66.7</v>
      </c>
      <c r="H513">
        <v>0.31240000000000001</v>
      </c>
    </row>
    <row r="514" spans="1:8">
      <c r="A514" t="s">
        <v>939</v>
      </c>
      <c r="B514" t="s">
        <v>192</v>
      </c>
      <c r="C514" t="s">
        <v>192</v>
      </c>
      <c r="D514" t="s">
        <v>721</v>
      </c>
      <c r="E514">
        <v>45</v>
      </c>
      <c r="F514" t="s">
        <v>940</v>
      </c>
      <c r="G514">
        <v>4</v>
      </c>
      <c r="H514">
        <v>0.35970000000000002</v>
      </c>
    </row>
    <row r="515" spans="1:8">
      <c r="A515" t="s">
        <v>3259</v>
      </c>
      <c r="B515" t="s">
        <v>192</v>
      </c>
      <c r="C515" t="s">
        <v>192</v>
      </c>
      <c r="D515" t="s">
        <v>721</v>
      </c>
      <c r="E515">
        <v>29</v>
      </c>
      <c r="F515" t="s">
        <v>3260</v>
      </c>
      <c r="G515">
        <v>46.6</v>
      </c>
      <c r="H515">
        <v>0.37730000000000002</v>
      </c>
    </row>
    <row r="516" spans="1:8">
      <c r="A516" t="s">
        <v>424</v>
      </c>
      <c r="B516" t="s">
        <v>192</v>
      </c>
      <c r="C516" t="s">
        <v>192</v>
      </c>
      <c r="D516" t="s">
        <v>721</v>
      </c>
      <c r="E516">
        <v>16</v>
      </c>
      <c r="F516" t="s">
        <v>1375</v>
      </c>
      <c r="G516">
        <v>321</v>
      </c>
      <c r="H516">
        <v>0.39560000000000001</v>
      </c>
    </row>
    <row r="517" spans="1:8">
      <c r="A517" t="s">
        <v>350</v>
      </c>
      <c r="B517" t="s">
        <v>192</v>
      </c>
      <c r="C517" t="s">
        <v>192</v>
      </c>
      <c r="D517" t="s">
        <v>721</v>
      </c>
      <c r="E517">
        <v>15</v>
      </c>
      <c r="F517" t="s">
        <v>3273</v>
      </c>
      <c r="G517">
        <v>57</v>
      </c>
      <c r="H517">
        <v>0.39269999999999999</v>
      </c>
    </row>
    <row r="518" spans="1:8">
      <c r="A518" t="s">
        <v>7328</v>
      </c>
      <c r="B518" t="s">
        <v>192</v>
      </c>
      <c r="C518" t="s">
        <v>192</v>
      </c>
      <c r="D518" t="s">
        <v>721</v>
      </c>
      <c r="E518">
        <v>18</v>
      </c>
      <c r="F518" t="s">
        <v>979</v>
      </c>
      <c r="G518">
        <v>70</v>
      </c>
      <c r="H518">
        <v>0.38940000000000002</v>
      </c>
    </row>
    <row r="519" spans="1:8">
      <c r="A519" t="s">
        <v>7329</v>
      </c>
      <c r="B519" t="s">
        <v>192</v>
      </c>
      <c r="C519" t="s">
        <v>192</v>
      </c>
      <c r="D519" t="s">
        <v>721</v>
      </c>
      <c r="E519">
        <v>28</v>
      </c>
      <c r="F519" t="s">
        <v>979</v>
      </c>
      <c r="G519">
        <v>99</v>
      </c>
      <c r="H519">
        <v>0.37840000000000001</v>
      </c>
    </row>
    <row r="520" spans="1:8">
      <c r="A520" t="s">
        <v>3326</v>
      </c>
      <c r="B520" t="s">
        <v>192</v>
      </c>
      <c r="C520" t="s">
        <v>192</v>
      </c>
      <c r="D520" t="s">
        <v>721</v>
      </c>
      <c r="E520">
        <v>24</v>
      </c>
      <c r="F520" t="s">
        <v>3327</v>
      </c>
      <c r="G520">
        <v>18.8</v>
      </c>
      <c r="H520">
        <v>0.38279999999999997</v>
      </c>
    </row>
    <row r="521" spans="1:8">
      <c r="A521" t="s">
        <v>7330</v>
      </c>
      <c r="B521" t="s">
        <v>192</v>
      </c>
      <c r="C521" t="s">
        <v>192</v>
      </c>
      <c r="D521" t="s">
        <v>721</v>
      </c>
      <c r="E521">
        <v>26</v>
      </c>
      <c r="F521" t="s">
        <v>3336</v>
      </c>
      <c r="G521">
        <v>14.7</v>
      </c>
      <c r="H521">
        <v>0.36959999999999998</v>
      </c>
    </row>
    <row r="522" spans="1:8">
      <c r="A522" t="s">
        <v>3341</v>
      </c>
      <c r="B522" t="s">
        <v>192</v>
      </c>
      <c r="C522" t="s">
        <v>192</v>
      </c>
      <c r="D522" t="s">
        <v>721</v>
      </c>
      <c r="E522">
        <v>5</v>
      </c>
      <c r="F522" t="s">
        <v>3342</v>
      </c>
      <c r="G522">
        <v>30</v>
      </c>
      <c r="H522">
        <v>0.4037</v>
      </c>
    </row>
    <row r="523" spans="1:8">
      <c r="A523" t="s">
        <v>7331</v>
      </c>
      <c r="B523" t="s">
        <v>192</v>
      </c>
      <c r="C523" t="s">
        <v>192</v>
      </c>
      <c r="D523" t="s">
        <v>721</v>
      </c>
      <c r="E523">
        <v>45</v>
      </c>
      <c r="F523" t="s">
        <v>1375</v>
      </c>
      <c r="G523">
        <v>572</v>
      </c>
      <c r="H523">
        <v>0.35970000000000002</v>
      </c>
    </row>
    <row r="524" spans="1:8">
      <c r="A524" t="s">
        <v>3350</v>
      </c>
      <c r="B524" t="s">
        <v>192</v>
      </c>
      <c r="C524" t="s">
        <v>192</v>
      </c>
      <c r="D524" t="s">
        <v>721</v>
      </c>
      <c r="E524">
        <v>28</v>
      </c>
      <c r="F524" t="s">
        <v>3351</v>
      </c>
      <c r="G524">
        <v>25</v>
      </c>
      <c r="H524">
        <v>0.37840000000000001</v>
      </c>
    </row>
    <row r="525" spans="1:8">
      <c r="A525" t="s">
        <v>7332</v>
      </c>
      <c r="B525" t="s">
        <v>192</v>
      </c>
      <c r="C525" t="s">
        <v>192</v>
      </c>
      <c r="D525" t="s">
        <v>721</v>
      </c>
      <c r="E525">
        <v>17</v>
      </c>
      <c r="F525" t="s">
        <v>3362</v>
      </c>
      <c r="G525">
        <v>97</v>
      </c>
      <c r="H525">
        <v>0.39050000000000001</v>
      </c>
    </row>
    <row r="526" spans="1:8">
      <c r="A526" t="s">
        <v>7333</v>
      </c>
      <c r="B526" t="s">
        <v>192</v>
      </c>
      <c r="C526" t="s">
        <v>192</v>
      </c>
      <c r="D526" t="s">
        <v>721</v>
      </c>
      <c r="E526">
        <v>29</v>
      </c>
      <c r="F526" t="s">
        <v>3379</v>
      </c>
      <c r="G526">
        <v>22.5</v>
      </c>
      <c r="H526">
        <v>0.37730000000000002</v>
      </c>
    </row>
    <row r="527" spans="1:8">
      <c r="A527" t="s">
        <v>383</v>
      </c>
      <c r="B527" t="s">
        <v>192</v>
      </c>
      <c r="C527" t="s">
        <v>192</v>
      </c>
      <c r="D527" t="s">
        <v>721</v>
      </c>
      <c r="E527">
        <v>10</v>
      </c>
      <c r="F527" t="s">
        <v>1489</v>
      </c>
      <c r="G527">
        <v>96.5</v>
      </c>
      <c r="H527">
        <v>0.3982</v>
      </c>
    </row>
    <row r="528" spans="1:8">
      <c r="A528" t="s">
        <v>7334</v>
      </c>
      <c r="B528" t="s">
        <v>192</v>
      </c>
      <c r="C528" t="s">
        <v>192</v>
      </c>
      <c r="D528" t="s">
        <v>721</v>
      </c>
      <c r="E528">
        <v>19</v>
      </c>
      <c r="F528" t="s">
        <v>1489</v>
      </c>
      <c r="G528">
        <v>86</v>
      </c>
      <c r="H528">
        <v>0.38829999999999998</v>
      </c>
    </row>
    <row r="529" spans="1:8">
      <c r="A529" t="s">
        <v>7335</v>
      </c>
      <c r="B529" t="s">
        <v>192</v>
      </c>
      <c r="C529" t="s">
        <v>192</v>
      </c>
      <c r="D529" t="s">
        <v>721</v>
      </c>
      <c r="E529">
        <v>33</v>
      </c>
      <c r="F529" t="s">
        <v>1497</v>
      </c>
      <c r="G529">
        <v>11.6</v>
      </c>
      <c r="H529">
        <v>0.37290000000000001</v>
      </c>
    </row>
    <row r="530" spans="1:8">
      <c r="A530" t="s">
        <v>7336</v>
      </c>
      <c r="B530" t="s">
        <v>192</v>
      </c>
      <c r="C530" t="s">
        <v>192</v>
      </c>
      <c r="D530" t="s">
        <v>721</v>
      </c>
      <c r="E530">
        <v>38</v>
      </c>
      <c r="F530" t="s">
        <v>3449</v>
      </c>
      <c r="G530">
        <v>37</v>
      </c>
      <c r="H530">
        <v>0.3674</v>
      </c>
    </row>
    <row r="531" spans="1:8">
      <c r="A531" t="s">
        <v>3451</v>
      </c>
      <c r="B531" t="s">
        <v>192</v>
      </c>
      <c r="C531" t="s">
        <v>192</v>
      </c>
      <c r="D531" t="s">
        <v>721</v>
      </c>
      <c r="E531">
        <v>34</v>
      </c>
      <c r="F531" t="s">
        <v>2765</v>
      </c>
      <c r="G531">
        <v>48.31</v>
      </c>
      <c r="H531">
        <v>0.37180000000000002</v>
      </c>
    </row>
    <row r="532" spans="1:8">
      <c r="A532" t="s">
        <v>3456</v>
      </c>
      <c r="B532" t="s">
        <v>192</v>
      </c>
      <c r="C532" t="s">
        <v>192</v>
      </c>
      <c r="D532" t="s">
        <v>721</v>
      </c>
      <c r="E532">
        <v>17</v>
      </c>
      <c r="F532" t="s">
        <v>3457</v>
      </c>
      <c r="G532">
        <v>21.5</v>
      </c>
      <c r="H532">
        <v>0.39050000000000001</v>
      </c>
    </row>
    <row r="533" spans="1:8">
      <c r="A533" t="s">
        <v>7337</v>
      </c>
      <c r="B533" t="s">
        <v>192</v>
      </c>
      <c r="C533" t="s">
        <v>192</v>
      </c>
      <c r="D533" t="s">
        <v>721</v>
      </c>
      <c r="E533">
        <v>23</v>
      </c>
      <c r="F533" t="s">
        <v>3071</v>
      </c>
      <c r="G533">
        <v>25.8</v>
      </c>
      <c r="H533">
        <v>0.38390000000000002</v>
      </c>
    </row>
    <row r="534" spans="1:8">
      <c r="A534" t="s">
        <v>7338</v>
      </c>
      <c r="B534" t="s">
        <v>192</v>
      </c>
      <c r="C534" t="s">
        <v>192</v>
      </c>
      <c r="D534" t="s">
        <v>721</v>
      </c>
      <c r="E534">
        <v>23</v>
      </c>
      <c r="F534" t="s">
        <v>3071</v>
      </c>
      <c r="G534">
        <v>14</v>
      </c>
      <c r="H534">
        <v>0.44059999999999999</v>
      </c>
    </row>
    <row r="535" spans="1:8">
      <c r="A535" t="s">
        <v>7339</v>
      </c>
      <c r="B535" t="s">
        <v>192</v>
      </c>
      <c r="C535" t="s">
        <v>192</v>
      </c>
      <c r="D535" t="s">
        <v>721</v>
      </c>
      <c r="E535">
        <v>49</v>
      </c>
      <c r="F535" t="s">
        <v>952</v>
      </c>
      <c r="G535">
        <v>56</v>
      </c>
      <c r="H535">
        <v>0.30980000000000002</v>
      </c>
    </row>
    <row r="536" spans="1:8">
      <c r="A536" t="s">
        <v>3534</v>
      </c>
      <c r="B536" t="s">
        <v>192</v>
      </c>
      <c r="C536" t="s">
        <v>192</v>
      </c>
      <c r="D536" t="s">
        <v>721</v>
      </c>
      <c r="E536">
        <v>41</v>
      </c>
      <c r="F536" t="s">
        <v>1521</v>
      </c>
      <c r="G536">
        <v>25</v>
      </c>
      <c r="H536">
        <v>0.36409999999999998</v>
      </c>
    </row>
    <row r="537" spans="1:8">
      <c r="A537" t="s">
        <v>7340</v>
      </c>
      <c r="B537" t="s">
        <v>192</v>
      </c>
      <c r="C537" t="s">
        <v>192</v>
      </c>
      <c r="D537" t="s">
        <v>721</v>
      </c>
      <c r="E537">
        <v>30</v>
      </c>
      <c r="F537" t="s">
        <v>3562</v>
      </c>
      <c r="G537">
        <v>47</v>
      </c>
      <c r="H537">
        <v>0.35920000000000002</v>
      </c>
    </row>
    <row r="538" spans="1:8">
      <c r="A538" t="s">
        <v>3651</v>
      </c>
      <c r="B538" t="s">
        <v>192</v>
      </c>
      <c r="C538" t="s">
        <v>192</v>
      </c>
      <c r="D538" t="s">
        <v>721</v>
      </c>
      <c r="E538">
        <v>26</v>
      </c>
      <c r="F538" t="s">
        <v>3652</v>
      </c>
      <c r="G538">
        <v>25.4</v>
      </c>
      <c r="H538">
        <v>0.38059999999999999</v>
      </c>
    </row>
    <row r="539" spans="1:8">
      <c r="A539" t="s">
        <v>7341</v>
      </c>
      <c r="B539" t="s">
        <v>192</v>
      </c>
      <c r="C539" t="s">
        <v>192</v>
      </c>
      <c r="D539" t="s">
        <v>721</v>
      </c>
      <c r="E539">
        <v>33</v>
      </c>
      <c r="F539" t="s">
        <v>2659</v>
      </c>
      <c r="G539">
        <v>37.5</v>
      </c>
      <c r="H539">
        <v>0.35139999999999999</v>
      </c>
    </row>
    <row r="540" spans="1:8">
      <c r="A540" t="s">
        <v>7342</v>
      </c>
      <c r="B540" t="s">
        <v>192</v>
      </c>
      <c r="C540" t="s">
        <v>192</v>
      </c>
      <c r="D540" t="s">
        <v>721</v>
      </c>
      <c r="E540">
        <v>35</v>
      </c>
      <c r="F540" t="s">
        <v>2659</v>
      </c>
      <c r="G540">
        <v>36.5</v>
      </c>
      <c r="H540">
        <v>0.34620000000000001</v>
      </c>
    </row>
    <row r="541" spans="1:8">
      <c r="A541" t="s">
        <v>7343</v>
      </c>
      <c r="B541" t="s">
        <v>192</v>
      </c>
      <c r="C541" t="s">
        <v>192</v>
      </c>
      <c r="D541" t="s">
        <v>721</v>
      </c>
      <c r="E541">
        <v>35</v>
      </c>
      <c r="F541" t="s">
        <v>2659</v>
      </c>
      <c r="G541">
        <v>36.5</v>
      </c>
      <c r="H541">
        <v>0.34620000000000001</v>
      </c>
    </row>
    <row r="542" spans="1:8">
      <c r="A542" t="s">
        <v>7344</v>
      </c>
      <c r="B542" t="s">
        <v>192</v>
      </c>
      <c r="C542" t="s">
        <v>192</v>
      </c>
      <c r="D542" t="s">
        <v>721</v>
      </c>
      <c r="E542">
        <v>35</v>
      </c>
      <c r="F542" t="s">
        <v>2659</v>
      </c>
      <c r="G542">
        <v>36.5</v>
      </c>
      <c r="H542">
        <v>0.34620000000000001</v>
      </c>
    </row>
    <row r="543" spans="1:8">
      <c r="A543" t="s">
        <v>7345</v>
      </c>
      <c r="B543" t="s">
        <v>192</v>
      </c>
      <c r="C543" t="s">
        <v>192</v>
      </c>
      <c r="D543" t="s">
        <v>721</v>
      </c>
      <c r="E543">
        <v>35</v>
      </c>
      <c r="F543" t="s">
        <v>2659</v>
      </c>
      <c r="G543">
        <v>36.5</v>
      </c>
      <c r="H543">
        <v>0.34620000000000001</v>
      </c>
    </row>
    <row r="544" spans="1:8">
      <c r="A544" t="s">
        <v>7346</v>
      </c>
      <c r="B544" t="s">
        <v>192</v>
      </c>
      <c r="C544" t="s">
        <v>192</v>
      </c>
      <c r="D544" t="s">
        <v>721</v>
      </c>
      <c r="E544">
        <v>51</v>
      </c>
      <c r="F544" t="s">
        <v>3695</v>
      </c>
      <c r="G544">
        <v>23.1</v>
      </c>
      <c r="H544">
        <v>0.35310000000000002</v>
      </c>
    </row>
    <row r="545" spans="1:8">
      <c r="A545" t="s">
        <v>7347</v>
      </c>
      <c r="B545" t="s">
        <v>192</v>
      </c>
      <c r="C545" t="s">
        <v>192</v>
      </c>
      <c r="D545" t="s">
        <v>721</v>
      </c>
      <c r="E545">
        <v>9</v>
      </c>
      <c r="F545" t="s">
        <v>3421</v>
      </c>
      <c r="G545">
        <v>52</v>
      </c>
      <c r="H545">
        <v>0.39929999999999999</v>
      </c>
    </row>
    <row r="546" spans="1:8">
      <c r="A546" t="s">
        <v>7348</v>
      </c>
      <c r="B546" t="s">
        <v>192</v>
      </c>
      <c r="C546" t="s">
        <v>192</v>
      </c>
      <c r="D546" t="s">
        <v>721</v>
      </c>
      <c r="E546">
        <v>26</v>
      </c>
      <c r="F546" t="s">
        <v>3726</v>
      </c>
      <c r="G546">
        <v>81.8</v>
      </c>
      <c r="H546">
        <v>0.38059999999999999</v>
      </c>
    </row>
    <row r="547" spans="1:8">
      <c r="A547" t="s">
        <v>7349</v>
      </c>
      <c r="B547" t="s">
        <v>192</v>
      </c>
      <c r="C547" t="s">
        <v>192</v>
      </c>
      <c r="D547" t="s">
        <v>721</v>
      </c>
      <c r="E547">
        <v>11</v>
      </c>
      <c r="F547" t="s">
        <v>3734</v>
      </c>
      <c r="G547">
        <v>9.84</v>
      </c>
      <c r="H547">
        <v>0.45739999999999997</v>
      </c>
    </row>
    <row r="548" spans="1:8">
      <c r="A548" t="s">
        <v>3742</v>
      </c>
      <c r="B548" t="s">
        <v>192</v>
      </c>
      <c r="C548" t="s">
        <v>192</v>
      </c>
      <c r="D548" t="s">
        <v>721</v>
      </c>
      <c r="E548">
        <v>61</v>
      </c>
      <c r="F548" t="s">
        <v>3105</v>
      </c>
      <c r="G548">
        <v>79</v>
      </c>
      <c r="H548">
        <v>0.34210000000000002</v>
      </c>
    </row>
    <row r="549" spans="1:8">
      <c r="A549" t="s">
        <v>7350</v>
      </c>
      <c r="B549" t="s">
        <v>192</v>
      </c>
      <c r="C549" t="s">
        <v>192</v>
      </c>
      <c r="D549" t="s">
        <v>721</v>
      </c>
      <c r="E549">
        <v>11</v>
      </c>
      <c r="F549" t="s">
        <v>3751</v>
      </c>
      <c r="G549">
        <v>9.81</v>
      </c>
      <c r="H549">
        <v>0.45739999999999997</v>
      </c>
    </row>
    <row r="550" spans="1:8">
      <c r="A550" t="s">
        <v>7351</v>
      </c>
      <c r="B550" t="s">
        <v>192</v>
      </c>
      <c r="C550" t="s">
        <v>192</v>
      </c>
      <c r="D550" t="s">
        <v>721</v>
      </c>
      <c r="E550">
        <v>9</v>
      </c>
      <c r="F550" t="s">
        <v>3751</v>
      </c>
      <c r="G550">
        <v>9.1999999999999993</v>
      </c>
      <c r="H550">
        <v>0.4602</v>
      </c>
    </row>
    <row r="551" spans="1:8">
      <c r="A551" t="s">
        <v>7352</v>
      </c>
      <c r="B551" t="s">
        <v>192</v>
      </c>
      <c r="C551" t="s">
        <v>192</v>
      </c>
      <c r="D551" t="s">
        <v>721</v>
      </c>
      <c r="E551">
        <v>10</v>
      </c>
      <c r="F551" t="s">
        <v>3751</v>
      </c>
      <c r="G551">
        <v>4.3</v>
      </c>
      <c r="H551">
        <v>0.45879999999999999</v>
      </c>
    </row>
    <row r="552" spans="1:8">
      <c r="A552" t="s">
        <v>3774</v>
      </c>
      <c r="B552" t="s">
        <v>192</v>
      </c>
      <c r="C552" t="s">
        <v>192</v>
      </c>
      <c r="D552" t="s">
        <v>721</v>
      </c>
      <c r="E552">
        <v>86</v>
      </c>
      <c r="F552" t="s">
        <v>3775</v>
      </c>
      <c r="G552">
        <v>26.5</v>
      </c>
      <c r="H552">
        <v>0.31459999999999999</v>
      </c>
    </row>
    <row r="553" spans="1:8">
      <c r="A553" t="s">
        <v>3800</v>
      </c>
      <c r="B553" t="s">
        <v>192</v>
      </c>
      <c r="C553" t="s">
        <v>192</v>
      </c>
      <c r="D553" t="s">
        <v>721</v>
      </c>
      <c r="E553">
        <v>28</v>
      </c>
      <c r="F553" t="s">
        <v>3801</v>
      </c>
      <c r="G553">
        <v>44.9</v>
      </c>
      <c r="H553">
        <v>0.37840000000000001</v>
      </c>
    </row>
    <row r="554" spans="1:8">
      <c r="A554" t="s">
        <v>3808</v>
      </c>
      <c r="B554" t="s">
        <v>192</v>
      </c>
      <c r="C554" t="s">
        <v>192</v>
      </c>
      <c r="D554" t="s">
        <v>721</v>
      </c>
      <c r="E554">
        <v>28</v>
      </c>
      <c r="F554" t="s">
        <v>3801</v>
      </c>
      <c r="G554">
        <v>23</v>
      </c>
      <c r="H554">
        <v>0.37840000000000001</v>
      </c>
    </row>
    <row r="555" spans="1:8">
      <c r="A555" t="s">
        <v>7353</v>
      </c>
      <c r="B555" t="s">
        <v>192</v>
      </c>
      <c r="C555" t="s">
        <v>192</v>
      </c>
      <c r="D555" t="s">
        <v>721</v>
      </c>
      <c r="E555">
        <v>22</v>
      </c>
      <c r="F555" t="s">
        <v>3832</v>
      </c>
      <c r="G555">
        <v>13.4</v>
      </c>
      <c r="H555">
        <v>0.38500000000000001</v>
      </c>
    </row>
    <row r="556" spans="1:8">
      <c r="A556" t="s">
        <v>7354</v>
      </c>
      <c r="B556" t="s">
        <v>192</v>
      </c>
      <c r="C556" t="s">
        <v>192</v>
      </c>
      <c r="D556" t="s">
        <v>721</v>
      </c>
      <c r="E556">
        <v>16</v>
      </c>
      <c r="F556" t="s">
        <v>1955</v>
      </c>
      <c r="G556">
        <v>200</v>
      </c>
      <c r="H556">
        <v>0.39560000000000001</v>
      </c>
    </row>
    <row r="557" spans="1:8">
      <c r="A557" t="s">
        <v>7355</v>
      </c>
      <c r="B557" t="s">
        <v>192</v>
      </c>
      <c r="C557" t="s">
        <v>192</v>
      </c>
      <c r="D557" t="s">
        <v>721</v>
      </c>
      <c r="E557">
        <v>16</v>
      </c>
      <c r="F557" t="s">
        <v>1955</v>
      </c>
      <c r="G557">
        <v>200</v>
      </c>
      <c r="H557">
        <v>0.39560000000000001</v>
      </c>
    </row>
    <row r="558" spans="1:8">
      <c r="A558" t="s">
        <v>7356</v>
      </c>
      <c r="B558" t="s">
        <v>192</v>
      </c>
      <c r="C558" t="s">
        <v>192</v>
      </c>
      <c r="D558" t="s">
        <v>721</v>
      </c>
      <c r="E558">
        <v>49</v>
      </c>
      <c r="F558" t="s">
        <v>1418</v>
      </c>
      <c r="G558">
        <v>55</v>
      </c>
      <c r="H558">
        <v>0.3553</v>
      </c>
    </row>
    <row r="559" spans="1:8">
      <c r="A559" t="s">
        <v>7357</v>
      </c>
      <c r="B559" t="s">
        <v>192</v>
      </c>
      <c r="C559" t="s">
        <v>192</v>
      </c>
      <c r="D559" t="s">
        <v>721</v>
      </c>
      <c r="E559">
        <v>38</v>
      </c>
      <c r="F559" t="s">
        <v>1418</v>
      </c>
      <c r="G559">
        <v>112</v>
      </c>
      <c r="H559">
        <v>0.33839999999999998</v>
      </c>
    </row>
    <row r="560" spans="1:8">
      <c r="A560" t="s">
        <v>7358</v>
      </c>
      <c r="B560" t="s">
        <v>192</v>
      </c>
      <c r="C560" t="s">
        <v>192</v>
      </c>
      <c r="D560" t="s">
        <v>721</v>
      </c>
      <c r="E560">
        <v>16</v>
      </c>
      <c r="F560" t="s">
        <v>1132</v>
      </c>
      <c r="G560">
        <v>25.015000000000001</v>
      </c>
      <c r="H560">
        <v>0.3916</v>
      </c>
    </row>
    <row r="561" spans="1:8">
      <c r="A561" t="s">
        <v>3887</v>
      </c>
      <c r="B561" t="s">
        <v>192</v>
      </c>
      <c r="C561" t="s">
        <v>192</v>
      </c>
      <c r="D561" t="s">
        <v>721</v>
      </c>
      <c r="E561">
        <v>25</v>
      </c>
      <c r="F561" t="s">
        <v>1066</v>
      </c>
      <c r="G561">
        <v>40</v>
      </c>
      <c r="H561">
        <v>0.38169999999999998</v>
      </c>
    </row>
    <row r="562" spans="1:8">
      <c r="A562" t="s">
        <v>3893</v>
      </c>
      <c r="B562" t="s">
        <v>192</v>
      </c>
      <c r="C562" t="s">
        <v>192</v>
      </c>
      <c r="D562" t="s">
        <v>721</v>
      </c>
      <c r="E562">
        <v>15</v>
      </c>
      <c r="F562" t="s">
        <v>3273</v>
      </c>
      <c r="G562">
        <v>59</v>
      </c>
      <c r="H562">
        <v>0.39269999999999999</v>
      </c>
    </row>
    <row r="563" spans="1:8">
      <c r="A563" t="s">
        <v>7359</v>
      </c>
      <c r="B563" t="s">
        <v>192</v>
      </c>
      <c r="C563" t="s">
        <v>192</v>
      </c>
      <c r="D563" t="s">
        <v>721</v>
      </c>
      <c r="E563">
        <v>51</v>
      </c>
      <c r="F563" t="s">
        <v>3909</v>
      </c>
      <c r="G563">
        <v>23</v>
      </c>
      <c r="H563">
        <v>0.35310000000000002</v>
      </c>
    </row>
    <row r="564" spans="1:8">
      <c r="A564" t="s">
        <v>7360</v>
      </c>
      <c r="B564" t="s">
        <v>192</v>
      </c>
      <c r="C564" t="s">
        <v>192</v>
      </c>
      <c r="D564" t="s">
        <v>721</v>
      </c>
      <c r="E564">
        <v>29</v>
      </c>
      <c r="F564" t="s">
        <v>3909</v>
      </c>
      <c r="G564">
        <v>25</v>
      </c>
      <c r="H564">
        <v>0.37730000000000002</v>
      </c>
    </row>
    <row r="565" spans="1:8">
      <c r="A565" t="s">
        <v>7361</v>
      </c>
      <c r="B565" t="s">
        <v>192</v>
      </c>
      <c r="C565" t="s">
        <v>192</v>
      </c>
      <c r="D565" t="s">
        <v>721</v>
      </c>
      <c r="E565">
        <v>13</v>
      </c>
      <c r="F565" t="s">
        <v>3909</v>
      </c>
      <c r="G565">
        <v>29.5</v>
      </c>
      <c r="H565">
        <v>0.40339999999999998</v>
      </c>
    </row>
    <row r="566" spans="1:8">
      <c r="A566" t="s">
        <v>7362</v>
      </c>
      <c r="B566" t="s">
        <v>192</v>
      </c>
      <c r="C566" t="s">
        <v>192</v>
      </c>
      <c r="D566" t="s">
        <v>721</v>
      </c>
      <c r="E566">
        <v>17</v>
      </c>
      <c r="F566" t="s">
        <v>3909</v>
      </c>
      <c r="G566">
        <v>44.5</v>
      </c>
      <c r="H566">
        <v>0.39300000000000002</v>
      </c>
    </row>
    <row r="567" spans="1:8">
      <c r="A567" t="s">
        <v>7363</v>
      </c>
      <c r="B567" t="s">
        <v>192</v>
      </c>
      <c r="C567" t="s">
        <v>192</v>
      </c>
      <c r="D567" t="s">
        <v>721</v>
      </c>
      <c r="E567">
        <v>26</v>
      </c>
      <c r="F567" t="s">
        <v>3421</v>
      </c>
      <c r="G567">
        <v>27</v>
      </c>
      <c r="H567">
        <v>0.38059999999999999</v>
      </c>
    </row>
    <row r="568" spans="1:8">
      <c r="A568" t="s">
        <v>7364</v>
      </c>
      <c r="B568" t="s">
        <v>192</v>
      </c>
      <c r="C568" t="s">
        <v>192</v>
      </c>
      <c r="D568" t="s">
        <v>721</v>
      </c>
      <c r="E568">
        <v>26</v>
      </c>
      <c r="F568" t="s">
        <v>2932</v>
      </c>
      <c r="G568">
        <v>15.1</v>
      </c>
      <c r="H568">
        <v>0.38059999999999999</v>
      </c>
    </row>
    <row r="569" spans="1:8">
      <c r="A569" t="s">
        <v>7365</v>
      </c>
      <c r="B569" t="s">
        <v>192</v>
      </c>
      <c r="C569" t="s">
        <v>192</v>
      </c>
      <c r="D569" t="s">
        <v>721</v>
      </c>
      <c r="E569">
        <v>46</v>
      </c>
      <c r="F569" t="s">
        <v>3062</v>
      </c>
      <c r="G569">
        <v>20.399999999999999</v>
      </c>
      <c r="H569">
        <v>0.35859999999999997</v>
      </c>
    </row>
    <row r="570" spans="1:8">
      <c r="A570" t="s">
        <v>7366</v>
      </c>
      <c r="B570" t="s">
        <v>192</v>
      </c>
      <c r="C570" t="s">
        <v>192</v>
      </c>
      <c r="D570" t="s">
        <v>721</v>
      </c>
      <c r="E570">
        <v>28</v>
      </c>
      <c r="F570" t="s">
        <v>3433</v>
      </c>
      <c r="G570">
        <v>9.6999999999999993</v>
      </c>
      <c r="H570">
        <v>0.37840000000000001</v>
      </c>
    </row>
    <row r="571" spans="1:8">
      <c r="A571" t="s">
        <v>3956</v>
      </c>
      <c r="B571" t="s">
        <v>192</v>
      </c>
      <c r="C571" t="s">
        <v>192</v>
      </c>
      <c r="D571" t="s">
        <v>721</v>
      </c>
      <c r="E571">
        <v>23</v>
      </c>
      <c r="F571" t="s">
        <v>3957</v>
      </c>
      <c r="G571">
        <v>11.4</v>
      </c>
      <c r="H571">
        <v>0.38390000000000002</v>
      </c>
    </row>
    <row r="572" spans="1:8">
      <c r="A572" t="s">
        <v>7367</v>
      </c>
      <c r="B572" t="s">
        <v>192</v>
      </c>
      <c r="C572" t="s">
        <v>192</v>
      </c>
      <c r="D572" t="s">
        <v>721</v>
      </c>
      <c r="E572">
        <v>31</v>
      </c>
      <c r="F572" t="s">
        <v>3966</v>
      </c>
      <c r="G572">
        <v>10.199999999999999</v>
      </c>
      <c r="H572">
        <v>0.35659999999999997</v>
      </c>
    </row>
    <row r="573" spans="1:8">
      <c r="A573" t="s">
        <v>7368</v>
      </c>
      <c r="B573" t="s">
        <v>192</v>
      </c>
      <c r="C573" t="s">
        <v>192</v>
      </c>
      <c r="D573" t="s">
        <v>721</v>
      </c>
      <c r="E573">
        <v>17</v>
      </c>
      <c r="F573" t="s">
        <v>3966</v>
      </c>
      <c r="G573">
        <v>0.9</v>
      </c>
      <c r="H573">
        <v>0.39050000000000001</v>
      </c>
    </row>
    <row r="574" spans="1:8">
      <c r="A574" t="s">
        <v>7369</v>
      </c>
      <c r="B574" t="s">
        <v>192</v>
      </c>
      <c r="C574" t="s">
        <v>192</v>
      </c>
      <c r="D574" t="s">
        <v>721</v>
      </c>
      <c r="E574">
        <v>23</v>
      </c>
      <c r="F574" t="s">
        <v>3976</v>
      </c>
      <c r="G574">
        <v>10</v>
      </c>
      <c r="H574">
        <v>0.37740000000000001</v>
      </c>
    </row>
    <row r="575" spans="1:8">
      <c r="A575" t="s">
        <v>3983</v>
      </c>
      <c r="B575" t="s">
        <v>192</v>
      </c>
      <c r="C575" t="s">
        <v>192</v>
      </c>
      <c r="D575" t="s">
        <v>721</v>
      </c>
      <c r="E575">
        <v>82</v>
      </c>
      <c r="F575" t="s">
        <v>3984</v>
      </c>
      <c r="G575">
        <v>14</v>
      </c>
      <c r="H575">
        <v>0.31900000000000001</v>
      </c>
    </row>
    <row r="576" spans="1:8">
      <c r="A576" t="s">
        <v>7370</v>
      </c>
      <c r="B576" t="s">
        <v>192</v>
      </c>
      <c r="C576" t="s">
        <v>192</v>
      </c>
      <c r="D576" t="s">
        <v>721</v>
      </c>
      <c r="E576">
        <v>22</v>
      </c>
      <c r="F576" t="s">
        <v>3992</v>
      </c>
      <c r="G576">
        <v>10.199999999999999</v>
      </c>
      <c r="H576">
        <v>0.38500000000000001</v>
      </c>
    </row>
    <row r="577" spans="1:8">
      <c r="A577" t="s">
        <v>3999</v>
      </c>
      <c r="B577" t="s">
        <v>192</v>
      </c>
      <c r="C577" t="s">
        <v>192</v>
      </c>
      <c r="D577" t="s">
        <v>721</v>
      </c>
      <c r="E577">
        <v>21</v>
      </c>
      <c r="F577" t="s">
        <v>903</v>
      </c>
      <c r="G577">
        <v>13.5</v>
      </c>
      <c r="H577">
        <v>0.3861</v>
      </c>
    </row>
    <row r="578" spans="1:8">
      <c r="A578" t="s">
        <v>7371</v>
      </c>
      <c r="B578" t="s">
        <v>192</v>
      </c>
      <c r="C578" t="s">
        <v>192</v>
      </c>
      <c r="D578" t="s">
        <v>721</v>
      </c>
      <c r="E578">
        <v>20</v>
      </c>
      <c r="F578" t="s">
        <v>2941</v>
      </c>
      <c r="G578">
        <v>11.4</v>
      </c>
      <c r="H578">
        <v>0.38719999999999999</v>
      </c>
    </row>
    <row r="579" spans="1:8">
      <c r="A579" t="s">
        <v>7372</v>
      </c>
      <c r="B579" t="s">
        <v>192</v>
      </c>
      <c r="C579" t="s">
        <v>192</v>
      </c>
      <c r="D579" t="s">
        <v>721</v>
      </c>
      <c r="E579">
        <v>12</v>
      </c>
      <c r="F579" t="s">
        <v>2773</v>
      </c>
      <c r="G579">
        <v>15.5</v>
      </c>
      <c r="H579">
        <v>0.39600000000000002</v>
      </c>
    </row>
    <row r="580" spans="1:8">
      <c r="A580" t="s">
        <v>7373</v>
      </c>
      <c r="B580" t="s">
        <v>192</v>
      </c>
      <c r="C580" t="s">
        <v>192</v>
      </c>
      <c r="D580" t="s">
        <v>721</v>
      </c>
      <c r="E580">
        <v>5</v>
      </c>
      <c r="F580" t="s">
        <v>2941</v>
      </c>
      <c r="G580">
        <v>10.199999999999999</v>
      </c>
      <c r="H580">
        <v>0.4037</v>
      </c>
    </row>
    <row r="581" spans="1:8">
      <c r="A581" t="s">
        <v>4029</v>
      </c>
      <c r="B581" t="s">
        <v>192</v>
      </c>
      <c r="C581" t="s">
        <v>192</v>
      </c>
      <c r="D581" t="s">
        <v>721</v>
      </c>
      <c r="E581">
        <v>21</v>
      </c>
      <c r="F581" t="s">
        <v>4030</v>
      </c>
      <c r="G581">
        <v>12.6</v>
      </c>
      <c r="H581">
        <v>0.3861</v>
      </c>
    </row>
    <row r="582" spans="1:8">
      <c r="A582" t="s">
        <v>7374</v>
      </c>
      <c r="B582" t="s">
        <v>192</v>
      </c>
      <c r="C582" t="s">
        <v>192</v>
      </c>
      <c r="D582" t="s">
        <v>721</v>
      </c>
      <c r="E582">
        <v>14</v>
      </c>
      <c r="F582" t="s">
        <v>970</v>
      </c>
      <c r="G582">
        <v>12.5</v>
      </c>
      <c r="H582">
        <v>0.39379999999999998</v>
      </c>
    </row>
    <row r="583" spans="1:8">
      <c r="A583" t="s">
        <v>4050</v>
      </c>
      <c r="B583" t="s">
        <v>192</v>
      </c>
      <c r="C583" t="s">
        <v>192</v>
      </c>
      <c r="D583" t="s">
        <v>721</v>
      </c>
      <c r="E583">
        <v>22</v>
      </c>
      <c r="F583" t="s">
        <v>4051</v>
      </c>
      <c r="G583">
        <v>15.1</v>
      </c>
      <c r="H583">
        <v>0.38500000000000001</v>
      </c>
    </row>
    <row r="584" spans="1:8">
      <c r="A584" t="s">
        <v>7375</v>
      </c>
      <c r="B584" t="s">
        <v>192</v>
      </c>
      <c r="C584" t="s">
        <v>192</v>
      </c>
      <c r="D584" t="s">
        <v>721</v>
      </c>
      <c r="E584">
        <v>68</v>
      </c>
      <c r="F584" t="s">
        <v>2587</v>
      </c>
      <c r="G584">
        <v>64</v>
      </c>
      <c r="H584">
        <v>0.33439999999999998</v>
      </c>
    </row>
    <row r="585" spans="1:8">
      <c r="A585" t="s">
        <v>7376</v>
      </c>
      <c r="B585" t="s">
        <v>192</v>
      </c>
      <c r="C585" t="s">
        <v>192</v>
      </c>
      <c r="D585" t="s">
        <v>721</v>
      </c>
      <c r="E585">
        <v>8</v>
      </c>
      <c r="F585" t="s">
        <v>2587</v>
      </c>
      <c r="G585">
        <v>76</v>
      </c>
      <c r="H585">
        <v>0.40039999999999998</v>
      </c>
    </row>
    <row r="586" spans="1:8">
      <c r="A586" t="s">
        <v>7377</v>
      </c>
      <c r="B586" t="s">
        <v>192</v>
      </c>
      <c r="C586" t="s">
        <v>192</v>
      </c>
      <c r="D586" t="s">
        <v>721</v>
      </c>
      <c r="E586">
        <v>9</v>
      </c>
      <c r="F586" t="s">
        <v>4066</v>
      </c>
      <c r="G586">
        <v>95</v>
      </c>
      <c r="H586">
        <v>0.39929999999999999</v>
      </c>
    </row>
    <row r="587" spans="1:8">
      <c r="A587" t="s">
        <v>4071</v>
      </c>
      <c r="B587" t="s">
        <v>192</v>
      </c>
      <c r="C587" t="s">
        <v>192</v>
      </c>
      <c r="D587" t="s">
        <v>721</v>
      </c>
      <c r="E587">
        <v>27</v>
      </c>
      <c r="F587" t="s">
        <v>4072</v>
      </c>
      <c r="G587">
        <v>13.5</v>
      </c>
      <c r="H587">
        <v>0.3795</v>
      </c>
    </row>
    <row r="588" spans="1:8">
      <c r="A588" t="s">
        <v>7378</v>
      </c>
      <c r="B588" t="s">
        <v>192</v>
      </c>
      <c r="C588" t="s">
        <v>192</v>
      </c>
      <c r="D588" t="s">
        <v>721</v>
      </c>
      <c r="E588">
        <v>27</v>
      </c>
      <c r="F588" t="s">
        <v>3421</v>
      </c>
      <c r="G588">
        <v>20</v>
      </c>
      <c r="H588">
        <v>0.3795</v>
      </c>
    </row>
    <row r="589" spans="1:8">
      <c r="A589" t="s">
        <v>7379</v>
      </c>
      <c r="B589" t="s">
        <v>192</v>
      </c>
      <c r="C589" t="s">
        <v>192</v>
      </c>
      <c r="D589" t="s">
        <v>721</v>
      </c>
      <c r="E589">
        <v>26</v>
      </c>
      <c r="F589" t="s">
        <v>4084</v>
      </c>
      <c r="G589">
        <v>51.9</v>
      </c>
      <c r="H589">
        <v>0.36959999999999998</v>
      </c>
    </row>
    <row r="590" spans="1:8">
      <c r="A590" t="s">
        <v>7380</v>
      </c>
      <c r="B590" t="s">
        <v>192</v>
      </c>
      <c r="C590" t="s">
        <v>192</v>
      </c>
      <c r="D590" t="s">
        <v>721</v>
      </c>
      <c r="E590">
        <v>31</v>
      </c>
      <c r="F590" t="s">
        <v>4091</v>
      </c>
      <c r="G590">
        <v>11.5</v>
      </c>
      <c r="H590">
        <v>0.37509999999999999</v>
      </c>
    </row>
    <row r="591" spans="1:8">
      <c r="A591" t="s">
        <v>7381</v>
      </c>
      <c r="B591" t="s">
        <v>192</v>
      </c>
      <c r="C591" t="s">
        <v>192</v>
      </c>
      <c r="D591" t="s">
        <v>721</v>
      </c>
      <c r="E591">
        <v>48</v>
      </c>
      <c r="F591" t="s">
        <v>3421</v>
      </c>
      <c r="G591">
        <v>11</v>
      </c>
      <c r="H591">
        <v>0.35639999999999999</v>
      </c>
    </row>
    <row r="592" spans="1:8">
      <c r="A592" t="s">
        <v>7382</v>
      </c>
      <c r="B592" t="s">
        <v>192</v>
      </c>
      <c r="C592" t="s">
        <v>192</v>
      </c>
      <c r="D592" t="s">
        <v>721</v>
      </c>
      <c r="E592">
        <v>8</v>
      </c>
      <c r="F592" t="s">
        <v>4106</v>
      </c>
      <c r="G592">
        <v>18.899999999999999</v>
      </c>
      <c r="H592">
        <v>0.40039999999999998</v>
      </c>
    </row>
    <row r="593" spans="1:8">
      <c r="A593" t="s">
        <v>7383</v>
      </c>
      <c r="B593" t="s">
        <v>192</v>
      </c>
      <c r="C593" t="s">
        <v>192</v>
      </c>
      <c r="D593" t="s">
        <v>721</v>
      </c>
      <c r="E593">
        <v>27</v>
      </c>
      <c r="F593" t="s">
        <v>2964</v>
      </c>
      <c r="G593">
        <v>3</v>
      </c>
      <c r="H593">
        <v>0.3795</v>
      </c>
    </row>
    <row r="594" spans="1:8">
      <c r="A594" t="s">
        <v>7384</v>
      </c>
      <c r="B594" t="s">
        <v>192</v>
      </c>
      <c r="C594" t="s">
        <v>192</v>
      </c>
      <c r="D594" t="s">
        <v>721</v>
      </c>
      <c r="E594">
        <v>21</v>
      </c>
      <c r="F594" t="s">
        <v>4116</v>
      </c>
      <c r="G594">
        <v>27</v>
      </c>
      <c r="H594">
        <v>0.3861</v>
      </c>
    </row>
    <row r="595" spans="1:8">
      <c r="A595" t="s">
        <v>7385</v>
      </c>
      <c r="B595" t="s">
        <v>192</v>
      </c>
      <c r="C595" t="s">
        <v>192</v>
      </c>
      <c r="D595" t="s">
        <v>721</v>
      </c>
      <c r="E595">
        <v>30</v>
      </c>
      <c r="F595" t="s">
        <v>4125</v>
      </c>
      <c r="G595">
        <v>9.5</v>
      </c>
      <c r="H595">
        <v>0.37619999999999998</v>
      </c>
    </row>
    <row r="596" spans="1:8">
      <c r="A596" t="s">
        <v>7386</v>
      </c>
      <c r="B596" t="s">
        <v>192</v>
      </c>
      <c r="C596" t="s">
        <v>192</v>
      </c>
      <c r="D596" t="s">
        <v>721</v>
      </c>
      <c r="E596">
        <v>19</v>
      </c>
      <c r="F596" t="s">
        <v>4133</v>
      </c>
      <c r="G596">
        <v>7.44</v>
      </c>
      <c r="H596">
        <v>0.38829999999999998</v>
      </c>
    </row>
    <row r="597" spans="1:8">
      <c r="A597" t="s">
        <v>7387</v>
      </c>
      <c r="B597" t="s">
        <v>192</v>
      </c>
      <c r="C597" t="s">
        <v>192</v>
      </c>
      <c r="D597" t="s">
        <v>721</v>
      </c>
      <c r="E597">
        <v>21</v>
      </c>
      <c r="F597" t="s">
        <v>4138</v>
      </c>
      <c r="G597">
        <v>24</v>
      </c>
      <c r="H597">
        <v>0.3861</v>
      </c>
    </row>
    <row r="598" spans="1:8">
      <c r="A598" t="s">
        <v>7388</v>
      </c>
      <c r="B598" t="s">
        <v>192</v>
      </c>
      <c r="C598" t="s">
        <v>192</v>
      </c>
      <c r="D598" t="s">
        <v>721</v>
      </c>
      <c r="E598">
        <v>27</v>
      </c>
      <c r="F598" t="s">
        <v>4156</v>
      </c>
      <c r="G598">
        <v>24</v>
      </c>
      <c r="H598">
        <v>0.3795</v>
      </c>
    </row>
    <row r="599" spans="1:8">
      <c r="A599" t="s">
        <v>7389</v>
      </c>
      <c r="B599" t="s">
        <v>192</v>
      </c>
      <c r="C599" t="s">
        <v>192</v>
      </c>
      <c r="D599" t="s">
        <v>721</v>
      </c>
      <c r="E599">
        <v>34</v>
      </c>
      <c r="F599" t="s">
        <v>4166</v>
      </c>
      <c r="G599">
        <v>12.180999999999999</v>
      </c>
      <c r="H599">
        <v>0.37180000000000002</v>
      </c>
    </row>
    <row r="600" spans="1:8">
      <c r="A600" t="s">
        <v>7390</v>
      </c>
      <c r="B600" t="s">
        <v>192</v>
      </c>
      <c r="C600" t="s">
        <v>192</v>
      </c>
      <c r="D600" t="s">
        <v>721</v>
      </c>
      <c r="E600">
        <v>53</v>
      </c>
      <c r="F600" t="s">
        <v>4166</v>
      </c>
      <c r="G600">
        <v>11.3377</v>
      </c>
      <c r="H600">
        <v>0.35089999999999999</v>
      </c>
    </row>
    <row r="601" spans="1:8">
      <c r="A601" t="s">
        <v>7391</v>
      </c>
      <c r="B601" t="s">
        <v>192</v>
      </c>
      <c r="C601" t="s">
        <v>192</v>
      </c>
      <c r="D601" t="s">
        <v>721</v>
      </c>
      <c r="E601">
        <v>54</v>
      </c>
      <c r="F601" t="s">
        <v>4166</v>
      </c>
      <c r="G601">
        <v>11.6188</v>
      </c>
      <c r="H601">
        <v>0.3498</v>
      </c>
    </row>
    <row r="602" spans="1:8">
      <c r="A602" t="s">
        <v>7392</v>
      </c>
      <c r="B602" t="s">
        <v>192</v>
      </c>
      <c r="C602" t="s">
        <v>192</v>
      </c>
      <c r="D602" t="s">
        <v>721</v>
      </c>
      <c r="E602">
        <v>33</v>
      </c>
      <c r="F602" t="s">
        <v>1158</v>
      </c>
      <c r="G602">
        <v>58.1</v>
      </c>
      <c r="H602">
        <v>0.37290000000000001</v>
      </c>
    </row>
    <row r="603" spans="1:8">
      <c r="A603" t="s">
        <v>7393</v>
      </c>
      <c r="B603" t="s">
        <v>192</v>
      </c>
      <c r="C603" t="s">
        <v>192</v>
      </c>
      <c r="D603" t="s">
        <v>721</v>
      </c>
      <c r="E603">
        <v>54</v>
      </c>
      <c r="F603" t="s">
        <v>1158</v>
      </c>
      <c r="G603">
        <v>0.48</v>
      </c>
      <c r="H603">
        <v>0.3498</v>
      </c>
    </row>
    <row r="604" spans="1:8">
      <c r="A604" t="s">
        <v>378</v>
      </c>
      <c r="B604" t="s">
        <v>192</v>
      </c>
      <c r="C604" t="s">
        <v>192</v>
      </c>
      <c r="D604" t="s">
        <v>721</v>
      </c>
      <c r="E604">
        <v>74</v>
      </c>
      <c r="F604" t="s">
        <v>4191</v>
      </c>
      <c r="G604">
        <v>84</v>
      </c>
      <c r="H604">
        <v>0.32779999999999998</v>
      </c>
    </row>
    <row r="605" spans="1:8">
      <c r="A605" t="s">
        <v>7394</v>
      </c>
      <c r="B605" t="s">
        <v>192</v>
      </c>
      <c r="C605" t="s">
        <v>192</v>
      </c>
      <c r="D605" t="s">
        <v>721</v>
      </c>
      <c r="E605">
        <v>24</v>
      </c>
      <c r="F605" t="s">
        <v>4201</v>
      </c>
      <c r="G605">
        <v>34.299999999999997</v>
      </c>
      <c r="H605">
        <v>0.38279999999999997</v>
      </c>
    </row>
    <row r="606" spans="1:8">
      <c r="A606" t="s">
        <v>7395</v>
      </c>
      <c r="B606" t="s">
        <v>192</v>
      </c>
      <c r="C606" t="s">
        <v>192</v>
      </c>
      <c r="D606" t="s">
        <v>721</v>
      </c>
      <c r="E606">
        <v>29</v>
      </c>
      <c r="F606" t="s">
        <v>2974</v>
      </c>
      <c r="G606">
        <v>23.3</v>
      </c>
      <c r="H606">
        <v>0.37730000000000002</v>
      </c>
    </row>
    <row r="607" spans="1:8">
      <c r="A607" t="s">
        <v>4208</v>
      </c>
      <c r="B607" t="s">
        <v>192</v>
      </c>
      <c r="C607" t="s">
        <v>192</v>
      </c>
      <c r="D607" t="s">
        <v>721</v>
      </c>
      <c r="E607">
        <v>26</v>
      </c>
      <c r="F607" t="s">
        <v>4209</v>
      </c>
      <c r="G607">
        <v>18.100000000000001</v>
      </c>
      <c r="H607">
        <v>0.38059999999999999</v>
      </c>
    </row>
    <row r="608" spans="1:8">
      <c r="A608" t="s">
        <v>7396</v>
      </c>
      <c r="B608" t="s">
        <v>192</v>
      </c>
      <c r="C608" t="s">
        <v>192</v>
      </c>
      <c r="D608" t="s">
        <v>721</v>
      </c>
      <c r="E608">
        <v>23</v>
      </c>
      <c r="F608" t="s">
        <v>4216</v>
      </c>
      <c r="G608">
        <v>11.4</v>
      </c>
      <c r="H608">
        <v>0.38390000000000002</v>
      </c>
    </row>
    <row r="609" spans="1:8">
      <c r="A609" t="s">
        <v>4222</v>
      </c>
      <c r="B609" t="s">
        <v>192</v>
      </c>
      <c r="C609" t="s">
        <v>192</v>
      </c>
      <c r="D609" t="s">
        <v>721</v>
      </c>
      <c r="E609">
        <v>30</v>
      </c>
      <c r="F609" t="s">
        <v>4223</v>
      </c>
      <c r="G609">
        <v>18.879000000000001</v>
      </c>
      <c r="H609">
        <v>0.37619999999999998</v>
      </c>
    </row>
    <row r="610" spans="1:8">
      <c r="A610" t="s">
        <v>4229</v>
      </c>
      <c r="B610" t="s">
        <v>192</v>
      </c>
      <c r="C610" t="s">
        <v>192</v>
      </c>
      <c r="D610" t="s">
        <v>721</v>
      </c>
      <c r="E610">
        <v>25</v>
      </c>
      <c r="F610" t="s">
        <v>4230</v>
      </c>
      <c r="G610">
        <v>18.72</v>
      </c>
      <c r="H610">
        <v>0.38169999999999998</v>
      </c>
    </row>
    <row r="611" spans="1:8">
      <c r="A611" t="s">
        <v>4237</v>
      </c>
      <c r="B611" t="s">
        <v>192</v>
      </c>
      <c r="C611" t="s">
        <v>192</v>
      </c>
      <c r="D611" t="s">
        <v>721</v>
      </c>
      <c r="E611">
        <v>43</v>
      </c>
      <c r="F611" t="s">
        <v>1561</v>
      </c>
      <c r="G611">
        <v>15.68</v>
      </c>
      <c r="H611">
        <v>0.3619</v>
      </c>
    </row>
    <row r="612" spans="1:8">
      <c r="A612" t="s">
        <v>7397</v>
      </c>
      <c r="B612" t="s">
        <v>192</v>
      </c>
      <c r="C612" t="s">
        <v>192</v>
      </c>
      <c r="D612" t="s">
        <v>721</v>
      </c>
      <c r="E612">
        <v>10</v>
      </c>
      <c r="F612" t="s">
        <v>4245</v>
      </c>
      <c r="G612">
        <v>30.72</v>
      </c>
      <c r="H612">
        <v>0.41120000000000001</v>
      </c>
    </row>
    <row r="613" spans="1:8">
      <c r="A613" t="s">
        <v>4251</v>
      </c>
      <c r="B613" t="s">
        <v>192</v>
      </c>
      <c r="C613" t="s">
        <v>192</v>
      </c>
      <c r="D613" t="s">
        <v>721</v>
      </c>
      <c r="E613">
        <v>29</v>
      </c>
      <c r="F613" t="s">
        <v>4252</v>
      </c>
      <c r="G613">
        <v>4.2</v>
      </c>
      <c r="H613">
        <v>0.36180000000000001</v>
      </c>
    </row>
    <row r="614" spans="1:8">
      <c r="A614" t="s">
        <v>4258</v>
      </c>
      <c r="B614" t="s">
        <v>192</v>
      </c>
      <c r="C614" t="s">
        <v>192</v>
      </c>
      <c r="D614" t="s">
        <v>721</v>
      </c>
      <c r="E614">
        <v>29</v>
      </c>
      <c r="F614" t="s">
        <v>4252</v>
      </c>
      <c r="G614">
        <v>4.2</v>
      </c>
      <c r="H614">
        <v>0.36180000000000001</v>
      </c>
    </row>
    <row r="615" spans="1:8">
      <c r="A615" t="s">
        <v>4260</v>
      </c>
      <c r="B615" t="s">
        <v>192</v>
      </c>
      <c r="C615" t="s">
        <v>192</v>
      </c>
      <c r="D615" t="s">
        <v>721</v>
      </c>
      <c r="E615">
        <v>28</v>
      </c>
      <c r="F615" t="s">
        <v>4252</v>
      </c>
      <c r="G615">
        <v>5.0999999999999996</v>
      </c>
      <c r="H615">
        <v>0.3644</v>
      </c>
    </row>
    <row r="616" spans="1:8">
      <c r="A616" t="s">
        <v>4262</v>
      </c>
      <c r="B616" t="s">
        <v>192</v>
      </c>
      <c r="C616" t="s">
        <v>192</v>
      </c>
      <c r="D616" t="s">
        <v>721</v>
      </c>
      <c r="E616">
        <v>27</v>
      </c>
      <c r="F616" t="s">
        <v>4252</v>
      </c>
      <c r="G616">
        <v>5.0999999999999996</v>
      </c>
      <c r="H616">
        <v>0.36699999999999999</v>
      </c>
    </row>
    <row r="617" spans="1:8">
      <c r="A617" t="s">
        <v>4271</v>
      </c>
      <c r="B617" t="s">
        <v>192</v>
      </c>
      <c r="C617" t="s">
        <v>192</v>
      </c>
      <c r="D617" t="s">
        <v>721</v>
      </c>
      <c r="E617">
        <v>10</v>
      </c>
      <c r="F617" t="s">
        <v>4272</v>
      </c>
      <c r="G617">
        <v>38.61</v>
      </c>
      <c r="H617">
        <v>0.3982</v>
      </c>
    </row>
    <row r="618" spans="1:8">
      <c r="A618" t="s">
        <v>3041</v>
      </c>
      <c r="B618" t="s">
        <v>192</v>
      </c>
      <c r="C618" t="s">
        <v>192</v>
      </c>
      <c r="D618" t="s">
        <v>721</v>
      </c>
      <c r="E618">
        <v>32</v>
      </c>
      <c r="F618" t="s">
        <v>1165</v>
      </c>
      <c r="G618">
        <v>13.2</v>
      </c>
      <c r="H618">
        <v>0.374</v>
      </c>
    </row>
    <row r="619" spans="1:8">
      <c r="A619" t="s">
        <v>380</v>
      </c>
      <c r="B619" t="s">
        <v>192</v>
      </c>
      <c r="C619" t="s">
        <v>192</v>
      </c>
      <c r="D619" t="s">
        <v>721</v>
      </c>
      <c r="E619">
        <v>9</v>
      </c>
      <c r="F619" t="s">
        <v>4286</v>
      </c>
      <c r="G619">
        <v>94.6</v>
      </c>
      <c r="H619">
        <v>0.4138</v>
      </c>
    </row>
    <row r="620" spans="1:8">
      <c r="A620" t="s">
        <v>4291</v>
      </c>
      <c r="B620" t="s">
        <v>192</v>
      </c>
      <c r="C620" t="s">
        <v>192</v>
      </c>
      <c r="D620" t="s">
        <v>721</v>
      </c>
      <c r="E620">
        <v>28</v>
      </c>
      <c r="F620" t="s">
        <v>4292</v>
      </c>
      <c r="G620">
        <v>13.2</v>
      </c>
      <c r="H620">
        <v>0.37840000000000001</v>
      </c>
    </row>
    <row r="621" spans="1:8">
      <c r="A621" t="s">
        <v>2628</v>
      </c>
      <c r="B621" t="s">
        <v>192</v>
      </c>
      <c r="C621" t="s">
        <v>192</v>
      </c>
      <c r="D621" t="s">
        <v>721</v>
      </c>
      <c r="E621">
        <v>10</v>
      </c>
      <c r="F621" t="s">
        <v>4300</v>
      </c>
      <c r="G621">
        <v>26.2</v>
      </c>
      <c r="H621">
        <v>0.3982</v>
      </c>
    </row>
    <row r="622" spans="1:8">
      <c r="A622" t="s">
        <v>4308</v>
      </c>
      <c r="B622" t="s">
        <v>192</v>
      </c>
      <c r="C622" t="s">
        <v>192</v>
      </c>
      <c r="D622" t="s">
        <v>721</v>
      </c>
      <c r="E622">
        <v>40</v>
      </c>
      <c r="F622" t="s">
        <v>4300</v>
      </c>
      <c r="G622">
        <v>7.5</v>
      </c>
      <c r="H622">
        <v>0.36520000000000002</v>
      </c>
    </row>
    <row r="623" spans="1:8">
      <c r="A623" t="s">
        <v>4311</v>
      </c>
      <c r="B623" t="s">
        <v>192</v>
      </c>
      <c r="C623" t="s">
        <v>192</v>
      </c>
      <c r="D623" t="s">
        <v>721</v>
      </c>
      <c r="E623">
        <v>69</v>
      </c>
      <c r="F623" t="s">
        <v>4312</v>
      </c>
      <c r="G623">
        <v>30.6</v>
      </c>
      <c r="H623">
        <v>0.33329999999999999</v>
      </c>
    </row>
    <row r="624" spans="1:8">
      <c r="A624" t="s">
        <v>4318</v>
      </c>
      <c r="B624" t="s">
        <v>192</v>
      </c>
      <c r="C624" t="s">
        <v>192</v>
      </c>
      <c r="D624" t="s">
        <v>721</v>
      </c>
      <c r="E624">
        <v>19</v>
      </c>
      <c r="F624" t="s">
        <v>4319</v>
      </c>
      <c r="G624">
        <v>17.11</v>
      </c>
      <c r="H624">
        <v>0.38829999999999998</v>
      </c>
    </row>
    <row r="625" spans="1:8">
      <c r="A625" t="s">
        <v>4324</v>
      </c>
      <c r="B625" t="s">
        <v>192</v>
      </c>
      <c r="C625" t="s">
        <v>192</v>
      </c>
      <c r="D625" t="s">
        <v>721</v>
      </c>
      <c r="E625">
        <v>11</v>
      </c>
      <c r="F625" t="s">
        <v>4325</v>
      </c>
      <c r="G625">
        <v>12.6</v>
      </c>
      <c r="H625">
        <v>0.39710000000000001</v>
      </c>
    </row>
    <row r="626" spans="1:8">
      <c r="A626" t="s">
        <v>4330</v>
      </c>
      <c r="B626" t="s">
        <v>192</v>
      </c>
      <c r="C626" t="s">
        <v>192</v>
      </c>
      <c r="D626" t="s">
        <v>721</v>
      </c>
      <c r="E626">
        <v>10</v>
      </c>
      <c r="F626" t="s">
        <v>4066</v>
      </c>
      <c r="G626">
        <v>21.1</v>
      </c>
      <c r="H626">
        <v>0.3982</v>
      </c>
    </row>
    <row r="627" spans="1:8">
      <c r="A627" t="s">
        <v>4335</v>
      </c>
      <c r="B627" t="s">
        <v>192</v>
      </c>
      <c r="C627" t="s">
        <v>192</v>
      </c>
      <c r="D627" t="s">
        <v>721</v>
      </c>
      <c r="E627">
        <v>9</v>
      </c>
      <c r="F627" t="s">
        <v>4066</v>
      </c>
      <c r="G627">
        <v>13.04</v>
      </c>
      <c r="H627">
        <v>0.39929999999999999</v>
      </c>
    </row>
    <row r="628" spans="1:8">
      <c r="A628" t="s">
        <v>4342</v>
      </c>
      <c r="B628" t="s">
        <v>192</v>
      </c>
      <c r="C628" t="s">
        <v>192</v>
      </c>
      <c r="D628" t="s">
        <v>721</v>
      </c>
      <c r="E628">
        <v>29</v>
      </c>
      <c r="F628" t="s">
        <v>4343</v>
      </c>
      <c r="G628">
        <v>22.1</v>
      </c>
      <c r="H628">
        <v>0.37730000000000002</v>
      </c>
    </row>
    <row r="629" spans="1:8">
      <c r="A629" t="s">
        <v>4351</v>
      </c>
      <c r="B629" t="s">
        <v>192</v>
      </c>
      <c r="C629" t="s">
        <v>192</v>
      </c>
      <c r="D629" t="s">
        <v>721</v>
      </c>
      <c r="E629">
        <v>28</v>
      </c>
      <c r="F629" t="s">
        <v>1732</v>
      </c>
      <c r="G629">
        <v>23.4</v>
      </c>
      <c r="H629">
        <v>0.37840000000000001</v>
      </c>
    </row>
    <row r="630" spans="1:8">
      <c r="A630" t="s">
        <v>362</v>
      </c>
      <c r="B630" t="s">
        <v>192</v>
      </c>
      <c r="C630" t="s">
        <v>192</v>
      </c>
      <c r="D630" t="s">
        <v>721</v>
      </c>
      <c r="E630">
        <v>26</v>
      </c>
      <c r="F630" t="s">
        <v>4357</v>
      </c>
      <c r="G630">
        <v>66</v>
      </c>
      <c r="H630">
        <v>0.38059999999999999</v>
      </c>
    </row>
    <row r="631" spans="1:8">
      <c r="A631" t="s">
        <v>4362</v>
      </c>
      <c r="B631" t="s">
        <v>192</v>
      </c>
      <c r="C631" t="s">
        <v>192</v>
      </c>
      <c r="D631" t="s">
        <v>721</v>
      </c>
      <c r="E631">
        <v>61</v>
      </c>
      <c r="F631" t="s">
        <v>4363</v>
      </c>
      <c r="G631">
        <v>30</v>
      </c>
      <c r="H631">
        <v>0.34210000000000002</v>
      </c>
    </row>
    <row r="632" spans="1:8">
      <c r="A632" t="s">
        <v>4382</v>
      </c>
      <c r="B632" t="s">
        <v>192</v>
      </c>
      <c r="C632" t="s">
        <v>192</v>
      </c>
      <c r="D632" t="s">
        <v>721</v>
      </c>
      <c r="E632">
        <v>53</v>
      </c>
      <c r="F632" t="s">
        <v>4106</v>
      </c>
      <c r="G632">
        <v>12.75</v>
      </c>
      <c r="H632">
        <v>0.35089999999999999</v>
      </c>
    </row>
    <row r="633" spans="1:8">
      <c r="A633" t="s">
        <v>4389</v>
      </c>
      <c r="B633" t="s">
        <v>192</v>
      </c>
      <c r="C633" t="s">
        <v>192</v>
      </c>
      <c r="D633" t="s">
        <v>721</v>
      </c>
      <c r="E633">
        <v>9</v>
      </c>
      <c r="F633" t="s">
        <v>4390</v>
      </c>
      <c r="G633">
        <v>38</v>
      </c>
      <c r="H633">
        <v>0.39929999999999999</v>
      </c>
    </row>
    <row r="634" spans="1:8">
      <c r="A634" t="s">
        <v>4396</v>
      </c>
      <c r="B634" t="s">
        <v>192</v>
      </c>
      <c r="C634" t="s">
        <v>192</v>
      </c>
      <c r="D634" t="s">
        <v>721</v>
      </c>
      <c r="E634">
        <v>9</v>
      </c>
      <c r="F634" t="s">
        <v>4397</v>
      </c>
      <c r="G634">
        <v>13.4</v>
      </c>
      <c r="H634">
        <v>0.39929999999999999</v>
      </c>
    </row>
    <row r="635" spans="1:8">
      <c r="A635" t="s">
        <v>1274</v>
      </c>
      <c r="B635" t="s">
        <v>192</v>
      </c>
      <c r="C635" t="s">
        <v>192</v>
      </c>
      <c r="D635" t="s">
        <v>721</v>
      </c>
      <c r="E635">
        <v>42</v>
      </c>
      <c r="F635" t="s">
        <v>4030</v>
      </c>
      <c r="G635">
        <v>10.1</v>
      </c>
      <c r="H635">
        <v>0.36299999999999999</v>
      </c>
    </row>
    <row r="636" spans="1:8">
      <c r="A636" t="s">
        <v>7398</v>
      </c>
      <c r="B636" t="s">
        <v>192</v>
      </c>
      <c r="C636" t="s">
        <v>192</v>
      </c>
      <c r="D636" t="s">
        <v>721</v>
      </c>
      <c r="E636">
        <v>6</v>
      </c>
      <c r="F636" t="s">
        <v>1561</v>
      </c>
      <c r="G636">
        <v>60.76</v>
      </c>
      <c r="H636">
        <v>0.40260000000000001</v>
      </c>
    </row>
    <row r="637" spans="1:8">
      <c r="A637" t="s">
        <v>4411</v>
      </c>
      <c r="B637" t="s">
        <v>192</v>
      </c>
      <c r="C637" t="s">
        <v>192</v>
      </c>
      <c r="D637" t="s">
        <v>721</v>
      </c>
      <c r="E637">
        <v>8</v>
      </c>
      <c r="F637" t="s">
        <v>1693</v>
      </c>
      <c r="G637">
        <v>10.4</v>
      </c>
      <c r="H637">
        <v>0.40039999999999998</v>
      </c>
    </row>
    <row r="638" spans="1:8">
      <c r="A638" t="s">
        <v>4415</v>
      </c>
      <c r="B638" t="s">
        <v>192</v>
      </c>
      <c r="C638" t="s">
        <v>192</v>
      </c>
      <c r="D638" t="s">
        <v>721</v>
      </c>
      <c r="E638">
        <v>8</v>
      </c>
      <c r="F638" t="s">
        <v>4125</v>
      </c>
      <c r="G638">
        <v>16.8</v>
      </c>
      <c r="H638">
        <v>0.40039999999999998</v>
      </c>
    </row>
    <row r="639" spans="1:8">
      <c r="A639" t="s">
        <v>7399</v>
      </c>
      <c r="B639" t="s">
        <v>192</v>
      </c>
      <c r="C639" t="s">
        <v>192</v>
      </c>
      <c r="D639" t="s">
        <v>721</v>
      </c>
      <c r="E639">
        <v>6</v>
      </c>
      <c r="F639" t="s">
        <v>2773</v>
      </c>
      <c r="G639">
        <v>459.9</v>
      </c>
      <c r="H639">
        <v>0.40260000000000001</v>
      </c>
    </row>
    <row r="640" spans="1:8">
      <c r="A640" t="s">
        <v>4438</v>
      </c>
      <c r="B640" t="s">
        <v>192</v>
      </c>
      <c r="C640" t="s">
        <v>192</v>
      </c>
      <c r="D640" t="s">
        <v>721</v>
      </c>
      <c r="E640">
        <v>50</v>
      </c>
      <c r="F640" t="s">
        <v>4439</v>
      </c>
      <c r="G640">
        <v>15</v>
      </c>
      <c r="H640">
        <v>0.35420000000000001</v>
      </c>
    </row>
    <row r="641" spans="1:8">
      <c r="A641" t="s">
        <v>4443</v>
      </c>
      <c r="B641" t="s">
        <v>192</v>
      </c>
      <c r="C641" t="s">
        <v>192</v>
      </c>
      <c r="D641" t="s">
        <v>721</v>
      </c>
      <c r="E641">
        <v>6</v>
      </c>
      <c r="F641" t="s">
        <v>4444</v>
      </c>
      <c r="G641">
        <v>22</v>
      </c>
      <c r="H641">
        <v>0.40260000000000001</v>
      </c>
    </row>
    <row r="642" spans="1:8">
      <c r="A642" t="s">
        <v>4449</v>
      </c>
      <c r="B642" t="s">
        <v>192</v>
      </c>
      <c r="C642" t="s">
        <v>192</v>
      </c>
      <c r="D642" t="s">
        <v>721</v>
      </c>
      <c r="E642">
        <v>10</v>
      </c>
      <c r="F642" t="s">
        <v>4450</v>
      </c>
      <c r="G642">
        <v>10.6</v>
      </c>
      <c r="H642">
        <v>0.3982</v>
      </c>
    </row>
    <row r="643" spans="1:8">
      <c r="A643" t="s">
        <v>4449</v>
      </c>
      <c r="B643" t="s">
        <v>192</v>
      </c>
      <c r="C643" t="s">
        <v>192</v>
      </c>
      <c r="D643" t="s">
        <v>721</v>
      </c>
      <c r="E643">
        <v>6</v>
      </c>
      <c r="F643" t="s">
        <v>4450</v>
      </c>
      <c r="G643">
        <v>2.65</v>
      </c>
      <c r="H643">
        <v>0.40260000000000001</v>
      </c>
    </row>
    <row r="644" spans="1:8">
      <c r="A644" t="s">
        <v>4460</v>
      </c>
      <c r="B644" t="s">
        <v>192</v>
      </c>
      <c r="C644" t="s">
        <v>192</v>
      </c>
      <c r="D644" t="s">
        <v>721</v>
      </c>
      <c r="E644">
        <v>8</v>
      </c>
      <c r="F644" t="s">
        <v>4461</v>
      </c>
      <c r="G644">
        <v>19.5</v>
      </c>
      <c r="H644">
        <v>0.41639999999999999</v>
      </c>
    </row>
    <row r="645" spans="1:8">
      <c r="A645" t="s">
        <v>7400</v>
      </c>
      <c r="B645" t="s">
        <v>192</v>
      </c>
      <c r="C645" t="s">
        <v>192</v>
      </c>
      <c r="D645" t="s">
        <v>721</v>
      </c>
      <c r="E645">
        <v>4</v>
      </c>
      <c r="F645" t="s">
        <v>979</v>
      </c>
      <c r="G645">
        <v>38.700000000000003</v>
      </c>
      <c r="H645">
        <v>0.40479999999999999</v>
      </c>
    </row>
    <row r="646" spans="1:8">
      <c r="A646" t="s">
        <v>7401</v>
      </c>
      <c r="B646" t="s">
        <v>192</v>
      </c>
      <c r="C646" t="s">
        <v>192</v>
      </c>
      <c r="D646" t="s">
        <v>721</v>
      </c>
      <c r="E646">
        <v>5</v>
      </c>
      <c r="F646" t="s">
        <v>4450</v>
      </c>
      <c r="G646">
        <v>16</v>
      </c>
      <c r="H646">
        <v>0.4037</v>
      </c>
    </row>
    <row r="647" spans="1:8">
      <c r="A647" t="s">
        <v>4482</v>
      </c>
      <c r="B647" t="s">
        <v>192</v>
      </c>
      <c r="C647" t="s">
        <v>192</v>
      </c>
      <c r="D647" t="s">
        <v>721</v>
      </c>
      <c r="E647">
        <v>6</v>
      </c>
      <c r="F647" t="s">
        <v>1349</v>
      </c>
      <c r="G647">
        <v>29</v>
      </c>
      <c r="H647">
        <v>0.40260000000000001</v>
      </c>
    </row>
    <row r="648" spans="1:8">
      <c r="A648" t="s">
        <v>7402</v>
      </c>
      <c r="B648" t="s">
        <v>192</v>
      </c>
      <c r="C648" t="s">
        <v>192</v>
      </c>
      <c r="D648" t="s">
        <v>721</v>
      </c>
      <c r="E648">
        <v>4</v>
      </c>
      <c r="F648" t="s">
        <v>1214</v>
      </c>
      <c r="G648">
        <v>29.151</v>
      </c>
      <c r="H648">
        <v>0.40479999999999999</v>
      </c>
    </row>
    <row r="649" spans="1:8">
      <c r="A649" t="s">
        <v>7403</v>
      </c>
      <c r="B649" t="s">
        <v>192</v>
      </c>
      <c r="C649" t="s">
        <v>192</v>
      </c>
      <c r="D649" t="s">
        <v>721</v>
      </c>
      <c r="E649">
        <v>4</v>
      </c>
      <c r="F649" t="s">
        <v>3213</v>
      </c>
      <c r="G649">
        <v>11.5</v>
      </c>
      <c r="H649">
        <v>0.40479999999999999</v>
      </c>
    </row>
    <row r="650" spans="1:8">
      <c r="A650" t="s">
        <v>4497</v>
      </c>
      <c r="B650" t="s">
        <v>192</v>
      </c>
      <c r="C650" t="s">
        <v>192</v>
      </c>
      <c r="D650" t="s">
        <v>721</v>
      </c>
      <c r="E650">
        <v>4</v>
      </c>
      <c r="F650" t="s">
        <v>4498</v>
      </c>
      <c r="G650">
        <v>17.3</v>
      </c>
      <c r="H650">
        <v>0.40479999999999999</v>
      </c>
    </row>
    <row r="651" spans="1:8">
      <c r="A651" t="s">
        <v>4504</v>
      </c>
      <c r="B651" t="s">
        <v>192</v>
      </c>
      <c r="C651" t="s">
        <v>192</v>
      </c>
      <c r="D651" t="s">
        <v>721</v>
      </c>
      <c r="E651">
        <v>4</v>
      </c>
      <c r="F651" t="s">
        <v>4498</v>
      </c>
      <c r="G651">
        <v>22.1</v>
      </c>
      <c r="H651">
        <v>0.40479999999999999</v>
      </c>
    </row>
    <row r="652" spans="1:8">
      <c r="A652" t="s">
        <v>7404</v>
      </c>
      <c r="B652" t="s">
        <v>192</v>
      </c>
      <c r="C652" t="s">
        <v>192</v>
      </c>
      <c r="D652" t="s">
        <v>721</v>
      </c>
      <c r="E652">
        <v>4</v>
      </c>
      <c r="F652" t="s">
        <v>3433</v>
      </c>
      <c r="G652">
        <v>10</v>
      </c>
      <c r="H652">
        <v>0.40479999999999999</v>
      </c>
    </row>
    <row r="653" spans="1:8">
      <c r="A653" t="s">
        <v>7405</v>
      </c>
      <c r="B653" t="s">
        <v>192</v>
      </c>
      <c r="C653" t="s">
        <v>192</v>
      </c>
      <c r="D653" t="s">
        <v>721</v>
      </c>
      <c r="E653">
        <v>3</v>
      </c>
      <c r="F653" t="s">
        <v>4450</v>
      </c>
      <c r="G653">
        <v>17.600000000000001</v>
      </c>
      <c r="H653">
        <v>0.40589999999999998</v>
      </c>
    </row>
    <row r="654" spans="1:8">
      <c r="A654" t="s">
        <v>409</v>
      </c>
      <c r="B654" t="s">
        <v>192</v>
      </c>
      <c r="C654" t="s">
        <v>192</v>
      </c>
      <c r="D654" t="s">
        <v>721</v>
      </c>
      <c r="E654">
        <v>3</v>
      </c>
      <c r="F654" t="s">
        <v>1243</v>
      </c>
      <c r="G654">
        <v>289</v>
      </c>
      <c r="H654">
        <v>0.40589999999999998</v>
      </c>
    </row>
    <row r="655" spans="1:8">
      <c r="A655" t="s">
        <v>7406</v>
      </c>
      <c r="B655" t="s">
        <v>192</v>
      </c>
      <c r="C655" t="s">
        <v>192</v>
      </c>
      <c r="D655" t="s">
        <v>721</v>
      </c>
      <c r="E655">
        <v>4</v>
      </c>
      <c r="F655" t="s">
        <v>979</v>
      </c>
      <c r="G655">
        <v>38.700000000000003</v>
      </c>
      <c r="H655">
        <v>0.40479999999999999</v>
      </c>
    </row>
    <row r="656" spans="1:8">
      <c r="A656" t="s">
        <v>7407</v>
      </c>
      <c r="B656" t="s">
        <v>192</v>
      </c>
      <c r="C656" t="s">
        <v>192</v>
      </c>
      <c r="D656" t="s">
        <v>721</v>
      </c>
      <c r="E656">
        <v>62</v>
      </c>
      <c r="F656" t="s">
        <v>4526</v>
      </c>
      <c r="G656">
        <v>15</v>
      </c>
      <c r="H656">
        <v>0.34100000000000003</v>
      </c>
    </row>
    <row r="657" spans="1:8">
      <c r="A657" t="s">
        <v>7408</v>
      </c>
      <c r="B657" t="s">
        <v>192</v>
      </c>
      <c r="C657" t="s">
        <v>192</v>
      </c>
      <c r="D657" t="s">
        <v>721</v>
      </c>
      <c r="E657">
        <v>3</v>
      </c>
      <c r="F657" t="s">
        <v>4450</v>
      </c>
      <c r="G657">
        <v>13.5</v>
      </c>
      <c r="H657">
        <v>0.40589999999999998</v>
      </c>
    </row>
    <row r="658" spans="1:8">
      <c r="A658" t="s">
        <v>7409</v>
      </c>
      <c r="B658" t="s">
        <v>192</v>
      </c>
      <c r="C658" t="s">
        <v>192</v>
      </c>
      <c r="D658" t="s">
        <v>721</v>
      </c>
      <c r="E658">
        <v>3</v>
      </c>
      <c r="F658" t="s">
        <v>3457</v>
      </c>
      <c r="G658">
        <v>188</v>
      </c>
      <c r="H658">
        <v>0.40589999999999998</v>
      </c>
    </row>
    <row r="659" spans="1:8">
      <c r="A659" t="s">
        <v>7410</v>
      </c>
      <c r="B659" t="s">
        <v>192</v>
      </c>
      <c r="C659" t="s">
        <v>192</v>
      </c>
      <c r="D659" t="s">
        <v>721</v>
      </c>
      <c r="E659">
        <v>3</v>
      </c>
      <c r="F659" t="s">
        <v>4450</v>
      </c>
      <c r="G659">
        <v>13.5</v>
      </c>
      <c r="H659">
        <v>0.40589999999999998</v>
      </c>
    </row>
    <row r="660" spans="1:8">
      <c r="A660" t="s">
        <v>7411</v>
      </c>
      <c r="B660" t="s">
        <v>192</v>
      </c>
      <c r="C660" t="s">
        <v>192</v>
      </c>
      <c r="D660" t="s">
        <v>721</v>
      </c>
      <c r="E660">
        <v>3</v>
      </c>
      <c r="F660" t="s">
        <v>4450</v>
      </c>
      <c r="G660">
        <v>13.6</v>
      </c>
      <c r="H660">
        <v>0.40589999999999998</v>
      </c>
    </row>
    <row r="661" spans="1:8">
      <c r="A661" t="s">
        <v>3078</v>
      </c>
      <c r="B661" t="s">
        <v>166</v>
      </c>
      <c r="C661" t="s">
        <v>166</v>
      </c>
      <c r="D661" t="s">
        <v>721</v>
      </c>
      <c r="E661">
        <v>11</v>
      </c>
      <c r="F661" t="s">
        <v>1693</v>
      </c>
      <c r="G661">
        <v>78</v>
      </c>
      <c r="H661">
        <v>0.58950000000000002</v>
      </c>
    </row>
    <row r="662" spans="1:8">
      <c r="A662" t="s">
        <v>7412</v>
      </c>
      <c r="B662" t="s">
        <v>166</v>
      </c>
      <c r="C662" t="s">
        <v>166</v>
      </c>
      <c r="D662" t="s">
        <v>721</v>
      </c>
      <c r="E662">
        <v>26</v>
      </c>
      <c r="F662" t="s">
        <v>1243</v>
      </c>
      <c r="G662">
        <v>444</v>
      </c>
      <c r="H662">
        <v>0.52200000000000002</v>
      </c>
    </row>
    <row r="663" spans="1:8">
      <c r="A663" t="s">
        <v>361</v>
      </c>
      <c r="B663" t="s">
        <v>166</v>
      </c>
      <c r="C663" t="s">
        <v>166</v>
      </c>
      <c r="D663" t="s">
        <v>721</v>
      </c>
      <c r="E663">
        <v>2</v>
      </c>
      <c r="F663" t="s">
        <v>3105</v>
      </c>
      <c r="G663">
        <v>140.5</v>
      </c>
      <c r="H663">
        <v>0.63</v>
      </c>
    </row>
    <row r="664" spans="1:8">
      <c r="A664" t="s">
        <v>7413</v>
      </c>
      <c r="B664" t="s">
        <v>166</v>
      </c>
      <c r="C664" t="s">
        <v>166</v>
      </c>
      <c r="D664" t="s">
        <v>721</v>
      </c>
      <c r="E664">
        <v>17</v>
      </c>
      <c r="F664" t="s">
        <v>3111</v>
      </c>
      <c r="G664">
        <v>37.5</v>
      </c>
      <c r="H664">
        <v>0.5625</v>
      </c>
    </row>
    <row r="665" spans="1:8">
      <c r="A665" t="s">
        <v>392</v>
      </c>
      <c r="B665" t="s">
        <v>166</v>
      </c>
      <c r="C665" t="s">
        <v>166</v>
      </c>
      <c r="D665" t="s">
        <v>721</v>
      </c>
      <c r="E665">
        <v>22</v>
      </c>
      <c r="F665" t="s">
        <v>1066</v>
      </c>
      <c r="G665">
        <v>106</v>
      </c>
      <c r="H665">
        <v>0.54</v>
      </c>
    </row>
    <row r="666" spans="1:8">
      <c r="A666" t="s">
        <v>3152</v>
      </c>
      <c r="B666" t="s">
        <v>166</v>
      </c>
      <c r="C666" t="s">
        <v>166</v>
      </c>
      <c r="D666" t="s">
        <v>721</v>
      </c>
      <c r="E666">
        <v>28</v>
      </c>
      <c r="F666" t="s">
        <v>1375</v>
      </c>
      <c r="G666">
        <v>160</v>
      </c>
      <c r="H666">
        <v>0.51300000000000001</v>
      </c>
    </row>
    <row r="667" spans="1:8">
      <c r="A667" t="s">
        <v>7414</v>
      </c>
      <c r="B667" t="s">
        <v>166</v>
      </c>
      <c r="C667" t="s">
        <v>166</v>
      </c>
      <c r="D667" t="s">
        <v>721</v>
      </c>
      <c r="E667">
        <v>51</v>
      </c>
      <c r="F667" t="s">
        <v>1277</v>
      </c>
      <c r="G667">
        <v>20</v>
      </c>
      <c r="H667">
        <v>0.40949999999999998</v>
      </c>
    </row>
    <row r="668" spans="1:8">
      <c r="A668" t="s">
        <v>7415</v>
      </c>
      <c r="B668" t="s">
        <v>166</v>
      </c>
      <c r="C668" t="s">
        <v>166</v>
      </c>
      <c r="D668" t="s">
        <v>721</v>
      </c>
      <c r="E668">
        <v>12</v>
      </c>
      <c r="F668" t="s">
        <v>1277</v>
      </c>
      <c r="G668">
        <v>74</v>
      </c>
      <c r="H668">
        <v>0.58499999999999996</v>
      </c>
    </row>
    <row r="669" spans="1:8">
      <c r="A669" t="s">
        <v>3171</v>
      </c>
      <c r="B669" t="s">
        <v>166</v>
      </c>
      <c r="C669" t="s">
        <v>166</v>
      </c>
      <c r="D669" t="s">
        <v>721</v>
      </c>
      <c r="E669">
        <v>21</v>
      </c>
      <c r="F669" t="s">
        <v>3172</v>
      </c>
      <c r="G669">
        <v>120</v>
      </c>
      <c r="H669">
        <v>0.54449999999999998</v>
      </c>
    </row>
    <row r="670" spans="1:8">
      <c r="A670" t="s">
        <v>7416</v>
      </c>
      <c r="B670" t="s">
        <v>166</v>
      </c>
      <c r="C670" t="s">
        <v>166</v>
      </c>
      <c r="D670" t="s">
        <v>721</v>
      </c>
      <c r="E670">
        <v>22</v>
      </c>
      <c r="F670" t="s">
        <v>1418</v>
      </c>
      <c r="G670">
        <v>586</v>
      </c>
      <c r="H670">
        <v>0.54</v>
      </c>
    </row>
    <row r="671" spans="1:8">
      <c r="A671" t="s">
        <v>7417</v>
      </c>
      <c r="B671" t="s">
        <v>166</v>
      </c>
      <c r="C671" t="s">
        <v>166</v>
      </c>
      <c r="D671" t="s">
        <v>721</v>
      </c>
      <c r="E671">
        <v>27</v>
      </c>
      <c r="F671" t="s">
        <v>3213</v>
      </c>
      <c r="G671">
        <v>260</v>
      </c>
      <c r="H671">
        <v>0.51749999999999996</v>
      </c>
    </row>
    <row r="672" spans="1:8">
      <c r="A672" t="s">
        <v>7418</v>
      </c>
      <c r="B672" t="s">
        <v>166</v>
      </c>
      <c r="C672" t="s">
        <v>166</v>
      </c>
      <c r="D672" t="s">
        <v>721</v>
      </c>
      <c r="E672">
        <v>17</v>
      </c>
      <c r="F672" t="s">
        <v>3224</v>
      </c>
      <c r="G672">
        <v>234</v>
      </c>
      <c r="H672">
        <v>0.5625</v>
      </c>
    </row>
    <row r="673" spans="1:8">
      <c r="A673" t="s">
        <v>7419</v>
      </c>
      <c r="B673" t="s">
        <v>166</v>
      </c>
      <c r="C673" t="s">
        <v>166</v>
      </c>
      <c r="D673" t="s">
        <v>721</v>
      </c>
      <c r="E673">
        <v>22</v>
      </c>
      <c r="F673" t="s">
        <v>3237</v>
      </c>
      <c r="G673">
        <v>100</v>
      </c>
      <c r="H673">
        <v>0.54</v>
      </c>
    </row>
    <row r="674" spans="1:8">
      <c r="A674" t="s">
        <v>7420</v>
      </c>
      <c r="B674" t="s">
        <v>166</v>
      </c>
      <c r="C674" t="s">
        <v>166</v>
      </c>
      <c r="D674" t="s">
        <v>721</v>
      </c>
      <c r="E674">
        <v>23</v>
      </c>
      <c r="F674" t="s">
        <v>3283</v>
      </c>
      <c r="G674">
        <v>76.5</v>
      </c>
      <c r="H674">
        <v>0.53549999999999998</v>
      </c>
    </row>
    <row r="675" spans="1:8">
      <c r="A675" t="s">
        <v>7421</v>
      </c>
      <c r="B675" t="s">
        <v>166</v>
      </c>
      <c r="C675" t="s">
        <v>166</v>
      </c>
      <c r="D675" t="s">
        <v>721</v>
      </c>
      <c r="E675">
        <v>8</v>
      </c>
      <c r="F675" t="s">
        <v>3283</v>
      </c>
      <c r="G675">
        <v>32.6</v>
      </c>
      <c r="H675">
        <v>0.60299999999999998</v>
      </c>
    </row>
    <row r="676" spans="1:8">
      <c r="A676" t="s">
        <v>7422</v>
      </c>
      <c r="B676" t="s">
        <v>166</v>
      </c>
      <c r="C676" t="s">
        <v>166</v>
      </c>
      <c r="D676" t="s">
        <v>721</v>
      </c>
      <c r="E676">
        <v>17</v>
      </c>
      <c r="F676" t="s">
        <v>1339</v>
      </c>
      <c r="G676">
        <v>21.6</v>
      </c>
      <c r="H676">
        <v>0.5625</v>
      </c>
    </row>
    <row r="677" spans="1:8">
      <c r="A677" t="s">
        <v>7423</v>
      </c>
      <c r="B677" t="s">
        <v>166</v>
      </c>
      <c r="C677" t="s">
        <v>166</v>
      </c>
      <c r="D677" t="s">
        <v>721</v>
      </c>
      <c r="E677">
        <v>8</v>
      </c>
      <c r="F677" t="s">
        <v>1339</v>
      </c>
      <c r="G677">
        <v>6.7</v>
      </c>
      <c r="H677">
        <v>0.60299999999999998</v>
      </c>
    </row>
    <row r="678" spans="1:8">
      <c r="A678" t="s">
        <v>7424</v>
      </c>
      <c r="B678" t="s">
        <v>166</v>
      </c>
      <c r="C678" t="s">
        <v>166</v>
      </c>
      <c r="D678" t="s">
        <v>721</v>
      </c>
      <c r="E678">
        <v>25</v>
      </c>
      <c r="F678" t="s">
        <v>3304</v>
      </c>
      <c r="G678">
        <v>48</v>
      </c>
      <c r="H678">
        <v>0.52649999999999997</v>
      </c>
    </row>
    <row r="679" spans="1:8">
      <c r="A679" t="s">
        <v>7425</v>
      </c>
      <c r="B679" t="s">
        <v>166</v>
      </c>
      <c r="C679" t="s">
        <v>166</v>
      </c>
      <c r="D679" t="s">
        <v>721</v>
      </c>
      <c r="E679">
        <v>24</v>
      </c>
      <c r="F679" t="s">
        <v>3319</v>
      </c>
      <c r="G679">
        <v>38.6</v>
      </c>
      <c r="H679">
        <v>0.53100000000000003</v>
      </c>
    </row>
    <row r="680" spans="1:8">
      <c r="A680" t="s">
        <v>7426</v>
      </c>
      <c r="B680" t="s">
        <v>166</v>
      </c>
      <c r="C680" t="s">
        <v>166</v>
      </c>
      <c r="D680" t="s">
        <v>721</v>
      </c>
      <c r="E680">
        <v>9</v>
      </c>
      <c r="F680" t="s">
        <v>3370</v>
      </c>
      <c r="G680">
        <v>56.1</v>
      </c>
      <c r="H680">
        <v>0.59850000000000003</v>
      </c>
    </row>
    <row r="681" spans="1:8">
      <c r="A681" t="s">
        <v>7427</v>
      </c>
      <c r="B681" t="s">
        <v>166</v>
      </c>
      <c r="C681" t="s">
        <v>166</v>
      </c>
      <c r="D681" t="s">
        <v>721</v>
      </c>
      <c r="E681">
        <v>13</v>
      </c>
      <c r="F681" t="s">
        <v>1397</v>
      </c>
      <c r="G681">
        <v>127</v>
      </c>
      <c r="H681">
        <v>0.58050000000000002</v>
      </c>
    </row>
    <row r="682" spans="1:8">
      <c r="A682" t="s">
        <v>7428</v>
      </c>
      <c r="B682" t="s">
        <v>166</v>
      </c>
      <c r="C682" t="s">
        <v>166</v>
      </c>
      <c r="D682" t="s">
        <v>721</v>
      </c>
      <c r="E682">
        <v>14</v>
      </c>
      <c r="F682" t="s">
        <v>3386</v>
      </c>
      <c r="G682">
        <v>407</v>
      </c>
      <c r="H682">
        <v>0.57599999999999996</v>
      </c>
    </row>
    <row r="683" spans="1:8">
      <c r="A683" t="s">
        <v>7429</v>
      </c>
      <c r="B683" t="s">
        <v>166</v>
      </c>
      <c r="C683" t="s">
        <v>166</v>
      </c>
      <c r="D683" t="s">
        <v>721</v>
      </c>
      <c r="E683">
        <v>14</v>
      </c>
      <c r="F683" t="s">
        <v>3386</v>
      </c>
      <c r="G683">
        <v>410</v>
      </c>
      <c r="H683">
        <v>0.57599999999999996</v>
      </c>
    </row>
    <row r="684" spans="1:8">
      <c r="A684" t="s">
        <v>7430</v>
      </c>
      <c r="B684" t="s">
        <v>166</v>
      </c>
      <c r="C684" t="s">
        <v>166</v>
      </c>
      <c r="D684" t="s">
        <v>721</v>
      </c>
      <c r="E684">
        <v>9</v>
      </c>
      <c r="F684" t="s">
        <v>1430</v>
      </c>
      <c r="G684">
        <v>230</v>
      </c>
      <c r="H684">
        <v>0.59850000000000003</v>
      </c>
    </row>
    <row r="685" spans="1:8">
      <c r="A685" t="s">
        <v>7431</v>
      </c>
      <c r="B685" t="s">
        <v>166</v>
      </c>
      <c r="C685" t="s">
        <v>166</v>
      </c>
      <c r="D685" t="s">
        <v>721</v>
      </c>
      <c r="E685">
        <v>15</v>
      </c>
      <c r="F685" t="s">
        <v>3413</v>
      </c>
      <c r="G685">
        <v>417</v>
      </c>
      <c r="H685">
        <v>0.57150000000000001</v>
      </c>
    </row>
    <row r="686" spans="1:8">
      <c r="A686" t="s">
        <v>7432</v>
      </c>
      <c r="B686" t="s">
        <v>166</v>
      </c>
      <c r="C686" t="s">
        <v>166</v>
      </c>
      <c r="D686" t="s">
        <v>721</v>
      </c>
      <c r="E686">
        <v>13</v>
      </c>
      <c r="F686" t="s">
        <v>3421</v>
      </c>
      <c r="G686">
        <v>69</v>
      </c>
      <c r="H686">
        <v>0.58050000000000002</v>
      </c>
    </row>
    <row r="687" spans="1:8">
      <c r="A687" t="s">
        <v>7433</v>
      </c>
      <c r="B687" t="s">
        <v>166</v>
      </c>
      <c r="C687" t="s">
        <v>166</v>
      </c>
      <c r="D687" t="s">
        <v>721</v>
      </c>
      <c r="E687">
        <v>26</v>
      </c>
      <c r="F687" t="s">
        <v>3433</v>
      </c>
      <c r="G687">
        <v>182</v>
      </c>
      <c r="H687">
        <v>0.52200000000000002</v>
      </c>
    </row>
    <row r="688" spans="1:8">
      <c r="A688" t="s">
        <v>7434</v>
      </c>
      <c r="B688" t="s">
        <v>166</v>
      </c>
      <c r="C688" t="s">
        <v>166</v>
      </c>
      <c r="D688" t="s">
        <v>721</v>
      </c>
      <c r="E688">
        <v>24</v>
      </c>
      <c r="F688" t="s">
        <v>1214</v>
      </c>
      <c r="G688">
        <v>353</v>
      </c>
      <c r="H688">
        <v>0.53100000000000003</v>
      </c>
    </row>
    <row r="689" spans="1:8">
      <c r="A689" t="s">
        <v>415</v>
      </c>
      <c r="B689" t="s">
        <v>166</v>
      </c>
      <c r="C689" t="s">
        <v>166</v>
      </c>
      <c r="D689" t="s">
        <v>721</v>
      </c>
      <c r="E689">
        <v>41</v>
      </c>
      <c r="F689" t="s">
        <v>3465</v>
      </c>
      <c r="G689">
        <v>125</v>
      </c>
      <c r="H689">
        <v>0.45450000000000002</v>
      </c>
    </row>
    <row r="690" spans="1:8">
      <c r="A690" t="s">
        <v>7435</v>
      </c>
      <c r="B690" t="s">
        <v>166</v>
      </c>
      <c r="C690" t="s">
        <v>166</v>
      </c>
      <c r="D690" t="s">
        <v>721</v>
      </c>
      <c r="E690">
        <v>14</v>
      </c>
      <c r="F690" t="s">
        <v>2773</v>
      </c>
      <c r="G690">
        <v>413</v>
      </c>
      <c r="H690">
        <v>0.57599999999999996</v>
      </c>
    </row>
    <row r="691" spans="1:8">
      <c r="A691" t="s">
        <v>7436</v>
      </c>
      <c r="B691" t="s">
        <v>166</v>
      </c>
      <c r="C691" t="s">
        <v>166</v>
      </c>
      <c r="D691" t="s">
        <v>721</v>
      </c>
      <c r="E691">
        <v>18</v>
      </c>
      <c r="F691" t="s">
        <v>2773</v>
      </c>
      <c r="G691">
        <v>108</v>
      </c>
      <c r="H691">
        <v>0.55800000000000005</v>
      </c>
    </row>
    <row r="692" spans="1:8">
      <c r="A692" t="s">
        <v>449</v>
      </c>
      <c r="B692" t="s">
        <v>166</v>
      </c>
      <c r="C692" t="s">
        <v>166</v>
      </c>
      <c r="D692" t="s">
        <v>721</v>
      </c>
      <c r="E692">
        <v>15</v>
      </c>
      <c r="F692" t="s">
        <v>3486</v>
      </c>
      <c r="G692">
        <v>800</v>
      </c>
      <c r="H692">
        <v>0.57150000000000001</v>
      </c>
    </row>
    <row r="693" spans="1:8">
      <c r="A693" t="s">
        <v>440</v>
      </c>
      <c r="B693" t="s">
        <v>166</v>
      </c>
      <c r="C693" t="s">
        <v>166</v>
      </c>
      <c r="D693" t="s">
        <v>721</v>
      </c>
      <c r="E693">
        <v>9</v>
      </c>
      <c r="F693" t="s">
        <v>952</v>
      </c>
      <c r="G693">
        <v>430</v>
      </c>
      <c r="H693">
        <v>0.59850000000000003</v>
      </c>
    </row>
    <row r="694" spans="1:8">
      <c r="A694" t="s">
        <v>412</v>
      </c>
      <c r="B694" t="s">
        <v>166</v>
      </c>
      <c r="C694" t="s">
        <v>166</v>
      </c>
      <c r="D694" t="s">
        <v>721</v>
      </c>
      <c r="E694">
        <v>12</v>
      </c>
      <c r="F694" t="s">
        <v>921</v>
      </c>
      <c r="G694">
        <v>167</v>
      </c>
      <c r="H694">
        <v>0.58499999999999996</v>
      </c>
    </row>
    <row r="695" spans="1:8">
      <c r="A695" t="s">
        <v>3519</v>
      </c>
      <c r="B695" t="s">
        <v>166</v>
      </c>
      <c r="C695" t="s">
        <v>166</v>
      </c>
      <c r="D695" t="s">
        <v>721</v>
      </c>
      <c r="E695">
        <v>24</v>
      </c>
      <c r="F695" t="s">
        <v>3521</v>
      </c>
      <c r="G695">
        <v>39</v>
      </c>
      <c r="H695">
        <v>0.53100000000000003</v>
      </c>
    </row>
    <row r="696" spans="1:8">
      <c r="A696" t="s">
        <v>7437</v>
      </c>
      <c r="B696" t="s">
        <v>166</v>
      </c>
      <c r="C696" t="s">
        <v>166</v>
      </c>
      <c r="D696" t="s">
        <v>721</v>
      </c>
      <c r="E696">
        <v>28</v>
      </c>
      <c r="F696" t="s">
        <v>3521</v>
      </c>
      <c r="G696">
        <v>35</v>
      </c>
      <c r="H696">
        <v>0.51300000000000001</v>
      </c>
    </row>
    <row r="697" spans="1:8">
      <c r="A697" t="s">
        <v>7438</v>
      </c>
      <c r="B697" t="s">
        <v>166</v>
      </c>
      <c r="C697" t="s">
        <v>166</v>
      </c>
      <c r="D697" t="s">
        <v>721</v>
      </c>
      <c r="E697">
        <v>28</v>
      </c>
      <c r="F697" t="s">
        <v>3530</v>
      </c>
      <c r="G697">
        <v>35</v>
      </c>
      <c r="H697">
        <v>0.51300000000000001</v>
      </c>
    </row>
    <row r="698" spans="1:8">
      <c r="A698" t="s">
        <v>7439</v>
      </c>
      <c r="B698" t="s">
        <v>166</v>
      </c>
      <c r="C698" t="s">
        <v>166</v>
      </c>
      <c r="D698" t="s">
        <v>721</v>
      </c>
      <c r="E698">
        <v>28</v>
      </c>
      <c r="F698" t="s">
        <v>3521</v>
      </c>
      <c r="G698">
        <v>37</v>
      </c>
      <c r="H698">
        <v>0.51300000000000001</v>
      </c>
    </row>
    <row r="699" spans="1:8">
      <c r="A699" t="s">
        <v>7440</v>
      </c>
      <c r="B699" t="s">
        <v>166</v>
      </c>
      <c r="C699" t="s">
        <v>166</v>
      </c>
      <c r="D699" t="s">
        <v>721</v>
      </c>
      <c r="E699">
        <v>48</v>
      </c>
      <c r="F699" t="s">
        <v>1418</v>
      </c>
      <c r="G699">
        <v>116</v>
      </c>
      <c r="H699">
        <v>0.42299999999999999</v>
      </c>
    </row>
    <row r="700" spans="1:8">
      <c r="A700" t="s">
        <v>7441</v>
      </c>
      <c r="B700" t="s">
        <v>166</v>
      </c>
      <c r="C700" t="s">
        <v>166</v>
      </c>
      <c r="D700" t="s">
        <v>721</v>
      </c>
      <c r="E700">
        <v>49</v>
      </c>
      <c r="F700" t="s">
        <v>1418</v>
      </c>
      <c r="G700">
        <v>116</v>
      </c>
      <c r="H700">
        <v>0.41849999999999998</v>
      </c>
    </row>
    <row r="701" spans="1:8">
      <c r="A701" t="s">
        <v>7442</v>
      </c>
      <c r="B701" t="s">
        <v>166</v>
      </c>
      <c r="C701" t="s">
        <v>166</v>
      </c>
      <c r="D701" t="s">
        <v>721</v>
      </c>
      <c r="E701">
        <v>49</v>
      </c>
      <c r="F701" t="s">
        <v>1418</v>
      </c>
      <c r="G701">
        <v>359</v>
      </c>
      <c r="H701">
        <v>0.41849999999999998</v>
      </c>
    </row>
    <row r="702" spans="1:8">
      <c r="A702" t="s">
        <v>7443</v>
      </c>
      <c r="B702" t="s">
        <v>166</v>
      </c>
      <c r="C702" t="s">
        <v>166</v>
      </c>
      <c r="D702" t="s">
        <v>721</v>
      </c>
      <c r="E702">
        <v>48</v>
      </c>
      <c r="F702" t="s">
        <v>1418</v>
      </c>
      <c r="G702">
        <v>359</v>
      </c>
      <c r="H702">
        <v>0.42299999999999999</v>
      </c>
    </row>
    <row r="703" spans="1:8">
      <c r="A703" t="s">
        <v>7444</v>
      </c>
      <c r="B703" t="s">
        <v>166</v>
      </c>
      <c r="C703" t="s">
        <v>166</v>
      </c>
      <c r="D703" t="s">
        <v>721</v>
      </c>
      <c r="E703">
        <v>12</v>
      </c>
      <c r="F703" t="s">
        <v>1418</v>
      </c>
      <c r="G703">
        <v>887</v>
      </c>
      <c r="H703">
        <v>0.58499999999999996</v>
      </c>
    </row>
    <row r="704" spans="1:8">
      <c r="A704" t="s">
        <v>7445</v>
      </c>
      <c r="B704" t="s">
        <v>166</v>
      </c>
      <c r="C704" t="s">
        <v>166</v>
      </c>
      <c r="D704" t="s">
        <v>721</v>
      </c>
      <c r="E704">
        <v>17</v>
      </c>
      <c r="F704" t="s">
        <v>3562</v>
      </c>
      <c r="G704">
        <v>497.5</v>
      </c>
      <c r="H704">
        <v>0.5625</v>
      </c>
    </row>
    <row r="705" spans="1:8">
      <c r="A705" t="s">
        <v>7446</v>
      </c>
      <c r="B705" t="s">
        <v>166</v>
      </c>
      <c r="C705" t="s">
        <v>166</v>
      </c>
      <c r="D705" t="s">
        <v>721</v>
      </c>
      <c r="E705">
        <v>25</v>
      </c>
      <c r="F705" t="s">
        <v>3562</v>
      </c>
      <c r="G705">
        <v>410</v>
      </c>
      <c r="H705">
        <v>0.52649999999999997</v>
      </c>
    </row>
    <row r="706" spans="1:8">
      <c r="A706" t="s">
        <v>7447</v>
      </c>
      <c r="B706" t="s">
        <v>166</v>
      </c>
      <c r="C706" t="s">
        <v>166</v>
      </c>
      <c r="D706" t="s">
        <v>721</v>
      </c>
      <c r="E706">
        <v>22</v>
      </c>
      <c r="F706" t="s">
        <v>3587</v>
      </c>
      <c r="G706">
        <v>434.2</v>
      </c>
      <c r="H706">
        <v>0.54</v>
      </c>
    </row>
    <row r="707" spans="1:8">
      <c r="A707" t="s">
        <v>7448</v>
      </c>
      <c r="B707" t="s">
        <v>166</v>
      </c>
      <c r="C707" t="s">
        <v>166</v>
      </c>
      <c r="D707" t="s">
        <v>721</v>
      </c>
      <c r="E707">
        <v>46</v>
      </c>
      <c r="F707" t="s">
        <v>3587</v>
      </c>
      <c r="G707">
        <v>335</v>
      </c>
      <c r="H707">
        <v>0.432</v>
      </c>
    </row>
    <row r="708" spans="1:8">
      <c r="A708" t="s">
        <v>7449</v>
      </c>
      <c r="B708" t="s">
        <v>166</v>
      </c>
      <c r="C708" t="s">
        <v>166</v>
      </c>
      <c r="D708" t="s">
        <v>721</v>
      </c>
      <c r="E708">
        <v>19</v>
      </c>
      <c r="F708" t="s">
        <v>1561</v>
      </c>
      <c r="G708">
        <v>61.13</v>
      </c>
      <c r="H708">
        <v>0.55349999999999999</v>
      </c>
    </row>
    <row r="709" spans="1:8">
      <c r="A709" t="s">
        <v>7450</v>
      </c>
      <c r="B709" t="s">
        <v>166</v>
      </c>
      <c r="C709" t="s">
        <v>166</v>
      </c>
      <c r="D709" t="s">
        <v>721</v>
      </c>
      <c r="E709">
        <v>19</v>
      </c>
      <c r="F709" t="s">
        <v>1561</v>
      </c>
      <c r="G709">
        <v>77.569999999999993</v>
      </c>
      <c r="H709">
        <v>0.55349999999999999</v>
      </c>
    </row>
    <row r="710" spans="1:8">
      <c r="A710" t="s">
        <v>7451</v>
      </c>
      <c r="B710" t="s">
        <v>166</v>
      </c>
      <c r="C710" t="s">
        <v>166</v>
      </c>
      <c r="D710" t="s">
        <v>721</v>
      </c>
      <c r="E710">
        <v>42</v>
      </c>
      <c r="F710" t="s">
        <v>1645</v>
      </c>
      <c r="G710">
        <v>79.7</v>
      </c>
      <c r="H710">
        <v>0.45</v>
      </c>
    </row>
    <row r="711" spans="1:8">
      <c r="A711" t="s">
        <v>7452</v>
      </c>
      <c r="B711" t="s">
        <v>166</v>
      </c>
      <c r="C711" t="s">
        <v>166</v>
      </c>
      <c r="D711" t="s">
        <v>721</v>
      </c>
      <c r="E711">
        <v>42</v>
      </c>
      <c r="F711" t="s">
        <v>1645</v>
      </c>
      <c r="G711">
        <v>97.9</v>
      </c>
      <c r="H711">
        <v>0.45</v>
      </c>
    </row>
    <row r="712" spans="1:8">
      <c r="A712" t="s">
        <v>7453</v>
      </c>
      <c r="B712" t="s">
        <v>166</v>
      </c>
      <c r="C712" t="s">
        <v>166</v>
      </c>
      <c r="D712" t="s">
        <v>721</v>
      </c>
      <c r="E712">
        <v>42</v>
      </c>
      <c r="F712" t="s">
        <v>1645</v>
      </c>
      <c r="G712">
        <v>97.9</v>
      </c>
      <c r="H712">
        <v>0.45</v>
      </c>
    </row>
    <row r="713" spans="1:8">
      <c r="A713" t="s">
        <v>7454</v>
      </c>
      <c r="B713" t="s">
        <v>166</v>
      </c>
      <c r="C713" t="s">
        <v>166</v>
      </c>
      <c r="D713" t="s">
        <v>721</v>
      </c>
      <c r="E713">
        <v>18</v>
      </c>
      <c r="F713" t="s">
        <v>1645</v>
      </c>
      <c r="G713">
        <v>124.9</v>
      </c>
      <c r="H713">
        <v>0.55800000000000005</v>
      </c>
    </row>
    <row r="714" spans="1:8">
      <c r="A714" t="s">
        <v>7455</v>
      </c>
      <c r="B714" t="s">
        <v>166</v>
      </c>
      <c r="C714" t="s">
        <v>166</v>
      </c>
      <c r="D714" t="s">
        <v>721</v>
      </c>
      <c r="E714">
        <v>18</v>
      </c>
      <c r="F714" t="s">
        <v>1645</v>
      </c>
      <c r="G714">
        <v>123.9</v>
      </c>
      <c r="H714">
        <v>0.55800000000000005</v>
      </c>
    </row>
    <row r="715" spans="1:8">
      <c r="A715" t="s">
        <v>7456</v>
      </c>
      <c r="B715" t="s">
        <v>166</v>
      </c>
      <c r="C715" t="s">
        <v>166</v>
      </c>
      <c r="D715" t="s">
        <v>721</v>
      </c>
      <c r="E715">
        <v>18</v>
      </c>
      <c r="F715" t="s">
        <v>1645</v>
      </c>
      <c r="G715">
        <v>127.6</v>
      </c>
      <c r="H715">
        <v>0.55800000000000005</v>
      </c>
    </row>
    <row r="716" spans="1:8">
      <c r="A716" t="s">
        <v>7457</v>
      </c>
      <c r="B716" t="s">
        <v>166</v>
      </c>
      <c r="C716" t="s">
        <v>166</v>
      </c>
      <c r="D716" t="s">
        <v>721</v>
      </c>
      <c r="E716">
        <v>17</v>
      </c>
      <c r="F716" t="s">
        <v>3638</v>
      </c>
      <c r="G716">
        <v>104.14</v>
      </c>
      <c r="H716">
        <v>0.5625</v>
      </c>
    </row>
    <row r="717" spans="1:8">
      <c r="A717" t="s">
        <v>367</v>
      </c>
      <c r="B717" t="s">
        <v>166</v>
      </c>
      <c r="C717" t="s">
        <v>166</v>
      </c>
      <c r="D717" t="s">
        <v>721</v>
      </c>
      <c r="E717">
        <v>25</v>
      </c>
      <c r="F717" t="s">
        <v>3644</v>
      </c>
      <c r="G717">
        <v>75</v>
      </c>
      <c r="H717">
        <v>0.52649999999999997</v>
      </c>
    </row>
    <row r="718" spans="1:8">
      <c r="A718" t="s">
        <v>7458</v>
      </c>
      <c r="B718" t="s">
        <v>166</v>
      </c>
      <c r="C718" t="s">
        <v>166</v>
      </c>
      <c r="D718" t="s">
        <v>721</v>
      </c>
      <c r="E718">
        <v>17</v>
      </c>
      <c r="F718" t="s">
        <v>3676</v>
      </c>
      <c r="G718">
        <v>75</v>
      </c>
      <c r="H718">
        <v>0.5625</v>
      </c>
    </row>
    <row r="719" spans="1:8">
      <c r="A719" t="s">
        <v>7459</v>
      </c>
      <c r="B719" t="s">
        <v>166</v>
      </c>
      <c r="C719" t="s">
        <v>166</v>
      </c>
      <c r="D719" t="s">
        <v>721</v>
      </c>
      <c r="E719">
        <v>17</v>
      </c>
      <c r="F719" t="s">
        <v>3676</v>
      </c>
      <c r="G719">
        <v>75</v>
      </c>
      <c r="H719">
        <v>0.5625</v>
      </c>
    </row>
    <row r="720" spans="1:8">
      <c r="A720" t="s">
        <v>7460</v>
      </c>
      <c r="B720" t="s">
        <v>166</v>
      </c>
      <c r="C720" t="s">
        <v>166</v>
      </c>
      <c r="D720" t="s">
        <v>721</v>
      </c>
      <c r="E720">
        <v>49</v>
      </c>
      <c r="F720" t="s">
        <v>1375</v>
      </c>
      <c r="G720">
        <v>383</v>
      </c>
      <c r="H720">
        <v>0.41849999999999998</v>
      </c>
    </row>
    <row r="721" spans="1:8">
      <c r="A721" t="s">
        <v>7461</v>
      </c>
      <c r="B721" t="s">
        <v>166</v>
      </c>
      <c r="C721" t="s">
        <v>166</v>
      </c>
      <c r="D721" t="s">
        <v>721</v>
      </c>
      <c r="E721">
        <v>46</v>
      </c>
      <c r="F721" t="s">
        <v>1375</v>
      </c>
      <c r="G721">
        <v>440</v>
      </c>
      <c r="H721">
        <v>0.432</v>
      </c>
    </row>
    <row r="722" spans="1:8">
      <c r="A722" t="s">
        <v>7462</v>
      </c>
      <c r="B722" t="s">
        <v>166</v>
      </c>
      <c r="C722" t="s">
        <v>166</v>
      </c>
      <c r="D722" t="s">
        <v>721</v>
      </c>
      <c r="E722">
        <v>102</v>
      </c>
      <c r="F722" t="s">
        <v>3701</v>
      </c>
      <c r="G722">
        <v>40</v>
      </c>
      <c r="H722">
        <v>0.18</v>
      </c>
    </row>
    <row r="723" spans="1:8">
      <c r="A723" t="s">
        <v>7463</v>
      </c>
      <c r="B723" t="s">
        <v>166</v>
      </c>
      <c r="C723" t="s">
        <v>166</v>
      </c>
      <c r="D723" t="s">
        <v>721</v>
      </c>
      <c r="E723">
        <v>27</v>
      </c>
      <c r="F723" t="s">
        <v>3701</v>
      </c>
      <c r="G723">
        <v>60</v>
      </c>
      <c r="H723">
        <v>0.51749999999999996</v>
      </c>
    </row>
    <row r="724" spans="1:8">
      <c r="A724" t="s">
        <v>7464</v>
      </c>
      <c r="B724" t="s">
        <v>166</v>
      </c>
      <c r="C724" t="s">
        <v>166</v>
      </c>
      <c r="D724" t="s">
        <v>721</v>
      </c>
      <c r="E724">
        <v>42</v>
      </c>
      <c r="F724" t="s">
        <v>1104</v>
      </c>
      <c r="G724">
        <v>41.2</v>
      </c>
      <c r="H724">
        <v>0.45</v>
      </c>
    </row>
    <row r="725" spans="1:8">
      <c r="A725" t="s">
        <v>387</v>
      </c>
      <c r="B725" t="s">
        <v>166</v>
      </c>
      <c r="C725" t="s">
        <v>166</v>
      </c>
      <c r="D725" t="s">
        <v>721</v>
      </c>
      <c r="E725">
        <v>12</v>
      </c>
      <c r="F725" t="s">
        <v>3719</v>
      </c>
      <c r="G725">
        <v>118.5</v>
      </c>
      <c r="H725">
        <v>0.58499999999999996</v>
      </c>
    </row>
    <row r="726" spans="1:8">
      <c r="A726" t="s">
        <v>394</v>
      </c>
      <c r="B726" t="s">
        <v>166</v>
      </c>
      <c r="C726" t="s">
        <v>166</v>
      </c>
      <c r="D726" t="s">
        <v>721</v>
      </c>
      <c r="E726">
        <v>26</v>
      </c>
      <c r="F726" t="s">
        <v>3768</v>
      </c>
      <c r="G726">
        <v>108</v>
      </c>
      <c r="H726">
        <v>0.52200000000000002</v>
      </c>
    </row>
    <row r="727" spans="1:8">
      <c r="A727" t="s">
        <v>7465</v>
      </c>
      <c r="B727" t="s">
        <v>166</v>
      </c>
      <c r="C727" t="s">
        <v>166</v>
      </c>
      <c r="D727" t="s">
        <v>721</v>
      </c>
      <c r="E727">
        <v>23</v>
      </c>
      <c r="F727" t="s">
        <v>3785</v>
      </c>
      <c r="G727">
        <v>112.1</v>
      </c>
      <c r="H727">
        <v>0.53549999999999998</v>
      </c>
    </row>
    <row r="728" spans="1:8">
      <c r="A728" t="s">
        <v>7466</v>
      </c>
      <c r="B728" t="s">
        <v>166</v>
      </c>
      <c r="C728" t="s">
        <v>166</v>
      </c>
      <c r="D728" t="s">
        <v>721</v>
      </c>
      <c r="E728">
        <v>17</v>
      </c>
      <c r="F728" t="s">
        <v>1617</v>
      </c>
      <c r="G728">
        <v>75</v>
      </c>
      <c r="H728">
        <v>0.5625</v>
      </c>
    </row>
    <row r="729" spans="1:8">
      <c r="A729" t="s">
        <v>401</v>
      </c>
      <c r="B729" t="s">
        <v>166</v>
      </c>
      <c r="C729" t="s">
        <v>166</v>
      </c>
      <c r="D729" t="s">
        <v>721</v>
      </c>
      <c r="E729">
        <v>28</v>
      </c>
      <c r="F729" t="s">
        <v>3796</v>
      </c>
      <c r="G729">
        <v>122</v>
      </c>
      <c r="H729">
        <v>0.51300000000000001</v>
      </c>
    </row>
    <row r="730" spans="1:8">
      <c r="A730" t="s">
        <v>7467</v>
      </c>
      <c r="B730" t="s">
        <v>166</v>
      </c>
      <c r="C730" t="s">
        <v>166</v>
      </c>
      <c r="D730" t="s">
        <v>721</v>
      </c>
      <c r="E730">
        <v>7</v>
      </c>
      <c r="F730" t="s">
        <v>3814</v>
      </c>
      <c r="G730">
        <v>157</v>
      </c>
      <c r="H730">
        <v>0.60750000000000004</v>
      </c>
    </row>
    <row r="731" spans="1:8">
      <c r="A731" t="s">
        <v>3821</v>
      </c>
      <c r="B731" t="s">
        <v>166</v>
      </c>
      <c r="C731" t="s">
        <v>166</v>
      </c>
      <c r="D731" t="s">
        <v>721</v>
      </c>
      <c r="E731">
        <v>7</v>
      </c>
      <c r="F731" t="s">
        <v>3823</v>
      </c>
      <c r="G731">
        <v>100</v>
      </c>
      <c r="H731">
        <v>0.60750000000000004</v>
      </c>
    </row>
    <row r="732" spans="1:8">
      <c r="A732" t="s">
        <v>7468</v>
      </c>
      <c r="B732" t="s">
        <v>166</v>
      </c>
      <c r="C732" t="s">
        <v>166</v>
      </c>
      <c r="D732" t="s">
        <v>721</v>
      </c>
      <c r="E732">
        <v>12</v>
      </c>
      <c r="F732" t="s">
        <v>3839</v>
      </c>
      <c r="G732">
        <v>846</v>
      </c>
      <c r="H732">
        <v>0.58499999999999996</v>
      </c>
    </row>
    <row r="733" spans="1:8">
      <c r="A733" t="s">
        <v>7469</v>
      </c>
      <c r="B733" t="s">
        <v>166</v>
      </c>
      <c r="C733" t="s">
        <v>166</v>
      </c>
      <c r="D733" t="s">
        <v>721</v>
      </c>
      <c r="E733">
        <v>11</v>
      </c>
      <c r="F733" t="s">
        <v>1375</v>
      </c>
      <c r="G733">
        <v>561</v>
      </c>
      <c r="H733">
        <v>0.58950000000000002</v>
      </c>
    </row>
    <row r="734" spans="1:8">
      <c r="A734" t="s">
        <v>7470</v>
      </c>
      <c r="B734" t="s">
        <v>166</v>
      </c>
      <c r="C734" t="s">
        <v>166</v>
      </c>
      <c r="D734" t="s">
        <v>721</v>
      </c>
      <c r="E734">
        <v>49</v>
      </c>
      <c r="F734" t="s">
        <v>1418</v>
      </c>
      <c r="G734">
        <v>55</v>
      </c>
      <c r="H734">
        <v>0.41849999999999998</v>
      </c>
    </row>
    <row r="735" spans="1:8">
      <c r="A735" t="s">
        <v>7471</v>
      </c>
      <c r="B735" t="s">
        <v>166</v>
      </c>
      <c r="C735" t="s">
        <v>166</v>
      </c>
      <c r="D735" t="s">
        <v>721</v>
      </c>
      <c r="E735">
        <v>49</v>
      </c>
      <c r="F735" t="s">
        <v>1418</v>
      </c>
      <c r="G735">
        <v>55</v>
      </c>
      <c r="H735">
        <v>0.41849999999999998</v>
      </c>
    </row>
    <row r="736" spans="1:8">
      <c r="A736" t="s">
        <v>7472</v>
      </c>
      <c r="B736" t="s">
        <v>166</v>
      </c>
      <c r="C736" t="s">
        <v>166</v>
      </c>
      <c r="D736" t="s">
        <v>721</v>
      </c>
      <c r="E736">
        <v>49</v>
      </c>
      <c r="F736" t="s">
        <v>1418</v>
      </c>
      <c r="G736">
        <v>355</v>
      </c>
      <c r="H736">
        <v>0.41849999999999998</v>
      </c>
    </row>
    <row r="737" spans="1:8">
      <c r="A737" t="s">
        <v>7473</v>
      </c>
      <c r="B737" t="s">
        <v>166</v>
      </c>
      <c r="C737" t="s">
        <v>166</v>
      </c>
      <c r="D737" t="s">
        <v>721</v>
      </c>
      <c r="E737">
        <v>49</v>
      </c>
      <c r="F737" t="s">
        <v>1418</v>
      </c>
      <c r="G737">
        <v>355</v>
      </c>
      <c r="H737">
        <v>0.41849999999999998</v>
      </c>
    </row>
    <row r="738" spans="1:8">
      <c r="A738" t="s">
        <v>7474</v>
      </c>
      <c r="B738" t="s">
        <v>166</v>
      </c>
      <c r="C738" t="s">
        <v>166</v>
      </c>
      <c r="D738" t="s">
        <v>721</v>
      </c>
      <c r="E738">
        <v>17</v>
      </c>
      <c r="F738" t="s">
        <v>3902</v>
      </c>
      <c r="G738">
        <v>88.019000000000005</v>
      </c>
      <c r="H738">
        <v>0.5625</v>
      </c>
    </row>
    <row r="739" spans="1:8">
      <c r="A739" t="s">
        <v>7475</v>
      </c>
      <c r="B739" t="s">
        <v>166</v>
      </c>
      <c r="C739" t="s">
        <v>166</v>
      </c>
      <c r="D739" t="s">
        <v>721</v>
      </c>
      <c r="E739">
        <v>21</v>
      </c>
      <c r="F739" t="s">
        <v>2773</v>
      </c>
      <c r="G739">
        <v>15.8</v>
      </c>
      <c r="H739">
        <v>0.54449999999999998</v>
      </c>
    </row>
    <row r="740" spans="1:8">
      <c r="A740" t="s">
        <v>7476</v>
      </c>
      <c r="B740" t="s">
        <v>166</v>
      </c>
      <c r="C740" t="s">
        <v>166</v>
      </c>
      <c r="D740" t="s">
        <v>721</v>
      </c>
      <c r="E740">
        <v>19</v>
      </c>
      <c r="F740" t="s">
        <v>970</v>
      </c>
      <c r="G740">
        <v>11.96</v>
      </c>
      <c r="H740">
        <v>0.55349999999999999</v>
      </c>
    </row>
    <row r="741" spans="1:8">
      <c r="A741" t="s">
        <v>7477</v>
      </c>
      <c r="B741" t="s">
        <v>166</v>
      </c>
      <c r="C741" t="s">
        <v>166</v>
      </c>
      <c r="D741" t="s">
        <v>721</v>
      </c>
      <c r="E741">
        <v>29</v>
      </c>
      <c r="F741" t="s">
        <v>4147</v>
      </c>
      <c r="G741">
        <v>13.11</v>
      </c>
      <c r="H741">
        <v>0.50849999999999995</v>
      </c>
    </row>
    <row r="742" spans="1:8">
      <c r="A742" t="s">
        <v>7478</v>
      </c>
      <c r="B742" t="s">
        <v>166</v>
      </c>
      <c r="C742" t="s">
        <v>166</v>
      </c>
      <c r="D742" t="s">
        <v>721</v>
      </c>
      <c r="E742">
        <v>20</v>
      </c>
      <c r="F742" t="s">
        <v>4180</v>
      </c>
      <c r="G742">
        <v>14.8</v>
      </c>
      <c r="H742">
        <v>0.54900000000000004</v>
      </c>
    </row>
    <row r="743" spans="1:8">
      <c r="A743" t="s">
        <v>7479</v>
      </c>
      <c r="B743" t="s">
        <v>166</v>
      </c>
      <c r="C743" t="s">
        <v>166</v>
      </c>
      <c r="D743" t="s">
        <v>721</v>
      </c>
      <c r="E743">
        <v>9</v>
      </c>
      <c r="F743" t="s">
        <v>1165</v>
      </c>
      <c r="G743">
        <v>47</v>
      </c>
      <c r="H743">
        <v>0.59850000000000003</v>
      </c>
    </row>
    <row r="744" spans="1:8">
      <c r="A744" t="s">
        <v>4264</v>
      </c>
      <c r="B744" t="s">
        <v>166</v>
      </c>
      <c r="C744" t="s">
        <v>166</v>
      </c>
      <c r="D744" t="s">
        <v>721</v>
      </c>
      <c r="E744">
        <v>22</v>
      </c>
      <c r="F744" t="s">
        <v>4265</v>
      </c>
      <c r="G744">
        <v>13</v>
      </c>
      <c r="H744">
        <v>0.54</v>
      </c>
    </row>
    <row r="745" spans="1:8">
      <c r="A745" t="s">
        <v>7480</v>
      </c>
      <c r="B745" t="s">
        <v>166</v>
      </c>
      <c r="C745" t="s">
        <v>166</v>
      </c>
      <c r="D745" t="s">
        <v>721</v>
      </c>
      <c r="E745">
        <v>30</v>
      </c>
      <c r="F745" t="s">
        <v>4372</v>
      </c>
      <c r="G745">
        <v>11.4</v>
      </c>
      <c r="H745">
        <v>0.504</v>
      </c>
    </row>
    <row r="746" spans="1:8">
      <c r="A746" t="s">
        <v>7481</v>
      </c>
      <c r="B746" t="s">
        <v>166</v>
      </c>
      <c r="C746" t="s">
        <v>166</v>
      </c>
      <c r="D746" t="s">
        <v>721</v>
      </c>
      <c r="E746">
        <v>9</v>
      </c>
      <c r="F746" t="s">
        <v>4372</v>
      </c>
      <c r="G746">
        <v>27.4</v>
      </c>
      <c r="H746">
        <v>0.59850000000000003</v>
      </c>
    </row>
    <row r="747" spans="1:8">
      <c r="A747" t="s">
        <v>7482</v>
      </c>
      <c r="B747" t="s">
        <v>166</v>
      </c>
      <c r="C747" t="s">
        <v>166</v>
      </c>
      <c r="D747" t="s">
        <v>721</v>
      </c>
      <c r="E747">
        <v>6</v>
      </c>
      <c r="F747" t="s">
        <v>3237</v>
      </c>
      <c r="G747">
        <v>595</v>
      </c>
      <c r="H747">
        <v>0.61199999999999999</v>
      </c>
    </row>
    <row r="748" spans="1:8">
      <c r="A748" t="s">
        <v>7483</v>
      </c>
      <c r="B748" t="s">
        <v>166</v>
      </c>
      <c r="C748" t="s">
        <v>166</v>
      </c>
      <c r="D748" t="s">
        <v>721</v>
      </c>
      <c r="E748">
        <v>6</v>
      </c>
      <c r="F748" t="s">
        <v>1349</v>
      </c>
      <c r="G748">
        <v>78</v>
      </c>
      <c r="H748">
        <v>0.61199999999999999</v>
      </c>
    </row>
    <row r="749" spans="1:8">
      <c r="A749" t="s">
        <v>7484</v>
      </c>
      <c r="B749" t="s">
        <v>166</v>
      </c>
      <c r="C749" t="s">
        <v>166</v>
      </c>
      <c r="D749" t="s">
        <v>721</v>
      </c>
      <c r="E749">
        <v>6</v>
      </c>
      <c r="F749" t="s">
        <v>4434</v>
      </c>
      <c r="G749">
        <v>444.5</v>
      </c>
      <c r="H749">
        <v>0.61199999999999999</v>
      </c>
    </row>
    <row r="750" spans="1:8">
      <c r="A750" t="s">
        <v>7485</v>
      </c>
      <c r="B750" t="s">
        <v>225</v>
      </c>
      <c r="C750" t="s">
        <v>123</v>
      </c>
      <c r="D750" t="s">
        <v>721</v>
      </c>
      <c r="E750">
        <v>36</v>
      </c>
      <c r="F750" t="s">
        <v>4560</v>
      </c>
      <c r="G750">
        <v>1410</v>
      </c>
      <c r="H750">
        <v>0.33</v>
      </c>
    </row>
    <row r="751" spans="1:8">
      <c r="A751" t="s">
        <v>7486</v>
      </c>
      <c r="B751" t="s">
        <v>225</v>
      </c>
      <c r="C751" t="s">
        <v>123</v>
      </c>
      <c r="D751" t="s">
        <v>721</v>
      </c>
      <c r="E751">
        <v>37</v>
      </c>
      <c r="F751" t="s">
        <v>4560</v>
      </c>
      <c r="G751">
        <v>1360</v>
      </c>
      <c r="H751">
        <v>0.33</v>
      </c>
    </row>
    <row r="752" spans="1:8">
      <c r="A752" t="s">
        <v>7487</v>
      </c>
      <c r="B752" t="s">
        <v>225</v>
      </c>
      <c r="C752" t="s">
        <v>123</v>
      </c>
      <c r="D752" t="s">
        <v>721</v>
      </c>
      <c r="E752">
        <v>34</v>
      </c>
      <c r="F752" t="s">
        <v>4560</v>
      </c>
      <c r="G752">
        <v>1410</v>
      </c>
      <c r="H752">
        <v>0.33</v>
      </c>
    </row>
    <row r="753" spans="1:8">
      <c r="A753" t="s">
        <v>7488</v>
      </c>
      <c r="B753" t="s">
        <v>225</v>
      </c>
      <c r="C753" t="s">
        <v>123</v>
      </c>
      <c r="D753" t="s">
        <v>721</v>
      </c>
      <c r="E753">
        <v>38</v>
      </c>
      <c r="F753" t="s">
        <v>1955</v>
      </c>
      <c r="G753">
        <v>1288</v>
      </c>
      <c r="H753">
        <v>0.33</v>
      </c>
    </row>
    <row r="754" spans="1:8">
      <c r="A754" t="s">
        <v>7489</v>
      </c>
      <c r="B754" t="s">
        <v>225</v>
      </c>
      <c r="C754" t="s">
        <v>123</v>
      </c>
      <c r="D754" t="s">
        <v>721</v>
      </c>
      <c r="E754">
        <v>34</v>
      </c>
      <c r="F754" t="s">
        <v>1955</v>
      </c>
      <c r="G754">
        <v>1336</v>
      </c>
      <c r="H754">
        <v>0.33</v>
      </c>
    </row>
    <row r="755" spans="1:8">
      <c r="A755" t="s">
        <v>7490</v>
      </c>
      <c r="B755" t="s">
        <v>225</v>
      </c>
      <c r="C755" t="s">
        <v>123</v>
      </c>
      <c r="D755" t="s">
        <v>721</v>
      </c>
      <c r="E755">
        <v>33</v>
      </c>
      <c r="F755" t="s">
        <v>1214</v>
      </c>
      <c r="G755">
        <v>1310</v>
      </c>
      <c r="H755">
        <v>0.33</v>
      </c>
    </row>
    <row r="756" spans="1:8">
      <c r="A756" t="s">
        <v>4608</v>
      </c>
      <c r="B756" t="s">
        <v>622</v>
      </c>
      <c r="C756" t="s">
        <v>622</v>
      </c>
      <c r="D756" t="s">
        <v>721</v>
      </c>
      <c r="E756">
        <v>45</v>
      </c>
      <c r="F756" t="s">
        <v>1243</v>
      </c>
      <c r="G756">
        <v>184</v>
      </c>
      <c r="H756">
        <v>0.32019999999999998</v>
      </c>
    </row>
    <row r="757" spans="1:8">
      <c r="A757" t="s">
        <v>4612</v>
      </c>
      <c r="B757" t="s">
        <v>622</v>
      </c>
      <c r="C757" t="s">
        <v>622</v>
      </c>
      <c r="D757" t="s">
        <v>721</v>
      </c>
      <c r="E757">
        <v>51</v>
      </c>
      <c r="F757" t="s">
        <v>1243</v>
      </c>
      <c r="G757">
        <v>34</v>
      </c>
      <c r="H757">
        <v>0.30459999999999998</v>
      </c>
    </row>
    <row r="758" spans="1:8">
      <c r="A758" t="s">
        <v>7491</v>
      </c>
      <c r="B758" t="s">
        <v>622</v>
      </c>
      <c r="C758" t="s">
        <v>622</v>
      </c>
      <c r="D758" t="s">
        <v>721</v>
      </c>
      <c r="E758">
        <v>47</v>
      </c>
      <c r="F758" t="s">
        <v>1288</v>
      </c>
      <c r="G758">
        <v>86</v>
      </c>
      <c r="H758">
        <v>0.315</v>
      </c>
    </row>
    <row r="759" spans="1:8">
      <c r="A759" t="s">
        <v>7492</v>
      </c>
      <c r="B759" t="s">
        <v>622</v>
      </c>
      <c r="C759" t="s">
        <v>622</v>
      </c>
      <c r="D759" t="s">
        <v>721</v>
      </c>
      <c r="E759">
        <v>50</v>
      </c>
      <c r="F759" t="s">
        <v>3237</v>
      </c>
      <c r="G759">
        <v>86.2</v>
      </c>
      <c r="H759">
        <v>0.30719999999999997</v>
      </c>
    </row>
    <row r="760" spans="1:8">
      <c r="A760" t="s">
        <v>4625</v>
      </c>
      <c r="B760" t="s">
        <v>622</v>
      </c>
      <c r="C760" t="s">
        <v>622</v>
      </c>
      <c r="D760" t="s">
        <v>721</v>
      </c>
      <c r="E760">
        <v>11</v>
      </c>
      <c r="F760" t="s">
        <v>4626</v>
      </c>
      <c r="G760">
        <v>24.8</v>
      </c>
      <c r="H760">
        <v>0.39710000000000001</v>
      </c>
    </row>
    <row r="761" spans="1:8">
      <c r="A761" t="s">
        <v>4629</v>
      </c>
      <c r="B761" t="s">
        <v>622</v>
      </c>
      <c r="C761" t="s">
        <v>622</v>
      </c>
      <c r="D761" t="s">
        <v>721</v>
      </c>
      <c r="E761">
        <v>27</v>
      </c>
      <c r="F761" t="s">
        <v>1066</v>
      </c>
      <c r="G761">
        <v>17</v>
      </c>
      <c r="H761">
        <v>0.3795</v>
      </c>
    </row>
    <row r="762" spans="1:8">
      <c r="A762" t="s">
        <v>4635</v>
      </c>
      <c r="B762" t="s">
        <v>622</v>
      </c>
      <c r="C762" t="s">
        <v>622</v>
      </c>
      <c r="D762" t="s">
        <v>721</v>
      </c>
      <c r="E762">
        <v>28</v>
      </c>
      <c r="F762" t="s">
        <v>1066</v>
      </c>
      <c r="G762">
        <v>120</v>
      </c>
      <c r="H762">
        <v>0.3644</v>
      </c>
    </row>
    <row r="763" spans="1:8">
      <c r="A763" t="s">
        <v>7493</v>
      </c>
      <c r="B763" t="s">
        <v>622</v>
      </c>
      <c r="C763" t="s">
        <v>622</v>
      </c>
      <c r="D763" t="s">
        <v>721</v>
      </c>
      <c r="E763">
        <v>49</v>
      </c>
      <c r="F763" t="s">
        <v>1375</v>
      </c>
      <c r="G763">
        <v>386</v>
      </c>
      <c r="H763">
        <v>0.3553</v>
      </c>
    </row>
    <row r="764" spans="1:8">
      <c r="A764" t="s">
        <v>7494</v>
      </c>
      <c r="B764" t="s">
        <v>622</v>
      </c>
      <c r="C764" t="s">
        <v>622</v>
      </c>
      <c r="D764" t="s">
        <v>721</v>
      </c>
      <c r="E764">
        <v>48</v>
      </c>
      <c r="F764" t="s">
        <v>1375</v>
      </c>
      <c r="G764">
        <v>386</v>
      </c>
      <c r="H764">
        <v>0.35639999999999999</v>
      </c>
    </row>
    <row r="765" spans="1:8">
      <c r="A765" t="s">
        <v>7495</v>
      </c>
      <c r="B765" t="s">
        <v>622</v>
      </c>
      <c r="C765" t="s">
        <v>622</v>
      </c>
      <c r="D765" t="s">
        <v>721</v>
      </c>
      <c r="E765">
        <v>40</v>
      </c>
      <c r="F765" t="s">
        <v>4653</v>
      </c>
      <c r="G765">
        <v>23.4</v>
      </c>
      <c r="H765">
        <v>0.3332</v>
      </c>
    </row>
    <row r="766" spans="1:8">
      <c r="A766" t="s">
        <v>7496</v>
      </c>
      <c r="B766" t="s">
        <v>622</v>
      </c>
      <c r="C766" t="s">
        <v>622</v>
      </c>
      <c r="D766" t="s">
        <v>721</v>
      </c>
      <c r="E766">
        <v>40</v>
      </c>
      <c r="F766" t="s">
        <v>4653</v>
      </c>
      <c r="G766">
        <v>23.4</v>
      </c>
      <c r="H766">
        <v>0.3332</v>
      </c>
    </row>
    <row r="767" spans="1:8">
      <c r="A767" t="s">
        <v>7497</v>
      </c>
      <c r="B767" t="s">
        <v>622</v>
      </c>
      <c r="C767" t="s">
        <v>622</v>
      </c>
      <c r="D767" t="s">
        <v>721</v>
      </c>
      <c r="E767">
        <v>40</v>
      </c>
      <c r="F767" t="s">
        <v>4653</v>
      </c>
      <c r="G767">
        <v>23.4</v>
      </c>
      <c r="H767">
        <v>0.3332</v>
      </c>
    </row>
    <row r="768" spans="1:8">
      <c r="A768" t="s">
        <v>7498</v>
      </c>
      <c r="B768" t="s">
        <v>622</v>
      </c>
      <c r="C768" t="s">
        <v>622</v>
      </c>
      <c r="D768" t="s">
        <v>721</v>
      </c>
      <c r="E768">
        <v>40</v>
      </c>
      <c r="F768" t="s">
        <v>4653</v>
      </c>
      <c r="G768">
        <v>23.4</v>
      </c>
      <c r="H768">
        <v>0.3332</v>
      </c>
    </row>
    <row r="769" spans="1:8">
      <c r="A769" t="s">
        <v>7499</v>
      </c>
      <c r="B769" t="s">
        <v>622</v>
      </c>
      <c r="C769" t="s">
        <v>622</v>
      </c>
      <c r="D769" t="s">
        <v>721</v>
      </c>
      <c r="E769">
        <v>27</v>
      </c>
      <c r="F769" t="s">
        <v>4665</v>
      </c>
      <c r="G769">
        <v>45</v>
      </c>
      <c r="H769">
        <v>0.3795</v>
      </c>
    </row>
    <row r="770" spans="1:8">
      <c r="A770" t="s">
        <v>7500</v>
      </c>
      <c r="B770" t="s">
        <v>622</v>
      </c>
      <c r="C770" t="s">
        <v>622</v>
      </c>
      <c r="D770" t="s">
        <v>721</v>
      </c>
      <c r="E770">
        <v>27</v>
      </c>
      <c r="F770" t="s">
        <v>4665</v>
      </c>
      <c r="G770">
        <v>25</v>
      </c>
      <c r="H770">
        <v>0.3795</v>
      </c>
    </row>
    <row r="771" spans="1:8">
      <c r="A771" t="s">
        <v>4670</v>
      </c>
      <c r="B771" t="s">
        <v>622</v>
      </c>
      <c r="C771" t="s">
        <v>622</v>
      </c>
      <c r="D771" t="s">
        <v>721</v>
      </c>
      <c r="E771">
        <v>18</v>
      </c>
      <c r="F771" t="s">
        <v>4670</v>
      </c>
      <c r="G771">
        <v>97.1</v>
      </c>
      <c r="H771">
        <v>0.38</v>
      </c>
    </row>
    <row r="772" spans="1:8">
      <c r="A772" t="s">
        <v>630</v>
      </c>
      <c r="B772" t="s">
        <v>622</v>
      </c>
      <c r="C772" t="s">
        <v>622</v>
      </c>
      <c r="D772" t="s">
        <v>721</v>
      </c>
      <c r="E772">
        <v>25</v>
      </c>
      <c r="F772" t="s">
        <v>3530</v>
      </c>
      <c r="G772">
        <v>92.5</v>
      </c>
      <c r="H772">
        <v>0.38</v>
      </c>
    </row>
    <row r="773" spans="1:8">
      <c r="A773" t="s">
        <v>7501</v>
      </c>
      <c r="B773" t="s">
        <v>622</v>
      </c>
      <c r="C773" t="s">
        <v>622</v>
      </c>
      <c r="D773" t="s">
        <v>721</v>
      </c>
      <c r="E773">
        <v>51</v>
      </c>
      <c r="F773" t="s">
        <v>1214</v>
      </c>
      <c r="G773">
        <v>77.400000000000006</v>
      </c>
      <c r="H773">
        <v>0.30459999999999998</v>
      </c>
    </row>
    <row r="774" spans="1:8">
      <c r="A774" t="s">
        <v>7502</v>
      </c>
      <c r="B774" t="s">
        <v>622</v>
      </c>
      <c r="C774" t="s">
        <v>622</v>
      </c>
      <c r="D774" t="s">
        <v>721</v>
      </c>
      <c r="E774">
        <v>47</v>
      </c>
      <c r="F774" t="s">
        <v>1214</v>
      </c>
      <c r="G774">
        <v>85</v>
      </c>
      <c r="H774">
        <v>0.38</v>
      </c>
    </row>
    <row r="775" spans="1:8">
      <c r="A775" t="s">
        <v>7503</v>
      </c>
      <c r="B775" t="s">
        <v>622</v>
      </c>
      <c r="C775" t="s">
        <v>622</v>
      </c>
      <c r="D775" t="s">
        <v>721</v>
      </c>
      <c r="E775">
        <v>47</v>
      </c>
      <c r="F775" t="s">
        <v>1214</v>
      </c>
      <c r="G775">
        <v>263.5</v>
      </c>
      <c r="H775">
        <v>0.38</v>
      </c>
    </row>
    <row r="776" spans="1:8">
      <c r="A776" t="s">
        <v>629</v>
      </c>
      <c r="B776" t="s">
        <v>622</v>
      </c>
      <c r="C776" t="s">
        <v>622</v>
      </c>
      <c r="D776" t="s">
        <v>721</v>
      </c>
      <c r="E776">
        <v>50</v>
      </c>
      <c r="F776" t="s">
        <v>1375</v>
      </c>
      <c r="G776">
        <v>88</v>
      </c>
      <c r="H776">
        <v>0.35420000000000001</v>
      </c>
    </row>
    <row r="777" spans="1:8">
      <c r="A777" t="s">
        <v>627</v>
      </c>
      <c r="B777" t="s">
        <v>622</v>
      </c>
      <c r="C777" t="s">
        <v>622</v>
      </c>
      <c r="D777" t="s">
        <v>721</v>
      </c>
      <c r="E777">
        <v>49</v>
      </c>
      <c r="F777" t="s">
        <v>1375</v>
      </c>
      <c r="G777">
        <v>87</v>
      </c>
      <c r="H777">
        <v>0.3553</v>
      </c>
    </row>
    <row r="778" spans="1:8">
      <c r="A778" t="s">
        <v>7504</v>
      </c>
      <c r="B778" t="s">
        <v>622</v>
      </c>
      <c r="C778" t="s">
        <v>622</v>
      </c>
      <c r="D778" t="s">
        <v>721</v>
      </c>
      <c r="E778">
        <v>50</v>
      </c>
      <c r="F778" t="s">
        <v>4701</v>
      </c>
      <c r="G778">
        <v>28</v>
      </c>
      <c r="H778">
        <v>0.35420000000000001</v>
      </c>
    </row>
    <row r="779" spans="1:8">
      <c r="A779" t="s">
        <v>7505</v>
      </c>
      <c r="B779" t="s">
        <v>622</v>
      </c>
      <c r="C779" t="s">
        <v>622</v>
      </c>
      <c r="D779" t="s">
        <v>721</v>
      </c>
      <c r="E779">
        <v>28</v>
      </c>
      <c r="F779" t="s">
        <v>4701</v>
      </c>
      <c r="G779">
        <v>34.5</v>
      </c>
      <c r="H779">
        <v>0.37840000000000001</v>
      </c>
    </row>
    <row r="780" spans="1:8">
      <c r="A780" t="s">
        <v>7506</v>
      </c>
      <c r="B780" t="s">
        <v>622</v>
      </c>
      <c r="C780" t="s">
        <v>622</v>
      </c>
      <c r="D780" t="s">
        <v>721</v>
      </c>
      <c r="E780">
        <v>24</v>
      </c>
      <c r="F780" t="s">
        <v>4701</v>
      </c>
      <c r="G780">
        <v>106</v>
      </c>
      <c r="H780">
        <v>0.38279999999999997</v>
      </c>
    </row>
    <row r="781" spans="1:8">
      <c r="A781" t="s">
        <v>7507</v>
      </c>
      <c r="B781" t="s">
        <v>622</v>
      </c>
      <c r="C781" t="s">
        <v>622</v>
      </c>
      <c r="D781" t="s">
        <v>721</v>
      </c>
      <c r="E781">
        <v>24</v>
      </c>
      <c r="F781" t="s">
        <v>4701</v>
      </c>
      <c r="G781">
        <v>106</v>
      </c>
      <c r="H781">
        <v>0.38279999999999997</v>
      </c>
    </row>
    <row r="782" spans="1:8">
      <c r="A782" t="s">
        <v>7508</v>
      </c>
      <c r="B782" t="s">
        <v>622</v>
      </c>
      <c r="C782" t="s">
        <v>622</v>
      </c>
      <c r="D782" t="s">
        <v>721</v>
      </c>
      <c r="E782">
        <v>11</v>
      </c>
      <c r="F782" t="s">
        <v>4701</v>
      </c>
      <c r="G782">
        <v>59</v>
      </c>
      <c r="H782">
        <v>0.39710000000000001</v>
      </c>
    </row>
    <row r="783" spans="1:8">
      <c r="A783" t="s">
        <v>7509</v>
      </c>
      <c r="B783" t="s">
        <v>622</v>
      </c>
      <c r="C783" t="s">
        <v>622</v>
      </c>
      <c r="D783" t="s">
        <v>721</v>
      </c>
      <c r="E783">
        <v>48</v>
      </c>
      <c r="F783" t="s">
        <v>1214</v>
      </c>
      <c r="G783">
        <v>23.3</v>
      </c>
      <c r="H783">
        <v>0.35639999999999999</v>
      </c>
    </row>
    <row r="784" spans="1:8">
      <c r="A784" t="s">
        <v>7510</v>
      </c>
      <c r="B784" t="s">
        <v>622</v>
      </c>
      <c r="C784" t="s">
        <v>622</v>
      </c>
      <c r="D784" t="s">
        <v>721</v>
      </c>
      <c r="E784">
        <v>48</v>
      </c>
      <c r="F784" t="s">
        <v>1214</v>
      </c>
      <c r="G784">
        <v>23.3</v>
      </c>
      <c r="H784">
        <v>0.35639999999999999</v>
      </c>
    </row>
    <row r="785" spans="1:8">
      <c r="A785" t="s">
        <v>7511</v>
      </c>
      <c r="B785" t="s">
        <v>622</v>
      </c>
      <c r="C785" t="s">
        <v>622</v>
      </c>
      <c r="D785" t="s">
        <v>721</v>
      </c>
      <c r="E785">
        <v>48</v>
      </c>
      <c r="F785" t="s">
        <v>1214</v>
      </c>
      <c r="G785">
        <v>23.3</v>
      </c>
      <c r="H785">
        <v>0.35639999999999999</v>
      </c>
    </row>
    <row r="786" spans="1:8">
      <c r="A786" t="s">
        <v>4729</v>
      </c>
      <c r="B786" t="s">
        <v>622</v>
      </c>
      <c r="C786" t="s">
        <v>622</v>
      </c>
      <c r="D786" t="s">
        <v>721</v>
      </c>
      <c r="E786">
        <v>48</v>
      </c>
      <c r="F786" t="s">
        <v>1375</v>
      </c>
      <c r="G786">
        <v>415</v>
      </c>
      <c r="H786">
        <v>0.35639999999999999</v>
      </c>
    </row>
    <row r="787" spans="1:8">
      <c r="A787" t="s">
        <v>7512</v>
      </c>
      <c r="B787" t="s">
        <v>622</v>
      </c>
      <c r="C787" t="s">
        <v>622</v>
      </c>
      <c r="D787" t="s">
        <v>721</v>
      </c>
      <c r="E787">
        <v>41</v>
      </c>
      <c r="F787" t="s">
        <v>1214</v>
      </c>
      <c r="G787">
        <v>136</v>
      </c>
      <c r="H787">
        <v>0.3306</v>
      </c>
    </row>
    <row r="788" spans="1:8">
      <c r="A788" t="s">
        <v>7513</v>
      </c>
      <c r="B788" t="s">
        <v>622</v>
      </c>
      <c r="C788" t="s">
        <v>622</v>
      </c>
      <c r="D788" t="s">
        <v>721</v>
      </c>
      <c r="E788">
        <v>34</v>
      </c>
      <c r="F788" t="s">
        <v>4738</v>
      </c>
      <c r="G788">
        <v>24</v>
      </c>
      <c r="H788">
        <v>0.3488</v>
      </c>
    </row>
    <row r="789" spans="1:8">
      <c r="A789" t="s">
        <v>7514</v>
      </c>
      <c r="B789" t="s">
        <v>622</v>
      </c>
      <c r="C789" t="s">
        <v>622</v>
      </c>
      <c r="D789" t="s">
        <v>721</v>
      </c>
      <c r="E789">
        <v>44</v>
      </c>
      <c r="F789" t="s">
        <v>4738</v>
      </c>
      <c r="G789">
        <v>10.5</v>
      </c>
      <c r="H789">
        <v>0.36080000000000001</v>
      </c>
    </row>
    <row r="790" spans="1:8">
      <c r="A790" t="s">
        <v>7515</v>
      </c>
      <c r="B790" t="s">
        <v>622</v>
      </c>
      <c r="C790" t="s">
        <v>622</v>
      </c>
      <c r="D790" t="s">
        <v>721</v>
      </c>
      <c r="E790">
        <v>50</v>
      </c>
      <c r="F790" t="s">
        <v>4750</v>
      </c>
      <c r="G790">
        <v>50.5</v>
      </c>
      <c r="H790">
        <v>0.30719999999999997</v>
      </c>
    </row>
    <row r="791" spans="1:8">
      <c r="A791" t="s">
        <v>7516</v>
      </c>
      <c r="B791" t="s">
        <v>622</v>
      </c>
      <c r="C791" t="s">
        <v>622</v>
      </c>
      <c r="D791" t="s">
        <v>721</v>
      </c>
      <c r="E791">
        <v>50</v>
      </c>
      <c r="F791" t="s">
        <v>4750</v>
      </c>
      <c r="G791">
        <v>50.5</v>
      </c>
      <c r="H791">
        <v>0.30719999999999997</v>
      </c>
    </row>
    <row r="792" spans="1:8">
      <c r="A792" t="s">
        <v>7517</v>
      </c>
      <c r="B792" t="s">
        <v>622</v>
      </c>
      <c r="C792" t="s">
        <v>622</v>
      </c>
      <c r="D792" t="s">
        <v>721</v>
      </c>
      <c r="E792">
        <v>49</v>
      </c>
      <c r="F792" t="s">
        <v>1375</v>
      </c>
      <c r="G792">
        <v>56</v>
      </c>
      <c r="H792">
        <v>0.30980000000000002</v>
      </c>
    </row>
    <row r="793" spans="1:8">
      <c r="A793" t="s">
        <v>7518</v>
      </c>
      <c r="B793" t="s">
        <v>622</v>
      </c>
      <c r="C793" t="s">
        <v>622</v>
      </c>
      <c r="D793" t="s">
        <v>721</v>
      </c>
      <c r="E793">
        <v>14</v>
      </c>
      <c r="F793" t="s">
        <v>3902</v>
      </c>
      <c r="G793">
        <v>60</v>
      </c>
      <c r="H793">
        <v>0.38</v>
      </c>
    </row>
    <row r="794" spans="1:8">
      <c r="A794" t="s">
        <v>7519</v>
      </c>
      <c r="B794" t="s">
        <v>622</v>
      </c>
      <c r="C794" t="s">
        <v>622</v>
      </c>
      <c r="D794" t="s">
        <v>721</v>
      </c>
      <c r="E794">
        <v>46</v>
      </c>
      <c r="F794" t="s">
        <v>1140</v>
      </c>
      <c r="G794">
        <v>50</v>
      </c>
      <c r="H794">
        <v>0.31759999999999999</v>
      </c>
    </row>
    <row r="795" spans="1:8">
      <c r="A795" t="s">
        <v>7520</v>
      </c>
      <c r="B795" t="s">
        <v>622</v>
      </c>
      <c r="C795" t="s">
        <v>622</v>
      </c>
      <c r="D795" t="s">
        <v>721</v>
      </c>
      <c r="E795">
        <v>25</v>
      </c>
      <c r="F795" t="s">
        <v>4770</v>
      </c>
      <c r="G795">
        <v>4.8</v>
      </c>
      <c r="H795">
        <v>0.38169999999999998</v>
      </c>
    </row>
    <row r="796" spans="1:8">
      <c r="A796" t="s">
        <v>4777</v>
      </c>
      <c r="B796" t="s">
        <v>622</v>
      </c>
      <c r="C796" t="s">
        <v>622</v>
      </c>
      <c r="D796" t="s">
        <v>721</v>
      </c>
      <c r="E796">
        <v>34</v>
      </c>
      <c r="F796" t="s">
        <v>4778</v>
      </c>
      <c r="G796">
        <v>11.4</v>
      </c>
      <c r="H796">
        <v>0.37180000000000002</v>
      </c>
    </row>
    <row r="797" spans="1:8">
      <c r="A797" t="s">
        <v>4786</v>
      </c>
      <c r="B797" t="s">
        <v>622</v>
      </c>
      <c r="C797" t="s">
        <v>622</v>
      </c>
      <c r="D797" t="s">
        <v>721</v>
      </c>
      <c r="E797">
        <v>44</v>
      </c>
      <c r="F797" t="s">
        <v>4778</v>
      </c>
      <c r="G797">
        <v>11.4</v>
      </c>
      <c r="H797">
        <v>0.36080000000000001</v>
      </c>
    </row>
    <row r="798" spans="1:8">
      <c r="A798" t="s">
        <v>7521</v>
      </c>
      <c r="B798" t="s">
        <v>622</v>
      </c>
      <c r="C798" t="s">
        <v>622</v>
      </c>
      <c r="D798" t="s">
        <v>721</v>
      </c>
      <c r="E798">
        <v>60</v>
      </c>
      <c r="F798" t="s">
        <v>4084</v>
      </c>
      <c r="G798">
        <v>90</v>
      </c>
      <c r="H798">
        <v>0.34320000000000001</v>
      </c>
    </row>
    <row r="799" spans="1:8">
      <c r="A799" t="s">
        <v>7522</v>
      </c>
      <c r="B799" t="s">
        <v>622</v>
      </c>
      <c r="C799" t="s">
        <v>622</v>
      </c>
      <c r="D799" t="s">
        <v>721</v>
      </c>
      <c r="E799">
        <v>27</v>
      </c>
      <c r="F799" t="s">
        <v>2964</v>
      </c>
      <c r="G799">
        <v>0.8</v>
      </c>
      <c r="H799">
        <v>0.3795</v>
      </c>
    </row>
    <row r="800" spans="1:8">
      <c r="A800" t="s">
        <v>7523</v>
      </c>
      <c r="B800" t="s">
        <v>622</v>
      </c>
      <c r="C800" t="s">
        <v>622</v>
      </c>
      <c r="D800" t="s">
        <v>721</v>
      </c>
      <c r="E800">
        <v>31</v>
      </c>
      <c r="F800" t="s">
        <v>1165</v>
      </c>
      <c r="G800">
        <v>0.5</v>
      </c>
      <c r="H800">
        <v>0.37509999999999999</v>
      </c>
    </row>
    <row r="801" spans="1:8">
      <c r="A801" t="s">
        <v>7524</v>
      </c>
      <c r="B801" t="s">
        <v>223</v>
      </c>
      <c r="C801" t="s">
        <v>179</v>
      </c>
      <c r="D801" t="s">
        <v>721</v>
      </c>
      <c r="E801">
        <v>24</v>
      </c>
      <c r="F801" t="s">
        <v>1243</v>
      </c>
      <c r="G801">
        <v>36</v>
      </c>
      <c r="H801">
        <v>0.33</v>
      </c>
    </row>
    <row r="802" spans="1:8">
      <c r="A802" t="s">
        <v>5034</v>
      </c>
      <c r="B802" t="s">
        <v>223</v>
      </c>
      <c r="C802" t="s">
        <v>179</v>
      </c>
      <c r="D802" t="s">
        <v>721</v>
      </c>
      <c r="E802">
        <v>2</v>
      </c>
      <c r="F802" t="s">
        <v>3105</v>
      </c>
      <c r="G802">
        <v>35</v>
      </c>
      <c r="H802">
        <v>0.33</v>
      </c>
    </row>
    <row r="803" spans="1:8">
      <c r="A803" t="s">
        <v>7525</v>
      </c>
      <c r="B803" t="s">
        <v>223</v>
      </c>
      <c r="C803" t="s">
        <v>179</v>
      </c>
      <c r="D803" t="s">
        <v>721</v>
      </c>
      <c r="E803">
        <v>41</v>
      </c>
      <c r="F803" t="s">
        <v>5040</v>
      </c>
      <c r="G803">
        <v>34</v>
      </c>
      <c r="H803">
        <v>0.33</v>
      </c>
    </row>
    <row r="804" spans="1:8">
      <c r="A804" t="s">
        <v>7321</v>
      </c>
      <c r="B804" t="s">
        <v>223</v>
      </c>
      <c r="C804" t="s">
        <v>179</v>
      </c>
      <c r="D804" t="s">
        <v>721</v>
      </c>
      <c r="E804">
        <v>32</v>
      </c>
      <c r="F804" t="s">
        <v>3139</v>
      </c>
      <c r="G804">
        <v>12</v>
      </c>
      <c r="H804">
        <v>0.33</v>
      </c>
    </row>
    <row r="805" spans="1:8">
      <c r="A805" t="s">
        <v>7526</v>
      </c>
      <c r="B805" t="s">
        <v>223</v>
      </c>
      <c r="C805" t="s">
        <v>179</v>
      </c>
      <c r="D805" t="s">
        <v>721</v>
      </c>
      <c r="E805">
        <v>13</v>
      </c>
      <c r="F805" t="s">
        <v>5051</v>
      </c>
      <c r="G805">
        <v>33</v>
      </c>
      <c r="H805">
        <v>0.33</v>
      </c>
    </row>
    <row r="806" spans="1:8">
      <c r="A806" t="s">
        <v>7527</v>
      </c>
      <c r="B806" t="s">
        <v>223</v>
      </c>
      <c r="C806" t="s">
        <v>179</v>
      </c>
      <c r="D806" t="s">
        <v>721</v>
      </c>
      <c r="E806">
        <v>67</v>
      </c>
      <c r="F806" t="s">
        <v>3237</v>
      </c>
      <c r="G806">
        <v>48.9</v>
      </c>
      <c r="H806">
        <v>0.33</v>
      </c>
    </row>
    <row r="807" spans="1:8">
      <c r="A807" t="s">
        <v>7528</v>
      </c>
      <c r="B807" t="s">
        <v>223</v>
      </c>
      <c r="C807" t="s">
        <v>179</v>
      </c>
      <c r="D807" t="s">
        <v>721</v>
      </c>
      <c r="E807">
        <v>22</v>
      </c>
      <c r="F807" t="s">
        <v>3237</v>
      </c>
      <c r="G807">
        <v>53.7</v>
      </c>
      <c r="H807">
        <v>0.33</v>
      </c>
    </row>
    <row r="808" spans="1:8">
      <c r="A808" t="s">
        <v>7529</v>
      </c>
      <c r="B808" t="s">
        <v>223</v>
      </c>
      <c r="C808" t="s">
        <v>179</v>
      </c>
      <c r="D808" t="s">
        <v>721</v>
      </c>
      <c r="E808">
        <v>53</v>
      </c>
      <c r="F808" t="s">
        <v>979</v>
      </c>
      <c r="G808">
        <v>26</v>
      </c>
      <c r="H808">
        <v>0.33</v>
      </c>
    </row>
    <row r="809" spans="1:8">
      <c r="A809" t="s">
        <v>7530</v>
      </c>
      <c r="B809" t="s">
        <v>223</v>
      </c>
      <c r="C809" t="s">
        <v>179</v>
      </c>
      <c r="D809" t="s">
        <v>721</v>
      </c>
      <c r="E809">
        <v>16</v>
      </c>
      <c r="F809" t="s">
        <v>979</v>
      </c>
      <c r="G809">
        <v>46.5</v>
      </c>
      <c r="H809">
        <v>0.33</v>
      </c>
    </row>
    <row r="810" spans="1:8">
      <c r="A810" t="s">
        <v>5073</v>
      </c>
      <c r="B810" t="s">
        <v>223</v>
      </c>
      <c r="C810" t="s">
        <v>179</v>
      </c>
      <c r="D810" t="s">
        <v>721</v>
      </c>
      <c r="E810">
        <v>15</v>
      </c>
      <c r="F810" t="s">
        <v>5074</v>
      </c>
      <c r="G810">
        <v>23.3</v>
      </c>
      <c r="H810">
        <v>0.33</v>
      </c>
    </row>
    <row r="811" spans="1:8">
      <c r="A811" t="s">
        <v>5080</v>
      </c>
      <c r="B811" t="s">
        <v>223</v>
      </c>
      <c r="C811" t="s">
        <v>179</v>
      </c>
      <c r="D811" t="s">
        <v>721</v>
      </c>
      <c r="E811">
        <v>23</v>
      </c>
      <c r="F811" t="s">
        <v>5080</v>
      </c>
      <c r="G811">
        <v>24</v>
      </c>
      <c r="H811">
        <v>0.33</v>
      </c>
    </row>
    <row r="812" spans="1:8">
      <c r="A812" t="s">
        <v>7531</v>
      </c>
      <c r="B812" t="s">
        <v>223</v>
      </c>
      <c r="C812" t="s">
        <v>179</v>
      </c>
      <c r="D812" t="s">
        <v>721</v>
      </c>
      <c r="E812">
        <v>109</v>
      </c>
      <c r="F812" t="s">
        <v>1016</v>
      </c>
      <c r="G812">
        <v>13.2</v>
      </c>
      <c r="H812">
        <v>0.33</v>
      </c>
    </row>
    <row r="813" spans="1:8">
      <c r="A813" t="s">
        <v>7532</v>
      </c>
      <c r="B813" t="s">
        <v>223</v>
      </c>
      <c r="C813" t="s">
        <v>179</v>
      </c>
      <c r="D813" t="s">
        <v>721</v>
      </c>
      <c r="E813">
        <v>17</v>
      </c>
      <c r="F813" t="s">
        <v>5089</v>
      </c>
      <c r="G813">
        <v>22.5</v>
      </c>
      <c r="H813">
        <v>0.33</v>
      </c>
    </row>
    <row r="814" spans="1:8">
      <c r="A814" t="s">
        <v>7533</v>
      </c>
      <c r="B814" t="s">
        <v>223</v>
      </c>
      <c r="C814" t="s">
        <v>179</v>
      </c>
      <c r="D814" t="s">
        <v>721</v>
      </c>
      <c r="E814">
        <v>23</v>
      </c>
      <c r="F814" t="s">
        <v>5095</v>
      </c>
      <c r="G814">
        <v>37.5</v>
      </c>
      <c r="H814">
        <v>0.33</v>
      </c>
    </row>
    <row r="815" spans="1:8">
      <c r="A815" t="s">
        <v>7534</v>
      </c>
      <c r="B815" t="s">
        <v>223</v>
      </c>
      <c r="C815" t="s">
        <v>179</v>
      </c>
      <c r="D815" t="s">
        <v>721</v>
      </c>
      <c r="E815">
        <v>35</v>
      </c>
      <c r="F815" t="s">
        <v>1418</v>
      </c>
      <c r="G815">
        <v>38</v>
      </c>
      <c r="H815">
        <v>0.33</v>
      </c>
    </row>
    <row r="816" spans="1:8">
      <c r="A816" t="s">
        <v>7535</v>
      </c>
      <c r="B816" t="s">
        <v>223</v>
      </c>
      <c r="C816" t="s">
        <v>179</v>
      </c>
      <c r="D816" t="s">
        <v>721</v>
      </c>
      <c r="E816">
        <v>17</v>
      </c>
      <c r="F816" t="s">
        <v>970</v>
      </c>
      <c r="G816">
        <v>16.25</v>
      </c>
      <c r="H816">
        <v>0.33</v>
      </c>
    </row>
    <row r="817" spans="1:8">
      <c r="A817" t="s">
        <v>7536</v>
      </c>
      <c r="B817" t="s">
        <v>223</v>
      </c>
      <c r="C817" t="s">
        <v>179</v>
      </c>
      <c r="D817" t="s">
        <v>721</v>
      </c>
      <c r="E817">
        <v>15</v>
      </c>
      <c r="F817" t="s">
        <v>970</v>
      </c>
      <c r="G817">
        <v>16.25</v>
      </c>
      <c r="H817">
        <v>0.33</v>
      </c>
    </row>
    <row r="818" spans="1:8">
      <c r="A818" t="s">
        <v>7537</v>
      </c>
      <c r="B818" t="s">
        <v>223</v>
      </c>
      <c r="C818" t="s">
        <v>179</v>
      </c>
      <c r="D818" t="s">
        <v>721</v>
      </c>
      <c r="E818">
        <v>30</v>
      </c>
      <c r="F818" t="s">
        <v>3562</v>
      </c>
      <c r="G818">
        <v>12</v>
      </c>
      <c r="H818">
        <v>0.33</v>
      </c>
    </row>
    <row r="819" spans="1:8">
      <c r="A819" t="s">
        <v>7538</v>
      </c>
      <c r="B819" t="s">
        <v>223</v>
      </c>
      <c r="C819" t="s">
        <v>179</v>
      </c>
      <c r="D819" t="s">
        <v>721</v>
      </c>
      <c r="E819">
        <v>17</v>
      </c>
      <c r="F819" t="s">
        <v>5119</v>
      </c>
      <c r="G819">
        <v>29.2</v>
      </c>
      <c r="H819">
        <v>0.33</v>
      </c>
    </row>
    <row r="820" spans="1:8">
      <c r="A820" t="s">
        <v>7539</v>
      </c>
      <c r="B820" t="s">
        <v>223</v>
      </c>
      <c r="C820" t="s">
        <v>179</v>
      </c>
      <c r="D820" t="s">
        <v>721</v>
      </c>
      <c r="E820">
        <v>16</v>
      </c>
      <c r="F820" t="s">
        <v>5119</v>
      </c>
      <c r="G820">
        <v>29.2</v>
      </c>
      <c r="H820">
        <v>0.33</v>
      </c>
    </row>
    <row r="821" spans="1:8">
      <c r="A821" t="s">
        <v>7540</v>
      </c>
      <c r="B821" t="s">
        <v>223</v>
      </c>
      <c r="C821" t="s">
        <v>179</v>
      </c>
      <c r="D821" t="s">
        <v>721</v>
      </c>
      <c r="E821">
        <v>16</v>
      </c>
      <c r="F821" t="s">
        <v>970</v>
      </c>
      <c r="G821">
        <v>8.65</v>
      </c>
      <c r="H821">
        <v>0.33</v>
      </c>
    </row>
    <row r="822" spans="1:8">
      <c r="A822" t="s">
        <v>7541</v>
      </c>
      <c r="B822" t="s">
        <v>223</v>
      </c>
      <c r="C822" t="s">
        <v>179</v>
      </c>
      <c r="D822" t="s">
        <v>721</v>
      </c>
      <c r="E822">
        <v>12</v>
      </c>
      <c r="F822" t="s">
        <v>970</v>
      </c>
      <c r="G822">
        <v>22.1</v>
      </c>
      <c r="H822">
        <v>0.33</v>
      </c>
    </row>
    <row r="823" spans="1:8">
      <c r="A823" t="s">
        <v>7542</v>
      </c>
      <c r="B823" t="s">
        <v>223</v>
      </c>
      <c r="C823" t="s">
        <v>179</v>
      </c>
      <c r="D823" t="s">
        <v>721</v>
      </c>
      <c r="E823">
        <v>10</v>
      </c>
      <c r="F823" t="s">
        <v>970</v>
      </c>
      <c r="G823">
        <v>5.37</v>
      </c>
      <c r="H823">
        <v>0.33</v>
      </c>
    </row>
    <row r="824" spans="1:8">
      <c r="A824" t="s">
        <v>7543</v>
      </c>
      <c r="B824" t="s">
        <v>223</v>
      </c>
      <c r="C824" t="s">
        <v>179</v>
      </c>
      <c r="D824" t="s">
        <v>721</v>
      </c>
      <c r="E824">
        <v>10</v>
      </c>
      <c r="F824" t="s">
        <v>970</v>
      </c>
      <c r="G824">
        <v>3.88</v>
      </c>
      <c r="H824">
        <v>0.33</v>
      </c>
    </row>
    <row r="825" spans="1:8">
      <c r="A825" t="s">
        <v>3673</v>
      </c>
      <c r="B825" t="s">
        <v>223</v>
      </c>
      <c r="C825" t="s">
        <v>179</v>
      </c>
      <c r="D825" t="s">
        <v>721</v>
      </c>
      <c r="E825">
        <v>26</v>
      </c>
      <c r="F825" t="s">
        <v>3676</v>
      </c>
      <c r="G825">
        <v>18</v>
      </c>
      <c r="H825">
        <v>0.33</v>
      </c>
    </row>
    <row r="826" spans="1:8">
      <c r="A826" t="s">
        <v>7544</v>
      </c>
      <c r="B826" t="s">
        <v>223</v>
      </c>
      <c r="C826" t="s">
        <v>179</v>
      </c>
      <c r="D826" t="s">
        <v>721</v>
      </c>
      <c r="E826">
        <v>31</v>
      </c>
      <c r="F826" t="s">
        <v>5147</v>
      </c>
      <c r="G826">
        <v>40.4</v>
      </c>
      <c r="H826">
        <v>0.33</v>
      </c>
    </row>
    <row r="827" spans="1:8">
      <c r="A827" t="s">
        <v>7545</v>
      </c>
      <c r="B827" t="s">
        <v>223</v>
      </c>
      <c r="C827" t="s">
        <v>179</v>
      </c>
      <c r="D827" t="s">
        <v>721</v>
      </c>
      <c r="E827">
        <v>16</v>
      </c>
      <c r="F827" t="s">
        <v>5147</v>
      </c>
      <c r="G827">
        <v>21.1</v>
      </c>
      <c r="H827">
        <v>0.33</v>
      </c>
    </row>
    <row r="828" spans="1:8">
      <c r="A828" t="s">
        <v>7546</v>
      </c>
      <c r="B828" t="s">
        <v>223</v>
      </c>
      <c r="C828" t="s">
        <v>179</v>
      </c>
      <c r="D828" t="s">
        <v>721</v>
      </c>
      <c r="E828">
        <v>34</v>
      </c>
      <c r="F828" t="s">
        <v>3751</v>
      </c>
      <c r="G828">
        <v>9</v>
      </c>
      <c r="H828">
        <v>0.33</v>
      </c>
    </row>
    <row r="829" spans="1:8">
      <c r="A829" t="s">
        <v>5161</v>
      </c>
      <c r="B829" t="s">
        <v>223</v>
      </c>
      <c r="C829" t="s">
        <v>179</v>
      </c>
      <c r="D829" t="s">
        <v>721</v>
      </c>
      <c r="E829">
        <v>13</v>
      </c>
      <c r="F829" t="s">
        <v>1319</v>
      </c>
      <c r="G829">
        <v>30</v>
      </c>
      <c r="H829">
        <v>0.33</v>
      </c>
    </row>
    <row r="830" spans="1:8">
      <c r="A830" t="s">
        <v>7547</v>
      </c>
      <c r="B830" t="s">
        <v>223</v>
      </c>
      <c r="C830" t="s">
        <v>179</v>
      </c>
      <c r="D830" t="s">
        <v>721</v>
      </c>
      <c r="E830">
        <v>32</v>
      </c>
      <c r="F830" t="s">
        <v>5168</v>
      </c>
      <c r="G830">
        <v>24.4</v>
      </c>
      <c r="H830">
        <v>0.33</v>
      </c>
    </row>
    <row r="831" spans="1:8">
      <c r="A831" t="s">
        <v>7548</v>
      </c>
      <c r="B831" t="s">
        <v>223</v>
      </c>
      <c r="C831" t="s">
        <v>179</v>
      </c>
      <c r="D831" t="s">
        <v>721</v>
      </c>
      <c r="E831">
        <v>13</v>
      </c>
      <c r="F831" t="s">
        <v>1214</v>
      </c>
      <c r="G831">
        <v>19.5</v>
      </c>
      <c r="H831">
        <v>0.33</v>
      </c>
    </row>
    <row r="832" spans="1:8">
      <c r="A832" t="s">
        <v>7549</v>
      </c>
      <c r="B832" t="s">
        <v>223</v>
      </c>
      <c r="C832" t="s">
        <v>179</v>
      </c>
      <c r="D832" t="s">
        <v>721</v>
      </c>
      <c r="E832">
        <v>31</v>
      </c>
      <c r="F832" t="s">
        <v>1645</v>
      </c>
      <c r="G832">
        <v>18</v>
      </c>
      <c r="H832">
        <v>0.33</v>
      </c>
    </row>
    <row r="833" spans="1:8">
      <c r="A833" t="s">
        <v>7550</v>
      </c>
      <c r="B833" t="s">
        <v>223</v>
      </c>
      <c r="C833" t="s">
        <v>179</v>
      </c>
      <c r="D833" t="s">
        <v>721</v>
      </c>
      <c r="E833">
        <v>38</v>
      </c>
      <c r="F833" t="s">
        <v>1645</v>
      </c>
      <c r="G833">
        <v>22</v>
      </c>
      <c r="H833">
        <v>0.33</v>
      </c>
    </row>
    <row r="834" spans="1:8">
      <c r="A834" t="s">
        <v>7551</v>
      </c>
      <c r="B834" t="s">
        <v>223</v>
      </c>
      <c r="C834" t="s">
        <v>179</v>
      </c>
      <c r="D834" t="s">
        <v>721</v>
      </c>
      <c r="E834">
        <v>26</v>
      </c>
      <c r="F834" t="s">
        <v>1955</v>
      </c>
      <c r="G834">
        <v>27</v>
      </c>
      <c r="H834">
        <v>0.33</v>
      </c>
    </row>
    <row r="835" spans="1:8">
      <c r="A835" t="s">
        <v>5188</v>
      </c>
      <c r="B835" t="s">
        <v>223</v>
      </c>
      <c r="C835" t="s">
        <v>179</v>
      </c>
      <c r="D835" t="s">
        <v>721</v>
      </c>
      <c r="E835">
        <v>12</v>
      </c>
      <c r="F835" t="s">
        <v>5188</v>
      </c>
      <c r="G835">
        <v>9.9</v>
      </c>
      <c r="H835">
        <v>0.33</v>
      </c>
    </row>
    <row r="836" spans="1:8">
      <c r="A836" t="s">
        <v>7552</v>
      </c>
      <c r="B836" t="s">
        <v>223</v>
      </c>
      <c r="C836" t="s">
        <v>179</v>
      </c>
      <c r="D836" t="s">
        <v>721</v>
      </c>
      <c r="E836">
        <v>23</v>
      </c>
      <c r="F836" t="s">
        <v>5195</v>
      </c>
      <c r="G836">
        <v>9.5</v>
      </c>
      <c r="H836">
        <v>0.33</v>
      </c>
    </row>
    <row r="837" spans="1:8">
      <c r="A837" t="s">
        <v>7553</v>
      </c>
      <c r="B837" t="s">
        <v>223</v>
      </c>
      <c r="C837" t="s">
        <v>179</v>
      </c>
      <c r="D837" t="s">
        <v>721</v>
      </c>
      <c r="E837">
        <v>10</v>
      </c>
      <c r="F837" t="s">
        <v>5051</v>
      </c>
      <c r="G837">
        <v>44</v>
      </c>
      <c r="H837">
        <v>0.33</v>
      </c>
    </row>
    <row r="838" spans="1:8">
      <c r="A838" t="s">
        <v>5206</v>
      </c>
      <c r="B838" t="s">
        <v>223</v>
      </c>
      <c r="C838" t="s">
        <v>179</v>
      </c>
      <c r="D838" t="s">
        <v>721</v>
      </c>
      <c r="E838">
        <v>45</v>
      </c>
      <c r="F838" t="s">
        <v>5207</v>
      </c>
      <c r="G838">
        <v>14</v>
      </c>
      <c r="H838">
        <v>0.33</v>
      </c>
    </row>
    <row r="839" spans="1:8">
      <c r="A839" t="s">
        <v>5214</v>
      </c>
      <c r="B839" t="s">
        <v>223</v>
      </c>
      <c r="C839" t="s">
        <v>179</v>
      </c>
      <c r="D839" t="s">
        <v>721</v>
      </c>
      <c r="E839">
        <v>28</v>
      </c>
      <c r="F839" t="s">
        <v>5215</v>
      </c>
      <c r="G839">
        <v>12.5</v>
      </c>
      <c r="H839">
        <v>0.33</v>
      </c>
    </row>
    <row r="840" spans="1:8">
      <c r="A840" t="s">
        <v>5220</v>
      </c>
      <c r="B840" t="s">
        <v>223</v>
      </c>
      <c r="C840" t="s">
        <v>179</v>
      </c>
      <c r="D840" t="s">
        <v>721</v>
      </c>
      <c r="E840">
        <v>17</v>
      </c>
      <c r="F840" t="s">
        <v>5221</v>
      </c>
      <c r="G840">
        <v>13.6</v>
      </c>
      <c r="H840">
        <v>0.33</v>
      </c>
    </row>
    <row r="841" spans="1:8">
      <c r="A841" t="s">
        <v>7554</v>
      </c>
      <c r="B841" t="s">
        <v>223</v>
      </c>
      <c r="C841" t="s">
        <v>179</v>
      </c>
      <c r="D841" t="s">
        <v>721</v>
      </c>
      <c r="E841">
        <v>47</v>
      </c>
      <c r="F841" t="s">
        <v>5230</v>
      </c>
      <c r="G841">
        <v>11</v>
      </c>
      <c r="H841">
        <v>0.33</v>
      </c>
    </row>
    <row r="842" spans="1:8">
      <c r="A842" t="s">
        <v>5236</v>
      </c>
      <c r="B842" t="s">
        <v>223</v>
      </c>
      <c r="C842" t="s">
        <v>179</v>
      </c>
      <c r="D842" t="s">
        <v>721</v>
      </c>
      <c r="E842">
        <v>36</v>
      </c>
      <c r="F842" t="s">
        <v>5237</v>
      </c>
      <c r="G842">
        <v>14.6</v>
      </c>
      <c r="H842">
        <v>0.33</v>
      </c>
    </row>
    <row r="843" spans="1:8">
      <c r="A843" t="s">
        <v>7555</v>
      </c>
      <c r="B843" t="s">
        <v>223</v>
      </c>
      <c r="C843" t="s">
        <v>179</v>
      </c>
      <c r="D843" t="s">
        <v>721</v>
      </c>
      <c r="E843">
        <v>40</v>
      </c>
      <c r="F843" t="s">
        <v>5245</v>
      </c>
      <c r="G843">
        <v>15.5</v>
      </c>
      <c r="H843">
        <v>0.33</v>
      </c>
    </row>
    <row r="844" spans="1:8">
      <c r="A844" t="s">
        <v>7556</v>
      </c>
      <c r="B844" t="s">
        <v>223</v>
      </c>
      <c r="C844" t="s">
        <v>179</v>
      </c>
      <c r="D844" t="s">
        <v>721</v>
      </c>
      <c r="E844">
        <v>13</v>
      </c>
      <c r="F844" t="s">
        <v>5245</v>
      </c>
      <c r="G844">
        <v>11.7</v>
      </c>
      <c r="H844">
        <v>0.33</v>
      </c>
    </row>
    <row r="845" spans="1:8">
      <c r="A845" t="s">
        <v>7557</v>
      </c>
      <c r="B845" t="s">
        <v>223</v>
      </c>
      <c r="C845" t="s">
        <v>179</v>
      </c>
      <c r="D845" t="s">
        <v>721</v>
      </c>
      <c r="E845">
        <v>38</v>
      </c>
      <c r="F845" t="s">
        <v>5261</v>
      </c>
      <c r="G845">
        <v>25.5</v>
      </c>
      <c r="H845">
        <v>0.33</v>
      </c>
    </row>
    <row r="846" spans="1:8">
      <c r="A846" t="s">
        <v>7558</v>
      </c>
      <c r="B846" t="s">
        <v>223</v>
      </c>
      <c r="C846" t="s">
        <v>179</v>
      </c>
      <c r="D846" t="s">
        <v>721</v>
      </c>
      <c r="E846">
        <v>25</v>
      </c>
      <c r="F846" t="s">
        <v>4770</v>
      </c>
      <c r="G846">
        <v>16</v>
      </c>
      <c r="H846">
        <v>0.33</v>
      </c>
    </row>
    <row r="847" spans="1:8">
      <c r="A847" t="s">
        <v>5269</v>
      </c>
      <c r="B847" t="s">
        <v>223</v>
      </c>
      <c r="C847" t="s">
        <v>179</v>
      </c>
      <c r="D847" t="s">
        <v>721</v>
      </c>
      <c r="E847">
        <v>37</v>
      </c>
      <c r="F847" t="s">
        <v>5270</v>
      </c>
      <c r="G847">
        <v>14.7</v>
      </c>
      <c r="H847">
        <v>0.33</v>
      </c>
    </row>
    <row r="848" spans="1:8">
      <c r="A848" t="s">
        <v>7559</v>
      </c>
      <c r="B848" t="s">
        <v>223</v>
      </c>
      <c r="C848" t="s">
        <v>179</v>
      </c>
      <c r="D848" t="s">
        <v>721</v>
      </c>
      <c r="E848">
        <v>24</v>
      </c>
      <c r="F848" t="s">
        <v>5276</v>
      </c>
      <c r="G848">
        <v>45.1</v>
      </c>
      <c r="H848">
        <v>0.33</v>
      </c>
    </row>
    <row r="849" spans="1:8">
      <c r="A849" t="s">
        <v>7560</v>
      </c>
      <c r="B849" t="s">
        <v>223</v>
      </c>
      <c r="C849" t="s">
        <v>179</v>
      </c>
      <c r="D849" t="s">
        <v>721</v>
      </c>
      <c r="E849">
        <v>40</v>
      </c>
      <c r="F849" t="s">
        <v>5281</v>
      </c>
      <c r="G849">
        <v>13.5</v>
      </c>
      <c r="H849">
        <v>0.33</v>
      </c>
    </row>
    <row r="850" spans="1:8">
      <c r="A850" t="s">
        <v>7561</v>
      </c>
      <c r="B850" t="s">
        <v>223</v>
      </c>
      <c r="C850" t="s">
        <v>179</v>
      </c>
      <c r="D850" t="s">
        <v>721</v>
      </c>
      <c r="E850">
        <v>20</v>
      </c>
      <c r="F850" t="s">
        <v>5281</v>
      </c>
      <c r="G850">
        <v>13.8</v>
      </c>
      <c r="H850">
        <v>0.33</v>
      </c>
    </row>
    <row r="851" spans="1:8">
      <c r="A851" t="s">
        <v>7562</v>
      </c>
      <c r="B851" t="s">
        <v>223</v>
      </c>
      <c r="C851" t="s">
        <v>179</v>
      </c>
      <c r="D851" t="s">
        <v>721</v>
      </c>
      <c r="E851">
        <v>46</v>
      </c>
      <c r="F851" t="s">
        <v>5281</v>
      </c>
      <c r="G851">
        <v>1.5</v>
      </c>
      <c r="H851">
        <v>0.33</v>
      </c>
    </row>
    <row r="852" spans="1:8">
      <c r="A852" t="s">
        <v>7563</v>
      </c>
      <c r="B852" t="s">
        <v>223</v>
      </c>
      <c r="C852" t="s">
        <v>179</v>
      </c>
      <c r="D852" t="s">
        <v>721</v>
      </c>
      <c r="E852">
        <v>25</v>
      </c>
      <c r="F852" t="s">
        <v>5281</v>
      </c>
      <c r="G852">
        <v>2.8</v>
      </c>
      <c r="H852">
        <v>0.33</v>
      </c>
    </row>
    <row r="853" spans="1:8">
      <c r="A853" t="s">
        <v>7564</v>
      </c>
      <c r="B853" t="s">
        <v>223</v>
      </c>
      <c r="C853" t="s">
        <v>179</v>
      </c>
      <c r="D853" t="s">
        <v>721</v>
      </c>
      <c r="E853">
        <v>46</v>
      </c>
      <c r="F853" t="s">
        <v>5281</v>
      </c>
      <c r="G853">
        <v>1.5</v>
      </c>
      <c r="H853">
        <v>0.33</v>
      </c>
    </row>
    <row r="854" spans="1:8">
      <c r="A854" t="s">
        <v>5293</v>
      </c>
      <c r="B854" t="s">
        <v>223</v>
      </c>
      <c r="C854" t="s">
        <v>179</v>
      </c>
      <c r="D854" t="s">
        <v>721</v>
      </c>
      <c r="E854">
        <v>18</v>
      </c>
      <c r="F854" t="s">
        <v>1319</v>
      </c>
      <c r="G854">
        <v>15.7</v>
      </c>
      <c r="H854">
        <v>0.33</v>
      </c>
    </row>
    <row r="855" spans="1:8">
      <c r="A855" t="s">
        <v>7565</v>
      </c>
      <c r="B855" t="s">
        <v>223</v>
      </c>
      <c r="C855" t="s">
        <v>179</v>
      </c>
      <c r="D855" t="s">
        <v>721</v>
      </c>
      <c r="E855">
        <v>55</v>
      </c>
      <c r="F855" t="s">
        <v>5302</v>
      </c>
      <c r="G855">
        <v>28</v>
      </c>
      <c r="H855">
        <v>0.33</v>
      </c>
    </row>
    <row r="856" spans="1:8">
      <c r="A856" t="s">
        <v>5309</v>
      </c>
      <c r="B856" t="s">
        <v>223</v>
      </c>
      <c r="C856" t="s">
        <v>179</v>
      </c>
      <c r="D856" t="s">
        <v>721</v>
      </c>
      <c r="E856">
        <v>17</v>
      </c>
      <c r="F856" t="s">
        <v>5310</v>
      </c>
      <c r="G856">
        <v>23</v>
      </c>
      <c r="H856">
        <v>0.33</v>
      </c>
    </row>
    <row r="857" spans="1:8">
      <c r="A857" t="s">
        <v>5317</v>
      </c>
      <c r="B857" t="s">
        <v>223</v>
      </c>
      <c r="C857" t="s">
        <v>179</v>
      </c>
      <c r="D857" t="s">
        <v>721</v>
      </c>
      <c r="E857">
        <v>13</v>
      </c>
      <c r="F857" t="s">
        <v>5318</v>
      </c>
      <c r="G857">
        <v>15.6</v>
      </c>
      <c r="H857">
        <v>0.33</v>
      </c>
    </row>
    <row r="858" spans="1:8">
      <c r="A858" t="s">
        <v>5324</v>
      </c>
      <c r="B858" t="s">
        <v>223</v>
      </c>
      <c r="C858" t="s">
        <v>179</v>
      </c>
      <c r="D858" t="s">
        <v>721</v>
      </c>
      <c r="E858">
        <v>50</v>
      </c>
      <c r="F858" t="s">
        <v>1577</v>
      </c>
      <c r="G858">
        <v>14.5</v>
      </c>
      <c r="H858">
        <v>0.33</v>
      </c>
    </row>
    <row r="859" spans="1:8">
      <c r="A859" t="s">
        <v>5329</v>
      </c>
      <c r="B859" t="s">
        <v>223</v>
      </c>
      <c r="C859" t="s">
        <v>179</v>
      </c>
      <c r="D859" t="s">
        <v>721</v>
      </c>
      <c r="E859">
        <v>23</v>
      </c>
      <c r="F859" t="s">
        <v>5221</v>
      </c>
      <c r="G859">
        <v>15</v>
      </c>
      <c r="H859">
        <v>0.33</v>
      </c>
    </row>
    <row r="860" spans="1:8">
      <c r="A860" t="s">
        <v>7566</v>
      </c>
      <c r="B860" t="s">
        <v>223</v>
      </c>
      <c r="C860" t="s">
        <v>179</v>
      </c>
      <c r="D860" t="s">
        <v>721</v>
      </c>
      <c r="E860">
        <v>18</v>
      </c>
      <c r="F860" t="s">
        <v>5337</v>
      </c>
      <c r="G860">
        <v>2.5</v>
      </c>
      <c r="H860">
        <v>0.33</v>
      </c>
    </row>
    <row r="861" spans="1:8">
      <c r="A861" t="s">
        <v>7567</v>
      </c>
      <c r="B861" t="s">
        <v>223</v>
      </c>
      <c r="C861" t="s">
        <v>179</v>
      </c>
      <c r="D861" t="s">
        <v>721</v>
      </c>
      <c r="E861">
        <v>13</v>
      </c>
      <c r="F861" t="s">
        <v>5337</v>
      </c>
      <c r="G861">
        <v>14.5</v>
      </c>
      <c r="H861">
        <v>0.33</v>
      </c>
    </row>
    <row r="862" spans="1:8">
      <c r="A862" t="s">
        <v>5347</v>
      </c>
      <c r="B862" t="s">
        <v>223</v>
      </c>
      <c r="C862" t="s">
        <v>179</v>
      </c>
      <c r="D862" t="s">
        <v>721</v>
      </c>
      <c r="E862">
        <v>13</v>
      </c>
      <c r="F862" t="s">
        <v>5348</v>
      </c>
      <c r="G862">
        <v>17</v>
      </c>
      <c r="H862">
        <v>0.33</v>
      </c>
    </row>
    <row r="863" spans="1:8">
      <c r="A863" t="s">
        <v>5352</v>
      </c>
      <c r="B863" t="s">
        <v>223</v>
      </c>
      <c r="C863" t="s">
        <v>179</v>
      </c>
      <c r="D863" t="s">
        <v>721</v>
      </c>
      <c r="E863">
        <v>25</v>
      </c>
      <c r="F863" t="s">
        <v>5353</v>
      </c>
      <c r="G863">
        <v>16</v>
      </c>
      <c r="H863">
        <v>0.33</v>
      </c>
    </row>
    <row r="864" spans="1:8">
      <c r="A864" t="s">
        <v>5360</v>
      </c>
      <c r="B864" t="s">
        <v>223</v>
      </c>
      <c r="C864" t="s">
        <v>179</v>
      </c>
      <c r="D864" t="s">
        <v>721</v>
      </c>
      <c r="E864">
        <v>40</v>
      </c>
      <c r="F864" t="s">
        <v>5361</v>
      </c>
      <c r="G864">
        <v>54</v>
      </c>
      <c r="H864">
        <v>0.33</v>
      </c>
    </row>
    <row r="865" spans="1:8">
      <c r="A865" t="s">
        <v>5368</v>
      </c>
      <c r="B865" t="s">
        <v>223</v>
      </c>
      <c r="C865" t="s">
        <v>179</v>
      </c>
      <c r="D865" t="s">
        <v>721</v>
      </c>
      <c r="E865">
        <v>11</v>
      </c>
      <c r="F865" t="s">
        <v>5369</v>
      </c>
      <c r="G865">
        <v>28.9</v>
      </c>
      <c r="H865">
        <v>0.33</v>
      </c>
    </row>
    <row r="866" spans="1:8">
      <c r="A866" t="s">
        <v>5372</v>
      </c>
      <c r="B866" t="s">
        <v>223</v>
      </c>
      <c r="C866" t="s">
        <v>179</v>
      </c>
      <c r="D866" t="s">
        <v>721</v>
      </c>
      <c r="E866">
        <v>14</v>
      </c>
      <c r="F866" t="s">
        <v>5372</v>
      </c>
      <c r="G866">
        <v>24</v>
      </c>
      <c r="H866">
        <v>0.33</v>
      </c>
    </row>
    <row r="867" spans="1:8">
      <c r="A867" t="s">
        <v>7568</v>
      </c>
      <c r="B867" t="s">
        <v>223</v>
      </c>
      <c r="C867" t="s">
        <v>179</v>
      </c>
      <c r="D867" t="s">
        <v>721</v>
      </c>
      <c r="E867">
        <v>15</v>
      </c>
      <c r="F867" t="s">
        <v>5377</v>
      </c>
      <c r="G867">
        <v>12.1</v>
      </c>
      <c r="H867">
        <v>0.33</v>
      </c>
    </row>
    <row r="868" spans="1:8">
      <c r="A868" t="s">
        <v>5383</v>
      </c>
      <c r="B868" t="s">
        <v>223</v>
      </c>
      <c r="C868" t="s">
        <v>179</v>
      </c>
      <c r="D868" t="s">
        <v>721</v>
      </c>
      <c r="E868">
        <v>41</v>
      </c>
      <c r="F868" t="s">
        <v>5383</v>
      </c>
      <c r="G868">
        <v>12.61</v>
      </c>
      <c r="H868">
        <v>0.33</v>
      </c>
    </row>
    <row r="869" spans="1:8">
      <c r="A869" t="s">
        <v>5391</v>
      </c>
      <c r="B869" t="s">
        <v>223</v>
      </c>
      <c r="C869" t="s">
        <v>179</v>
      </c>
      <c r="D869" t="s">
        <v>721</v>
      </c>
      <c r="E869">
        <v>14</v>
      </c>
      <c r="F869" t="s">
        <v>5392</v>
      </c>
      <c r="G869">
        <v>12.5</v>
      </c>
      <c r="H869">
        <v>0.33</v>
      </c>
    </row>
    <row r="870" spans="1:8">
      <c r="A870" t="s">
        <v>7569</v>
      </c>
      <c r="B870" t="s">
        <v>223</v>
      </c>
      <c r="C870" t="s">
        <v>179</v>
      </c>
      <c r="D870" t="s">
        <v>721</v>
      </c>
      <c r="E870">
        <v>28</v>
      </c>
      <c r="F870" t="s">
        <v>5401</v>
      </c>
      <c r="G870">
        <v>10</v>
      </c>
      <c r="H870">
        <v>0.33</v>
      </c>
    </row>
    <row r="871" spans="1:8">
      <c r="A871" t="s">
        <v>5269</v>
      </c>
      <c r="B871" t="s">
        <v>223</v>
      </c>
      <c r="C871" t="s">
        <v>179</v>
      </c>
      <c r="D871" t="s">
        <v>721</v>
      </c>
      <c r="E871">
        <v>46</v>
      </c>
      <c r="F871" t="s">
        <v>5406</v>
      </c>
      <c r="G871">
        <v>30</v>
      </c>
      <c r="H871">
        <v>0.33</v>
      </c>
    </row>
    <row r="872" spans="1:8">
      <c r="A872" t="s">
        <v>5411</v>
      </c>
      <c r="B872" t="s">
        <v>223</v>
      </c>
      <c r="C872" t="s">
        <v>179</v>
      </c>
      <c r="D872" t="s">
        <v>721</v>
      </c>
      <c r="E872">
        <v>12</v>
      </c>
      <c r="F872" t="s">
        <v>5412</v>
      </c>
      <c r="G872">
        <v>17</v>
      </c>
      <c r="H872">
        <v>0.33</v>
      </c>
    </row>
    <row r="873" spans="1:8">
      <c r="A873" t="s">
        <v>7570</v>
      </c>
      <c r="B873" t="s">
        <v>223</v>
      </c>
      <c r="C873" t="s">
        <v>179</v>
      </c>
      <c r="D873" t="s">
        <v>721</v>
      </c>
      <c r="E873">
        <v>45</v>
      </c>
      <c r="F873" t="s">
        <v>5221</v>
      </c>
      <c r="G873">
        <v>11.6</v>
      </c>
      <c r="H873">
        <v>0.33</v>
      </c>
    </row>
    <row r="874" spans="1:8">
      <c r="A874" t="s">
        <v>5428</v>
      </c>
      <c r="B874" t="s">
        <v>223</v>
      </c>
      <c r="C874" t="s">
        <v>179</v>
      </c>
      <c r="D874" t="s">
        <v>721</v>
      </c>
      <c r="E874">
        <v>38</v>
      </c>
      <c r="F874" t="s">
        <v>5429</v>
      </c>
      <c r="G874">
        <v>8.6999999999999993</v>
      </c>
      <c r="H874">
        <v>0.33</v>
      </c>
    </row>
    <row r="875" spans="1:8">
      <c r="A875" t="s">
        <v>5435</v>
      </c>
      <c r="B875" t="s">
        <v>223</v>
      </c>
      <c r="C875" t="s">
        <v>179</v>
      </c>
      <c r="D875" t="s">
        <v>721</v>
      </c>
      <c r="E875">
        <v>24</v>
      </c>
      <c r="F875" t="s">
        <v>5429</v>
      </c>
      <c r="G875">
        <v>12</v>
      </c>
      <c r="H875">
        <v>0.33</v>
      </c>
    </row>
    <row r="876" spans="1:8">
      <c r="A876" t="s">
        <v>5438</v>
      </c>
      <c r="B876" t="s">
        <v>223</v>
      </c>
      <c r="C876" t="s">
        <v>179</v>
      </c>
      <c r="D876" t="s">
        <v>721</v>
      </c>
      <c r="E876">
        <v>13</v>
      </c>
      <c r="F876" t="s">
        <v>5439</v>
      </c>
      <c r="G876">
        <v>33.4</v>
      </c>
      <c r="H876">
        <v>0.33</v>
      </c>
    </row>
    <row r="877" spans="1:8">
      <c r="A877" t="s">
        <v>5443</v>
      </c>
      <c r="B877" t="s">
        <v>223</v>
      </c>
      <c r="C877" t="s">
        <v>179</v>
      </c>
      <c r="D877" t="s">
        <v>721</v>
      </c>
      <c r="E877">
        <v>9</v>
      </c>
      <c r="F877" t="s">
        <v>5444</v>
      </c>
      <c r="G877">
        <v>18.7</v>
      </c>
      <c r="H877">
        <v>0.33</v>
      </c>
    </row>
    <row r="878" spans="1:8">
      <c r="A878" t="s">
        <v>5447</v>
      </c>
      <c r="B878" t="s">
        <v>223</v>
      </c>
      <c r="C878" t="s">
        <v>179</v>
      </c>
      <c r="D878" t="s">
        <v>721</v>
      </c>
      <c r="E878">
        <v>8</v>
      </c>
      <c r="F878" t="s">
        <v>5448</v>
      </c>
      <c r="G878">
        <v>10.5</v>
      </c>
      <c r="H878">
        <v>0.33</v>
      </c>
    </row>
    <row r="879" spans="1:8">
      <c r="A879" t="s">
        <v>7571</v>
      </c>
      <c r="B879" t="s">
        <v>223</v>
      </c>
      <c r="C879" t="s">
        <v>179</v>
      </c>
      <c r="D879" t="s">
        <v>721</v>
      </c>
      <c r="E879">
        <v>5</v>
      </c>
      <c r="F879" t="s">
        <v>5276</v>
      </c>
      <c r="G879">
        <v>18</v>
      </c>
      <c r="H879">
        <v>0.33</v>
      </c>
    </row>
    <row r="880" spans="1:8">
      <c r="A880" t="s">
        <v>6034</v>
      </c>
      <c r="B880" s="41" t="s">
        <v>229</v>
      </c>
      <c r="C880" t="s">
        <v>198</v>
      </c>
      <c r="D880" t="s">
        <v>721</v>
      </c>
      <c r="E880">
        <v>3</v>
      </c>
      <c r="F880" t="s">
        <v>6038</v>
      </c>
      <c r="G880">
        <v>112</v>
      </c>
      <c r="H880">
        <v>1</v>
      </c>
    </row>
    <row r="881" spans="1:8">
      <c r="A881" t="s">
        <v>6041</v>
      </c>
      <c r="B881" s="41" t="s">
        <v>229</v>
      </c>
      <c r="C881" t="s">
        <v>198</v>
      </c>
      <c r="D881" t="s">
        <v>721</v>
      </c>
      <c r="E881">
        <v>12</v>
      </c>
      <c r="F881" t="s">
        <v>6047</v>
      </c>
      <c r="G881">
        <v>60</v>
      </c>
      <c r="H881">
        <v>1</v>
      </c>
    </row>
    <row r="882" spans="1:8">
      <c r="A882" t="s">
        <v>6051</v>
      </c>
      <c r="B882" s="41" t="s">
        <v>229</v>
      </c>
      <c r="C882" t="s">
        <v>198</v>
      </c>
      <c r="D882" t="s">
        <v>721</v>
      </c>
      <c r="E882">
        <v>7</v>
      </c>
      <c r="F882" t="s">
        <v>6055</v>
      </c>
      <c r="G882">
        <v>302</v>
      </c>
      <c r="H882">
        <v>1</v>
      </c>
    </row>
    <row r="883" spans="1:8">
      <c r="A883" t="s">
        <v>6204</v>
      </c>
      <c r="B883" s="41" t="s">
        <v>229</v>
      </c>
      <c r="C883" t="s">
        <v>198</v>
      </c>
      <c r="D883" t="s">
        <v>721</v>
      </c>
      <c r="E883">
        <v>4</v>
      </c>
      <c r="F883" t="s">
        <v>6888</v>
      </c>
      <c r="G883">
        <v>385</v>
      </c>
      <c r="H883">
        <v>1</v>
      </c>
    </row>
    <row r="884" spans="1:8">
      <c r="A884" t="s">
        <v>6063</v>
      </c>
      <c r="B884" s="41" t="s">
        <v>229</v>
      </c>
      <c r="C884" t="s">
        <v>198</v>
      </c>
      <c r="D884" t="s">
        <v>721</v>
      </c>
      <c r="E884">
        <v>9</v>
      </c>
      <c r="F884" t="s">
        <v>6068</v>
      </c>
      <c r="G884">
        <v>400</v>
      </c>
      <c r="H884">
        <v>1</v>
      </c>
    </row>
    <row r="885" spans="1:8">
      <c r="A885" t="s">
        <v>6070</v>
      </c>
      <c r="B885" s="41" t="s">
        <v>229</v>
      </c>
      <c r="C885" t="s">
        <v>198</v>
      </c>
      <c r="D885" t="s">
        <v>721</v>
      </c>
      <c r="E885">
        <v>7</v>
      </c>
      <c r="F885" t="s">
        <v>6076</v>
      </c>
      <c r="G885">
        <v>312</v>
      </c>
      <c r="H885">
        <v>1</v>
      </c>
    </row>
    <row r="886" spans="1:8">
      <c r="A886" t="s">
        <v>6078</v>
      </c>
      <c r="B886" s="41" t="s">
        <v>229</v>
      </c>
      <c r="C886" t="s">
        <v>198</v>
      </c>
      <c r="D886" t="s">
        <v>721</v>
      </c>
      <c r="E886">
        <v>3</v>
      </c>
      <c r="F886" t="s">
        <v>5782</v>
      </c>
      <c r="G886">
        <v>450</v>
      </c>
      <c r="H886">
        <v>1</v>
      </c>
    </row>
    <row r="887" spans="1:8">
      <c r="A887" t="s">
        <v>6083</v>
      </c>
      <c r="B887" s="41" t="s">
        <v>229</v>
      </c>
      <c r="C887" t="s">
        <v>198</v>
      </c>
      <c r="D887" t="s">
        <v>721</v>
      </c>
      <c r="E887">
        <v>16</v>
      </c>
      <c r="F887" t="s">
        <v>6088</v>
      </c>
      <c r="G887">
        <v>2.5</v>
      </c>
      <c r="H887">
        <v>1</v>
      </c>
    </row>
    <row r="888" spans="1:8">
      <c r="A888" t="s">
        <v>6090</v>
      </c>
      <c r="B888" s="41" t="s">
        <v>229</v>
      </c>
      <c r="C888" t="s">
        <v>198</v>
      </c>
      <c r="D888" t="s">
        <v>721</v>
      </c>
      <c r="E888">
        <v>7</v>
      </c>
      <c r="F888">
        <v>0</v>
      </c>
      <c r="G888">
        <v>288</v>
      </c>
      <c r="H888">
        <v>1</v>
      </c>
    </row>
    <row r="889" spans="1:8">
      <c r="A889" t="s">
        <v>6094</v>
      </c>
      <c r="B889" s="41" t="s">
        <v>229</v>
      </c>
      <c r="C889" t="s">
        <v>198</v>
      </c>
      <c r="D889" t="s">
        <v>721</v>
      </c>
      <c r="E889">
        <v>7</v>
      </c>
      <c r="F889" t="s">
        <v>5592</v>
      </c>
      <c r="G889">
        <v>288</v>
      </c>
      <c r="H889">
        <v>1</v>
      </c>
    </row>
    <row r="890" spans="1:8">
      <c r="A890" t="s">
        <v>6102</v>
      </c>
      <c r="B890" s="41" t="s">
        <v>229</v>
      </c>
      <c r="C890" t="s">
        <v>198</v>
      </c>
      <c r="D890" t="s">
        <v>721</v>
      </c>
      <c r="E890">
        <v>18</v>
      </c>
      <c r="F890">
        <v>0</v>
      </c>
      <c r="G890">
        <v>4.5</v>
      </c>
      <c r="H890">
        <v>1</v>
      </c>
    </row>
    <row r="891" spans="1:8">
      <c r="A891" t="s">
        <v>6107</v>
      </c>
      <c r="B891" s="41" t="s">
        <v>229</v>
      </c>
      <c r="C891" t="s">
        <v>198</v>
      </c>
      <c r="D891" t="s">
        <v>721</v>
      </c>
      <c r="E891">
        <v>11</v>
      </c>
      <c r="F891" t="s">
        <v>6113</v>
      </c>
      <c r="G891">
        <v>48.3</v>
      </c>
      <c r="H891">
        <v>1</v>
      </c>
    </row>
    <row r="892" spans="1:8">
      <c r="A892" t="s">
        <v>6115</v>
      </c>
      <c r="B892" s="41" t="s">
        <v>229</v>
      </c>
      <c r="C892" t="s">
        <v>198</v>
      </c>
      <c r="D892" t="s">
        <v>721</v>
      </c>
      <c r="E892">
        <v>7</v>
      </c>
      <c r="F892" t="s">
        <v>6113</v>
      </c>
      <c r="G892">
        <v>288</v>
      </c>
      <c r="H892">
        <v>1</v>
      </c>
    </row>
    <row r="893" spans="1:8">
      <c r="A893" t="s">
        <v>6889</v>
      </c>
      <c r="B893" s="41" t="s">
        <v>229</v>
      </c>
      <c r="C893" t="s">
        <v>198</v>
      </c>
      <c r="D893" t="s">
        <v>721</v>
      </c>
      <c r="E893">
        <v>7</v>
      </c>
      <c r="F893">
        <v>0</v>
      </c>
      <c r="G893">
        <v>400</v>
      </c>
      <c r="H893">
        <v>1</v>
      </c>
    </row>
    <row r="894" spans="1:8">
      <c r="A894" t="s">
        <v>6124</v>
      </c>
      <c r="B894" s="41" t="s">
        <v>229</v>
      </c>
      <c r="C894" t="s">
        <v>198</v>
      </c>
      <c r="D894" t="s">
        <v>721</v>
      </c>
      <c r="E894">
        <v>6</v>
      </c>
      <c r="F894" t="s">
        <v>5782</v>
      </c>
      <c r="G894">
        <v>582</v>
      </c>
      <c r="H894">
        <v>1</v>
      </c>
    </row>
    <row r="895" spans="1:8">
      <c r="A895" t="s">
        <v>6130</v>
      </c>
      <c r="B895" s="41" t="s">
        <v>229</v>
      </c>
      <c r="C895" t="s">
        <v>198</v>
      </c>
      <c r="D895" t="s">
        <v>721</v>
      </c>
      <c r="E895">
        <v>3</v>
      </c>
      <c r="F895" t="s">
        <v>6038</v>
      </c>
      <c r="G895">
        <v>497</v>
      </c>
      <c r="H895">
        <v>1</v>
      </c>
    </row>
    <row r="896" spans="1:8">
      <c r="A896" t="s">
        <v>6135</v>
      </c>
      <c r="B896" s="41" t="s">
        <v>229</v>
      </c>
      <c r="C896" t="s">
        <v>198</v>
      </c>
      <c r="D896" t="s">
        <v>721</v>
      </c>
      <c r="E896">
        <v>14</v>
      </c>
      <c r="F896">
        <v>0</v>
      </c>
      <c r="G896">
        <v>5</v>
      </c>
      <c r="H896">
        <v>1</v>
      </c>
    </row>
    <row r="897" spans="1:8">
      <c r="A897" t="s">
        <v>6140</v>
      </c>
      <c r="B897" s="41" t="s">
        <v>229</v>
      </c>
      <c r="C897" t="s">
        <v>198</v>
      </c>
      <c r="D897" t="s">
        <v>721</v>
      </c>
      <c r="E897">
        <v>8</v>
      </c>
      <c r="F897" t="s">
        <v>6144</v>
      </c>
      <c r="G897">
        <v>288</v>
      </c>
      <c r="H897">
        <v>1</v>
      </c>
    </row>
    <row r="898" spans="1:8">
      <c r="A898" t="s">
        <v>6146</v>
      </c>
      <c r="B898" s="41" t="s">
        <v>229</v>
      </c>
      <c r="C898" t="s">
        <v>198</v>
      </c>
      <c r="D898" t="s">
        <v>721</v>
      </c>
      <c r="E898">
        <v>3</v>
      </c>
      <c r="F898" t="s">
        <v>6150</v>
      </c>
      <c r="G898">
        <v>396</v>
      </c>
      <c r="H898">
        <v>1</v>
      </c>
    </row>
    <row r="899" spans="1:8">
      <c r="A899" t="s">
        <v>6152</v>
      </c>
      <c r="B899" s="41" t="s">
        <v>229</v>
      </c>
      <c r="C899" t="s">
        <v>198</v>
      </c>
      <c r="D899" t="s">
        <v>721</v>
      </c>
      <c r="E899">
        <v>5</v>
      </c>
      <c r="F899" t="s">
        <v>6155</v>
      </c>
      <c r="G899">
        <v>332</v>
      </c>
      <c r="H899">
        <v>1</v>
      </c>
    </row>
    <row r="900" spans="1:8">
      <c r="A900" t="s">
        <v>6156</v>
      </c>
      <c r="B900" s="41" t="s">
        <v>229</v>
      </c>
      <c r="C900" t="s">
        <v>198</v>
      </c>
      <c r="D900" t="s">
        <v>721</v>
      </c>
      <c r="E900">
        <v>7</v>
      </c>
      <c r="F900" t="s">
        <v>6158</v>
      </c>
      <c r="G900">
        <v>295</v>
      </c>
      <c r="H900">
        <v>1</v>
      </c>
    </row>
    <row r="901" spans="1:8">
      <c r="A901" t="s">
        <v>6160</v>
      </c>
      <c r="B901" s="41" t="s">
        <v>229</v>
      </c>
      <c r="C901" t="s">
        <v>198</v>
      </c>
      <c r="D901" t="s">
        <v>721</v>
      </c>
      <c r="E901">
        <v>8</v>
      </c>
      <c r="F901" t="s">
        <v>6166</v>
      </c>
      <c r="G901">
        <v>113</v>
      </c>
      <c r="H901">
        <v>1</v>
      </c>
    </row>
    <row r="902" spans="1:8">
      <c r="A902" t="s">
        <v>6168</v>
      </c>
      <c r="B902" s="41" t="s">
        <v>229</v>
      </c>
      <c r="C902" t="s">
        <v>198</v>
      </c>
      <c r="D902" t="s">
        <v>721</v>
      </c>
      <c r="E902">
        <v>5</v>
      </c>
      <c r="F902" t="s">
        <v>5592</v>
      </c>
      <c r="G902">
        <v>288</v>
      </c>
      <c r="H902">
        <v>1</v>
      </c>
    </row>
    <row r="903" spans="1:8">
      <c r="A903" t="s">
        <v>6175</v>
      </c>
      <c r="B903" s="41" t="s">
        <v>229</v>
      </c>
      <c r="C903" t="s">
        <v>198</v>
      </c>
      <c r="D903" t="s">
        <v>721</v>
      </c>
      <c r="E903">
        <v>7</v>
      </c>
      <c r="F903" t="s">
        <v>6180</v>
      </c>
      <c r="G903">
        <v>200</v>
      </c>
      <c r="H903">
        <v>1</v>
      </c>
    </row>
    <row r="904" spans="1:8">
      <c r="A904" t="s">
        <v>6182</v>
      </c>
      <c r="B904" s="41" t="s">
        <v>229</v>
      </c>
      <c r="C904" t="s">
        <v>198</v>
      </c>
      <c r="D904" t="s">
        <v>721</v>
      </c>
      <c r="E904">
        <v>5</v>
      </c>
      <c r="F904" t="s">
        <v>6187</v>
      </c>
      <c r="G904">
        <v>402</v>
      </c>
      <c r="H904">
        <v>1</v>
      </c>
    </row>
    <row r="905" spans="1:8">
      <c r="A905" t="s">
        <v>6188</v>
      </c>
      <c r="B905" s="41" t="s">
        <v>229</v>
      </c>
      <c r="C905" t="s">
        <v>198</v>
      </c>
      <c r="D905" t="s">
        <v>721</v>
      </c>
      <c r="E905">
        <v>4</v>
      </c>
      <c r="F905" t="s">
        <v>6191</v>
      </c>
      <c r="G905">
        <v>350</v>
      </c>
      <c r="H905">
        <v>1</v>
      </c>
    </row>
    <row r="906" spans="1:8">
      <c r="A906" t="s">
        <v>6193</v>
      </c>
      <c r="B906" s="41" t="s">
        <v>229</v>
      </c>
      <c r="C906" t="s">
        <v>198</v>
      </c>
      <c r="D906" t="s">
        <v>721</v>
      </c>
      <c r="E906">
        <v>2</v>
      </c>
      <c r="F906" t="s">
        <v>6180</v>
      </c>
      <c r="G906">
        <v>200</v>
      </c>
      <c r="H906">
        <v>1</v>
      </c>
    </row>
    <row r="907" spans="1:8">
      <c r="A907" s="2" t="s">
        <v>7572</v>
      </c>
      <c r="B907" s="41" t="s">
        <v>226</v>
      </c>
      <c r="C907" s="53" t="s">
        <v>196</v>
      </c>
      <c r="D907" t="s">
        <v>721</v>
      </c>
      <c r="E907">
        <f>2022-A907</f>
        <v>38</v>
      </c>
      <c r="G907">
        <v>1.4040000000000001E-3</v>
      </c>
      <c r="H907">
        <v>1</v>
      </c>
    </row>
    <row r="908" spans="1:8">
      <c r="A908" s="2" t="s">
        <v>7573</v>
      </c>
      <c r="B908" s="41" t="s">
        <v>226</v>
      </c>
      <c r="C908" s="53" t="s">
        <v>196</v>
      </c>
      <c r="D908" t="s">
        <v>721</v>
      </c>
      <c r="E908">
        <f t="shared" ref="E908:E971" si="0">2022-A908</f>
        <v>37</v>
      </c>
      <c r="G908">
        <v>3.568E-3</v>
      </c>
      <c r="H908">
        <v>1</v>
      </c>
    </row>
    <row r="909" spans="1:8">
      <c r="A909" s="2" t="s">
        <v>7574</v>
      </c>
      <c r="B909" s="41" t="s">
        <v>226</v>
      </c>
      <c r="C909" s="53" t="s">
        <v>196</v>
      </c>
      <c r="D909" t="s">
        <v>721</v>
      </c>
      <c r="E909">
        <f t="shared" si="0"/>
        <v>36</v>
      </c>
      <c r="G909">
        <v>9.4000000000000004E-3</v>
      </c>
      <c r="H909">
        <v>1</v>
      </c>
    </row>
    <row r="910" spans="1:8">
      <c r="A910" s="2" t="s">
        <v>7575</v>
      </c>
      <c r="B910" s="41" t="s">
        <v>226</v>
      </c>
      <c r="C910" s="53" t="s">
        <v>196</v>
      </c>
      <c r="D910" t="s">
        <v>721</v>
      </c>
      <c r="E910">
        <f t="shared" si="0"/>
        <v>34</v>
      </c>
      <c r="G910">
        <v>0.11692</v>
      </c>
      <c r="H910">
        <v>1</v>
      </c>
    </row>
    <row r="911" spans="1:8">
      <c r="A911" s="2" t="s">
        <v>4186</v>
      </c>
      <c r="B911" s="41" t="s">
        <v>226</v>
      </c>
      <c r="C911" s="53" t="s">
        <v>196</v>
      </c>
      <c r="D911" t="s">
        <v>721</v>
      </c>
      <c r="E911">
        <f t="shared" si="0"/>
        <v>33</v>
      </c>
      <c r="G911">
        <v>7.8090000000000007E-2</v>
      </c>
      <c r="H911">
        <v>1</v>
      </c>
    </row>
    <row r="912" spans="1:8">
      <c r="A912" s="2" t="s">
        <v>3031</v>
      </c>
      <c r="B912" s="41" t="s">
        <v>226</v>
      </c>
      <c r="C912" s="53" t="s">
        <v>196</v>
      </c>
      <c r="D912" t="s">
        <v>721</v>
      </c>
      <c r="E912">
        <f t="shared" si="0"/>
        <v>32</v>
      </c>
      <c r="G912">
        <v>0.21551900000000002</v>
      </c>
      <c r="H912">
        <v>1</v>
      </c>
    </row>
    <row r="913" spans="1:8">
      <c r="A913" s="2" t="s">
        <v>4798</v>
      </c>
      <c r="B913" s="41" t="s">
        <v>226</v>
      </c>
      <c r="C913" s="53" t="s">
        <v>196</v>
      </c>
      <c r="D913" t="s">
        <v>721</v>
      </c>
      <c r="E913">
        <f t="shared" si="0"/>
        <v>31</v>
      </c>
      <c r="G913">
        <v>0.77881799999999912</v>
      </c>
      <c r="H913">
        <v>1</v>
      </c>
    </row>
    <row r="914" spans="1:8">
      <c r="A914" s="2" t="s">
        <v>4227</v>
      </c>
      <c r="B914" s="41" t="s">
        <v>226</v>
      </c>
      <c r="C914" s="53" t="s">
        <v>196</v>
      </c>
      <c r="D914" t="s">
        <v>721</v>
      </c>
      <c r="E914">
        <f t="shared" si="0"/>
        <v>30</v>
      </c>
      <c r="G914">
        <v>1.4468489999999992</v>
      </c>
      <c r="H914">
        <v>1</v>
      </c>
    </row>
    <row r="915" spans="1:8">
      <c r="A915" s="2" t="s">
        <v>7576</v>
      </c>
      <c r="B915" s="41" t="s">
        <v>226</v>
      </c>
      <c r="C915" s="53" t="s">
        <v>196</v>
      </c>
      <c r="D915" t="s">
        <v>721</v>
      </c>
      <c r="E915">
        <f t="shared" si="0"/>
        <v>29</v>
      </c>
      <c r="G915">
        <v>1.6427729999999976</v>
      </c>
      <c r="H915">
        <v>1</v>
      </c>
    </row>
    <row r="916" spans="1:8">
      <c r="A916" s="2" t="s">
        <v>7577</v>
      </c>
      <c r="B916" s="41" t="s">
        <v>226</v>
      </c>
      <c r="C916" s="53" t="s">
        <v>196</v>
      </c>
      <c r="D916" t="s">
        <v>721</v>
      </c>
      <c r="E916">
        <f t="shared" si="0"/>
        <v>28</v>
      </c>
      <c r="G916">
        <v>1.6115650001239692</v>
      </c>
      <c r="H916">
        <v>1</v>
      </c>
    </row>
    <row r="917" spans="1:8">
      <c r="A917" s="2" t="s">
        <v>4160</v>
      </c>
      <c r="B917" s="41" t="s">
        <v>226</v>
      </c>
      <c r="C917" s="53" t="s">
        <v>196</v>
      </c>
      <c r="D917" t="s">
        <v>721</v>
      </c>
      <c r="E917">
        <f t="shared" si="0"/>
        <v>27</v>
      </c>
      <c r="G917">
        <v>1.3108790004625197</v>
      </c>
      <c r="H917">
        <v>1</v>
      </c>
    </row>
    <row r="918" spans="1:8">
      <c r="A918" s="2" t="s">
        <v>3656</v>
      </c>
      <c r="B918" s="41" t="s">
        <v>226</v>
      </c>
      <c r="C918" s="53" t="s">
        <v>196</v>
      </c>
      <c r="D918" t="s">
        <v>721</v>
      </c>
      <c r="E918">
        <f t="shared" si="0"/>
        <v>26</v>
      </c>
      <c r="G918">
        <v>4.0486839999618374</v>
      </c>
      <c r="H918">
        <v>1</v>
      </c>
    </row>
    <row r="919" spans="1:8">
      <c r="A919" s="2" t="s">
        <v>7578</v>
      </c>
      <c r="B919" s="41" t="s">
        <v>226</v>
      </c>
      <c r="C919" s="53" t="s">
        <v>196</v>
      </c>
      <c r="D919" t="s">
        <v>721</v>
      </c>
      <c r="E919">
        <f t="shared" si="0"/>
        <v>25</v>
      </c>
      <c r="G919">
        <v>6.4344710006866501</v>
      </c>
      <c r="H919">
        <v>1</v>
      </c>
    </row>
    <row r="920" spans="1:8">
      <c r="A920" s="2" t="s">
        <v>7579</v>
      </c>
      <c r="B920" s="41" t="s">
        <v>226</v>
      </c>
      <c r="C920" s="53" t="s">
        <v>196</v>
      </c>
      <c r="D920" t="s">
        <v>721</v>
      </c>
      <c r="E920">
        <f t="shared" si="0"/>
        <v>24</v>
      </c>
      <c r="G920">
        <v>5.4335440018405778</v>
      </c>
      <c r="H920">
        <v>1</v>
      </c>
    </row>
    <row r="921" spans="1:8">
      <c r="A921" s="2" t="s">
        <v>7580</v>
      </c>
      <c r="B921" s="41" t="s">
        <v>226</v>
      </c>
      <c r="C921" s="53" t="s">
        <v>196</v>
      </c>
      <c r="D921" t="s">
        <v>721</v>
      </c>
      <c r="E921">
        <f t="shared" si="0"/>
        <v>23</v>
      </c>
      <c r="G921">
        <v>8.1534370008010875</v>
      </c>
      <c r="H921">
        <v>1</v>
      </c>
    </row>
    <row r="922" spans="1:8">
      <c r="A922" s="2" t="s">
        <v>7581</v>
      </c>
      <c r="B922" s="41" t="s">
        <v>226</v>
      </c>
      <c r="C922" s="53" t="s">
        <v>196</v>
      </c>
      <c r="D922" t="s">
        <v>721</v>
      </c>
      <c r="E922">
        <f t="shared" si="0"/>
        <v>22</v>
      </c>
      <c r="G922">
        <v>42.60409200074465</v>
      </c>
      <c r="H922">
        <v>1</v>
      </c>
    </row>
    <row r="923" spans="1:8">
      <c r="A923" s="2" t="s">
        <v>889</v>
      </c>
      <c r="B923" s="41" t="s">
        <v>226</v>
      </c>
      <c r="C923" s="53" t="s">
        <v>196</v>
      </c>
      <c r="D923" t="s">
        <v>721</v>
      </c>
      <c r="E923">
        <f t="shared" si="0"/>
        <v>21</v>
      </c>
      <c r="G923">
        <v>98.033980000634244</v>
      </c>
      <c r="H923">
        <v>1</v>
      </c>
    </row>
    <row r="924" spans="1:8">
      <c r="A924" s="2" t="s">
        <v>7582</v>
      </c>
      <c r="B924" s="41" t="s">
        <v>226</v>
      </c>
      <c r="C924" s="53" t="s">
        <v>196</v>
      </c>
      <c r="D924" t="s">
        <v>721</v>
      </c>
      <c r="E924">
        <f t="shared" si="0"/>
        <v>20</v>
      </c>
      <c r="G924">
        <v>93.425178999952891</v>
      </c>
      <c r="H924">
        <v>1</v>
      </c>
    </row>
    <row r="925" spans="1:8">
      <c r="A925" s="2" t="s">
        <v>4134</v>
      </c>
      <c r="B925" s="41" t="s">
        <v>226</v>
      </c>
      <c r="C925" s="53" t="s">
        <v>196</v>
      </c>
      <c r="D925" t="s">
        <v>721</v>
      </c>
      <c r="E925">
        <f t="shared" si="0"/>
        <v>19</v>
      </c>
      <c r="G925">
        <v>122.12090299971365</v>
      </c>
      <c r="H925">
        <v>1</v>
      </c>
    </row>
    <row r="926" spans="1:8">
      <c r="A926" s="2" t="s">
        <v>4674</v>
      </c>
      <c r="B926" s="41" t="s">
        <v>226</v>
      </c>
      <c r="C926" s="53" t="s">
        <v>196</v>
      </c>
      <c r="D926" t="s">
        <v>721</v>
      </c>
      <c r="E926">
        <f t="shared" si="0"/>
        <v>18</v>
      </c>
      <c r="G926">
        <v>632.34350900002573</v>
      </c>
      <c r="H926">
        <v>1</v>
      </c>
    </row>
    <row r="927" spans="1:8">
      <c r="A927" s="2" t="s">
        <v>7583</v>
      </c>
      <c r="B927" s="41" t="s">
        <v>226</v>
      </c>
      <c r="C927" s="53" t="s">
        <v>196</v>
      </c>
      <c r="D927" t="s">
        <v>721</v>
      </c>
      <c r="E927">
        <f t="shared" si="0"/>
        <v>17</v>
      </c>
      <c r="G927">
        <v>907.44900499994742</v>
      </c>
      <c r="H927">
        <v>1</v>
      </c>
    </row>
    <row r="928" spans="1:8">
      <c r="A928" s="2" t="s">
        <v>1055</v>
      </c>
      <c r="B928" s="41" t="s">
        <v>226</v>
      </c>
      <c r="C928" s="53" t="s">
        <v>196</v>
      </c>
      <c r="D928" t="s">
        <v>721</v>
      </c>
      <c r="E928">
        <f t="shared" si="0"/>
        <v>16</v>
      </c>
      <c r="G928">
        <v>829.72907300021166</v>
      </c>
      <c r="H928">
        <v>1</v>
      </c>
    </row>
    <row r="929" spans="1:8">
      <c r="A929" s="2" t="s">
        <v>7584</v>
      </c>
      <c r="B929" s="41" t="s">
        <v>226</v>
      </c>
      <c r="C929" s="53" t="s">
        <v>196</v>
      </c>
      <c r="D929" t="s">
        <v>721</v>
      </c>
      <c r="E929">
        <f t="shared" si="0"/>
        <v>15</v>
      </c>
      <c r="G929">
        <v>1221.0464004994919</v>
      </c>
      <c r="H929">
        <v>1</v>
      </c>
    </row>
    <row r="930" spans="1:8">
      <c r="A930" s="2" t="s">
        <v>7585</v>
      </c>
      <c r="B930" s="41" t="s">
        <v>226</v>
      </c>
      <c r="C930" s="53" t="s">
        <v>196</v>
      </c>
      <c r="D930" t="s">
        <v>721</v>
      </c>
      <c r="E930">
        <f t="shared" si="0"/>
        <v>14</v>
      </c>
      <c r="G930">
        <v>1924.0919495005885</v>
      </c>
      <c r="H930">
        <v>1</v>
      </c>
    </row>
    <row r="931" spans="1:8">
      <c r="A931" s="2" t="s">
        <v>5052</v>
      </c>
      <c r="B931" s="41" t="s">
        <v>226</v>
      </c>
      <c r="C931" s="53" t="s">
        <v>196</v>
      </c>
      <c r="D931" t="s">
        <v>721</v>
      </c>
      <c r="E931">
        <f t="shared" si="0"/>
        <v>13</v>
      </c>
      <c r="G931">
        <v>4341.2807897911325</v>
      </c>
      <c r="H931">
        <v>1</v>
      </c>
    </row>
    <row r="932" spans="1:8">
      <c r="A932" s="2" t="s">
        <v>7586</v>
      </c>
      <c r="B932" s="41" t="s">
        <v>226</v>
      </c>
      <c r="C932" s="53" t="s">
        <v>196</v>
      </c>
      <c r="D932" t="s">
        <v>721</v>
      </c>
      <c r="E932">
        <f t="shared" si="0"/>
        <v>12</v>
      </c>
      <c r="G932">
        <v>7475.4852885013324</v>
      </c>
      <c r="H932">
        <v>1</v>
      </c>
    </row>
    <row r="933" spans="1:8">
      <c r="A933" s="2" t="s">
        <v>7587</v>
      </c>
      <c r="B933" s="41" t="s">
        <v>226</v>
      </c>
      <c r="C933" s="53" t="s">
        <v>196</v>
      </c>
      <c r="D933" t="s">
        <v>721</v>
      </c>
      <c r="E933">
        <f t="shared" si="0"/>
        <v>11</v>
      </c>
      <c r="G933">
        <v>9293.7445625134533</v>
      </c>
      <c r="H933">
        <v>1</v>
      </c>
    </row>
    <row r="934" spans="1:8">
      <c r="A934" t="s">
        <v>7588</v>
      </c>
      <c r="B934" s="41" t="s">
        <v>226</v>
      </c>
      <c r="C934" s="53" t="s">
        <v>196</v>
      </c>
      <c r="D934" t="s">
        <v>721</v>
      </c>
      <c r="E934">
        <f t="shared" si="0"/>
        <v>10</v>
      </c>
      <c r="G934">
        <v>6783.2583869737691</v>
      </c>
      <c r="H934">
        <v>1</v>
      </c>
    </row>
    <row r="935" spans="1:8">
      <c r="A935" t="s">
        <v>4288</v>
      </c>
      <c r="B935" s="41" t="s">
        <v>226</v>
      </c>
      <c r="C935" s="53" t="s">
        <v>196</v>
      </c>
      <c r="D935" t="s">
        <v>721</v>
      </c>
      <c r="E935">
        <f t="shared" si="0"/>
        <v>9</v>
      </c>
      <c r="G935">
        <v>3084.7393325018797</v>
      </c>
      <c r="H935">
        <v>1</v>
      </c>
    </row>
    <row r="936" spans="1:8">
      <c r="A936" t="s">
        <v>3291</v>
      </c>
      <c r="B936" s="41" t="s">
        <v>226</v>
      </c>
      <c r="C936" s="53" t="s">
        <v>196</v>
      </c>
      <c r="D936" t="s">
        <v>721</v>
      </c>
      <c r="E936">
        <f t="shared" si="0"/>
        <v>8</v>
      </c>
      <c r="G936">
        <v>1732.5976110016652</v>
      </c>
      <c r="H936">
        <v>1</v>
      </c>
    </row>
    <row r="937" spans="1:8">
      <c r="A937" t="s">
        <v>7589</v>
      </c>
      <c r="B937" s="41" t="s">
        <v>226</v>
      </c>
      <c r="C937" s="53" t="s">
        <v>196</v>
      </c>
      <c r="D937" t="s">
        <v>721</v>
      </c>
      <c r="E937">
        <f t="shared" si="0"/>
        <v>7</v>
      </c>
      <c r="G937">
        <v>1383.3941970036283</v>
      </c>
      <c r="H937">
        <v>1</v>
      </c>
    </row>
    <row r="938" spans="1:8">
      <c r="A938" t="s">
        <v>4447</v>
      </c>
      <c r="B938" s="41" t="s">
        <v>226</v>
      </c>
      <c r="C938" s="53" t="s">
        <v>196</v>
      </c>
      <c r="D938" t="s">
        <v>721</v>
      </c>
      <c r="E938">
        <f t="shared" si="0"/>
        <v>6</v>
      </c>
      <c r="G938">
        <v>1455.0141030027833</v>
      </c>
      <c r="H938">
        <v>1</v>
      </c>
    </row>
    <row r="939" spans="1:8">
      <c r="A939" t="s">
        <v>7590</v>
      </c>
      <c r="B939" s="41" t="s">
        <v>226</v>
      </c>
      <c r="C939" s="53" t="s">
        <v>196</v>
      </c>
      <c r="D939" t="s">
        <v>721</v>
      </c>
      <c r="E939">
        <f t="shared" si="0"/>
        <v>5</v>
      </c>
      <c r="G939">
        <v>1631.5428170017599</v>
      </c>
      <c r="H939">
        <v>1</v>
      </c>
    </row>
    <row r="940" spans="1:8">
      <c r="A940" t="s">
        <v>7591</v>
      </c>
      <c r="B940" s="41" t="s">
        <v>226</v>
      </c>
      <c r="C940" s="53" t="s">
        <v>196</v>
      </c>
      <c r="D940" t="s">
        <v>721</v>
      </c>
      <c r="E940">
        <f t="shared" si="0"/>
        <v>4</v>
      </c>
      <c r="G940">
        <v>5745.539852000401</v>
      </c>
      <c r="H940">
        <v>1</v>
      </c>
    </row>
    <row r="941" spans="1:8">
      <c r="A941" t="s">
        <v>7592</v>
      </c>
      <c r="B941" s="41" t="s">
        <v>226</v>
      </c>
      <c r="C941" s="53" t="s">
        <v>196</v>
      </c>
      <c r="D941" t="s">
        <v>721</v>
      </c>
      <c r="E941">
        <f t="shared" si="0"/>
        <v>3</v>
      </c>
      <c r="G941">
        <v>3045.8221235000897</v>
      </c>
      <c r="H941">
        <v>1</v>
      </c>
    </row>
    <row r="942" spans="1:8">
      <c r="A942" t="s">
        <v>5075</v>
      </c>
      <c r="B942" s="41" t="s">
        <v>228</v>
      </c>
      <c r="C942" t="s">
        <v>199</v>
      </c>
      <c r="D942" t="s">
        <v>721</v>
      </c>
      <c r="E942">
        <f t="shared" si="0"/>
        <v>39</v>
      </c>
      <c r="G942">
        <v>5.5E-2</v>
      </c>
      <c r="H942">
        <v>1</v>
      </c>
    </row>
    <row r="943" spans="1:8">
      <c r="A943" t="s">
        <v>7573</v>
      </c>
      <c r="B943" s="41" t="s">
        <v>228</v>
      </c>
      <c r="C943" t="s">
        <v>199</v>
      </c>
      <c r="D943" t="s">
        <v>721</v>
      </c>
      <c r="E943">
        <f t="shared" si="0"/>
        <v>37</v>
      </c>
      <c r="G943">
        <v>0.02</v>
      </c>
      <c r="H943">
        <v>1</v>
      </c>
    </row>
    <row r="944" spans="1:8">
      <c r="A944" t="s">
        <v>3798</v>
      </c>
      <c r="B944" s="41" t="s">
        <v>228</v>
      </c>
      <c r="C944" t="s">
        <v>199</v>
      </c>
      <c r="D944" t="s">
        <v>721</v>
      </c>
      <c r="E944">
        <f t="shared" si="0"/>
        <v>35</v>
      </c>
      <c r="G944">
        <v>0.14000000000000001</v>
      </c>
      <c r="H944">
        <v>1</v>
      </c>
    </row>
    <row r="945" spans="1:8">
      <c r="A945" t="s">
        <v>7575</v>
      </c>
      <c r="B945" s="41" t="s">
        <v>228</v>
      </c>
      <c r="C945" t="s">
        <v>199</v>
      </c>
      <c r="D945" t="s">
        <v>721</v>
      </c>
      <c r="E945">
        <f t="shared" si="0"/>
        <v>34</v>
      </c>
      <c r="G945">
        <v>0.51</v>
      </c>
      <c r="H945">
        <v>1</v>
      </c>
    </row>
    <row r="946" spans="1:8">
      <c r="A946" t="s">
        <v>4186</v>
      </c>
      <c r="B946" s="41" t="s">
        <v>228</v>
      </c>
      <c r="C946" t="s">
        <v>199</v>
      </c>
      <c r="D946" t="s">
        <v>721</v>
      </c>
      <c r="E946">
        <f t="shared" si="0"/>
        <v>33</v>
      </c>
      <c r="G946">
        <v>1.0010000000000001</v>
      </c>
      <c r="H946">
        <v>1</v>
      </c>
    </row>
    <row r="947" spans="1:8">
      <c r="A947" t="s">
        <v>3031</v>
      </c>
      <c r="B947" s="41" t="s">
        <v>228</v>
      </c>
      <c r="C947" t="s">
        <v>199</v>
      </c>
      <c r="D947" t="s">
        <v>721</v>
      </c>
      <c r="E947">
        <f t="shared" si="0"/>
        <v>32</v>
      </c>
      <c r="G947">
        <v>2.65</v>
      </c>
      <c r="H947">
        <v>1</v>
      </c>
    </row>
    <row r="948" spans="1:8">
      <c r="A948" t="s">
        <v>4798</v>
      </c>
      <c r="B948" s="41" t="s">
        <v>228</v>
      </c>
      <c r="C948" t="s">
        <v>199</v>
      </c>
      <c r="D948" t="s">
        <v>721</v>
      </c>
      <c r="E948">
        <f t="shared" si="0"/>
        <v>31</v>
      </c>
      <c r="G948">
        <v>6.6850000000000014</v>
      </c>
      <c r="H948">
        <v>1</v>
      </c>
    </row>
    <row r="949" spans="1:8">
      <c r="A949" t="s">
        <v>4227</v>
      </c>
      <c r="B949" s="41" t="s">
        <v>228</v>
      </c>
      <c r="C949" t="s">
        <v>199</v>
      </c>
      <c r="D949" t="s">
        <v>721</v>
      </c>
      <c r="E949">
        <f t="shared" si="0"/>
        <v>30</v>
      </c>
      <c r="G949">
        <v>13.577000000000009</v>
      </c>
      <c r="H949">
        <v>1</v>
      </c>
    </row>
    <row r="950" spans="1:8">
      <c r="A950" t="s">
        <v>7576</v>
      </c>
      <c r="B950" s="41" t="s">
        <v>228</v>
      </c>
      <c r="C950" t="s">
        <v>199</v>
      </c>
      <c r="D950" t="s">
        <v>721</v>
      </c>
      <c r="E950">
        <f t="shared" si="0"/>
        <v>29</v>
      </c>
      <c r="G950">
        <v>30.084319999999977</v>
      </c>
      <c r="H950">
        <v>1</v>
      </c>
    </row>
    <row r="951" spans="1:8">
      <c r="A951" t="s">
        <v>7577</v>
      </c>
      <c r="B951" s="41" t="s">
        <v>228</v>
      </c>
      <c r="C951" t="s">
        <v>199</v>
      </c>
      <c r="D951" t="s">
        <v>721</v>
      </c>
      <c r="E951">
        <f t="shared" si="0"/>
        <v>28</v>
      </c>
      <c r="G951">
        <v>78.745599999999968</v>
      </c>
      <c r="H951">
        <v>1</v>
      </c>
    </row>
    <row r="952" spans="1:8">
      <c r="A952" t="s">
        <v>4160</v>
      </c>
      <c r="B952" s="41" t="s">
        <v>228</v>
      </c>
      <c r="C952" t="s">
        <v>199</v>
      </c>
      <c r="D952" t="s">
        <v>721</v>
      </c>
      <c r="E952">
        <f t="shared" si="0"/>
        <v>27</v>
      </c>
      <c r="G952">
        <v>172.67299999999955</v>
      </c>
      <c r="H952">
        <v>1</v>
      </c>
    </row>
    <row r="953" spans="1:8">
      <c r="A953" t="s">
        <v>3656</v>
      </c>
      <c r="B953" s="41" t="s">
        <v>228</v>
      </c>
      <c r="C953" t="s">
        <v>199</v>
      </c>
      <c r="D953" t="s">
        <v>721</v>
      </c>
      <c r="E953">
        <f t="shared" si="0"/>
        <v>26</v>
      </c>
      <c r="G953">
        <v>157.89503999999968</v>
      </c>
      <c r="H953">
        <v>1</v>
      </c>
    </row>
    <row r="954" spans="1:8">
      <c r="A954" t="s">
        <v>7578</v>
      </c>
      <c r="B954" s="41" t="s">
        <v>228</v>
      </c>
      <c r="C954" t="s">
        <v>199</v>
      </c>
      <c r="D954" t="s">
        <v>721</v>
      </c>
      <c r="E954">
        <f t="shared" si="0"/>
        <v>25</v>
      </c>
      <c r="G954">
        <v>170.86999999999969</v>
      </c>
      <c r="H954">
        <v>1</v>
      </c>
    </row>
    <row r="955" spans="1:8">
      <c r="A955" t="s">
        <v>7579</v>
      </c>
      <c r="B955" s="41" t="s">
        <v>228</v>
      </c>
      <c r="C955" t="s">
        <v>199</v>
      </c>
      <c r="D955" t="s">
        <v>721</v>
      </c>
      <c r="E955">
        <f t="shared" si="0"/>
        <v>24</v>
      </c>
      <c r="G955">
        <v>233.93539999999982</v>
      </c>
      <c r="H955">
        <v>1</v>
      </c>
    </row>
    <row r="956" spans="1:8">
      <c r="A956" t="s">
        <v>7580</v>
      </c>
      <c r="B956" s="41" t="s">
        <v>228</v>
      </c>
      <c r="C956" t="s">
        <v>199</v>
      </c>
      <c r="D956" t="s">
        <v>721</v>
      </c>
      <c r="E956">
        <f t="shared" si="0"/>
        <v>23</v>
      </c>
      <c r="G956">
        <v>564.2280000000012</v>
      </c>
      <c r="H956">
        <v>1</v>
      </c>
    </row>
    <row r="957" spans="1:8">
      <c r="A957" t="s">
        <v>7581</v>
      </c>
      <c r="B957" s="41" t="s">
        <v>228</v>
      </c>
      <c r="C957" t="s">
        <v>199</v>
      </c>
      <c r="D957" t="s">
        <v>721</v>
      </c>
      <c r="E957">
        <f t="shared" si="0"/>
        <v>22</v>
      </c>
      <c r="G957">
        <v>853.38700000000108</v>
      </c>
      <c r="H957">
        <v>1</v>
      </c>
    </row>
    <row r="958" spans="1:8">
      <c r="A958" t="s">
        <v>889</v>
      </c>
      <c r="B958" s="41" t="s">
        <v>228</v>
      </c>
      <c r="C958" t="s">
        <v>199</v>
      </c>
      <c r="D958" t="s">
        <v>721</v>
      </c>
      <c r="E958">
        <f t="shared" si="0"/>
        <v>21</v>
      </c>
      <c r="G958">
        <v>1648.599299999983</v>
      </c>
      <c r="H958">
        <v>1</v>
      </c>
    </row>
    <row r="959" spans="1:8">
      <c r="A959" t="s">
        <v>7582</v>
      </c>
      <c r="B959" s="41" t="s">
        <v>228</v>
      </c>
      <c r="C959" t="s">
        <v>199</v>
      </c>
      <c r="D959" t="s">
        <v>721</v>
      </c>
      <c r="E959">
        <f t="shared" si="0"/>
        <v>20</v>
      </c>
      <c r="G959">
        <v>1975.2310899999786</v>
      </c>
      <c r="H959">
        <v>1</v>
      </c>
    </row>
    <row r="960" spans="1:8">
      <c r="A960" t="s">
        <v>4134</v>
      </c>
      <c r="B960" s="41" t="s">
        <v>228</v>
      </c>
      <c r="C960" t="s">
        <v>199</v>
      </c>
      <c r="D960" t="s">
        <v>721</v>
      </c>
      <c r="E960">
        <f t="shared" si="0"/>
        <v>19</v>
      </c>
      <c r="G960">
        <v>1773.4319999999882</v>
      </c>
      <c r="H960">
        <v>1</v>
      </c>
    </row>
    <row r="961" spans="1:8">
      <c r="A961" t="s">
        <v>4674</v>
      </c>
      <c r="B961" s="41" t="s">
        <v>228</v>
      </c>
      <c r="C961" t="s">
        <v>199</v>
      </c>
      <c r="D961" t="s">
        <v>721</v>
      </c>
      <c r="E961">
        <f t="shared" si="0"/>
        <v>18</v>
      </c>
      <c r="G961">
        <v>1434.6709999999907</v>
      </c>
      <c r="H961">
        <v>1</v>
      </c>
    </row>
    <row r="962" spans="1:8">
      <c r="A962" t="s">
        <v>7583</v>
      </c>
      <c r="B962" s="41" t="s">
        <v>228</v>
      </c>
      <c r="C962" t="s">
        <v>199</v>
      </c>
      <c r="D962" t="s">
        <v>721</v>
      </c>
      <c r="E962">
        <f t="shared" si="0"/>
        <v>17</v>
      </c>
      <c r="G962">
        <v>1287.4595999999972</v>
      </c>
      <c r="H962">
        <v>1</v>
      </c>
    </row>
    <row r="963" spans="1:8">
      <c r="A963" t="s">
        <v>1055</v>
      </c>
      <c r="B963" s="41" t="s">
        <v>228</v>
      </c>
      <c r="C963" t="s">
        <v>199</v>
      </c>
      <c r="D963" t="s">
        <v>721</v>
      </c>
      <c r="E963">
        <f t="shared" si="0"/>
        <v>16</v>
      </c>
      <c r="G963">
        <v>1584.9149999999925</v>
      </c>
      <c r="H963">
        <v>1</v>
      </c>
    </row>
    <row r="964" spans="1:8">
      <c r="A964" t="s">
        <v>7584</v>
      </c>
      <c r="B964" s="41" t="s">
        <v>228</v>
      </c>
      <c r="C964" t="s">
        <v>199</v>
      </c>
      <c r="D964" t="s">
        <v>721</v>
      </c>
      <c r="E964">
        <f t="shared" si="0"/>
        <v>15</v>
      </c>
      <c r="G964">
        <v>1298.2021999999954</v>
      </c>
      <c r="H964">
        <v>1</v>
      </c>
    </row>
    <row r="965" spans="1:8">
      <c r="A965" t="s">
        <v>7585</v>
      </c>
      <c r="B965" s="41" t="s">
        <v>228</v>
      </c>
      <c r="C965" t="s">
        <v>199</v>
      </c>
      <c r="D965" t="s">
        <v>721</v>
      </c>
      <c r="E965">
        <f t="shared" si="0"/>
        <v>14</v>
      </c>
      <c r="G965">
        <v>613.41200000000049</v>
      </c>
      <c r="H965">
        <v>1</v>
      </c>
    </row>
    <row r="966" spans="1:8">
      <c r="A966" t="s">
        <v>5052</v>
      </c>
      <c r="B966" s="41" t="s">
        <v>228</v>
      </c>
      <c r="C966" t="s">
        <v>199</v>
      </c>
      <c r="D966" t="s">
        <v>721</v>
      </c>
      <c r="E966">
        <f t="shared" si="0"/>
        <v>13</v>
      </c>
      <c r="G966">
        <v>2049.8366999999926</v>
      </c>
      <c r="H966">
        <v>1</v>
      </c>
    </row>
    <row r="967" spans="1:8">
      <c r="A967" t="s">
        <v>7586</v>
      </c>
      <c r="B967" s="41" t="s">
        <v>228</v>
      </c>
      <c r="C967" t="s">
        <v>199</v>
      </c>
      <c r="D967" t="s">
        <v>721</v>
      </c>
      <c r="E967">
        <f t="shared" si="0"/>
        <v>12</v>
      </c>
      <c r="G967">
        <v>1087.1438959999955</v>
      </c>
      <c r="H967">
        <v>1</v>
      </c>
    </row>
    <row r="968" spans="1:8">
      <c r="A968" t="s">
        <v>7587</v>
      </c>
      <c r="B968" s="41" t="s">
        <v>228</v>
      </c>
      <c r="C968" t="s">
        <v>199</v>
      </c>
      <c r="D968" t="s">
        <v>721</v>
      </c>
      <c r="E968">
        <f t="shared" si="0"/>
        <v>11</v>
      </c>
      <c r="G968">
        <v>1734.3472139999922</v>
      </c>
      <c r="H968">
        <v>1</v>
      </c>
    </row>
    <row r="969" spans="1:8">
      <c r="A969" t="s">
        <v>7588</v>
      </c>
      <c r="B969" s="41" t="s">
        <v>228</v>
      </c>
      <c r="C969" t="s">
        <v>199</v>
      </c>
      <c r="D969" t="s">
        <v>721</v>
      </c>
      <c r="E969">
        <f t="shared" si="0"/>
        <v>10</v>
      </c>
      <c r="G969">
        <v>2104.2190869999849</v>
      </c>
      <c r="H969">
        <v>1</v>
      </c>
    </row>
    <row r="970" spans="1:8">
      <c r="A970" t="s">
        <v>4288</v>
      </c>
      <c r="B970" s="41" t="s">
        <v>228</v>
      </c>
      <c r="C970" t="s">
        <v>199</v>
      </c>
      <c r="D970" t="s">
        <v>721</v>
      </c>
      <c r="E970">
        <f t="shared" si="0"/>
        <v>9</v>
      </c>
      <c r="G970">
        <v>2663.4316200000103</v>
      </c>
      <c r="H970">
        <v>1</v>
      </c>
    </row>
    <row r="971" spans="1:8">
      <c r="A971" t="s">
        <v>3291</v>
      </c>
      <c r="B971" s="41" t="s">
        <v>228</v>
      </c>
      <c r="C971" t="s">
        <v>199</v>
      </c>
      <c r="D971" t="s">
        <v>721</v>
      </c>
      <c r="E971">
        <f t="shared" si="0"/>
        <v>8</v>
      </c>
      <c r="G971">
        <v>3969.1042430000321</v>
      </c>
      <c r="H971">
        <v>1</v>
      </c>
    </row>
    <row r="972" spans="1:8">
      <c r="A972" t="s">
        <v>7589</v>
      </c>
      <c r="B972" s="41" t="s">
        <v>228</v>
      </c>
      <c r="C972" t="s">
        <v>199</v>
      </c>
      <c r="D972" t="s">
        <v>721</v>
      </c>
      <c r="E972">
        <f t="shared" ref="E972:E976" si="1">2022-A972</f>
        <v>7</v>
      </c>
      <c r="G972">
        <v>3405.7283600000414</v>
      </c>
      <c r="H972">
        <v>1</v>
      </c>
    </row>
    <row r="973" spans="1:8">
      <c r="A973" t="s">
        <v>4447</v>
      </c>
      <c r="B973" s="41" t="s">
        <v>228</v>
      </c>
      <c r="C973" t="s">
        <v>199</v>
      </c>
      <c r="D973" t="s">
        <v>721</v>
      </c>
      <c r="E973">
        <f t="shared" si="1"/>
        <v>6</v>
      </c>
      <c r="G973">
        <v>3907.8711170000424</v>
      </c>
      <c r="H973">
        <v>1</v>
      </c>
    </row>
    <row r="974" spans="1:8">
      <c r="A974" t="s">
        <v>7590</v>
      </c>
      <c r="B974" s="41" t="s">
        <v>228</v>
      </c>
      <c r="C974" t="s">
        <v>199</v>
      </c>
      <c r="D974" t="s">
        <v>721</v>
      </c>
      <c r="E974">
        <f t="shared" si="1"/>
        <v>5</v>
      </c>
      <c r="G974">
        <v>4822.3512000000255</v>
      </c>
      <c r="H974">
        <v>1</v>
      </c>
    </row>
    <row r="975" spans="1:8">
      <c r="A975" t="s">
        <v>7591</v>
      </c>
      <c r="B975" s="41" t="s">
        <v>228</v>
      </c>
      <c r="C975" t="s">
        <v>199</v>
      </c>
      <c r="D975" t="s">
        <v>721</v>
      </c>
      <c r="E975">
        <f t="shared" si="1"/>
        <v>4</v>
      </c>
      <c r="G975">
        <v>4543.5048999999808</v>
      </c>
      <c r="H975">
        <v>1</v>
      </c>
    </row>
    <row r="976" spans="1:8">
      <c r="A976" t="s">
        <v>7592</v>
      </c>
      <c r="B976" s="41" t="s">
        <v>228</v>
      </c>
      <c r="C976" t="s">
        <v>199</v>
      </c>
      <c r="D976" t="s">
        <v>721</v>
      </c>
      <c r="E976">
        <f t="shared" si="1"/>
        <v>3</v>
      </c>
      <c r="G976">
        <v>786.59160000000077</v>
      </c>
      <c r="H976">
        <v>1</v>
      </c>
    </row>
  </sheetData>
  <autoFilter ref="A1:H438" xr:uid="{1FE4DC13-919A-4B47-9E14-AE482769A3BB}">
    <sortState xmlns:xlrd2="http://schemas.microsoft.com/office/spreadsheetml/2017/richdata2" ref="A2:H438">
      <sortCondition ref="A1:A438"/>
    </sortState>
  </autoFilter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5780-29F5-4074-B5EB-7F65C95E367E}">
  <sheetPr>
    <tabColor theme="7" tint="0.79998168889431442"/>
  </sheetPr>
  <dimension ref="A1:H151"/>
  <sheetViews>
    <sheetView workbookViewId="0">
      <selection activeCell="E2" sqref="E2"/>
    </sheetView>
  </sheetViews>
  <sheetFormatPr defaultRowHeight="15"/>
  <cols>
    <col min="1" max="1" width="33.140625" bestFit="1" customWidth="1"/>
    <col min="5" max="5" width="10.5703125" bestFit="1" customWidth="1"/>
  </cols>
  <sheetData>
    <row r="1" spans="1:8">
      <c r="A1" t="s">
        <v>0</v>
      </c>
      <c r="B1" t="s">
        <v>708</v>
      </c>
      <c r="C1" t="s">
        <v>251</v>
      </c>
      <c r="D1" t="s">
        <v>317</v>
      </c>
      <c r="E1" t="s">
        <v>318</v>
      </c>
      <c r="F1" t="s">
        <v>319</v>
      </c>
      <c r="G1" s="6" t="s">
        <v>729</v>
      </c>
      <c r="H1" t="s">
        <v>320</v>
      </c>
    </row>
    <row r="2" spans="1:8">
      <c r="A2" t="str">
        <f>IF(Blad3!D1&lt;&gt;"",Blad3!D1,Blad3!B1)</f>
        <v>Biomassacentrale Twente B.V. Goor</v>
      </c>
      <c r="B2" t="s">
        <v>223</v>
      </c>
      <c r="C2" t="s">
        <v>179</v>
      </c>
      <c r="D2" t="s">
        <v>1</v>
      </c>
      <c r="E2">
        <f>2022-Blad3!I1</f>
        <v>16</v>
      </c>
      <c r="F2" t="str">
        <f>Blad3!A1</f>
        <v>Cogas</v>
      </c>
      <c r="G2">
        <f>Blad3!G1</f>
        <v>1.75</v>
      </c>
    </row>
    <row r="3" spans="1:8">
      <c r="A3" t="str">
        <f>IF(Blad3!D2&lt;&gt;"",Blad3!D2,Blad3!B2)</f>
        <v>Bio-energiecentrale Strijp T</v>
      </c>
      <c r="B3" t="s">
        <v>223</v>
      </c>
      <c r="C3" t="s">
        <v>179</v>
      </c>
      <c r="D3" t="s">
        <v>1</v>
      </c>
      <c r="E3">
        <f>2022-Blad3!I2</f>
        <v>6</v>
      </c>
      <c r="F3" t="str">
        <f>Blad3!A2</f>
        <v>Ennatuurlijk</v>
      </c>
      <c r="G3">
        <f>Blad3!G2</f>
        <v>1.6</v>
      </c>
    </row>
    <row r="4" spans="1:8">
      <c r="A4" t="str">
        <f>IF(Blad3!D3&lt;&gt;"",Blad3!D3,Blad3!B3)</f>
        <v>Biomassacentrale Brouwer</v>
      </c>
      <c r="B4" t="s">
        <v>223</v>
      </c>
      <c r="C4" t="s">
        <v>179</v>
      </c>
      <c r="D4" t="s">
        <v>1</v>
      </c>
      <c r="E4">
        <f>2022-Blad3!I3</f>
        <v>5</v>
      </c>
      <c r="F4" t="str">
        <f>Blad3!A3</f>
        <v>Brouwer</v>
      </c>
      <c r="G4">
        <f>Blad3!G3</f>
        <v>1</v>
      </c>
    </row>
    <row r="5" spans="1:8">
      <c r="A5" t="str">
        <f>IF(Blad3!D4&lt;&gt;"",Blad3!D4,Blad3!B4)</f>
        <v>BEC Hengelo</v>
      </c>
      <c r="B5" t="s">
        <v>223</v>
      </c>
      <c r="C5" t="s">
        <v>179</v>
      </c>
      <c r="D5" t="s">
        <v>1</v>
      </c>
      <c r="E5">
        <f>2022-Blad3!I4</f>
        <v>14</v>
      </c>
      <c r="F5" t="str">
        <f>Blad3!A4</f>
        <v>Twence</v>
      </c>
      <c r="G5">
        <f>Blad3!G4</f>
        <v>23</v>
      </c>
    </row>
    <row r="6" spans="1:8">
      <c r="A6" t="str">
        <f>IF(Blad3!D5&lt;&gt;"",Blad3!D5,Blad3!B5)</f>
        <v>Bioconversie Hengelo</v>
      </c>
      <c r="B6" t="s">
        <v>223</v>
      </c>
      <c r="C6" t="s">
        <v>179</v>
      </c>
      <c r="D6" t="s">
        <v>1</v>
      </c>
      <c r="E6">
        <f>2022-Blad3!I5</f>
        <v>11</v>
      </c>
      <c r="F6" t="str">
        <f>Blad3!A5</f>
        <v>Twence</v>
      </c>
      <c r="G6">
        <f>Blad3!G5</f>
        <v>2.4</v>
      </c>
    </row>
    <row r="7" spans="1:8">
      <c r="A7" t="str">
        <f>IF(Blad3!D6&lt;&gt;"",Blad3!D6,Blad3!B6)</f>
        <v>BGR Wervelbedketel</v>
      </c>
      <c r="B7" t="s">
        <v>223</v>
      </c>
      <c r="C7" t="s">
        <v>179</v>
      </c>
      <c r="D7" t="s">
        <v>1</v>
      </c>
      <c r="E7">
        <f>2022-Blad3!I6</f>
        <v>8</v>
      </c>
      <c r="F7" t="str">
        <f>Blad3!A6</f>
        <v>Eneco</v>
      </c>
      <c r="G7">
        <f>Blad3!G6</f>
        <v>50</v>
      </c>
    </row>
    <row r="8" spans="1:8">
      <c r="A8" t="str">
        <f>IF(Blad3!D7&lt;&gt;"",Blad3!D7,Blad3!B7)</f>
        <v>Biomassa Energiecentrale Sittard</v>
      </c>
      <c r="B8" t="s">
        <v>223</v>
      </c>
      <c r="C8" t="s">
        <v>179</v>
      </c>
      <c r="D8" t="s">
        <v>1</v>
      </c>
      <c r="E8">
        <f>2022-Blad3!I7</f>
        <v>17</v>
      </c>
      <c r="F8" t="str">
        <f>Blad3!A7</f>
        <v>BES Exploitatie B.V.</v>
      </c>
      <c r="G8">
        <f>Blad3!G7</f>
        <v>1.2</v>
      </c>
    </row>
    <row r="9" spans="1:8">
      <c r="A9" t="str">
        <f>IF(Blad3!D8&lt;&gt;"",Blad3!D8,Blad3!B8)</f>
        <v>Wervelbedketel</v>
      </c>
      <c r="B9" t="s">
        <v>223</v>
      </c>
      <c r="C9" t="s">
        <v>179</v>
      </c>
      <c r="D9" t="s">
        <v>1</v>
      </c>
      <c r="E9">
        <f>2022-Blad3!I8</f>
        <v>14</v>
      </c>
      <c r="F9" t="str">
        <f>Blad3!A8</f>
        <v>BMC</v>
      </c>
      <c r="G9">
        <f>Blad3!G8</f>
        <v>32</v>
      </c>
    </row>
    <row r="10" spans="1:8">
      <c r="A10" t="str">
        <f>IF(Blad3!D9&lt;&gt;"",Blad3!D9,Blad3!B9)</f>
        <v>Wervelbedketel</v>
      </c>
      <c r="B10" t="s">
        <v>223</v>
      </c>
      <c r="C10" t="s">
        <v>179</v>
      </c>
      <c r="D10" t="s">
        <v>1</v>
      </c>
      <c r="E10">
        <f>2022-Blad3!I9</f>
        <v>22</v>
      </c>
      <c r="F10" t="str">
        <f>Blad3!A9</f>
        <v>BECC</v>
      </c>
      <c r="G10">
        <f>Blad3!G9</f>
        <v>25</v>
      </c>
    </row>
    <row r="11" spans="1:8">
      <c r="A11" t="str">
        <f>IF(Blad3!D10&lt;&gt;"",Blad3!D10,Blad3!B10)</f>
        <v>MPP3</v>
      </c>
      <c r="B11" t="s">
        <v>223</v>
      </c>
      <c r="C11" t="s">
        <v>179</v>
      </c>
      <c r="D11" t="s">
        <v>1</v>
      </c>
      <c r="E11">
        <f>2022-Blad3!I10</f>
        <v>6</v>
      </c>
      <c r="F11" t="str">
        <f>Blad3!A10</f>
        <v>Uniper</v>
      </c>
      <c r="G11">
        <f>Blad3!G10</f>
        <v>1070</v>
      </c>
    </row>
    <row r="12" spans="1:8">
      <c r="A12" t="str">
        <f>IF(Blad3!D11&lt;&gt;"",Blad3!D11,Blad3!B11)</f>
        <v>Onyx Centrale</v>
      </c>
      <c r="B12" t="s">
        <v>223</v>
      </c>
      <c r="C12" t="s">
        <v>179</v>
      </c>
      <c r="D12" t="s">
        <v>1</v>
      </c>
      <c r="E12">
        <f>2022-Blad3!I11</f>
        <v>7</v>
      </c>
      <c r="F12" t="str">
        <f>Blad3!A11</f>
        <v>Riverstone</v>
      </c>
      <c r="G12">
        <f>Blad3!G11</f>
        <v>731</v>
      </c>
    </row>
    <row r="13" spans="1:8">
      <c r="A13" t="str">
        <f>IF(Blad3!D12&lt;&gt;"",Blad3!D12,Blad3!B12)</f>
        <v>Amer-9</v>
      </c>
      <c r="B13" t="s">
        <v>323</v>
      </c>
      <c r="C13" t="s">
        <v>323</v>
      </c>
      <c r="D13" t="s">
        <v>1</v>
      </c>
      <c r="E13">
        <f>2022-Blad3!I12</f>
        <v>28</v>
      </c>
      <c r="F13" t="str">
        <f>Blad3!A12</f>
        <v>RWE</v>
      </c>
      <c r="G13">
        <f>Blad3!G12</f>
        <v>600</v>
      </c>
    </row>
    <row r="14" spans="1:8">
      <c r="A14" t="str">
        <f>IF(Blad3!D13&lt;&gt;"",Blad3!D13,Blad3!B13)</f>
        <v>Eemshavencentrale</v>
      </c>
      <c r="B14" t="s">
        <v>323</v>
      </c>
      <c r="C14" t="s">
        <v>323</v>
      </c>
      <c r="D14" t="s">
        <v>1</v>
      </c>
      <c r="E14">
        <f>2022-Blad3!I13</f>
        <v>7</v>
      </c>
      <c r="F14" t="str">
        <f>Blad3!A13</f>
        <v>RWE</v>
      </c>
      <c r="G14">
        <f>Blad3!G13</f>
        <v>1560</v>
      </c>
    </row>
    <row r="15" spans="1:8">
      <c r="A15" t="str">
        <f>IF(Blad3!D14&lt;&gt;"",Blad3!D14,Blad3!B14)</f>
        <v>Energiecentrale Den Haag</v>
      </c>
      <c r="B15" t="s">
        <v>166</v>
      </c>
      <c r="C15" t="s">
        <v>166</v>
      </c>
      <c r="D15" t="s">
        <v>1</v>
      </c>
      <c r="E15">
        <f>2022-Blad3!I14</f>
        <v>121</v>
      </c>
      <c r="F15" t="str">
        <f>Blad3!A14</f>
        <v>Uniper</v>
      </c>
      <c r="G15">
        <f>Blad3!G14</f>
        <v>97</v>
      </c>
    </row>
    <row r="16" spans="1:8">
      <c r="A16" t="str">
        <f>IF(Blad3!D15&lt;&gt;"",Blad3!D15,Blad3!B15)</f>
        <v>Maasvlakte UCML</v>
      </c>
      <c r="B16" t="s">
        <v>166</v>
      </c>
      <c r="C16" t="s">
        <v>166</v>
      </c>
      <c r="D16" t="s">
        <v>1</v>
      </c>
      <c r="E16">
        <f>2022-Blad3!I15</f>
        <v>19</v>
      </c>
      <c r="F16" t="str">
        <f>Blad3!A15</f>
        <v>Uniper</v>
      </c>
      <c r="G16">
        <f>Blad3!G15</f>
        <v>80</v>
      </c>
    </row>
    <row r="17" spans="1:7">
      <c r="A17" t="str">
        <f>IF(Blad3!D16&lt;&gt;"",Blad3!D16,Blad3!B16)</f>
        <v>E.ON-centrale Leiden</v>
      </c>
      <c r="B17" t="s">
        <v>166</v>
      </c>
      <c r="C17" t="s">
        <v>166</v>
      </c>
      <c r="D17" t="s">
        <v>1</v>
      </c>
      <c r="E17">
        <f>2022-Blad3!I16</f>
        <v>18</v>
      </c>
      <c r="F17" t="str">
        <f>Blad3!A16</f>
        <v>Uniper</v>
      </c>
      <c r="G17">
        <f>Blad3!G16</f>
        <v>81</v>
      </c>
    </row>
    <row r="18" spans="1:7">
      <c r="A18" t="str">
        <f>IF(Blad3!D17&lt;&gt;"",Blad3!D17,Blad3!B17)</f>
        <v>Roca-1</v>
      </c>
      <c r="B18" t="s">
        <v>166</v>
      </c>
      <c r="C18" t="s">
        <v>166</v>
      </c>
      <c r="D18" t="s">
        <v>1</v>
      </c>
      <c r="E18">
        <f>2022-Blad3!I17</f>
        <v>39</v>
      </c>
      <c r="F18" t="str">
        <f>Blad3!A17</f>
        <v>Uniper</v>
      </c>
      <c r="G18">
        <f>Blad3!G17</f>
        <v>25</v>
      </c>
    </row>
    <row r="19" spans="1:7">
      <c r="A19" t="str">
        <f>IF(Blad3!D18&lt;&gt;"",Blad3!D18,Blad3!B18)</f>
        <v>Roca-2</v>
      </c>
      <c r="B19" t="s">
        <v>166</v>
      </c>
      <c r="C19" t="s">
        <v>166</v>
      </c>
      <c r="D19" t="s">
        <v>1</v>
      </c>
      <c r="E19">
        <f>2022-Blad3!I18</f>
        <v>39</v>
      </c>
      <c r="F19" t="str">
        <f>Blad3!A18</f>
        <v>Uniper</v>
      </c>
      <c r="G19">
        <f>Blad3!G18</f>
        <v>25</v>
      </c>
    </row>
    <row r="20" spans="1:7">
      <c r="A20" t="str">
        <f>IF(Blad3!D19&lt;&gt;"",Blad3!D19,Blad3!B19)</f>
        <v>Roca-3</v>
      </c>
      <c r="B20" t="s">
        <v>166</v>
      </c>
      <c r="C20" t="s">
        <v>166</v>
      </c>
      <c r="D20" t="s">
        <v>1</v>
      </c>
      <c r="E20">
        <f>2022-Blad3!I19</f>
        <v>25</v>
      </c>
      <c r="F20" t="str">
        <f>Blad3!A19</f>
        <v>Uniper</v>
      </c>
      <c r="G20">
        <f>Blad3!G19</f>
        <v>220</v>
      </c>
    </row>
    <row r="21" spans="1:7">
      <c r="A21" t="str">
        <f>IF(Blad3!D20&lt;&gt;"",Blad3!D20,Blad3!B20)</f>
        <v>Lage Weide 6</v>
      </c>
      <c r="B21" t="s">
        <v>166</v>
      </c>
      <c r="C21" t="s">
        <v>166</v>
      </c>
      <c r="D21" t="s">
        <v>1</v>
      </c>
      <c r="E21">
        <f>2022-Blad3!I20</f>
        <v>27</v>
      </c>
      <c r="F21" t="str">
        <f>Blad3!A20</f>
        <v>Eneco</v>
      </c>
      <c r="G21">
        <f>Blad3!G20</f>
        <v>248</v>
      </c>
    </row>
    <row r="22" spans="1:7">
      <c r="A22" t="str">
        <f>IF(Blad3!D21&lt;&gt;"",Blad3!D21,Blad3!B21)</f>
        <v>Merwede-11</v>
      </c>
      <c r="B22" t="s">
        <v>166</v>
      </c>
      <c r="C22" t="s">
        <v>166</v>
      </c>
      <c r="D22" t="s">
        <v>1</v>
      </c>
      <c r="E22">
        <f>2022-Blad3!I21</f>
        <v>37</v>
      </c>
      <c r="F22" t="str">
        <f>Blad3!A21</f>
        <v>Eneco</v>
      </c>
      <c r="G22">
        <f>Blad3!G21</f>
        <v>103</v>
      </c>
    </row>
    <row r="23" spans="1:7">
      <c r="A23" t="str">
        <f>IF(Blad3!D22&lt;&gt;"",Blad3!D22,Blad3!B22)</f>
        <v>Merwede-12</v>
      </c>
      <c r="B23" t="s">
        <v>166</v>
      </c>
      <c r="C23" t="s">
        <v>166</v>
      </c>
      <c r="D23" t="s">
        <v>1</v>
      </c>
      <c r="E23">
        <f>2022-Blad3!I22</f>
        <v>32</v>
      </c>
      <c r="F23" t="str">
        <f>Blad3!A22</f>
        <v>Eneco</v>
      </c>
      <c r="G23">
        <f>Blad3!G22</f>
        <v>225</v>
      </c>
    </row>
    <row r="24" spans="1:7">
      <c r="A24" t="str">
        <f>IF(Blad3!D23&lt;&gt;"",Blad3!D23,Blad3!B23)</f>
        <v>EGEN10</v>
      </c>
      <c r="B24" t="s">
        <v>166</v>
      </c>
      <c r="C24" t="s">
        <v>166</v>
      </c>
      <c r="D24" t="s">
        <v>1</v>
      </c>
      <c r="E24">
        <f>2022-Blad3!I23</f>
        <v>10</v>
      </c>
      <c r="F24" t="str">
        <f>Blad3!A23</f>
        <v>Eneco/Castleton Commodities International</v>
      </c>
      <c r="G24">
        <f>Blad3!G23</f>
        <v>435</v>
      </c>
    </row>
    <row r="25" spans="1:7">
      <c r="A25" t="str">
        <f>IF(Blad3!D24&lt;&gt;"",Blad3!D24,Blad3!B24)</f>
        <v>EGEN20</v>
      </c>
      <c r="B25" t="s">
        <v>166</v>
      </c>
      <c r="C25" t="s">
        <v>166</v>
      </c>
      <c r="D25" t="s">
        <v>1</v>
      </c>
      <c r="E25">
        <f>2022-Blad3!I24</f>
        <v>10</v>
      </c>
      <c r="F25" t="str">
        <f>Blad3!A24</f>
        <v>Eneco/Castleton Commodities International</v>
      </c>
      <c r="G25">
        <f>Blad3!G24</f>
        <v>435</v>
      </c>
    </row>
    <row r="26" spans="1:7">
      <c r="A26" t="str">
        <f>IF(Blad3!D25&lt;&gt;"",Blad3!D25,Blad3!B25)</f>
        <v>WKC-S</v>
      </c>
      <c r="B26" t="s">
        <v>166</v>
      </c>
      <c r="C26" t="s">
        <v>166</v>
      </c>
      <c r="D26" t="s">
        <v>1</v>
      </c>
      <c r="E26">
        <f>2022-Blad3!I25</f>
        <v>23</v>
      </c>
      <c r="F26" t="str">
        <f>Blad3!A25</f>
        <v>RWE</v>
      </c>
      <c r="G26">
        <f>Blad3!G25</f>
        <v>230</v>
      </c>
    </row>
    <row r="27" spans="1:7">
      <c r="A27" t="str">
        <f>IF(Blad3!D26&lt;&gt;"",Blad3!D26,Blad3!B26)</f>
        <v>Moerdijk-1</v>
      </c>
      <c r="B27" t="s">
        <v>166</v>
      </c>
      <c r="C27" t="s">
        <v>166</v>
      </c>
      <c r="D27" t="s">
        <v>1</v>
      </c>
      <c r="E27">
        <f>2022-Blad3!I26</f>
        <v>14</v>
      </c>
      <c r="F27" t="str">
        <f>Blad3!A26</f>
        <v>RWE</v>
      </c>
      <c r="G27">
        <f>Blad3!G26</f>
        <v>339</v>
      </c>
    </row>
    <row r="28" spans="1:7">
      <c r="A28" t="str">
        <f>IF(Blad3!D27&lt;&gt;"",Blad3!D27,Blad3!B27)</f>
        <v>Moerdijk-2</v>
      </c>
      <c r="B28" t="s">
        <v>166</v>
      </c>
      <c r="C28" t="s">
        <v>166</v>
      </c>
      <c r="D28" t="s">
        <v>1</v>
      </c>
      <c r="E28">
        <f>2022-Blad3!I27</f>
        <v>10</v>
      </c>
      <c r="F28" t="str">
        <f>Blad3!A27</f>
        <v>RWE</v>
      </c>
      <c r="G28">
        <f>Blad3!G27</f>
        <v>426</v>
      </c>
    </row>
    <row r="29" spans="1:7">
      <c r="A29" t="str">
        <f>IF(Blad3!D28&lt;&gt;"",Blad3!D28,Blad3!B28)</f>
        <v>Maasbracht-C</v>
      </c>
      <c r="B29" t="s">
        <v>166</v>
      </c>
      <c r="C29" t="s">
        <v>166</v>
      </c>
      <c r="D29" t="s">
        <v>1</v>
      </c>
      <c r="E29">
        <f>2022-Blad3!I28</f>
        <v>10</v>
      </c>
      <c r="F29" t="str">
        <f>Blad3!A28</f>
        <v>RWE</v>
      </c>
      <c r="G29">
        <f>Blad3!G28</f>
        <v>1304</v>
      </c>
    </row>
    <row r="30" spans="1:7">
      <c r="A30" t="str">
        <f>IF(Blad3!D29&lt;&gt;"",Blad3!D29,Blad3!B29)</f>
        <v>CB10</v>
      </c>
      <c r="B30" t="s">
        <v>166</v>
      </c>
      <c r="C30" t="s">
        <v>166</v>
      </c>
      <c r="D30" t="s">
        <v>1</v>
      </c>
      <c r="E30">
        <f>2022-Blad3!I29</f>
        <v>47</v>
      </c>
      <c r="F30" t="str">
        <f>Blad3!A29</f>
        <v>Engie</v>
      </c>
      <c r="G30">
        <f>Blad3!G29</f>
        <v>332</v>
      </c>
    </row>
    <row r="31" spans="1:7">
      <c r="A31" t="str">
        <f>IF(Blad3!D30&lt;&gt;"",Blad3!D30,Blad3!B30)</f>
        <v>CB20</v>
      </c>
      <c r="B31" t="s">
        <v>166</v>
      </c>
      <c r="C31" t="s">
        <v>166</v>
      </c>
      <c r="D31" t="s">
        <v>1</v>
      </c>
      <c r="E31">
        <f>2022-Blad3!I30</f>
        <v>46</v>
      </c>
      <c r="F31" t="str">
        <f>Blad3!A30</f>
        <v>Engie</v>
      </c>
      <c r="G31">
        <f>Blad3!G30</f>
        <v>332</v>
      </c>
    </row>
    <row r="32" spans="1:7">
      <c r="A32" t="str">
        <f>IF(Blad3!D31&lt;&gt;"",Blad3!D31,Blad3!B31)</f>
        <v>EC20</v>
      </c>
      <c r="B32" t="s">
        <v>166</v>
      </c>
      <c r="C32" t="s">
        <v>166</v>
      </c>
      <c r="D32" t="s">
        <v>1</v>
      </c>
      <c r="E32">
        <f>2022-Blad3!I31</f>
        <v>44</v>
      </c>
      <c r="F32" t="str">
        <f>Blad3!A31</f>
        <v>Engie</v>
      </c>
      <c r="G32">
        <f>Blad3!G31</f>
        <v>695</v>
      </c>
    </row>
    <row r="33" spans="1:7">
      <c r="A33" t="str">
        <f>IF(Blad3!D32&lt;&gt;"",Blad3!D32,Blad3!B32)</f>
        <v>EC3</v>
      </c>
      <c r="B33" t="s">
        <v>166</v>
      </c>
      <c r="C33" t="s">
        <v>166</v>
      </c>
      <c r="D33" t="s">
        <v>1</v>
      </c>
      <c r="E33">
        <f>2022-Blad3!I32</f>
        <v>26</v>
      </c>
      <c r="F33" t="str">
        <f>Blad3!A32</f>
        <v>Engie</v>
      </c>
      <c r="G33">
        <f>Blad3!G32</f>
        <v>350</v>
      </c>
    </row>
    <row r="34" spans="1:7">
      <c r="A34" t="str">
        <f>IF(Blad3!D33&lt;&gt;"",Blad3!D33,Blad3!B33)</f>
        <v>EC4</v>
      </c>
      <c r="B34" t="s">
        <v>166</v>
      </c>
      <c r="C34" t="s">
        <v>166</v>
      </c>
      <c r="D34" t="s">
        <v>1</v>
      </c>
      <c r="E34">
        <f>2022-Blad3!I33</f>
        <v>26</v>
      </c>
      <c r="F34" t="str">
        <f>Blad3!A33</f>
        <v>Engie</v>
      </c>
      <c r="G34">
        <f>Blad3!G33</f>
        <v>350</v>
      </c>
    </row>
    <row r="35" spans="1:7">
      <c r="A35" t="str">
        <f>IF(Blad3!D34&lt;&gt;"",Blad3!D34,Blad3!B34)</f>
        <v>EC5</v>
      </c>
      <c r="B35" t="s">
        <v>166</v>
      </c>
      <c r="C35" t="s">
        <v>166</v>
      </c>
      <c r="D35" t="s">
        <v>1</v>
      </c>
      <c r="E35">
        <f>2022-Blad3!I34</f>
        <v>26</v>
      </c>
      <c r="F35" t="str">
        <f>Blad3!A34</f>
        <v>Engie</v>
      </c>
      <c r="G35">
        <f>Blad3!G34</f>
        <v>350</v>
      </c>
    </row>
    <row r="36" spans="1:7">
      <c r="A36" t="str">
        <f>IF(Blad3!D35&lt;&gt;"",Blad3!D35,Blad3!B35)</f>
        <v>EC6</v>
      </c>
      <c r="B36" t="s">
        <v>166</v>
      </c>
      <c r="C36" t="s">
        <v>166</v>
      </c>
      <c r="D36" t="s">
        <v>1</v>
      </c>
      <c r="E36">
        <f>2022-Blad3!I35</f>
        <v>25</v>
      </c>
      <c r="F36" t="str">
        <f>Blad3!A35</f>
        <v>Engie</v>
      </c>
      <c r="G36">
        <f>Blad3!G35</f>
        <v>350</v>
      </c>
    </row>
    <row r="37" spans="1:7">
      <c r="A37" t="str">
        <f>IF(Blad3!D36&lt;&gt;"",Blad3!D36,Blad3!B36)</f>
        <v>EC7</v>
      </c>
      <c r="B37" t="s">
        <v>166</v>
      </c>
      <c r="C37" t="s">
        <v>166</v>
      </c>
      <c r="D37" t="s">
        <v>1</v>
      </c>
      <c r="E37">
        <f>2022-Blad3!I36</f>
        <v>25</v>
      </c>
      <c r="F37" t="str">
        <f>Blad3!A36</f>
        <v>Engie</v>
      </c>
      <c r="G37">
        <f>Blad3!G36</f>
        <v>350</v>
      </c>
    </row>
    <row r="38" spans="1:7">
      <c r="A38" t="str">
        <f>IF(Blad3!D37&lt;&gt;"",Blad3!D37,Blad3!B37)</f>
        <v>FL4</v>
      </c>
      <c r="B38" t="s">
        <v>166</v>
      </c>
      <c r="C38" t="s">
        <v>166</v>
      </c>
      <c r="D38" t="s">
        <v>1</v>
      </c>
      <c r="E38">
        <f>2022-Blad3!I37</f>
        <v>12</v>
      </c>
      <c r="F38" t="str">
        <f>Blad3!A37</f>
        <v>Engie</v>
      </c>
      <c r="G38">
        <f>Blad3!G37</f>
        <v>440</v>
      </c>
    </row>
    <row r="39" spans="1:7">
      <c r="A39" t="str">
        <f>IF(Blad3!D38&lt;&gt;"",Blad3!D38,Blad3!B38)</f>
        <v>FL5</v>
      </c>
      <c r="B39" t="s">
        <v>166</v>
      </c>
      <c r="C39" t="s">
        <v>166</v>
      </c>
      <c r="D39" t="s">
        <v>1</v>
      </c>
      <c r="E39">
        <f>2022-Blad3!I38</f>
        <v>12</v>
      </c>
      <c r="F39" t="str">
        <f>Blad3!A38</f>
        <v>Engie</v>
      </c>
      <c r="G39">
        <f>Blad3!G38</f>
        <v>440</v>
      </c>
    </row>
    <row r="40" spans="1:7">
      <c r="A40" t="str">
        <f>IF(Blad3!D39&lt;&gt;"",Blad3!D39,Blad3!B39)</f>
        <v>Diemen-33</v>
      </c>
      <c r="B40" t="s">
        <v>166</v>
      </c>
      <c r="C40" t="s">
        <v>166</v>
      </c>
      <c r="D40" t="s">
        <v>1</v>
      </c>
      <c r="E40">
        <f>2022-Blad3!I39</f>
        <v>27</v>
      </c>
      <c r="F40" t="str">
        <f>Blad3!A39</f>
        <v>Vattenfall</v>
      </c>
      <c r="G40">
        <f>Blad3!G39</f>
        <v>266</v>
      </c>
    </row>
    <row r="41" spans="1:7">
      <c r="A41" t="str">
        <f>IF(Blad3!D40&lt;&gt;"",Blad3!D40,Blad3!B40)</f>
        <v>Diemen-34</v>
      </c>
      <c r="B41" t="s">
        <v>166</v>
      </c>
      <c r="C41" t="s">
        <v>166</v>
      </c>
      <c r="D41" t="s">
        <v>1</v>
      </c>
      <c r="E41">
        <f>2022-Blad3!I40</f>
        <v>10</v>
      </c>
      <c r="F41" t="str">
        <f>Blad3!A40</f>
        <v>Vattenfall</v>
      </c>
      <c r="G41">
        <f>Blad3!G40</f>
        <v>435</v>
      </c>
    </row>
    <row r="42" spans="1:7">
      <c r="A42" t="str">
        <f>IF(Blad3!D41&lt;&gt;"",Blad3!D41,Blad3!B41)</f>
        <v>Hemweg-9</v>
      </c>
      <c r="B42" t="s">
        <v>166</v>
      </c>
      <c r="C42" t="s">
        <v>166</v>
      </c>
      <c r="D42" t="s">
        <v>1</v>
      </c>
      <c r="E42">
        <f>2022-Blad3!I41</f>
        <v>10</v>
      </c>
      <c r="F42" t="str">
        <f>Blad3!A41</f>
        <v>Vattenfall</v>
      </c>
      <c r="G42">
        <f>Blad3!G41</f>
        <v>435</v>
      </c>
    </row>
    <row r="43" spans="1:7">
      <c r="A43" t="str">
        <f>IF(Blad3!D42&lt;&gt;"",Blad3!D42,Blad3!B42)</f>
        <v>IJmond-1</v>
      </c>
      <c r="B43" t="s">
        <v>166</v>
      </c>
      <c r="C43" t="s">
        <v>166</v>
      </c>
      <c r="D43" t="s">
        <v>1</v>
      </c>
      <c r="E43">
        <f>2022-Blad3!I42</f>
        <v>25</v>
      </c>
      <c r="F43" t="str">
        <f>Blad3!A42</f>
        <v>Vattenfall</v>
      </c>
      <c r="G43">
        <f>Blad3!G42</f>
        <v>144</v>
      </c>
    </row>
    <row r="44" spans="1:7">
      <c r="A44" t="str">
        <f>IF(Blad3!D43&lt;&gt;"",Blad3!D43,Blad3!B43)</f>
        <v>Velsen-24</v>
      </c>
      <c r="B44" t="s">
        <v>192</v>
      </c>
      <c r="C44" t="s">
        <v>192</v>
      </c>
      <c r="D44" t="s">
        <v>1</v>
      </c>
      <c r="E44">
        <f>2022-Blad3!I43</f>
        <v>47</v>
      </c>
      <c r="F44" t="str">
        <f>Blad3!A43</f>
        <v>Vattenfall</v>
      </c>
      <c r="G44">
        <f>Blad3!G43</f>
        <v>350</v>
      </c>
    </row>
    <row r="45" spans="1:7">
      <c r="A45" t="str">
        <f>IF(Blad3!D44&lt;&gt;"",Blad3!D44,Blad3!B44)</f>
        <v>Velsen-25</v>
      </c>
      <c r="B45" t="s">
        <v>192</v>
      </c>
      <c r="C45" t="s">
        <v>192</v>
      </c>
      <c r="D45" t="s">
        <v>1</v>
      </c>
      <c r="E45">
        <f>2022-Blad3!I44</f>
        <v>35</v>
      </c>
      <c r="F45" t="str">
        <f>Blad3!A44</f>
        <v>Vattenfall</v>
      </c>
      <c r="G45">
        <f>Blad3!G44</f>
        <v>375</v>
      </c>
    </row>
    <row r="46" spans="1:7">
      <c r="A46" t="str">
        <f>IF(Blad3!D45&lt;&gt;"",Blad3!D45,Blad3!B45)</f>
        <v>Eemshaven 10</v>
      </c>
      <c r="B46" t="s">
        <v>166</v>
      </c>
      <c r="C46" t="s">
        <v>166</v>
      </c>
      <c r="D46" t="s">
        <v>1</v>
      </c>
      <c r="E46">
        <f>2022-Blad3!I45</f>
        <v>9</v>
      </c>
      <c r="F46" t="str">
        <f>Blad3!A45</f>
        <v>Vattenfall</v>
      </c>
      <c r="G46">
        <f>Blad3!G45</f>
        <v>440</v>
      </c>
    </row>
    <row r="47" spans="1:7">
      <c r="A47" t="str">
        <f>IF(Blad3!D46&lt;&gt;"",Blad3!D46,Blad3!B46)</f>
        <v>Eemshaven 20</v>
      </c>
      <c r="B47" t="s">
        <v>166</v>
      </c>
      <c r="C47" t="s">
        <v>166</v>
      </c>
      <c r="D47" t="s">
        <v>1</v>
      </c>
      <c r="E47">
        <f>2022-Blad3!I46</f>
        <v>9</v>
      </c>
      <c r="F47" t="str">
        <f>Blad3!A46</f>
        <v>Vattenfall</v>
      </c>
      <c r="G47">
        <f>Blad3!G46</f>
        <v>440</v>
      </c>
    </row>
    <row r="48" spans="1:7">
      <c r="A48" t="str">
        <f>IF(Blad3!D47&lt;&gt;"",Blad3!D47,Blad3!B47)</f>
        <v>Eemshaven 30</v>
      </c>
      <c r="B48" t="s">
        <v>166</v>
      </c>
      <c r="C48" t="s">
        <v>166</v>
      </c>
      <c r="D48" t="s">
        <v>1</v>
      </c>
      <c r="E48">
        <f>2022-Blad3!I47</f>
        <v>9</v>
      </c>
      <c r="F48" t="str">
        <f>Blad3!A47</f>
        <v>Vattenfall</v>
      </c>
      <c r="G48">
        <f>Blad3!G47</f>
        <v>440</v>
      </c>
    </row>
    <row r="49" spans="1:7">
      <c r="A49" t="str">
        <f>IF(Blad3!D48&lt;&gt;"",Blad3!D48,Blad3!B48)</f>
        <v>Delesto 1</v>
      </c>
      <c r="B49" t="s">
        <v>166</v>
      </c>
      <c r="C49" t="s">
        <v>166</v>
      </c>
      <c r="D49" t="s">
        <v>1</v>
      </c>
      <c r="E49">
        <f>2022-Blad3!I48</f>
        <v>35</v>
      </c>
      <c r="F49" t="str">
        <f>Blad3!A48</f>
        <v>Nouryon</v>
      </c>
      <c r="G49">
        <f>Blad3!G48</f>
        <v>169</v>
      </c>
    </row>
    <row r="50" spans="1:7">
      <c r="A50" t="str">
        <f>IF(Blad3!D49&lt;&gt;"",Blad3!D49,Blad3!B49)</f>
        <v>Delesto 2</v>
      </c>
      <c r="B50" t="s">
        <v>166</v>
      </c>
      <c r="C50" t="s">
        <v>166</v>
      </c>
      <c r="D50" t="s">
        <v>1</v>
      </c>
      <c r="E50">
        <f>2022-Blad3!I49</f>
        <v>23</v>
      </c>
      <c r="F50" t="str">
        <f>Blad3!A49</f>
        <v>Nouryon</v>
      </c>
      <c r="G50">
        <f>Blad3!G49</f>
        <v>360</v>
      </c>
    </row>
    <row r="51" spans="1:7">
      <c r="A51" t="str">
        <f>IF(Blad3!D50&lt;&gt;"",Blad3!D50,Blad3!B50)</f>
        <v>Salinco</v>
      </c>
      <c r="B51" t="s">
        <v>166</v>
      </c>
      <c r="C51" t="s">
        <v>166</v>
      </c>
      <c r="D51" t="s">
        <v>1</v>
      </c>
      <c r="E51">
        <f>2022-Blad3!I50</f>
        <v>29</v>
      </c>
      <c r="F51" t="str">
        <f>Blad3!A50</f>
        <v>Nouryon</v>
      </c>
      <c r="G51">
        <f>Blad3!G50</f>
        <v>60</v>
      </c>
    </row>
    <row r="52" spans="1:7">
      <c r="A52" t="str">
        <f>IF(Blad3!D51&lt;&gt;"",Blad3!D51,Blad3!B51)</f>
        <v>Rijnmond Centrale</v>
      </c>
      <c r="B52" t="s">
        <v>166</v>
      </c>
      <c r="C52" t="s">
        <v>166</v>
      </c>
      <c r="D52" t="s">
        <v>1</v>
      </c>
      <c r="E52">
        <f>2022-Blad3!I51</f>
        <v>18</v>
      </c>
      <c r="F52" t="str">
        <f>Blad3!A51</f>
        <v>Rijnmond Power Holding</v>
      </c>
      <c r="G52">
        <f>Blad3!G51</f>
        <v>810</v>
      </c>
    </row>
    <row r="53" spans="1:7">
      <c r="A53" t="str">
        <f>IF(Blad3!D52&lt;&gt;"",Blad3!D52,Blad3!B52)</f>
        <v>Sloe-10</v>
      </c>
      <c r="B53" t="s">
        <v>166</v>
      </c>
      <c r="C53" t="s">
        <v>166</v>
      </c>
      <c r="D53" t="s">
        <v>1</v>
      </c>
      <c r="E53">
        <f>2022-Blad3!I52</f>
        <v>12</v>
      </c>
      <c r="F53" t="str">
        <f>Blad3!A52</f>
        <v>EDF/PZEM</v>
      </c>
      <c r="G53">
        <f>Blad3!G52</f>
        <v>435</v>
      </c>
    </row>
    <row r="54" spans="1:7">
      <c r="A54" t="str">
        <f>IF(Blad3!D53&lt;&gt;"",Blad3!D53,Blad3!B53)</f>
        <v>Sloe-20</v>
      </c>
      <c r="B54" t="s">
        <v>166</v>
      </c>
      <c r="C54" t="s">
        <v>166</v>
      </c>
      <c r="D54" t="s">
        <v>1</v>
      </c>
      <c r="E54">
        <f>2022-Blad3!I53</f>
        <v>12</v>
      </c>
      <c r="F54" t="str">
        <f>Blad3!A53</f>
        <v>EDF/PZEM</v>
      </c>
      <c r="G54">
        <f>Blad3!G53</f>
        <v>435</v>
      </c>
    </row>
    <row r="55" spans="1:7">
      <c r="A55" t="str">
        <f>IF(Blad3!D54&lt;&gt;"",Blad3!D54,Blad3!B54)</f>
        <v>PerGen</v>
      </c>
      <c r="B55" t="s">
        <v>166</v>
      </c>
      <c r="C55" t="s">
        <v>166</v>
      </c>
      <c r="D55" t="s">
        <v>1</v>
      </c>
      <c r="E55">
        <f>2022-Blad3!I54</f>
        <v>15</v>
      </c>
      <c r="F55" t="str">
        <f>Blad3!A54</f>
        <v>Air Liquide</v>
      </c>
      <c r="G55">
        <f>Blad3!G54</f>
        <v>300</v>
      </c>
    </row>
    <row r="56" spans="1:7">
      <c r="A56" t="str">
        <f>IF(Blad3!D55&lt;&gt;"",Blad3!D55,Blad3!B55)</f>
        <v>EuroGen</v>
      </c>
      <c r="B56" t="s">
        <v>166</v>
      </c>
      <c r="C56" t="s">
        <v>166</v>
      </c>
      <c r="D56" t="s">
        <v>1</v>
      </c>
      <c r="E56">
        <f>2022-Blad3!I55</f>
        <v>28</v>
      </c>
      <c r="F56" t="str">
        <f>Blad3!A55</f>
        <v>Air Liquide/Eneco</v>
      </c>
      <c r="G56">
        <f>Blad3!G55</f>
        <v>130</v>
      </c>
    </row>
    <row r="57" spans="1:7">
      <c r="A57" t="str">
        <f>IF(Blad3!D56&lt;&gt;"",Blad3!D56,Blad3!B56)</f>
        <v>Dow</v>
      </c>
      <c r="B57" t="s">
        <v>166</v>
      </c>
      <c r="C57" t="s">
        <v>166</v>
      </c>
      <c r="D57" t="s">
        <v>1</v>
      </c>
      <c r="E57">
        <f>2022-Blad3!I56</f>
        <v>24</v>
      </c>
      <c r="F57" t="str">
        <f>Blad3!A56</f>
        <v>Dow</v>
      </c>
      <c r="G57">
        <f>Blad3!G56</f>
        <v>369</v>
      </c>
    </row>
    <row r="58" spans="1:7">
      <c r="A58" t="str">
        <f>IF(Blad3!D57&lt;&gt;"",Blad3!D57,Blad3!B57)</f>
        <v>MSEC</v>
      </c>
      <c r="B58" t="s">
        <v>166</v>
      </c>
      <c r="C58" t="s">
        <v>166</v>
      </c>
      <c r="D58" t="s">
        <v>1</v>
      </c>
      <c r="E58">
        <f>2022-Blad3!I57</f>
        <v>12</v>
      </c>
      <c r="F58" t="str">
        <f>Blad3!A57</f>
        <v>Castleton Commodities International</v>
      </c>
      <c r="G58">
        <f>Blad3!G57</f>
        <v>427</v>
      </c>
    </row>
    <row r="59" spans="1:7">
      <c r="A59" t="str">
        <f>IF(Blad3!D58&lt;&gt;"",Blad3!D58,Blad3!B58)</f>
        <v>Europoort Utility Partners</v>
      </c>
      <c r="B59" t="s">
        <v>192</v>
      </c>
      <c r="C59" t="s">
        <v>192</v>
      </c>
      <c r="D59" t="s">
        <v>1</v>
      </c>
      <c r="E59">
        <f>2022-Blad3!I58</f>
        <v>25</v>
      </c>
      <c r="F59" t="str">
        <f>Blad3!A58</f>
        <v>Europoort Utility Partners</v>
      </c>
      <c r="G59">
        <f>Blad3!G58</f>
        <v>24</v>
      </c>
    </row>
    <row r="60" spans="1:7">
      <c r="A60" t="str">
        <f>IF(Blad3!D59&lt;&gt;"",Blad3!D59,Blad3!B59)</f>
        <v>AVI Hengelo</v>
      </c>
      <c r="B60" t="s">
        <v>223</v>
      </c>
      <c r="C60" t="s">
        <v>179</v>
      </c>
      <c r="D60" t="s">
        <v>1</v>
      </c>
      <c r="E60">
        <f>2022-Blad3!I59</f>
        <v>29</v>
      </c>
      <c r="F60" t="str">
        <f>Blad3!A59</f>
        <v>Twence</v>
      </c>
      <c r="G60">
        <f>Blad3!G59</f>
        <v>24</v>
      </c>
    </row>
    <row r="61" spans="1:7">
      <c r="A61" t="str">
        <f>IF(Blad3!D60&lt;&gt;"",Blad3!D60,Blad3!B60)</f>
        <v>3e lijn Hengelo</v>
      </c>
      <c r="B61" t="s">
        <v>223</v>
      </c>
      <c r="C61" t="s">
        <v>179</v>
      </c>
      <c r="D61" t="s">
        <v>1</v>
      </c>
      <c r="E61">
        <f>2022-Blad3!I60</f>
        <v>13</v>
      </c>
      <c r="F61" t="str">
        <f>Blad3!A60</f>
        <v>Twence</v>
      </c>
      <c r="G61">
        <f>Blad3!G60</f>
        <v>25</v>
      </c>
    </row>
    <row r="62" spans="1:7">
      <c r="A62" t="str">
        <f>IF(Blad3!D63&lt;&gt;"",Blad3!D63,Blad3!B63)</f>
        <v>AEC Moerdijk</v>
      </c>
      <c r="B62" t="s">
        <v>223</v>
      </c>
      <c r="C62" t="s">
        <v>179</v>
      </c>
      <c r="D62" t="s">
        <v>1</v>
      </c>
      <c r="E62">
        <f>2022-Blad3!I61</f>
        <v>40</v>
      </c>
      <c r="F62" t="str">
        <f>Blad3!A63</f>
        <v>Attero</v>
      </c>
      <c r="G62">
        <f>Blad3!G63</f>
        <v>123</v>
      </c>
    </row>
    <row r="63" spans="1:7">
      <c r="A63" t="str">
        <f>IF(Blad3!D64&lt;&gt;"",Blad3!D64,Blad3!B64)</f>
        <v>Reststoffen Energie Centrale</v>
      </c>
      <c r="B63" t="s">
        <v>223</v>
      </c>
      <c r="C63" t="s">
        <v>179</v>
      </c>
      <c r="D63" t="s">
        <v>1</v>
      </c>
      <c r="E63">
        <f>2022-Blad3!I62</f>
        <v>49</v>
      </c>
      <c r="F63" t="str">
        <f>Blad3!A64</f>
        <v>Omrin</v>
      </c>
      <c r="G63">
        <f>Blad3!G64</f>
        <v>20</v>
      </c>
    </row>
    <row r="64" spans="1:7">
      <c r="A64" t="str">
        <f>IF(Blad3!D65&lt;&gt;"",Blad3!D65,Blad3!B65)</f>
        <v>Stuw- en sluizencomplex Hagestein</v>
      </c>
      <c r="B64" s="41" t="s">
        <v>227</v>
      </c>
      <c r="C64" t="s">
        <v>188</v>
      </c>
      <c r="D64" t="s">
        <v>1</v>
      </c>
      <c r="E64">
        <f>2022-Blad3!I63</f>
        <v>4</v>
      </c>
      <c r="F64" t="str">
        <f>Blad3!A65</f>
        <v>Vattenfall</v>
      </c>
      <c r="G64">
        <f>Blad3!G65</f>
        <v>1.8</v>
      </c>
    </row>
    <row r="65" spans="1:7">
      <c r="A65" t="str">
        <f>IF(Blad3!D66&lt;&gt;"",Blad3!D66,Blad3!B66)</f>
        <v>Waterkrachtcentrale Maurik</v>
      </c>
      <c r="B65" s="41" t="s">
        <v>227</v>
      </c>
      <c r="C65" t="s">
        <v>188</v>
      </c>
      <c r="D65" t="s">
        <v>1</v>
      </c>
      <c r="E65">
        <f>2022-Blad3!I64</f>
        <v>14</v>
      </c>
      <c r="F65" t="str">
        <f>Blad3!A66</f>
        <v>Vattenfall</v>
      </c>
      <c r="G65">
        <f>Blad3!G66</f>
        <v>10</v>
      </c>
    </row>
    <row r="66" spans="1:7">
      <c r="A66" t="str">
        <f>IF(Blad3!D67&lt;&gt;"",Blad3!D67,Blad3!B67)</f>
        <v>Maas, Alphen / Lith</v>
      </c>
      <c r="B66" s="41" t="s">
        <v>227</v>
      </c>
      <c r="C66" t="s">
        <v>188</v>
      </c>
      <c r="D66" t="s">
        <v>1</v>
      </c>
      <c r="E66">
        <f>2022-Blad3!I65</f>
        <v>64</v>
      </c>
      <c r="F66" t="str">
        <f>Blad3!A67</f>
        <v>Vattenfall</v>
      </c>
      <c r="G66">
        <f>Blad3!G67</f>
        <v>14</v>
      </c>
    </row>
    <row r="67" spans="1:7">
      <c r="A67" t="str">
        <f>IF(Blad3!D68&lt;&gt;"",Blad3!D68,Blad3!B68)</f>
        <v>Maas, Linne</v>
      </c>
      <c r="B67" s="41" t="s">
        <v>227</v>
      </c>
      <c r="C67" t="s">
        <v>188</v>
      </c>
      <c r="D67" t="s">
        <v>1</v>
      </c>
      <c r="E67">
        <f>2022-Blad3!I66</f>
        <v>34</v>
      </c>
      <c r="F67" t="str">
        <f>Blad3!A68</f>
        <v>RWE</v>
      </c>
      <c r="G67">
        <f>Blad3!G68</f>
        <v>11</v>
      </c>
    </row>
    <row r="68" spans="1:7">
      <c r="A68" t="str">
        <f>IF(Blad3!D69&lt;&gt;"",Blad3!D69,Blad3!B69)</f>
        <v>Getijdencentrale Oosterschelde</v>
      </c>
      <c r="B68" s="41" t="s">
        <v>227</v>
      </c>
      <c r="C68" t="s">
        <v>188</v>
      </c>
      <c r="D68" t="s">
        <v>1</v>
      </c>
      <c r="E68">
        <f>2022-Blad3!I67</f>
        <v>32</v>
      </c>
      <c r="F68" t="str">
        <f>Blad3!A69</f>
        <v>Tocardo</v>
      </c>
      <c r="G68">
        <f>Blad3!G69</f>
        <v>1.2</v>
      </c>
    </row>
    <row r="69" spans="1:7">
      <c r="A69" t="str">
        <f>IF(Blad3!D70&lt;&gt;"",Blad3!D70,Blad3!B70)</f>
        <v>BS30</v>
      </c>
      <c r="B69" s="41" t="s">
        <v>225</v>
      </c>
      <c r="C69" t="s">
        <v>123</v>
      </c>
      <c r="D69" t="s">
        <v>1</v>
      </c>
      <c r="E69">
        <f>2022-Blad3!I68</f>
        <v>33</v>
      </c>
      <c r="F69" t="str">
        <f>Blad3!A70</f>
        <v>EPZ</v>
      </c>
      <c r="G69">
        <f>Blad3!G70</f>
        <v>485</v>
      </c>
    </row>
    <row r="70" spans="1:7">
      <c r="A70" t="str">
        <f>Blad3!K3</f>
        <v>Noordoostpolder</v>
      </c>
      <c r="B70" s="41" t="s">
        <v>228</v>
      </c>
      <c r="C70" t="s">
        <v>199</v>
      </c>
      <c r="D70" t="s">
        <v>1</v>
      </c>
      <c r="E70">
        <f>2022-Blad3!O3</f>
        <v>5</v>
      </c>
      <c r="G70">
        <f>Blad3!M3</f>
        <v>429</v>
      </c>
    </row>
    <row r="71" spans="1:7">
      <c r="A71" t="str">
        <f>Blad3!K5</f>
        <v>Wieringermeer</v>
      </c>
      <c r="B71" s="41" t="s">
        <v>228</v>
      </c>
      <c r="C71" t="s">
        <v>199</v>
      </c>
      <c r="D71" t="s">
        <v>1</v>
      </c>
      <c r="E71">
        <f>2022-Blad3!O5</f>
        <v>2</v>
      </c>
      <c r="G71">
        <f>Blad3!M5</f>
        <v>360</v>
      </c>
    </row>
    <row r="72" spans="1:7">
      <c r="A72" t="str">
        <f>Blad3!K10</f>
        <v>Zeewolde</v>
      </c>
      <c r="B72" s="41" t="s">
        <v>228</v>
      </c>
      <c r="C72" t="s">
        <v>199</v>
      </c>
      <c r="D72" t="s">
        <v>1</v>
      </c>
      <c r="E72">
        <f>2022-Blad3!O10</f>
        <v>0</v>
      </c>
      <c r="G72">
        <f>Blad3!M10</f>
        <v>320</v>
      </c>
    </row>
    <row r="73" spans="1:7">
      <c r="A73" t="str">
        <f>Blad3!K11</f>
        <v>De Drentse Monden en Oostermoer</v>
      </c>
      <c r="B73" s="41" t="s">
        <v>228</v>
      </c>
      <c r="C73" t="s">
        <v>199</v>
      </c>
      <c r="D73" t="s">
        <v>1</v>
      </c>
      <c r="E73">
        <f>2022-Blad3!O11</f>
        <v>1</v>
      </c>
      <c r="G73">
        <f>Blad3!M11</f>
        <v>175.5</v>
      </c>
    </row>
    <row r="74" spans="1:7">
      <c r="A74" t="str">
        <f>Blad3!K12</f>
        <v>Westereems</v>
      </c>
      <c r="B74" s="41" t="s">
        <v>228</v>
      </c>
      <c r="C74" t="s">
        <v>199</v>
      </c>
      <c r="D74" t="s">
        <v>1</v>
      </c>
      <c r="E74">
        <f>2022-Blad3!O12</f>
        <v>2</v>
      </c>
      <c r="G74">
        <f>Blad3!M12</f>
        <v>171</v>
      </c>
    </row>
    <row r="75" spans="1:7">
      <c r="A75" t="str">
        <f>Blad3!K15</f>
        <v>N33</v>
      </c>
      <c r="B75" s="41" t="s">
        <v>228</v>
      </c>
      <c r="C75" t="s">
        <v>199</v>
      </c>
      <c r="D75" t="s">
        <v>1</v>
      </c>
      <c r="E75">
        <f>2022-Blad3!O15</f>
        <v>1</v>
      </c>
      <c r="G75">
        <f>Blad3!M15</f>
        <v>147</v>
      </c>
    </row>
    <row r="76" spans="1:7">
      <c r="A76" t="str">
        <f>Blad3!K16</f>
        <v>Princess Alexia Windpark</v>
      </c>
      <c r="B76" s="41" t="s">
        <v>228</v>
      </c>
      <c r="C76" t="s">
        <v>199</v>
      </c>
      <c r="D76" t="s">
        <v>1</v>
      </c>
      <c r="E76">
        <f>2022-Blad3!O16</f>
        <v>9</v>
      </c>
      <c r="G76">
        <f>Blad3!M16</f>
        <v>122</v>
      </c>
    </row>
    <row r="77" spans="1:7">
      <c r="A77" t="str">
        <f>Blad3!K20</f>
        <v>Windpark Krammer</v>
      </c>
      <c r="B77" s="41" t="s">
        <v>228</v>
      </c>
      <c r="C77" t="s">
        <v>199</v>
      </c>
      <c r="D77" t="s">
        <v>1</v>
      </c>
      <c r="E77">
        <f>2022-Blad3!O20</f>
        <v>3</v>
      </c>
      <c r="G77">
        <f>Blad3!M20</f>
        <v>102</v>
      </c>
    </row>
    <row r="78" spans="1:7">
      <c r="A78" t="str">
        <f>Blad3!K21</f>
        <v>Windpark Oostpolder</v>
      </c>
      <c r="B78" s="41" t="s">
        <v>228</v>
      </c>
      <c r="C78" t="s">
        <v>199</v>
      </c>
      <c r="D78" t="s">
        <v>1</v>
      </c>
      <c r="E78">
        <f>2022-Blad3!O21</f>
        <v>1</v>
      </c>
      <c r="G78">
        <f>Blad3!M21</f>
        <v>94.5</v>
      </c>
    </row>
    <row r="79" spans="1:7">
      <c r="A79" t="str">
        <f>Blad3!K22</f>
        <v>Windpark Kroningswind</v>
      </c>
      <c r="B79" s="41" t="s">
        <v>228</v>
      </c>
      <c r="C79" t="s">
        <v>199</v>
      </c>
      <c r="D79" t="s">
        <v>1</v>
      </c>
      <c r="E79">
        <f>2022-Blad3!O22</f>
        <v>0</v>
      </c>
      <c r="G79">
        <f>Blad3!M22</f>
        <v>80</v>
      </c>
    </row>
    <row r="80" spans="1:7">
      <c r="A80" t="str">
        <f>Blad3!K23</f>
        <v>Windpark Oosterhorn</v>
      </c>
      <c r="B80" s="41" t="s">
        <v>228</v>
      </c>
      <c r="C80" t="s">
        <v>199</v>
      </c>
      <c r="D80" t="s">
        <v>1</v>
      </c>
      <c r="E80">
        <f>2022-Blad3!O23</f>
        <v>1</v>
      </c>
      <c r="G80">
        <f>Blad3!M23</f>
        <v>77.400000000000006</v>
      </c>
    </row>
    <row r="81" spans="1:7">
      <c r="A81" t="str">
        <f>Blad3!K24</f>
        <v>Windpark Delfzijl Zuid</v>
      </c>
      <c r="B81" s="41" t="s">
        <v>228</v>
      </c>
      <c r="C81" t="s">
        <v>199</v>
      </c>
      <c r="D81" t="s">
        <v>1</v>
      </c>
      <c r="E81">
        <f>2022-Blad3!O24</f>
        <v>16</v>
      </c>
      <c r="G81">
        <f>Blad3!M24</f>
        <v>75</v>
      </c>
    </row>
    <row r="82" spans="1:7">
      <c r="A82" t="str">
        <f>Blad3!K25</f>
        <v>GroWind</v>
      </c>
      <c r="B82" s="41" t="s">
        <v>228</v>
      </c>
      <c r="C82" t="s">
        <v>199</v>
      </c>
      <c r="D82" t="s">
        <v>1</v>
      </c>
      <c r="E82">
        <f>2022-Blad3!O25</f>
        <v>14</v>
      </c>
      <c r="G82">
        <f>Blad3!M25</f>
        <v>63</v>
      </c>
    </row>
    <row r="83" spans="1:7">
      <c r="A83" t="str">
        <f>Blad3!K26</f>
        <v>Windpark Delfzijl Noord</v>
      </c>
      <c r="B83" s="41" t="s">
        <v>228</v>
      </c>
      <c r="C83" t="s">
        <v>199</v>
      </c>
      <c r="D83" t="s">
        <v>1</v>
      </c>
      <c r="E83">
        <f>2022-Blad3!O26</f>
        <v>7</v>
      </c>
      <c r="G83">
        <f>Blad3!M26</f>
        <v>63</v>
      </c>
    </row>
    <row r="84" spans="1:7">
      <c r="A84" t="str">
        <f>Blad3!K27</f>
        <v>Windpark Geefsweer</v>
      </c>
      <c r="B84" s="41" t="s">
        <v>228</v>
      </c>
      <c r="C84" t="s">
        <v>199</v>
      </c>
      <c r="D84" t="s">
        <v>1</v>
      </c>
      <c r="E84">
        <f>2022-Blad3!O27</f>
        <v>1</v>
      </c>
      <c r="G84">
        <f>Blad3!M27</f>
        <v>60.2</v>
      </c>
    </row>
    <row r="85" spans="1:7">
      <c r="A85" t="str">
        <f>Blad3!K28</f>
        <v>Slufterdam</v>
      </c>
      <c r="B85" s="41" t="s">
        <v>228</v>
      </c>
      <c r="C85" t="s">
        <v>199</v>
      </c>
      <c r="D85" t="s">
        <v>1</v>
      </c>
      <c r="E85">
        <f>2022-Blad3!O28</f>
        <v>4</v>
      </c>
      <c r="G85">
        <f>Blad3!M28</f>
        <v>50.4</v>
      </c>
    </row>
    <row r="86" spans="1:7">
      <c r="A86" t="str">
        <f>Blad3!K29</f>
        <v>Deil</v>
      </c>
      <c r="B86" s="41" t="s">
        <v>228</v>
      </c>
      <c r="C86" t="s">
        <v>199</v>
      </c>
      <c r="D86" t="s">
        <v>1</v>
      </c>
      <c r="E86">
        <f>2022-Blad3!O29</f>
        <v>2</v>
      </c>
      <c r="G86">
        <f>Blad3!M29</f>
        <v>46</v>
      </c>
    </row>
    <row r="87" spans="1:7">
      <c r="A87" t="str">
        <f>Blad3!K30</f>
        <v>Delfzijl-Zuid</v>
      </c>
      <c r="B87" s="41" t="s">
        <v>228</v>
      </c>
      <c r="C87" t="s">
        <v>199</v>
      </c>
      <c r="D87" t="s">
        <v>1</v>
      </c>
      <c r="E87">
        <f>2022-Blad3!O30</f>
        <v>14</v>
      </c>
      <c r="G87">
        <f>Blad3!M30</f>
        <v>43</v>
      </c>
    </row>
    <row r="88" spans="1:7">
      <c r="A88" t="str">
        <f>Blad3!K33</f>
        <v>Koegorspolder</v>
      </c>
      <c r="B88" s="41" t="s">
        <v>228</v>
      </c>
      <c r="C88" t="s">
        <v>199</v>
      </c>
      <c r="D88" t="s">
        <v>1</v>
      </c>
      <c r="E88">
        <f>2022-Blad3!O33</f>
        <v>15</v>
      </c>
      <c r="G88">
        <f>Blad3!M33</f>
        <v>42</v>
      </c>
    </row>
    <row r="89" spans="1:7">
      <c r="A89" t="str">
        <f>Blad3!K34</f>
        <v>Delfzijl Zuid</v>
      </c>
      <c r="B89" s="41" t="s">
        <v>228</v>
      </c>
      <c r="C89" t="s">
        <v>199</v>
      </c>
      <c r="D89" t="s">
        <v>1</v>
      </c>
      <c r="E89">
        <f>2022-Blad3!O34</f>
        <v>14</v>
      </c>
      <c r="G89">
        <f>Blad3!M34</f>
        <v>32</v>
      </c>
    </row>
    <row r="90" spans="1:7">
      <c r="A90" t="str">
        <f>Blad3!K35</f>
        <v>Rachel Carson</v>
      </c>
      <c r="B90" s="41" t="s">
        <v>228</v>
      </c>
      <c r="C90" t="s">
        <v>199</v>
      </c>
      <c r="D90" t="s">
        <v>1</v>
      </c>
      <c r="E90">
        <f>2022-Blad3!O35</f>
        <v>24</v>
      </c>
      <c r="G90">
        <f>Blad3!M35</f>
        <v>18</v>
      </c>
    </row>
    <row r="91" spans="1:7">
      <c r="A91" t="str">
        <f>Blad3!R4</f>
        <v>Borssele I–II</v>
      </c>
      <c r="B91" s="41" t="s">
        <v>229</v>
      </c>
      <c r="C91" t="s">
        <v>198</v>
      </c>
      <c r="D91" t="s">
        <v>1</v>
      </c>
      <c r="E91">
        <f>2022-Blad3!V4</f>
        <v>2</v>
      </c>
      <c r="F91" t="str">
        <f>Blad3!AA4</f>
        <v>Ørsted</v>
      </c>
      <c r="G91">
        <f>Blad3!T4</f>
        <v>752</v>
      </c>
    </row>
    <row r="92" spans="1:7">
      <c r="A92" t="str">
        <f>Blad3!R5</f>
        <v>Borssele III–IV</v>
      </c>
      <c r="B92" s="41" t="s">
        <v>229</v>
      </c>
      <c r="C92" t="s">
        <v>198</v>
      </c>
      <c r="D92" t="s">
        <v>1</v>
      </c>
      <c r="E92">
        <f>2022-Blad3!V5</f>
        <v>1</v>
      </c>
      <c r="F92" t="str">
        <f>Blad3!AA5</f>
        <v>Shell, Van Oord, Eneco, Partners Group, DGE</v>
      </c>
      <c r="G92">
        <f>Blad3!T5</f>
        <v>731.5</v>
      </c>
    </row>
    <row r="93" spans="1:7">
      <c r="A93" t="str">
        <f>Blad3!R6</f>
        <v>Borssele V</v>
      </c>
      <c r="B93" s="41" t="s">
        <v>229</v>
      </c>
      <c r="C93" t="s">
        <v>198</v>
      </c>
      <c r="D93" t="s">
        <v>1</v>
      </c>
      <c r="E93">
        <f>2022-Blad3!V6</f>
        <v>1</v>
      </c>
      <c r="F93" t="str">
        <f>Blad3!AA6</f>
        <v>Green giraffe holding, Investri Offshore, Van Oord</v>
      </c>
      <c r="G93">
        <f>Blad3!T6</f>
        <v>19</v>
      </c>
    </row>
    <row r="94" spans="1:7">
      <c r="A94" t="str">
        <f>Blad3!R7</f>
        <v>Egmond aan Zee (OWEZ)</v>
      </c>
      <c r="B94" s="41" t="s">
        <v>229</v>
      </c>
      <c r="C94" t="s">
        <v>198</v>
      </c>
      <c r="D94" t="s">
        <v>1</v>
      </c>
      <c r="E94">
        <f>2022-Blad3!V7</f>
        <v>14</v>
      </c>
      <c r="F94" t="str">
        <f>Blad3!AA7</f>
        <v>Nuon, Shell</v>
      </c>
      <c r="G94">
        <f>Blad3!T7</f>
        <v>108</v>
      </c>
    </row>
    <row r="95" spans="1:7">
      <c r="A95" t="str">
        <f>Blad3!R8</f>
        <v>Eneco Luchterduinen</v>
      </c>
      <c r="B95" s="41" t="s">
        <v>229</v>
      </c>
      <c r="C95" t="s">
        <v>198</v>
      </c>
      <c r="D95" t="s">
        <v>1</v>
      </c>
      <c r="E95">
        <f>2022-Blad3!V8</f>
        <v>7</v>
      </c>
      <c r="F95" t="str">
        <f>Blad3!AA8</f>
        <v>Eneco, Mitsubishi</v>
      </c>
      <c r="G95">
        <f>Blad3!T8</f>
        <v>129</v>
      </c>
    </row>
    <row r="96" spans="1:7">
      <c r="A96" t="str">
        <f>Blad3!R9</f>
        <v>Gemini</v>
      </c>
      <c r="B96" s="41" t="s">
        <v>229</v>
      </c>
      <c r="C96" t="s">
        <v>198</v>
      </c>
      <c r="D96" t="s">
        <v>1</v>
      </c>
      <c r="E96">
        <f>2022-Blad3!V9</f>
        <v>5</v>
      </c>
      <c r="F96" t="str">
        <f>Blad3!AA9</f>
        <v>Northland Power, Siemens, Van Oord, HVC Groep</v>
      </c>
      <c r="G96">
        <f>Blad3!T9</f>
        <v>600</v>
      </c>
    </row>
    <row r="97" spans="1:7">
      <c r="A97" t="str">
        <f>Blad3!R12</f>
        <v>Princess Amalia</v>
      </c>
      <c r="B97" s="41" t="s">
        <v>229</v>
      </c>
      <c r="C97" t="s">
        <v>198</v>
      </c>
      <c r="D97" t="s">
        <v>1</v>
      </c>
      <c r="E97">
        <f>2022-Blad3!V12</f>
        <v>14</v>
      </c>
      <c r="F97" t="str">
        <f>Blad3!AA12</f>
        <v>Eneco Energie</v>
      </c>
      <c r="G97">
        <f>Blad3!T12</f>
        <v>120</v>
      </c>
    </row>
    <row r="98" spans="1:7">
      <c r="A98" t="str">
        <f>Blad3!R14</f>
        <v>Friesland</v>
      </c>
      <c r="B98" s="41" t="s">
        <v>229</v>
      </c>
      <c r="C98" t="s">
        <v>198</v>
      </c>
      <c r="D98" t="s">
        <v>1</v>
      </c>
      <c r="E98">
        <f>2022-Blad3!V14</f>
        <v>1</v>
      </c>
      <c r="F98" t="str">
        <f>Blad3!AA14</f>
        <v>Windpark Fryslân B.V.</v>
      </c>
      <c r="G98">
        <f>Blad3!T14</f>
        <v>380</v>
      </c>
    </row>
    <row r="99" spans="1:7">
      <c r="A99" t="str">
        <f>Blad3!R16</f>
        <v>Irene Vorrink (decommissioned 2022)</v>
      </c>
      <c r="B99" s="41" t="s">
        <v>229</v>
      </c>
      <c r="C99" t="s">
        <v>198</v>
      </c>
      <c r="D99" t="s">
        <v>1</v>
      </c>
      <c r="E99">
        <f>2022-Blad3!V16</f>
        <v>26</v>
      </c>
      <c r="F99" t="str">
        <f>Blad3!AA16</f>
        <v>Vattenfall</v>
      </c>
      <c r="G99">
        <f>Blad3!T16</f>
        <v>17</v>
      </c>
    </row>
    <row r="100" spans="1:7">
      <c r="A100" t="str">
        <f>Blad3!R17</f>
        <v>Lely (decommissioned 2016)</v>
      </c>
      <c r="B100" s="41" t="s">
        <v>229</v>
      </c>
      <c r="C100" t="s">
        <v>198</v>
      </c>
      <c r="D100" t="s">
        <v>1</v>
      </c>
      <c r="E100">
        <f>2022-Blad3!V17</f>
        <v>28</v>
      </c>
      <c r="F100" t="str">
        <f>Blad3!AA17</f>
        <v>Nuon</v>
      </c>
      <c r="G100">
        <f>Blad3!T17</f>
        <v>2</v>
      </c>
    </row>
    <row r="101" spans="1:7">
      <c r="A101" t="str">
        <f>Blad3!R18</f>
        <v>Westermeerwind (Noordoostpolder)</v>
      </c>
      <c r="B101" s="41" t="s">
        <v>229</v>
      </c>
      <c r="C101" t="s">
        <v>198</v>
      </c>
      <c r="D101" t="s">
        <v>1</v>
      </c>
      <c r="E101">
        <f>2022-Blad3!V18</f>
        <v>6</v>
      </c>
      <c r="F101" t="str">
        <f>Blad3!AA18</f>
        <v>Westermeerwind BV</v>
      </c>
      <c r="G101">
        <f>Blad3!T18</f>
        <v>144</v>
      </c>
    </row>
    <row r="102" spans="1:7">
      <c r="A102" t="str">
        <f>Blad3!AF2</f>
        <v>Midden-Groningen</v>
      </c>
      <c r="B102" s="41" t="s">
        <v>226</v>
      </c>
      <c r="C102" s="53" t="s">
        <v>196</v>
      </c>
      <c r="D102" t="s">
        <v>1</v>
      </c>
      <c r="E102">
        <f>2022-Blad3!AM2</f>
        <v>3</v>
      </c>
      <c r="F102" t="str">
        <f>Blad3!AL2</f>
        <v>Chint Solar / Astronergy, Powerfield</v>
      </c>
      <c r="G102">
        <f>Blad3!AG2</f>
        <v>103</v>
      </c>
    </row>
    <row r="103" spans="1:7">
      <c r="A103" t="str">
        <f>Blad3!AF3</f>
        <v>Scaldia</v>
      </c>
      <c r="B103" s="41" t="s">
        <v>226</v>
      </c>
      <c r="C103" s="53" t="s">
        <v>196</v>
      </c>
      <c r="D103" t="s">
        <v>1</v>
      </c>
      <c r="E103">
        <f>2022-Blad3!AM3</f>
        <v>4</v>
      </c>
      <c r="F103" t="str">
        <f>Blad3!AL3</f>
        <v>IB Vogt, Solarfields, Solarpark Zeeland (Hans Hoven)</v>
      </c>
      <c r="G103">
        <f>Blad3!AG3</f>
        <v>54.5</v>
      </c>
    </row>
    <row r="104" spans="1:7">
      <c r="A104" t="str">
        <f>Blad3!AF4</f>
        <v>Budel</v>
      </c>
      <c r="B104" s="41" t="s">
        <v>226</v>
      </c>
      <c r="C104" s="53" t="s">
        <v>196</v>
      </c>
      <c r="D104" t="s">
        <v>1</v>
      </c>
      <c r="E104">
        <f>2022-Blad3!AM4</f>
        <v>4</v>
      </c>
      <c r="F104" t="str">
        <f>Blad3!AL4</f>
        <v>Solarcentury, Encavis, Nyrstar, Rabobank</v>
      </c>
      <c r="G104">
        <f>Blad3!AG4</f>
        <v>44</v>
      </c>
    </row>
    <row r="105" spans="1:7">
      <c r="A105" t="str">
        <f>Blad3!AF5</f>
        <v>Ooltgensplaat</v>
      </c>
      <c r="B105" s="41" t="s">
        <v>226</v>
      </c>
      <c r="C105" s="53" t="s">
        <v>196</v>
      </c>
      <c r="D105" t="s">
        <v>1</v>
      </c>
      <c r="E105">
        <f>2022-Blad3!AM5</f>
        <v>4</v>
      </c>
      <c r="F105" t="str">
        <f>Blad3!AL5</f>
        <v>Enerstroom</v>
      </c>
      <c r="G105">
        <f>Blad3!AG5</f>
        <v>40</v>
      </c>
    </row>
    <row r="106" spans="1:7">
      <c r="A106" t="str">
        <f>Blad3!AF6</f>
        <v>Sunport Delfzijl</v>
      </c>
      <c r="B106" s="41" t="s">
        <v>226</v>
      </c>
      <c r="C106" s="53" t="s">
        <v>196</v>
      </c>
      <c r="D106" t="s">
        <v>1</v>
      </c>
      <c r="E106">
        <f>2022-Blad3!AM6</f>
        <v>5</v>
      </c>
      <c r="F106" t="str">
        <f>Blad3!AL6</f>
        <v>Wirsol (finance, construct, and manage), Sunport Delfzijl</v>
      </c>
      <c r="G106">
        <f>Blad3!AG6</f>
        <v>30</v>
      </c>
    </row>
    <row r="107" spans="1:7">
      <c r="A107" t="str">
        <f>Blad3!AF7</f>
        <v>Shell Moerdijk</v>
      </c>
      <c r="B107" s="41" t="s">
        <v>226</v>
      </c>
      <c r="C107" s="53" t="s">
        <v>196</v>
      </c>
      <c r="D107" t="s">
        <v>1</v>
      </c>
      <c r="E107">
        <f>2022-Blad3!AM7</f>
        <v>4</v>
      </c>
      <c r="F107" t="str">
        <f>Blad3!AL7</f>
        <v>Shell</v>
      </c>
      <c r="G107">
        <f>Blad3!AG7</f>
        <v>27</v>
      </c>
    </row>
    <row r="108" spans="1:7">
      <c r="A108" t="str">
        <f>Blad3!AF8</f>
        <v>Veendam</v>
      </c>
      <c r="B108" s="41" t="s">
        <v>226</v>
      </c>
      <c r="C108" s="53" t="s">
        <v>196</v>
      </c>
      <c r="D108" t="s">
        <v>1</v>
      </c>
      <c r="E108">
        <f>2022-Blad3!AM8</f>
        <v>4</v>
      </c>
      <c r="F108" t="str">
        <f>Blad3!AL8</f>
        <v>Chint Solar / Astronergy, Powerfield, Blue Elephant Energy, Goldbeck</v>
      </c>
      <c r="G108">
        <f>Blad3!AG8</f>
        <v>15.5</v>
      </c>
    </row>
    <row r="109" spans="1:7">
      <c r="A109" t="str">
        <f>Blad3!AF9</f>
        <v>Groene Hoek</v>
      </c>
      <c r="B109" s="41" t="s">
        <v>226</v>
      </c>
      <c r="C109" s="53" t="s">
        <v>196</v>
      </c>
      <c r="D109" t="s">
        <v>1</v>
      </c>
      <c r="E109">
        <f>2022-Blad3!AM9</f>
        <v>4</v>
      </c>
      <c r="F109" t="str">
        <f>Blad3!AL9</f>
        <v>SolarEnergyWorks, F&amp;S Solar, Blue Elephant Energy, SADC (land)</v>
      </c>
      <c r="G109">
        <f>Blad3!AG9</f>
        <v>15</v>
      </c>
    </row>
    <row r="110" spans="1:7">
      <c r="A110" t="str">
        <f>Blad3!AF10</f>
        <v>Andijk</v>
      </c>
      <c r="B110" s="41" t="s">
        <v>226</v>
      </c>
      <c r="C110" s="53" t="s">
        <v>196</v>
      </c>
      <c r="D110" t="s">
        <v>1</v>
      </c>
      <c r="E110">
        <f>2022-Blad3!AM10</f>
        <v>4</v>
      </c>
      <c r="F110" t="str">
        <f>Blad3!AL10</f>
        <v>Chint Solar / Astronergy, Goldbeck Solar, Blue Elephant Energy, VOF bedrijventerrein zuid, Gemeente Medemblik</v>
      </c>
      <c r="G110">
        <f>Blad3!AG10</f>
        <v>15</v>
      </c>
    </row>
    <row r="111" spans="1:7">
      <c r="A111" t="str">
        <f>Blad3!AF11</f>
        <v>Lange Runde</v>
      </c>
      <c r="B111" s="41" t="s">
        <v>226</v>
      </c>
      <c r="C111" s="53" t="s">
        <v>196</v>
      </c>
      <c r="D111" t="s">
        <v>1</v>
      </c>
      <c r="E111">
        <f>2022-Blad3!AM11</f>
        <v>4</v>
      </c>
      <c r="F111" t="str">
        <f>Blad3!AL11</f>
        <v>Belectric, SolarEnergyWorks, Statkraft, Blue Elephant Energy, Gemeente Emmen</v>
      </c>
      <c r="G111">
        <f>Blad3!AG11</f>
        <v>14</v>
      </c>
    </row>
    <row r="112" spans="1:7">
      <c r="A112" t="str">
        <f>Blad3!AF12</f>
        <v>Middelburg</v>
      </c>
      <c r="B112" s="41" t="s">
        <v>226</v>
      </c>
      <c r="C112" s="53" t="s">
        <v>196</v>
      </c>
      <c r="D112" t="s">
        <v>1</v>
      </c>
      <c r="E112">
        <f>2022-Blad3!AM12</f>
        <v>5</v>
      </c>
      <c r="F112" t="str">
        <f>Blad3!AL12</f>
        <v>Groenleven, Obton</v>
      </c>
      <c r="G112">
        <f>Blad3!AG12</f>
        <v>14</v>
      </c>
    </row>
    <row r="113" spans="1:7">
      <c r="A113" t="str">
        <f>Blad3!AF13</f>
        <v>Stadskanaal 'Bedrijventerrein'</v>
      </c>
      <c r="B113" s="41" t="s">
        <v>226</v>
      </c>
      <c r="C113" s="53" t="s">
        <v>196</v>
      </c>
      <c r="D113" t="s">
        <v>1</v>
      </c>
      <c r="E113">
        <f>2022-Blad3!AM13</f>
        <v>4</v>
      </c>
      <c r="F113" t="str">
        <f>Blad3!AL13</f>
        <v>SolarEnergy Works, Bejulo, Obton</v>
      </c>
      <c r="G113">
        <f>Blad3!AG13</f>
        <v>13.75</v>
      </c>
    </row>
    <row r="114" spans="1:7">
      <c r="A114" t="str">
        <f>Blad3!AF14</f>
        <v>Emmeloord</v>
      </c>
      <c r="B114" s="41" t="s">
        <v>226</v>
      </c>
      <c r="C114" s="53" t="s">
        <v>196</v>
      </c>
      <c r="D114" t="s">
        <v>1</v>
      </c>
      <c r="E114">
        <f>2022-Blad3!AM14</f>
        <v>4</v>
      </c>
      <c r="F114" t="str">
        <f>Blad3!AL14</f>
        <v>Groenleven, Obton</v>
      </c>
      <c r="G114">
        <f>Blad3!AG14</f>
        <v>12.4</v>
      </c>
    </row>
    <row r="115" spans="1:7">
      <c r="A115" t="str">
        <f>Blad3!AF15</f>
        <v>Hoogveld-Uden</v>
      </c>
      <c r="B115" s="41" t="s">
        <v>226</v>
      </c>
      <c r="C115" s="53" t="s">
        <v>196</v>
      </c>
      <c r="D115" t="s">
        <v>1</v>
      </c>
      <c r="E115">
        <f>2022-Blad3!AM15</f>
        <v>4</v>
      </c>
      <c r="F115" t="str">
        <f>Blad3!AL15</f>
        <v>TP Solar, Vattenfall &amp; Powerpeers (buys electricity), Gemeente Uden</v>
      </c>
      <c r="G115">
        <f>Blad3!AG15</f>
        <v>12.25</v>
      </c>
    </row>
    <row r="116" spans="1:7">
      <c r="A116" t="str">
        <f>Blad3!AF16</f>
        <v>Woldjerspoor</v>
      </c>
      <c r="B116" s="41" t="s">
        <v>226</v>
      </c>
      <c r="C116" s="53" t="s">
        <v>196</v>
      </c>
      <c r="D116" t="s">
        <v>1</v>
      </c>
      <c r="E116">
        <f>2022-Blad3!AM16</f>
        <v>5</v>
      </c>
      <c r="F116" t="str">
        <f>Blad3!AL16</f>
        <v>Groenleven, ARCG, Provincie Groningen</v>
      </c>
      <c r="G116">
        <f>Blad3!AG16</f>
        <v>12</v>
      </c>
    </row>
    <row r="117" spans="1:7">
      <c r="A117" t="str">
        <f>Blad3!AF17</f>
        <v>Rilland</v>
      </c>
      <c r="B117" s="41" t="s">
        <v>226</v>
      </c>
      <c r="C117" s="53" t="s">
        <v>196</v>
      </c>
      <c r="D117" t="s">
        <v>1</v>
      </c>
      <c r="E117">
        <f>2022-Blad3!AM17</f>
        <v>3</v>
      </c>
      <c r="F117" t="str">
        <f>Blad3!AL17</f>
        <v>Cooperation Unisun Energy, Rabobank Roosendaal</v>
      </c>
      <c r="G117">
        <f>Blad3!AG17</f>
        <v>11.8</v>
      </c>
    </row>
    <row r="118" spans="1:7">
      <c r="A118" t="str">
        <f>Blad3!AF18</f>
        <v>de Kie</v>
      </c>
      <c r="B118" s="41" t="s">
        <v>226</v>
      </c>
      <c r="C118" s="53" t="s">
        <v>196</v>
      </c>
      <c r="D118" t="s">
        <v>1</v>
      </c>
      <c r="E118">
        <f>2022-Blad3!AM18</f>
        <v>4</v>
      </c>
      <c r="F118" t="str">
        <f>Blad3!AL18</f>
        <v>SolarFields, IB Vogt</v>
      </c>
      <c r="G118">
        <f>Blad3!AG18</f>
        <v>10.15</v>
      </c>
    </row>
    <row r="119" spans="1:7">
      <c r="A119" t="str">
        <f>Blad3!AF19</f>
        <v>De Vaandel</v>
      </c>
      <c r="B119" s="41" t="s">
        <v>226</v>
      </c>
      <c r="C119" s="53" t="s">
        <v>196</v>
      </c>
      <c r="D119" t="s">
        <v>1</v>
      </c>
      <c r="E119">
        <f>2022-Blad3!AM19</f>
        <v>4</v>
      </c>
      <c r="F119" t="str">
        <f>Blad3!AL19</f>
        <v>Ecorus, ASN, PDENH</v>
      </c>
      <c r="G119">
        <f>Blad3!AG19</f>
        <v>9.6</v>
      </c>
    </row>
    <row r="120" spans="1:7">
      <c r="A120" t="str">
        <f>Blad3!AF20</f>
        <v>Avri Solar</v>
      </c>
      <c r="B120" s="41" t="s">
        <v>226</v>
      </c>
      <c r="C120" s="53" t="s">
        <v>196</v>
      </c>
      <c r="D120" t="s">
        <v>1</v>
      </c>
      <c r="E120">
        <f>2022-Blad3!AM20</f>
        <v>4</v>
      </c>
      <c r="F120" t="str">
        <f>Blad3!AL20</f>
        <v>Solarfields / IB Vogt, AVRI Solar BV, Topfonds Gelderland, Triodos Bank</v>
      </c>
      <c r="G120">
        <f>Blad3!AG20</f>
        <v>9.3000000000000007</v>
      </c>
    </row>
    <row r="121" spans="1:7">
      <c r="A121" t="str">
        <f>Blad3!AF21</f>
        <v>Royal Dekker</v>
      </c>
      <c r="B121" s="41" t="s">
        <v>226</v>
      </c>
      <c r="C121" s="53" t="s">
        <v>196</v>
      </c>
      <c r="D121" t="s">
        <v>1</v>
      </c>
      <c r="E121">
        <f>2022-Blad3!AM21</f>
        <v>5</v>
      </c>
      <c r="F121" t="str">
        <f>Blad3!AL21</f>
        <v>Royal Dekker</v>
      </c>
      <c r="G121">
        <f>Blad3!AG21</f>
        <v>9.3000000000000007</v>
      </c>
    </row>
    <row r="122" spans="1:7">
      <c r="A122" t="str">
        <f>Blad3!AF22</f>
        <v>Marum</v>
      </c>
      <c r="B122" s="41" t="s">
        <v>226</v>
      </c>
      <c r="C122" s="53" t="s">
        <v>196</v>
      </c>
      <c r="D122" t="s">
        <v>1</v>
      </c>
      <c r="E122">
        <f>2022-Blad3!AM22</f>
        <v>4</v>
      </c>
      <c r="F122" t="str">
        <f>Blad3!AL22</f>
        <v>Solarfields</v>
      </c>
      <c r="G122">
        <f>Blad3!AG22</f>
        <v>9</v>
      </c>
    </row>
    <row r="123" spans="1:7">
      <c r="A123" t="str">
        <f>Blad3!AF23</f>
        <v>Distributioncenter Venlo</v>
      </c>
      <c r="B123" s="41" t="s">
        <v>226</v>
      </c>
      <c r="C123" s="53" t="s">
        <v>196</v>
      </c>
      <c r="D123" t="s">
        <v>1</v>
      </c>
      <c r="E123">
        <f>2022-Blad3!AM23</f>
        <v>4</v>
      </c>
      <c r="F123" t="str">
        <f>Blad3!AL23</f>
        <v>Etriplus, KiesZon, Provincie Limburg</v>
      </c>
      <c r="G123">
        <f>Blad3!AG23</f>
        <v>7.5</v>
      </c>
    </row>
    <row r="124" spans="1:7">
      <c r="A124" t="str">
        <f>Blad3!AF24</f>
        <v>Ameland</v>
      </c>
      <c r="B124" s="41" t="s">
        <v>226</v>
      </c>
      <c r="C124" s="53" t="s">
        <v>196</v>
      </c>
      <c r="D124" t="s">
        <v>1</v>
      </c>
      <c r="E124">
        <f>2022-Blad3!AM24</f>
        <v>6</v>
      </c>
      <c r="F124" t="str">
        <f>Blad3!AL24</f>
        <v>Solarcentury, Gemeente Ameland, Amelander Energie Coöperatie, Eneco</v>
      </c>
      <c r="G124">
        <f>Blad3!AG24</f>
        <v>6</v>
      </c>
    </row>
    <row r="125" spans="1:7">
      <c r="A125" t="str">
        <f>Blad3!AF25</f>
        <v>Scania Production Zwolle</v>
      </c>
      <c r="B125" s="41" t="s">
        <v>226</v>
      </c>
      <c r="C125" s="53" t="s">
        <v>196</v>
      </c>
      <c r="D125" t="s">
        <v>1</v>
      </c>
      <c r="E125">
        <f>2022-Blad3!AM25</f>
        <v>4</v>
      </c>
      <c r="F125" t="str">
        <f>Blad3!AL25</f>
        <v>Zonneplan, Scania Production</v>
      </c>
      <c r="G125">
        <f>Blad3!AG25</f>
        <v>6</v>
      </c>
    </row>
    <row r="126" spans="1:7">
      <c r="A126" t="str">
        <f>Blad3!AF26</f>
        <v>Zonnepark XXL, TT Circuit Assen</v>
      </c>
      <c r="B126" s="41" t="s">
        <v>226</v>
      </c>
      <c r="C126" s="53" t="s">
        <v>196</v>
      </c>
      <c r="D126" t="s">
        <v>1</v>
      </c>
      <c r="E126">
        <f>2022-Blad3!AM26</f>
        <v>6</v>
      </c>
      <c r="F126" t="str">
        <f>Blad3!AL26</f>
        <v>Zonnepark XXL, Groenleven, ABN Amro &amp; Drentse Energie Organisatie</v>
      </c>
      <c r="G126">
        <f>Blad3!AG26</f>
        <v>5.8</v>
      </c>
    </row>
    <row r="127" spans="1:7">
      <c r="A127" t="str">
        <f>Blad3!AF27</f>
        <v>Solar Campus Purmerend</v>
      </c>
      <c r="B127" s="41" t="s">
        <v>226</v>
      </c>
      <c r="C127" s="53" t="s">
        <v>196</v>
      </c>
      <c r="D127" t="s">
        <v>1</v>
      </c>
      <c r="E127">
        <f>2022-Blad3!AM27</f>
        <v>6</v>
      </c>
      <c r="F127" t="str">
        <f>Blad3!AL27</f>
        <v>Alleco Solar Energy, Ecorus Projects, Participatiefonds Duurzame Economie Noord-Holland</v>
      </c>
      <c r="G127">
        <f>Blad3!AG27</f>
        <v>5.6</v>
      </c>
    </row>
    <row r="128" spans="1:7">
      <c r="A128" t="str">
        <f>Blad3!AF28</f>
        <v>Rhenus Contract Logistics</v>
      </c>
      <c r="B128" s="41" t="s">
        <v>226</v>
      </c>
      <c r="C128" s="53" t="s">
        <v>196</v>
      </c>
      <c r="D128" t="s">
        <v>1</v>
      </c>
      <c r="E128">
        <f>2022-Blad3!AM28</f>
        <v>5</v>
      </c>
      <c r="F128" t="str">
        <f>Blad3!AL28</f>
        <v>KiesZon, Rhenus, Stichting MOED</v>
      </c>
      <c r="G128">
        <f>Blad3!AG28</f>
        <v>4.5</v>
      </c>
    </row>
    <row r="129" spans="1:7">
      <c r="A129" t="str">
        <f>Blad3!AF29</f>
        <v>ABC Westland Agri &amp; Food</v>
      </c>
      <c r="B129" s="41" t="s">
        <v>226</v>
      </c>
      <c r="C129" s="53" t="s">
        <v>196</v>
      </c>
      <c r="D129" t="s">
        <v>1</v>
      </c>
      <c r="E129">
        <f>2022-Blad3!AM29</f>
        <v>6</v>
      </c>
      <c r="F129" t="str">
        <f>Blad3!AL29</f>
        <v>Kuyvenhoven Electrotechniek, ABC Westland Beheer</v>
      </c>
      <c r="G129">
        <f>Blad3!AG29</f>
        <v>4.16</v>
      </c>
    </row>
    <row r="130" spans="1:7">
      <c r="A130" t="str">
        <f>Blad3!AF30</f>
        <v>Noordwolde</v>
      </c>
      <c r="B130" s="41" t="s">
        <v>226</v>
      </c>
      <c r="C130" s="53" t="s">
        <v>196</v>
      </c>
      <c r="D130" t="s">
        <v>1</v>
      </c>
      <c r="E130">
        <f>2022-Blad3!AM30</f>
        <v>4</v>
      </c>
      <c r="F130" t="str">
        <f>Blad3!AL30</f>
        <v>Tautus Solar</v>
      </c>
      <c r="G130">
        <f>Blad3!AG30</f>
        <v>4.0999999999999996</v>
      </c>
    </row>
    <row r="131" spans="1:7">
      <c r="A131" t="str">
        <f>Blad3!AF31</f>
        <v>Wolvega</v>
      </c>
      <c r="B131" s="41" t="s">
        <v>226</v>
      </c>
      <c r="C131" s="53" t="s">
        <v>196</v>
      </c>
      <c r="D131" t="s">
        <v>1</v>
      </c>
      <c r="E131">
        <f>2022-Blad3!AM31</f>
        <v>4</v>
      </c>
      <c r="F131" t="str">
        <f>Blad3!AL31</f>
        <v>Tautus Solar, Pfalsz Solar + Gutami Solar</v>
      </c>
      <c r="G131">
        <f>Blad3!AG31</f>
        <v>4</v>
      </c>
    </row>
    <row r="132" spans="1:7">
      <c r="A132" t="str">
        <f>Blad3!AF32</f>
        <v>de Groene Weuste</v>
      </c>
      <c r="B132" s="41" t="s">
        <v>226</v>
      </c>
      <c r="C132" s="53" t="s">
        <v>196</v>
      </c>
      <c r="D132" t="s">
        <v>1</v>
      </c>
      <c r="E132">
        <f>2022-Blad3!AM32</f>
        <v>4</v>
      </c>
      <c r="F132" t="str">
        <f>Blad3!AL32</f>
        <v>Stichting Duurzame Energie Wierden Enter, Sunwatt BV</v>
      </c>
      <c r="G132">
        <f>Blad3!AG32</f>
        <v>4</v>
      </c>
    </row>
    <row r="133" spans="1:7">
      <c r="A133" t="str">
        <f>Blad3!AF33</f>
        <v>Apeldoorn</v>
      </c>
      <c r="B133" s="41" t="s">
        <v>226</v>
      </c>
      <c r="C133" s="53" t="s">
        <v>196</v>
      </c>
      <c r="D133" t="s">
        <v>1</v>
      </c>
      <c r="E133">
        <f>2022-Blad3!AM33</f>
        <v>4</v>
      </c>
      <c r="F133" t="str">
        <f>Blad3!AL33</f>
        <v>Over Morgen, Encon, WO Solar Engineering, Gemeente Apeldoorn, Rabobank</v>
      </c>
      <c r="G133">
        <f>Blad3!AG33</f>
        <v>3.6</v>
      </c>
    </row>
    <row r="134" spans="1:7">
      <c r="A134" t="str">
        <f>Blad3!AF34</f>
        <v>De Zwette</v>
      </c>
      <c r="B134" s="41" t="s">
        <v>226</v>
      </c>
      <c r="C134" s="53" t="s">
        <v>196</v>
      </c>
      <c r="D134" t="s">
        <v>1</v>
      </c>
      <c r="E134">
        <f>2022-Blad3!AM34</f>
        <v>4</v>
      </c>
      <c r="F134" t="str">
        <f>Blad3!AL34</f>
        <v>Ecorus Projects</v>
      </c>
      <c r="G134">
        <f>Blad3!AG34</f>
        <v>3.6</v>
      </c>
    </row>
    <row r="135" spans="1:7">
      <c r="A135" t="str">
        <f>Blad3!AF35</f>
        <v>Tesla Factory Tilburg</v>
      </c>
      <c r="B135" s="41" t="s">
        <v>226</v>
      </c>
      <c r="C135" s="53" t="s">
        <v>196</v>
      </c>
      <c r="D135" t="s">
        <v>1</v>
      </c>
      <c r="E135">
        <f>2022-Blad3!AM35</f>
        <v>5</v>
      </c>
      <c r="F135" t="str">
        <f>Blad3!AL35</f>
        <v>Ikaros Solar Belgium NV, SEGRO</v>
      </c>
      <c r="G135">
        <f>Blad3!AG35</f>
        <v>3.4</v>
      </c>
    </row>
    <row r="136" spans="1:7">
      <c r="A136" t="str">
        <f>Blad3!AF36</f>
        <v>Snowworld Landgraaf</v>
      </c>
      <c r="B136" s="41" t="s">
        <v>226</v>
      </c>
      <c r="C136" s="53" t="s">
        <v>196</v>
      </c>
      <c r="D136" t="s">
        <v>1</v>
      </c>
      <c r="E136">
        <f>2022-Blad3!AM36</f>
        <v>4</v>
      </c>
      <c r="F136" t="str">
        <f>Blad3!AL36</f>
        <v>Kieszon</v>
      </c>
      <c r="G136">
        <f>Blad3!AG36</f>
        <v>3</v>
      </c>
    </row>
    <row r="137" spans="1:7">
      <c r="A137" t="str">
        <f>Blad3!AF37</f>
        <v>Distribution centers Heineken</v>
      </c>
      <c r="B137" s="41" t="s">
        <v>226</v>
      </c>
      <c r="C137" s="53" t="s">
        <v>196</v>
      </c>
      <c r="D137" t="s">
        <v>1</v>
      </c>
      <c r="E137">
        <f>2022-Blad3!AM37</f>
        <v>7</v>
      </c>
      <c r="F137" t="str">
        <f>Blad3!AL37</f>
        <v>SolarAccess, Triodos Renewables Europe Fund</v>
      </c>
      <c r="G137">
        <f>Blad3!AG37</f>
        <v>3</v>
      </c>
    </row>
    <row r="138" spans="1:7">
      <c r="A138" t="str">
        <f>Blad3!AF38</f>
        <v>Twence Tienbunderweg</v>
      </c>
      <c r="B138" s="41" t="s">
        <v>226</v>
      </c>
      <c r="C138" s="53" t="s">
        <v>196</v>
      </c>
      <c r="D138" t="s">
        <v>1</v>
      </c>
      <c r="E138">
        <f>2022-Blad3!AM38</f>
        <v>5</v>
      </c>
      <c r="F138" t="str">
        <f>Blad3!AL38</f>
        <v>SolarCentury, Twence</v>
      </c>
      <c r="G138">
        <f>Blad3!AG38</f>
        <v>3</v>
      </c>
    </row>
    <row r="139" spans="1:7">
      <c r="A139" t="str">
        <f>Blad3!AF39</f>
        <v>DC Ahold Pijnacker</v>
      </c>
      <c r="B139" s="41" t="s">
        <v>226</v>
      </c>
      <c r="C139" s="53" t="s">
        <v>196</v>
      </c>
      <c r="D139" t="s">
        <v>1</v>
      </c>
      <c r="E139">
        <f>2022-Blad3!AM39</f>
        <v>4</v>
      </c>
      <c r="F139" t="str">
        <f>Blad3!AL39</f>
        <v>Ecorus Projects, Ahold</v>
      </c>
      <c r="G139">
        <f>Blad3!AG39</f>
        <v>3</v>
      </c>
    </row>
    <row r="140" spans="1:7">
      <c r="A140" t="str">
        <f>Blad3!AF40</f>
        <v>Nissan distributioncenter</v>
      </c>
      <c r="B140" s="41" t="s">
        <v>226</v>
      </c>
      <c r="C140" s="53" t="s">
        <v>196</v>
      </c>
      <c r="D140" t="s">
        <v>1</v>
      </c>
      <c r="E140">
        <f>2022-Blad3!AM40</f>
        <v>4</v>
      </c>
      <c r="F140" t="str">
        <f>Blad3!AL40</f>
        <v>Qurrent, ASN Bank, Duurzaamheidsfonds Amsterdam, ZonnepanelenDelen</v>
      </c>
      <c r="G140">
        <f>Blad3!AG40</f>
        <v>2.97</v>
      </c>
    </row>
    <row r="141" spans="1:7">
      <c r="A141" t="str">
        <f>Blad3!AF41</f>
        <v>Wehkamp</v>
      </c>
      <c r="B141" s="41" t="s">
        <v>226</v>
      </c>
      <c r="C141" s="53" t="s">
        <v>196</v>
      </c>
      <c r="D141" t="s">
        <v>1</v>
      </c>
      <c r="E141">
        <f>2022-Blad3!AM41</f>
        <v>7</v>
      </c>
      <c r="F141" t="str">
        <f>Blad3!AL41</f>
        <v>IZEN, WDP (Warehouses De Pauw)</v>
      </c>
      <c r="G141">
        <f>Blad3!AG41</f>
        <v>2.5</v>
      </c>
    </row>
    <row r="142" spans="1:7">
      <c r="A142" t="str">
        <f>Blad3!AF42</f>
        <v>Galecop</v>
      </c>
      <c r="B142" s="41" t="s">
        <v>226</v>
      </c>
      <c r="C142" s="53" t="s">
        <v>196</v>
      </c>
      <c r="D142" t="s">
        <v>1</v>
      </c>
      <c r="E142">
        <f>2022-Blad3!AM42</f>
        <v>4</v>
      </c>
      <c r="F142" t="str">
        <f>Blad3!AL42</f>
        <v>NewSolar</v>
      </c>
      <c r="G142">
        <f>Blad3!AG42</f>
        <v>2.2000000000000002</v>
      </c>
    </row>
    <row r="143" spans="1:7">
      <c r="A143" t="str">
        <f>Blad3!AF43</f>
        <v>De Uithof</v>
      </c>
      <c r="B143" s="41" t="s">
        <v>226</v>
      </c>
      <c r="C143" s="53" t="s">
        <v>196</v>
      </c>
      <c r="D143" t="s">
        <v>1</v>
      </c>
      <c r="E143">
        <f>2022-Blad3!AM43</f>
        <v>4</v>
      </c>
      <c r="F143" t="str">
        <f>Blad3!AL43</f>
        <v>Groenleven, De Uithof</v>
      </c>
      <c r="G143">
        <f>Blad3!AG43</f>
        <v>2.4</v>
      </c>
    </row>
    <row r="144" spans="1:7">
      <c r="A144" t="str">
        <f>Blad3!AF44</f>
        <v>Xperal Waardenburg</v>
      </c>
      <c r="B144" s="41" t="s">
        <v>226</v>
      </c>
      <c r="C144" s="53" t="s">
        <v>196</v>
      </c>
      <c r="D144" t="s">
        <v>1</v>
      </c>
      <c r="E144">
        <f>2022-Blad3!AM44</f>
        <v>6</v>
      </c>
      <c r="F144" t="str">
        <f>Blad3!AL44</f>
        <v>Xperal, Plomp Onroerend Goed, Plospan</v>
      </c>
      <c r="G144">
        <f>Blad3!AG44</f>
        <v>2.34</v>
      </c>
    </row>
    <row r="145" spans="1:7">
      <c r="A145" t="str">
        <f>Blad3!AF45</f>
        <v>Portena Logistiek - Zonel</v>
      </c>
      <c r="B145" s="41" t="s">
        <v>226</v>
      </c>
      <c r="C145" s="53" t="s">
        <v>196</v>
      </c>
      <c r="D145" t="s">
        <v>1</v>
      </c>
      <c r="E145">
        <f>2022-Blad3!AM45</f>
        <v>4</v>
      </c>
      <c r="F145" t="str">
        <f>Blad3!AL45</f>
        <v>Zonel Energy Systems, Portena Logistiek</v>
      </c>
      <c r="G145">
        <f>Blad3!AG45</f>
        <v>2.2999999999999998</v>
      </c>
    </row>
    <row r="146" spans="1:7">
      <c r="A146" t="str">
        <f>Blad3!AF46</f>
        <v>Floriade</v>
      </c>
      <c r="B146" s="41" t="s">
        <v>226</v>
      </c>
      <c r="C146" s="53" t="s">
        <v>196</v>
      </c>
      <c r="D146" t="s">
        <v>1</v>
      </c>
      <c r="E146">
        <f>2022-Blad3!AM46</f>
        <v>20</v>
      </c>
      <c r="F146" t="str">
        <f>Blad3!AL46</f>
        <v>Siemens, Nuon</v>
      </c>
      <c r="G146">
        <f>Blad3!AG46</f>
        <v>2.29</v>
      </c>
    </row>
    <row r="147" spans="1:7">
      <c r="A147" t="str">
        <f>Blad3!AF47</f>
        <v>ThyssenKrupp</v>
      </c>
      <c r="B147" s="41" t="s">
        <v>226</v>
      </c>
      <c r="C147" s="53" t="s">
        <v>196</v>
      </c>
      <c r="D147" t="s">
        <v>1</v>
      </c>
      <c r="E147">
        <f>2022-Blad3!AM47</f>
        <v>7</v>
      </c>
      <c r="F147" t="str">
        <f>Blad3!AL47</f>
        <v>Kieszon, ThyssenKrupp</v>
      </c>
      <c r="G147">
        <f>Blad3!AG47</f>
        <v>2.29</v>
      </c>
    </row>
    <row r="148" spans="1:7">
      <c r="A148" t="str">
        <f>Blad3!AF48</f>
        <v>Tomassen Duck-To</v>
      </c>
      <c r="B148" s="41" t="s">
        <v>226</v>
      </c>
      <c r="C148" s="53" t="s">
        <v>196</v>
      </c>
      <c r="D148" t="s">
        <v>1</v>
      </c>
      <c r="E148">
        <f>2022-Blad3!AM48</f>
        <v>6</v>
      </c>
      <c r="F148" t="str">
        <f>Blad3!AL48</f>
        <v>Groenleven, Duck-To-Farm</v>
      </c>
      <c r="G148">
        <f>Blad3!AG48</f>
        <v>2.2000000000000002</v>
      </c>
    </row>
    <row r="149" spans="1:7">
      <c r="A149" t="str">
        <f>Blad3!AF49</f>
        <v>de Kwekerij</v>
      </c>
      <c r="B149" s="41" t="s">
        <v>226</v>
      </c>
      <c r="C149" s="53" t="s">
        <v>196</v>
      </c>
      <c r="D149" t="s">
        <v>1</v>
      </c>
      <c r="E149">
        <f>2022-Blad3!AM49</f>
        <v>6</v>
      </c>
      <c r="F149" t="str">
        <f>Blad3!AL49</f>
        <v>Sunwatt De Kwekerij, Econnetic, Qurrent, NL Greenlabel, IQ-Solar, Gemeente Bronckhorst</v>
      </c>
      <c r="G149">
        <f>Blad3!AG49</f>
        <v>2</v>
      </c>
    </row>
    <row r="150" spans="1:7">
      <c r="A150" t="str">
        <f>Blad3!AF50</f>
        <v>Azewijn</v>
      </c>
      <c r="B150" s="41" t="s">
        <v>226</v>
      </c>
      <c r="C150" s="53" t="s">
        <v>196</v>
      </c>
      <c r="D150" t="s">
        <v>1</v>
      </c>
      <c r="E150">
        <f>2022-Blad3!AM50</f>
        <v>10</v>
      </c>
      <c r="F150" t="str">
        <f>Blad3!AL50</f>
        <v>Pfixx Solar</v>
      </c>
      <c r="G150">
        <f>Blad3!AG50</f>
        <v>1.8</v>
      </c>
    </row>
    <row r="151" spans="1:7">
      <c r="A151" t="str">
        <f>Blad3!AF51</f>
        <v>Bunnikplants</v>
      </c>
      <c r="B151" s="41" t="s">
        <v>226</v>
      </c>
      <c r="C151" s="53" t="s">
        <v>196</v>
      </c>
      <c r="D151" t="s">
        <v>1</v>
      </c>
      <c r="E151">
        <f>2022-Blad3!AM51</f>
        <v>7</v>
      </c>
      <c r="F151" t="str">
        <f>Blad3!AL51</f>
        <v>SolSolutions, Bunnikplants</v>
      </c>
      <c r="G151">
        <f>Blad3!AG51</f>
        <v>1.8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EBF3-E2CF-4DB6-B224-D7B545CF36ED}">
  <sheetPr>
    <tabColor theme="7" tint="0.79998168889431442"/>
  </sheetPr>
  <dimension ref="A1:Z150"/>
  <sheetViews>
    <sheetView workbookViewId="0">
      <selection activeCell="B2" sqref="B2:C2"/>
    </sheetView>
  </sheetViews>
  <sheetFormatPr defaultRowHeight="15"/>
  <cols>
    <col min="1" max="1" width="33.140625" bestFit="1" customWidth="1"/>
    <col min="5" max="5" width="10.5703125" bestFit="1" customWidth="1"/>
  </cols>
  <sheetData>
    <row r="1" spans="1:26" ht="15" customHeight="1">
      <c r="A1" t="s">
        <v>0</v>
      </c>
      <c r="B1" t="s">
        <v>708</v>
      </c>
      <c r="C1" t="s">
        <v>251</v>
      </c>
      <c r="D1" t="s">
        <v>317</v>
      </c>
      <c r="E1" t="s">
        <v>318</v>
      </c>
      <c r="F1" t="s">
        <v>319</v>
      </c>
      <c r="G1" s="6" t="s">
        <v>729</v>
      </c>
      <c r="H1" t="s">
        <v>320</v>
      </c>
      <c r="J1" s="40" t="s">
        <v>7113</v>
      </c>
      <c r="N1" s="54" t="s">
        <v>6891</v>
      </c>
      <c r="O1" s="54" t="s">
        <v>6892</v>
      </c>
      <c r="P1" s="54" t="s">
        <v>6893</v>
      </c>
      <c r="Q1" s="54" t="s">
        <v>6894</v>
      </c>
      <c r="R1" s="51" t="s">
        <v>6895</v>
      </c>
      <c r="S1" s="51" t="s">
        <v>6897</v>
      </c>
      <c r="T1" s="51" t="s">
        <v>6899</v>
      </c>
      <c r="U1" s="51" t="s">
        <v>6901</v>
      </c>
      <c r="V1" s="51" t="s">
        <v>6903</v>
      </c>
      <c r="W1" s="52" t="s">
        <v>6905</v>
      </c>
      <c r="X1" s="54" t="s">
        <v>6907</v>
      </c>
      <c r="Y1" s="54" t="s">
        <v>6908</v>
      </c>
      <c r="Z1" s="40" t="s">
        <v>7114</v>
      </c>
    </row>
    <row r="2" spans="1:26" ht="15" customHeight="1">
      <c r="A2" t="str">
        <f>N6</f>
        <v>Alberdaheerd</v>
      </c>
      <c r="B2" s="41" t="s">
        <v>226</v>
      </c>
      <c r="C2" s="53" t="s">
        <v>196</v>
      </c>
      <c r="D2" t="s">
        <v>1</v>
      </c>
      <c r="E2">
        <f>2022-X6</f>
        <v>4</v>
      </c>
      <c r="F2" t="str">
        <f>O6</f>
        <v>Solarfields</v>
      </c>
      <c r="G2">
        <f>T6</f>
        <v>8.9809999999999999</v>
      </c>
      <c r="H2">
        <v>1</v>
      </c>
      <c r="N2" s="54"/>
      <c r="O2" s="54"/>
      <c r="P2" s="54"/>
      <c r="Q2" s="54"/>
      <c r="R2" s="51" t="s">
        <v>6896</v>
      </c>
      <c r="S2" s="51" t="s">
        <v>6898</v>
      </c>
      <c r="T2" s="59"/>
      <c r="U2" s="51" t="s">
        <v>6902</v>
      </c>
      <c r="V2" s="59"/>
      <c r="W2" s="51" t="s">
        <v>6906</v>
      </c>
      <c r="X2" s="54"/>
      <c r="Y2" s="54"/>
    </row>
    <row r="3" spans="1:26" ht="15" customHeight="1">
      <c r="A3" t="str">
        <f t="shared" ref="A3:A66" si="0">N7</f>
        <v>Armhoede</v>
      </c>
      <c r="B3" s="41" t="s">
        <v>226</v>
      </c>
      <c r="C3" s="53" t="s">
        <v>196</v>
      </c>
      <c r="D3" t="s">
        <v>1</v>
      </c>
      <c r="E3">
        <f t="shared" ref="E3:E66" si="1">2022-X7</f>
        <v>2</v>
      </c>
      <c r="F3" t="str">
        <f t="shared" ref="F3:F66" si="2">O7</f>
        <v>TPSolar</v>
      </c>
      <c r="G3">
        <f t="shared" ref="G3:G66" si="3">T7</f>
        <v>8.9</v>
      </c>
      <c r="H3">
        <v>1</v>
      </c>
      <c r="N3" s="54"/>
      <c r="O3" s="54"/>
      <c r="P3" s="54"/>
      <c r="Q3" s="54"/>
      <c r="R3" s="51"/>
      <c r="S3" s="51"/>
      <c r="T3" s="51" t="s">
        <v>6900</v>
      </c>
      <c r="U3" s="51"/>
      <c r="V3" s="51" t="s">
        <v>6904</v>
      </c>
      <c r="W3" s="51"/>
      <c r="X3" s="54"/>
      <c r="Y3" s="54"/>
    </row>
    <row r="4" spans="1:26" ht="15" customHeight="1">
      <c r="A4" t="str">
        <f t="shared" si="0"/>
        <v>Boekelerdijk</v>
      </c>
      <c r="B4" s="41" t="s">
        <v>226</v>
      </c>
      <c r="C4" s="53" t="s">
        <v>196</v>
      </c>
      <c r="D4" t="s">
        <v>1</v>
      </c>
      <c r="E4">
        <f t="shared" si="1"/>
        <v>4</v>
      </c>
      <c r="F4" t="s">
        <v>6914</v>
      </c>
      <c r="G4">
        <f t="shared" si="3"/>
        <v>2.4</v>
      </c>
      <c r="H4">
        <v>1</v>
      </c>
      <c r="N4" s="54"/>
      <c r="O4" s="54"/>
      <c r="P4" s="54"/>
      <c r="Q4" s="54"/>
      <c r="R4" s="51"/>
      <c r="S4" s="51"/>
      <c r="T4" s="51" t="s">
        <v>5767</v>
      </c>
      <c r="U4" s="51"/>
      <c r="V4" s="59"/>
      <c r="W4" s="51"/>
      <c r="X4" s="54"/>
      <c r="Y4" s="54"/>
    </row>
    <row r="5" spans="1:26" ht="15" customHeight="1">
      <c r="A5" t="str">
        <f t="shared" si="0"/>
        <v>bol.com</v>
      </c>
      <c r="B5" s="41" t="s">
        <v>226</v>
      </c>
      <c r="C5" s="53" t="s">
        <v>196</v>
      </c>
      <c r="D5" t="s">
        <v>1</v>
      </c>
      <c r="E5">
        <f t="shared" si="1"/>
        <v>2</v>
      </c>
      <c r="F5" t="str">
        <f t="shared" si="2"/>
        <v>Eneco</v>
      </c>
      <c r="G5">
        <f t="shared" si="3"/>
        <v>4</v>
      </c>
      <c r="H5">
        <v>1</v>
      </c>
      <c r="N5" s="54"/>
      <c r="O5" s="54"/>
      <c r="P5" s="54"/>
      <c r="Q5" s="54"/>
      <c r="R5" s="51"/>
      <c r="S5" s="51"/>
      <c r="T5" s="59"/>
      <c r="U5" s="51"/>
      <c r="V5" s="59"/>
      <c r="W5" s="51"/>
      <c r="X5" s="54"/>
      <c r="Y5" s="54"/>
    </row>
    <row r="6" spans="1:26" ht="15" customHeight="1">
      <c r="A6" t="str">
        <f t="shared" si="0"/>
        <v>Boonstra Transport</v>
      </c>
      <c r="B6" s="41" t="s">
        <v>226</v>
      </c>
      <c r="C6" s="53" t="s">
        <v>196</v>
      </c>
      <c r="D6" t="s">
        <v>1</v>
      </c>
      <c r="E6">
        <f t="shared" si="1"/>
        <v>2</v>
      </c>
      <c r="F6" t="str">
        <f t="shared" si="2"/>
        <v>IBC Solar / SunTricity / Boonstra Transport</v>
      </c>
      <c r="G6">
        <f t="shared" si="3"/>
        <v>1.5</v>
      </c>
      <c r="H6">
        <v>1</v>
      </c>
      <c r="N6" s="48" t="s">
        <v>6909</v>
      </c>
      <c r="O6" s="48" t="s">
        <v>5940</v>
      </c>
      <c r="P6" s="47" t="s">
        <v>5939</v>
      </c>
      <c r="Q6" s="48" t="s">
        <v>5714</v>
      </c>
      <c r="R6" s="48">
        <v>11</v>
      </c>
      <c r="S6" s="44">
        <v>27216</v>
      </c>
      <c r="T6" s="48">
        <v>8.9809999999999999</v>
      </c>
      <c r="U6" s="48"/>
      <c r="V6" s="44">
        <v>2440</v>
      </c>
      <c r="W6" s="48"/>
      <c r="X6" s="48">
        <v>2018</v>
      </c>
      <c r="Y6" s="47" t="s">
        <v>6039</v>
      </c>
    </row>
    <row r="7" spans="1:26" ht="15" customHeight="1">
      <c r="A7" t="str">
        <f t="shared" si="0"/>
        <v>Ecopark Waalwijk[5]</v>
      </c>
      <c r="B7" s="41" t="s">
        <v>226</v>
      </c>
      <c r="C7" s="53" t="s">
        <v>196</v>
      </c>
      <c r="D7" t="s">
        <v>1</v>
      </c>
      <c r="E7">
        <f t="shared" si="1"/>
        <v>18</v>
      </c>
      <c r="F7" t="str">
        <f t="shared" si="2"/>
        <v>Eneco</v>
      </c>
      <c r="G7">
        <f t="shared" si="3"/>
        <v>0.7</v>
      </c>
      <c r="H7">
        <v>1</v>
      </c>
      <c r="N7" s="48" t="s">
        <v>6910</v>
      </c>
      <c r="O7" s="48" t="s">
        <v>6911</v>
      </c>
      <c r="P7" s="47" t="s">
        <v>6912</v>
      </c>
      <c r="Q7" s="48" t="s">
        <v>5753</v>
      </c>
      <c r="R7" s="48"/>
      <c r="S7" s="44">
        <v>23000</v>
      </c>
      <c r="T7" s="48">
        <v>8.9</v>
      </c>
      <c r="U7" s="48"/>
      <c r="V7" s="44">
        <v>2500</v>
      </c>
      <c r="W7" s="48"/>
      <c r="X7" s="48">
        <v>2020</v>
      </c>
      <c r="Y7" s="47" t="s">
        <v>6040</v>
      </c>
    </row>
    <row r="8" spans="1:26" ht="15" customHeight="1">
      <c r="A8" t="str">
        <f t="shared" si="0"/>
        <v>Energiepark Haringvliet Zuid</v>
      </c>
      <c r="B8" s="41" t="s">
        <v>226</v>
      </c>
      <c r="C8" s="53" t="s">
        <v>196</v>
      </c>
      <c r="D8" t="s">
        <v>1</v>
      </c>
      <c r="E8">
        <f t="shared" si="1"/>
        <v>2</v>
      </c>
      <c r="F8" t="str">
        <f t="shared" si="2"/>
        <v>Vattenfall</v>
      </c>
      <c r="G8">
        <f t="shared" si="3"/>
        <v>60</v>
      </c>
      <c r="H8">
        <v>1</v>
      </c>
      <c r="N8" s="48" t="s">
        <v>6913</v>
      </c>
      <c r="O8" s="48"/>
      <c r="P8" s="47" t="s">
        <v>6914</v>
      </c>
      <c r="Q8" s="48" t="s">
        <v>5904</v>
      </c>
      <c r="R8" s="48">
        <v>1.5</v>
      </c>
      <c r="S8" s="44">
        <v>8076</v>
      </c>
      <c r="T8" s="48">
        <v>2.4</v>
      </c>
      <c r="U8" s="48"/>
      <c r="V8" s="48"/>
      <c r="W8" s="48"/>
      <c r="X8" s="48">
        <v>2018</v>
      </c>
      <c r="Y8" s="48"/>
    </row>
    <row r="9" spans="1:26" ht="15" customHeight="1">
      <c r="A9" t="str">
        <f t="shared" si="0"/>
        <v>Fort de Pol</v>
      </c>
      <c r="B9" s="41" t="s">
        <v>226</v>
      </c>
      <c r="C9" s="53" t="s">
        <v>196</v>
      </c>
      <c r="D9" t="s">
        <v>1</v>
      </c>
      <c r="E9">
        <f t="shared" si="1"/>
        <v>3</v>
      </c>
      <c r="F9" t="str">
        <f t="shared" si="2"/>
        <v>Solarfields</v>
      </c>
      <c r="G9">
        <f t="shared" si="3"/>
        <v>5</v>
      </c>
      <c r="H9">
        <v>1</v>
      </c>
      <c r="N9" s="47" t="s">
        <v>6915</v>
      </c>
      <c r="O9" s="47" t="s">
        <v>5498</v>
      </c>
      <c r="P9" s="47" t="s">
        <v>6916</v>
      </c>
      <c r="Q9" s="48" t="s">
        <v>5891</v>
      </c>
      <c r="R9" s="48"/>
      <c r="S9" s="44">
        <v>13000</v>
      </c>
      <c r="T9" s="48">
        <v>4</v>
      </c>
      <c r="U9" s="48"/>
      <c r="V9" s="44">
        <v>1200</v>
      </c>
      <c r="W9" s="48"/>
      <c r="X9" s="48">
        <v>2020</v>
      </c>
      <c r="Y9" s="47" t="s">
        <v>6917</v>
      </c>
    </row>
    <row r="10" spans="1:26" ht="15" customHeight="1">
      <c r="A10" t="str">
        <f t="shared" si="0"/>
        <v>Home Center Wolvega</v>
      </c>
      <c r="B10" s="41" t="s">
        <v>226</v>
      </c>
      <c r="C10" s="53" t="s">
        <v>196</v>
      </c>
      <c r="D10" t="s">
        <v>1</v>
      </c>
      <c r="E10">
        <f t="shared" si="1"/>
        <v>5</v>
      </c>
      <c r="F10" t="str">
        <f t="shared" si="2"/>
        <v>Groenleven</v>
      </c>
      <c r="G10">
        <f t="shared" si="3"/>
        <v>3.9</v>
      </c>
      <c r="H10">
        <v>1</v>
      </c>
      <c r="N10" s="48" t="s">
        <v>6918</v>
      </c>
      <c r="O10" s="48" t="s">
        <v>6919</v>
      </c>
      <c r="P10" s="48" t="s">
        <v>6920</v>
      </c>
      <c r="Q10" s="48" t="s">
        <v>5837</v>
      </c>
      <c r="R10" s="48"/>
      <c r="S10" s="48">
        <v>4500</v>
      </c>
      <c r="T10" s="48">
        <v>1.5</v>
      </c>
      <c r="U10" s="48"/>
      <c r="V10" s="48"/>
      <c r="W10" s="48"/>
      <c r="X10" s="48">
        <v>2020</v>
      </c>
      <c r="Y10" s="48"/>
    </row>
    <row r="11" spans="1:26" ht="15" customHeight="1">
      <c r="A11" t="str">
        <f t="shared" si="0"/>
        <v>De Kie</v>
      </c>
      <c r="B11" s="41" t="s">
        <v>226</v>
      </c>
      <c r="C11" s="53" t="s">
        <v>196</v>
      </c>
      <c r="D11" t="s">
        <v>1</v>
      </c>
      <c r="E11">
        <f t="shared" si="1"/>
        <v>4</v>
      </c>
      <c r="F11" t="str">
        <f t="shared" si="2"/>
        <v>Solarfields</v>
      </c>
      <c r="G11">
        <f t="shared" si="3"/>
        <v>10.15</v>
      </c>
      <c r="H11">
        <v>1</v>
      </c>
      <c r="N11" s="48" t="s">
        <v>6921</v>
      </c>
      <c r="O11" s="47" t="s">
        <v>5498</v>
      </c>
      <c r="P11" s="47" t="s">
        <v>6916</v>
      </c>
      <c r="Q11" s="48" t="s">
        <v>5891</v>
      </c>
      <c r="R11" s="48"/>
      <c r="S11" s="44">
        <v>4200</v>
      </c>
      <c r="T11" s="48">
        <v>0.7</v>
      </c>
      <c r="U11" s="48"/>
      <c r="V11" s="48"/>
      <c r="W11" s="48"/>
      <c r="X11" s="48">
        <v>2004</v>
      </c>
      <c r="Y11" s="48"/>
    </row>
    <row r="12" spans="1:26" ht="15" customHeight="1">
      <c r="A12" t="str">
        <f t="shared" si="0"/>
        <v>Rhenus Logistics</v>
      </c>
      <c r="B12" s="41" t="s">
        <v>226</v>
      </c>
      <c r="C12" s="53" t="s">
        <v>196</v>
      </c>
      <c r="D12" t="s">
        <v>1</v>
      </c>
      <c r="E12">
        <f t="shared" si="1"/>
        <v>5</v>
      </c>
      <c r="F12" t="str">
        <f t="shared" si="2"/>
        <v>KiesZon</v>
      </c>
      <c r="G12">
        <f t="shared" si="3"/>
        <v>4</v>
      </c>
      <c r="H12">
        <v>1</v>
      </c>
      <c r="N12" s="47" t="s">
        <v>6922</v>
      </c>
      <c r="O12" s="48" t="s">
        <v>5592</v>
      </c>
      <c r="P12" s="47" t="s">
        <v>6923</v>
      </c>
      <c r="Q12" s="48" t="s">
        <v>5894</v>
      </c>
      <c r="R12" s="48">
        <v>40</v>
      </c>
      <c r="S12" s="44">
        <v>115000</v>
      </c>
      <c r="T12" s="48">
        <v>60</v>
      </c>
      <c r="U12" s="48"/>
      <c r="V12" s="44">
        <v>39000</v>
      </c>
      <c r="W12" s="48"/>
      <c r="X12" s="48">
        <v>2020</v>
      </c>
      <c r="Y12" s="48"/>
    </row>
    <row r="13" spans="1:26" ht="15" customHeight="1">
      <c r="A13" t="str">
        <f t="shared" si="0"/>
        <v>Shell Moerdijk</v>
      </c>
      <c r="B13" s="41" t="s">
        <v>226</v>
      </c>
      <c r="C13" s="53" t="s">
        <v>196</v>
      </c>
      <c r="D13" t="s">
        <v>1</v>
      </c>
      <c r="E13">
        <f t="shared" si="1"/>
        <v>3</v>
      </c>
      <c r="F13" t="str">
        <f t="shared" si="2"/>
        <v>SolarEnergyWorks / Shell</v>
      </c>
      <c r="G13">
        <f t="shared" si="3"/>
        <v>27</v>
      </c>
      <c r="H13">
        <v>1</v>
      </c>
      <c r="N13" s="48" t="s">
        <v>6924</v>
      </c>
      <c r="O13" s="48" t="s">
        <v>5940</v>
      </c>
      <c r="P13" s="47" t="s">
        <v>6925</v>
      </c>
      <c r="Q13" s="48" t="s">
        <v>5753</v>
      </c>
      <c r="R13" s="48"/>
      <c r="S13" s="44">
        <v>14504</v>
      </c>
      <c r="T13" s="48">
        <v>5</v>
      </c>
      <c r="U13" s="48">
        <v>4.7</v>
      </c>
      <c r="V13" s="44">
        <v>1440</v>
      </c>
      <c r="W13" s="48"/>
      <c r="X13" s="48">
        <v>2019</v>
      </c>
      <c r="Y13" s="47" t="s">
        <v>6926</v>
      </c>
    </row>
    <row r="14" spans="1:26" ht="15" customHeight="1">
      <c r="A14" t="str">
        <f t="shared" si="0"/>
        <v>Solarpark Azewijn</v>
      </c>
      <c r="B14" s="41" t="s">
        <v>226</v>
      </c>
      <c r="C14" s="53" t="s">
        <v>196</v>
      </c>
      <c r="D14" t="s">
        <v>1</v>
      </c>
      <c r="E14">
        <f t="shared" si="1"/>
        <v>11</v>
      </c>
      <c r="F14" t="str">
        <f t="shared" si="2"/>
        <v>Pfixx Solar</v>
      </c>
      <c r="G14">
        <f t="shared" si="3"/>
        <v>1.6</v>
      </c>
      <c r="H14">
        <v>1</v>
      </c>
      <c r="N14" s="48" t="s">
        <v>6927</v>
      </c>
      <c r="O14" s="48" t="s">
        <v>6928</v>
      </c>
      <c r="P14" s="47" t="s">
        <v>5964</v>
      </c>
      <c r="Q14" s="48" t="s">
        <v>5837</v>
      </c>
      <c r="R14" s="48"/>
      <c r="S14" s="44">
        <v>15000</v>
      </c>
      <c r="T14" s="48">
        <v>3.9</v>
      </c>
      <c r="U14" s="48"/>
      <c r="V14" s="48"/>
      <c r="W14" s="48"/>
      <c r="X14" s="48">
        <v>2017</v>
      </c>
      <c r="Y14" s="48"/>
    </row>
    <row r="15" spans="1:26" ht="15" customHeight="1">
      <c r="A15" t="str">
        <f t="shared" si="0"/>
        <v>Solarpark Galecop</v>
      </c>
      <c r="B15" s="41" t="s">
        <v>226</v>
      </c>
      <c r="C15" s="53" t="s">
        <v>196</v>
      </c>
      <c r="D15" t="s">
        <v>1</v>
      </c>
      <c r="E15">
        <f t="shared" si="1"/>
        <v>4</v>
      </c>
      <c r="F15" t="str">
        <f t="shared" si="2"/>
        <v>Solarpark Galecop BV</v>
      </c>
      <c r="G15">
        <f t="shared" si="3"/>
        <v>2.2000000000000002</v>
      </c>
      <c r="H15">
        <v>1</v>
      </c>
      <c r="N15" s="48" t="s">
        <v>6929</v>
      </c>
      <c r="O15" s="48" t="s">
        <v>5940</v>
      </c>
      <c r="P15" s="47" t="s">
        <v>5928</v>
      </c>
      <c r="Q15" s="48" t="s">
        <v>5837</v>
      </c>
      <c r="R15" s="48"/>
      <c r="S15" s="44">
        <v>29008</v>
      </c>
      <c r="T15" s="48">
        <v>10.15</v>
      </c>
      <c r="U15" s="48"/>
      <c r="V15" s="48"/>
      <c r="W15" s="48"/>
      <c r="X15" s="48">
        <v>2018</v>
      </c>
      <c r="Y15" s="48"/>
    </row>
    <row r="16" spans="1:26" ht="15" customHeight="1">
      <c r="A16" t="str">
        <f t="shared" si="0"/>
        <v>Sportcentrum De Uithof</v>
      </c>
      <c r="B16" s="41" t="s">
        <v>226</v>
      </c>
      <c r="C16" s="53" t="s">
        <v>196</v>
      </c>
      <c r="D16" t="s">
        <v>1</v>
      </c>
      <c r="E16">
        <f t="shared" si="1"/>
        <v>4</v>
      </c>
      <c r="F16" t="str">
        <f t="shared" si="2"/>
        <v>GroenLeven</v>
      </c>
      <c r="G16">
        <f t="shared" si="3"/>
        <v>2.4</v>
      </c>
      <c r="H16">
        <v>1</v>
      </c>
      <c r="N16" s="48" t="s">
        <v>6930</v>
      </c>
      <c r="O16" s="48" t="s">
        <v>6931</v>
      </c>
      <c r="P16" s="47" t="s">
        <v>5486</v>
      </c>
      <c r="Q16" s="48" t="s">
        <v>5891</v>
      </c>
      <c r="R16" s="48"/>
      <c r="S16" s="44">
        <v>15318</v>
      </c>
      <c r="T16" s="48">
        <v>4</v>
      </c>
      <c r="U16" s="48">
        <v>4.1349999999999998</v>
      </c>
      <c r="V16" s="48"/>
      <c r="W16" s="48"/>
      <c r="X16" s="48">
        <v>2017</v>
      </c>
      <c r="Y16" s="47" t="s">
        <v>6056</v>
      </c>
    </row>
    <row r="17" spans="1:25" ht="15" customHeight="1">
      <c r="A17" t="str">
        <f t="shared" si="0"/>
        <v>Solarpark Groene Hoek</v>
      </c>
      <c r="B17" s="41" t="s">
        <v>226</v>
      </c>
      <c r="C17" s="53" t="s">
        <v>196</v>
      </c>
      <c r="D17" t="s">
        <v>1</v>
      </c>
      <c r="E17">
        <f t="shared" si="1"/>
        <v>4</v>
      </c>
      <c r="F17" t="str">
        <f t="shared" si="2"/>
        <v>SolarEnergyWorks SADC / NaGa Solar</v>
      </c>
      <c r="G17">
        <f t="shared" si="3"/>
        <v>32.9</v>
      </c>
      <c r="H17">
        <v>1</v>
      </c>
      <c r="N17" s="48" t="s">
        <v>5898</v>
      </c>
      <c r="O17" s="48" t="s">
        <v>6932</v>
      </c>
      <c r="P17" s="48" t="s">
        <v>5509</v>
      </c>
      <c r="Q17" s="48" t="s">
        <v>5891</v>
      </c>
      <c r="R17" s="48"/>
      <c r="S17" s="44">
        <v>76000</v>
      </c>
      <c r="T17" s="48">
        <v>27</v>
      </c>
      <c r="U17" s="48"/>
      <c r="V17" s="48"/>
      <c r="W17" s="48"/>
      <c r="X17" s="48">
        <v>2019</v>
      </c>
      <c r="Y17" s="48"/>
    </row>
    <row r="18" spans="1:25" ht="15" customHeight="1">
      <c r="A18" t="str">
        <f t="shared" si="0"/>
        <v>Sportpark Noordveen</v>
      </c>
      <c r="B18" s="41" t="s">
        <v>226</v>
      </c>
      <c r="C18" s="53" t="s">
        <v>196</v>
      </c>
      <c r="D18" t="s">
        <v>1</v>
      </c>
      <c r="E18">
        <f t="shared" si="1"/>
        <v>4</v>
      </c>
      <c r="F18" t="str">
        <f t="shared" si="2"/>
        <v>Ecorus</v>
      </c>
      <c r="G18">
        <f t="shared" si="3"/>
        <v>1.6</v>
      </c>
      <c r="H18">
        <v>1</v>
      </c>
      <c r="N18" s="48" t="s">
        <v>6933</v>
      </c>
      <c r="O18" s="48" t="s">
        <v>6017</v>
      </c>
      <c r="P18" s="47" t="s">
        <v>6016</v>
      </c>
      <c r="Q18" s="48" t="s">
        <v>5753</v>
      </c>
      <c r="R18" s="48"/>
      <c r="S18" s="44">
        <v>36000</v>
      </c>
      <c r="T18" s="48">
        <v>1.6</v>
      </c>
      <c r="U18" s="48"/>
      <c r="V18" s="48"/>
      <c r="W18" s="48"/>
      <c r="X18" s="48">
        <v>2011</v>
      </c>
      <c r="Y18" s="48"/>
    </row>
    <row r="19" spans="1:25" ht="15" customHeight="1">
      <c r="A19" t="str">
        <f t="shared" si="0"/>
        <v>SnowWorld</v>
      </c>
      <c r="B19" s="41" t="s">
        <v>226</v>
      </c>
      <c r="C19" s="53" t="s">
        <v>196</v>
      </c>
      <c r="D19" t="s">
        <v>1</v>
      </c>
      <c r="E19">
        <f t="shared" si="1"/>
        <v>5</v>
      </c>
      <c r="F19" t="s">
        <v>6942</v>
      </c>
      <c r="G19">
        <f t="shared" si="3"/>
        <v>2.7</v>
      </c>
      <c r="H19">
        <v>1</v>
      </c>
      <c r="N19" s="48" t="s">
        <v>6934</v>
      </c>
      <c r="O19" s="48" t="s">
        <v>6935</v>
      </c>
      <c r="P19" s="48" t="s">
        <v>5994</v>
      </c>
      <c r="Q19" s="48" t="s">
        <v>5550</v>
      </c>
      <c r="R19" s="48">
        <v>5</v>
      </c>
      <c r="S19" s="44">
        <v>8200</v>
      </c>
      <c r="T19" s="48">
        <v>2.2000000000000002</v>
      </c>
      <c r="U19" s="48"/>
      <c r="V19" s="48"/>
      <c r="W19" s="48"/>
      <c r="X19" s="48">
        <v>2018</v>
      </c>
      <c r="Y19" s="48"/>
    </row>
    <row r="20" spans="1:25" ht="15" customHeight="1">
      <c r="A20" t="str">
        <f t="shared" si="0"/>
        <v>SnowWorld</v>
      </c>
      <c r="B20" s="41" t="s">
        <v>226</v>
      </c>
      <c r="C20" s="53" t="s">
        <v>196</v>
      </c>
      <c r="D20" t="s">
        <v>1</v>
      </c>
      <c r="E20">
        <f t="shared" si="1"/>
        <v>5</v>
      </c>
      <c r="F20" t="s">
        <v>6942</v>
      </c>
      <c r="G20">
        <f t="shared" si="3"/>
        <v>0.5</v>
      </c>
      <c r="H20">
        <v>1</v>
      </c>
      <c r="N20" s="48" t="s">
        <v>6936</v>
      </c>
      <c r="O20" s="48" t="s">
        <v>6937</v>
      </c>
      <c r="P20" s="47" t="s">
        <v>5532</v>
      </c>
      <c r="Q20" s="48" t="s">
        <v>5894</v>
      </c>
      <c r="R20" s="48"/>
      <c r="S20" s="44">
        <v>8150</v>
      </c>
      <c r="T20" s="48">
        <v>2.4</v>
      </c>
      <c r="U20" s="48"/>
      <c r="V20" s="48"/>
      <c r="W20" s="48"/>
      <c r="X20" s="48">
        <v>2018</v>
      </c>
      <c r="Y20" s="48"/>
    </row>
    <row r="21" spans="1:25" ht="15" customHeight="1">
      <c r="A21" t="str">
        <f t="shared" si="0"/>
        <v>SunPort Delfzijl</v>
      </c>
      <c r="B21" s="41" t="s">
        <v>226</v>
      </c>
      <c r="C21" s="53" t="s">
        <v>196</v>
      </c>
      <c r="D21" t="s">
        <v>1</v>
      </c>
      <c r="E21">
        <f t="shared" si="1"/>
        <v>5</v>
      </c>
      <c r="F21" t="str">
        <f t="shared" si="2"/>
        <v>Wirsol/SunPort</v>
      </c>
      <c r="G21">
        <f t="shared" si="3"/>
        <v>30</v>
      </c>
      <c r="H21">
        <v>1</v>
      </c>
      <c r="N21" s="48" t="s">
        <v>6938</v>
      </c>
      <c r="O21" s="48" t="s">
        <v>6939</v>
      </c>
      <c r="P21" s="47" t="s">
        <v>5903</v>
      </c>
      <c r="Q21" s="48" t="s">
        <v>5904</v>
      </c>
      <c r="R21" s="48">
        <v>46</v>
      </c>
      <c r="S21" s="44">
        <v>189814</v>
      </c>
      <c r="T21" s="48">
        <v>32.9</v>
      </c>
      <c r="U21" s="48"/>
      <c r="V21" s="44">
        <v>9000</v>
      </c>
      <c r="W21" s="48"/>
      <c r="X21" s="48">
        <v>2018</v>
      </c>
      <c r="Y21" s="48"/>
    </row>
    <row r="22" spans="1:25" ht="15" customHeight="1">
      <c r="A22" t="str">
        <f t="shared" si="0"/>
        <v>Tata Steel</v>
      </c>
      <c r="B22" s="41" t="s">
        <v>226</v>
      </c>
      <c r="C22" s="53" t="s">
        <v>196</v>
      </c>
      <c r="D22" t="s">
        <v>1</v>
      </c>
      <c r="E22">
        <f t="shared" si="1"/>
        <v>4</v>
      </c>
      <c r="F22" t="s">
        <v>6947</v>
      </c>
      <c r="G22">
        <f t="shared" si="3"/>
        <v>22</v>
      </c>
      <c r="H22">
        <v>1</v>
      </c>
      <c r="N22" s="48" t="s">
        <v>6940</v>
      </c>
      <c r="O22" s="48" t="s">
        <v>6941</v>
      </c>
      <c r="P22" s="47" t="s">
        <v>6925</v>
      </c>
      <c r="Q22" s="48" t="s">
        <v>5753</v>
      </c>
      <c r="R22" s="48"/>
      <c r="S22" s="44">
        <v>6000</v>
      </c>
      <c r="T22" s="48">
        <v>1.6</v>
      </c>
      <c r="U22" s="48"/>
      <c r="V22" s="48"/>
      <c r="W22" s="48"/>
      <c r="X22" s="48">
        <v>2018</v>
      </c>
      <c r="Y22" s="48"/>
    </row>
    <row r="23" spans="1:25" ht="15" customHeight="1">
      <c r="A23" t="str">
        <f t="shared" si="0"/>
        <v>Twence</v>
      </c>
      <c r="B23" s="41" t="s">
        <v>226</v>
      </c>
      <c r="C23" s="53" t="s">
        <v>196</v>
      </c>
      <c r="D23" t="s">
        <v>1</v>
      </c>
      <c r="E23">
        <f t="shared" si="1"/>
        <v>4</v>
      </c>
      <c r="F23" t="str">
        <f t="shared" si="2"/>
        <v>Twence (afvalverwerker)</v>
      </c>
      <c r="G23">
        <f t="shared" si="3"/>
        <v>17.5</v>
      </c>
      <c r="H23">
        <v>1</v>
      </c>
      <c r="N23" s="47" t="s">
        <v>6942</v>
      </c>
      <c r="O23" s="48"/>
      <c r="P23" s="47" t="s">
        <v>5978</v>
      </c>
      <c r="Q23" s="48" t="s">
        <v>5943</v>
      </c>
      <c r="R23" s="48"/>
      <c r="S23" s="44">
        <v>10000</v>
      </c>
      <c r="T23" s="48">
        <v>2.7</v>
      </c>
      <c r="U23" s="48"/>
      <c r="V23" s="48"/>
      <c r="W23" s="48"/>
      <c r="X23" s="48">
        <v>2017</v>
      </c>
      <c r="Y23" s="48"/>
    </row>
    <row r="24" spans="1:25" ht="15" customHeight="1">
      <c r="A24" t="str">
        <f t="shared" si="0"/>
        <v>Wehkamp</v>
      </c>
      <c r="B24" s="41" t="s">
        <v>226</v>
      </c>
      <c r="C24" s="53" t="s">
        <v>196</v>
      </c>
      <c r="D24" t="s">
        <v>1</v>
      </c>
      <c r="E24">
        <f t="shared" si="1"/>
        <v>7</v>
      </c>
      <c r="F24" t="s">
        <v>5991</v>
      </c>
      <c r="G24">
        <f t="shared" si="3"/>
        <v>2.5</v>
      </c>
      <c r="H24">
        <v>1</v>
      </c>
      <c r="N24" s="47" t="s">
        <v>6942</v>
      </c>
      <c r="O24" s="48"/>
      <c r="P24" s="47" t="s">
        <v>6943</v>
      </c>
      <c r="Q24" s="48" t="s">
        <v>5894</v>
      </c>
      <c r="R24" s="48"/>
      <c r="S24" s="44">
        <v>3000</v>
      </c>
      <c r="T24" s="48">
        <v>0.5</v>
      </c>
      <c r="U24" s="48"/>
      <c r="V24" s="48"/>
      <c r="W24" s="48"/>
      <c r="X24" s="48">
        <v>2017</v>
      </c>
      <c r="Y24" s="48"/>
    </row>
    <row r="25" spans="1:25" ht="15" customHeight="1">
      <c r="A25" t="str">
        <f t="shared" si="0"/>
        <v>Zonnewijde Breda</v>
      </c>
      <c r="B25" s="41" t="s">
        <v>226</v>
      </c>
      <c r="C25" s="53" t="s">
        <v>196</v>
      </c>
      <c r="D25" t="s">
        <v>1</v>
      </c>
      <c r="E25">
        <f t="shared" si="1"/>
        <v>5</v>
      </c>
      <c r="F25" t="str">
        <f t="shared" si="2"/>
        <v>Breda DuurSaam</v>
      </c>
      <c r="G25">
        <f t="shared" si="3"/>
        <v>1.78</v>
      </c>
      <c r="H25">
        <v>1</v>
      </c>
      <c r="N25" s="48" t="s">
        <v>6944</v>
      </c>
      <c r="O25" s="48" t="s">
        <v>6945</v>
      </c>
      <c r="P25" s="47" t="s">
        <v>5500</v>
      </c>
      <c r="Q25" s="48" t="s">
        <v>5714</v>
      </c>
      <c r="R25" s="48">
        <v>30</v>
      </c>
      <c r="S25" s="44">
        <v>116334</v>
      </c>
      <c r="T25" s="48">
        <v>30</v>
      </c>
      <c r="U25" s="48"/>
      <c r="V25" s="44">
        <v>7500</v>
      </c>
      <c r="W25" s="48"/>
      <c r="X25" s="48">
        <v>2017</v>
      </c>
      <c r="Y25" s="46" t="s">
        <v>6946</v>
      </c>
    </row>
    <row r="26" spans="1:25" ht="15" customHeight="1">
      <c r="A26" t="str">
        <f t="shared" si="0"/>
        <v>Zonnepark Ameland</v>
      </c>
      <c r="B26" s="41" t="s">
        <v>226</v>
      </c>
      <c r="C26" s="53" t="s">
        <v>196</v>
      </c>
      <c r="D26" t="s">
        <v>1</v>
      </c>
      <c r="E26">
        <f t="shared" si="1"/>
        <v>6</v>
      </c>
      <c r="F26" t="str">
        <f t="shared" si="2"/>
        <v>Amelander Energie Coöperatie</v>
      </c>
      <c r="G26">
        <f t="shared" si="3"/>
        <v>6</v>
      </c>
      <c r="H26">
        <v>1</v>
      </c>
      <c r="N26" s="47" t="s">
        <v>6947</v>
      </c>
      <c r="O26" s="48"/>
      <c r="P26" s="47" t="s">
        <v>6948</v>
      </c>
      <c r="Q26" s="48" t="s">
        <v>5904</v>
      </c>
      <c r="R26" s="48"/>
      <c r="S26" s="44">
        <v>80000</v>
      </c>
      <c r="T26" s="48">
        <v>22</v>
      </c>
      <c r="U26" s="48"/>
      <c r="V26" s="48"/>
      <c r="W26" s="48"/>
      <c r="X26" s="48">
        <v>2018</v>
      </c>
      <c r="Y26" s="48"/>
    </row>
    <row r="27" spans="1:25" ht="15" customHeight="1">
      <c r="A27" t="str">
        <f t="shared" si="0"/>
        <v>Zonnepark Appelscha</v>
      </c>
      <c r="B27" s="41" t="s">
        <v>226</v>
      </c>
      <c r="C27" s="53" t="s">
        <v>196</v>
      </c>
      <c r="D27" t="s">
        <v>1</v>
      </c>
      <c r="E27">
        <f t="shared" si="1"/>
        <v>4</v>
      </c>
      <c r="F27" t="str">
        <f t="shared" si="2"/>
        <v>GroenLeven</v>
      </c>
      <c r="G27">
        <f t="shared" si="3"/>
        <v>12.5</v>
      </c>
      <c r="H27">
        <v>1</v>
      </c>
      <c r="N27" s="48" t="s">
        <v>5491</v>
      </c>
      <c r="O27" s="48" t="s">
        <v>6949</v>
      </c>
      <c r="P27" s="47" t="s">
        <v>5493</v>
      </c>
      <c r="Q27" s="48" t="s">
        <v>5949</v>
      </c>
      <c r="R27" s="48">
        <v>20</v>
      </c>
      <c r="S27" s="44">
        <v>61000</v>
      </c>
      <c r="T27" s="48">
        <v>17.5</v>
      </c>
      <c r="U27" s="48"/>
      <c r="V27" s="44">
        <v>4500</v>
      </c>
      <c r="W27" s="48"/>
      <c r="X27" s="48">
        <v>2018</v>
      </c>
      <c r="Y27" s="48"/>
    </row>
    <row r="28" spans="1:25" ht="15" customHeight="1">
      <c r="A28" t="str">
        <f t="shared" si="0"/>
        <v>Zonnepark Avri Solar</v>
      </c>
      <c r="B28" s="41" t="s">
        <v>226</v>
      </c>
      <c r="C28" s="53" t="s">
        <v>196</v>
      </c>
      <c r="D28" t="s">
        <v>1</v>
      </c>
      <c r="E28">
        <f t="shared" si="1"/>
        <v>4</v>
      </c>
      <c r="F28" t="str">
        <f t="shared" si="2"/>
        <v>Solarfields</v>
      </c>
      <c r="G28">
        <f t="shared" si="3"/>
        <v>9.3000000000000007</v>
      </c>
      <c r="H28">
        <v>1</v>
      </c>
      <c r="N28" s="47" t="s">
        <v>5991</v>
      </c>
      <c r="O28" s="48"/>
      <c r="P28" s="47" t="s">
        <v>5948</v>
      </c>
      <c r="Q28" s="48" t="s">
        <v>5949</v>
      </c>
      <c r="R28" s="48"/>
      <c r="S28" s="44">
        <v>10000</v>
      </c>
      <c r="T28" s="48">
        <v>2.5</v>
      </c>
      <c r="U28" s="48"/>
      <c r="V28" s="48"/>
      <c r="W28" s="48"/>
      <c r="X28" s="48">
        <v>2015</v>
      </c>
      <c r="Y28" s="48"/>
    </row>
    <row r="29" spans="1:25" ht="15" customHeight="1">
      <c r="A29" t="str">
        <f t="shared" si="0"/>
        <v>Zonnepark Budel</v>
      </c>
      <c r="B29" s="41" t="s">
        <v>226</v>
      </c>
      <c r="C29" s="53" t="s">
        <v>196</v>
      </c>
      <c r="D29" t="s">
        <v>1</v>
      </c>
      <c r="E29">
        <f t="shared" si="1"/>
        <v>4</v>
      </c>
      <c r="F29" t="str">
        <f t="shared" si="2"/>
        <v>Solarcentury</v>
      </c>
      <c r="G29">
        <f t="shared" si="3"/>
        <v>44</v>
      </c>
      <c r="H29">
        <v>1</v>
      </c>
      <c r="N29" s="48" t="s">
        <v>6950</v>
      </c>
      <c r="O29" s="48" t="s">
        <v>6951</v>
      </c>
      <c r="P29" s="47" t="s">
        <v>6952</v>
      </c>
      <c r="Q29" s="48" t="s">
        <v>5891</v>
      </c>
      <c r="R29" s="48"/>
      <c r="S29" s="44">
        <v>6970</v>
      </c>
      <c r="T29" s="48">
        <v>1.78</v>
      </c>
      <c r="U29" s="48"/>
      <c r="V29" s="48"/>
      <c r="W29" s="48"/>
      <c r="X29" s="48">
        <v>2017</v>
      </c>
      <c r="Y29" s="48"/>
    </row>
    <row r="30" spans="1:25" ht="15" customHeight="1">
      <c r="A30" t="str">
        <f t="shared" si="0"/>
        <v>Zonnepark Buinerveen</v>
      </c>
      <c r="B30" s="41" t="s">
        <v>226</v>
      </c>
      <c r="C30" s="53" t="s">
        <v>196</v>
      </c>
      <c r="D30" t="s">
        <v>1</v>
      </c>
      <c r="E30">
        <f t="shared" si="1"/>
        <v>2</v>
      </c>
      <c r="F30" t="str">
        <f t="shared" si="2"/>
        <v>Goldbeck / Chint</v>
      </c>
      <c r="G30">
        <f t="shared" si="3"/>
        <v>45</v>
      </c>
      <c r="H30">
        <v>1</v>
      </c>
      <c r="N30" s="48" t="s">
        <v>6953</v>
      </c>
      <c r="O30" s="48" t="s">
        <v>6954</v>
      </c>
      <c r="P30" s="47" t="s">
        <v>5945</v>
      </c>
      <c r="Q30" s="48" t="s">
        <v>5837</v>
      </c>
      <c r="R30" s="48"/>
      <c r="S30" s="44">
        <v>23025</v>
      </c>
      <c r="T30" s="48">
        <v>6</v>
      </c>
      <c r="U30" s="48"/>
      <c r="V30" s="48"/>
      <c r="W30" s="48"/>
      <c r="X30" s="48">
        <v>2016</v>
      </c>
      <c r="Y30" s="48"/>
    </row>
    <row r="31" spans="1:25" ht="15" customHeight="1">
      <c r="A31" t="str">
        <f t="shared" si="0"/>
        <v>Zonnepark Donkerbroek</v>
      </c>
      <c r="B31" s="41" t="s">
        <v>226</v>
      </c>
      <c r="C31" s="53" t="s">
        <v>196</v>
      </c>
      <c r="D31" t="s">
        <v>1</v>
      </c>
      <c r="E31">
        <f t="shared" si="1"/>
        <v>4</v>
      </c>
      <c r="F31" t="str">
        <f t="shared" si="2"/>
        <v>GroenLeven</v>
      </c>
      <c r="G31">
        <f t="shared" si="3"/>
        <v>2.2000000000000002</v>
      </c>
      <c r="H31">
        <v>1</v>
      </c>
      <c r="N31" s="47" t="s">
        <v>6955</v>
      </c>
      <c r="O31" s="48" t="s">
        <v>6937</v>
      </c>
      <c r="P31" s="47" t="s">
        <v>6956</v>
      </c>
      <c r="Q31" s="48" t="s">
        <v>5837</v>
      </c>
      <c r="R31" s="48" t="s">
        <v>6957</v>
      </c>
      <c r="S31" s="44">
        <v>36000</v>
      </c>
      <c r="T31" s="48">
        <v>12.5</v>
      </c>
      <c r="U31" s="48"/>
      <c r="V31" s="48">
        <v>3600</v>
      </c>
      <c r="W31" s="48"/>
      <c r="X31" s="48">
        <v>2018</v>
      </c>
      <c r="Y31" s="48"/>
    </row>
    <row r="32" spans="1:25" ht="15" customHeight="1">
      <c r="A32" t="str">
        <f t="shared" si="0"/>
        <v>Zonnepark Groningen Woldjerspoor</v>
      </c>
      <c r="B32" s="41" t="s">
        <v>226</v>
      </c>
      <c r="C32" s="53" t="s">
        <v>196</v>
      </c>
      <c r="D32" t="s">
        <v>1</v>
      </c>
      <c r="E32">
        <f t="shared" si="1"/>
        <v>4</v>
      </c>
      <c r="F32" t="str">
        <f t="shared" si="2"/>
        <v>GroenLeven</v>
      </c>
      <c r="G32">
        <f t="shared" si="3"/>
        <v>12</v>
      </c>
      <c r="H32">
        <v>1</v>
      </c>
      <c r="N32" s="48" t="s">
        <v>6958</v>
      </c>
      <c r="O32" s="48" t="s">
        <v>5940</v>
      </c>
      <c r="P32" s="47" t="s">
        <v>5934</v>
      </c>
      <c r="Q32" s="48" t="s">
        <v>5753</v>
      </c>
      <c r="R32" s="48">
        <v>12</v>
      </c>
      <c r="S32" s="44">
        <v>34368</v>
      </c>
      <c r="T32" s="48">
        <v>9.3000000000000007</v>
      </c>
      <c r="U32" s="48"/>
      <c r="V32" s="44">
        <v>2500</v>
      </c>
      <c r="W32" s="48"/>
      <c r="X32" s="48">
        <v>2018</v>
      </c>
      <c r="Y32" s="48"/>
    </row>
    <row r="33" spans="1:25" ht="15" customHeight="1">
      <c r="A33" t="str">
        <f t="shared" si="0"/>
        <v>Zonnepark Harlingen</v>
      </c>
      <c r="B33" s="41" t="s">
        <v>226</v>
      </c>
      <c r="C33" s="53" t="s">
        <v>196</v>
      </c>
      <c r="D33" t="s">
        <v>1</v>
      </c>
      <c r="E33">
        <f t="shared" si="1"/>
        <v>6</v>
      </c>
      <c r="F33" t="s">
        <v>5661</v>
      </c>
      <c r="G33">
        <f t="shared" si="3"/>
        <v>0.95</v>
      </c>
      <c r="H33">
        <v>1</v>
      </c>
      <c r="N33" s="48" t="s">
        <v>6959</v>
      </c>
      <c r="O33" s="48" t="s">
        <v>6960</v>
      </c>
      <c r="P33" s="47" t="s">
        <v>5889</v>
      </c>
      <c r="Q33" s="48" t="s">
        <v>5891</v>
      </c>
      <c r="R33" s="48">
        <v>60</v>
      </c>
      <c r="S33" s="44">
        <v>154000</v>
      </c>
      <c r="T33" s="48">
        <v>44</v>
      </c>
      <c r="U33" s="48"/>
      <c r="V33" s="44">
        <v>12500</v>
      </c>
      <c r="W33" s="48"/>
      <c r="X33" s="48">
        <v>2018</v>
      </c>
      <c r="Y33" s="48"/>
    </row>
    <row r="34" spans="1:25" ht="15" customHeight="1">
      <c r="A34" t="str">
        <f t="shared" si="0"/>
        <v>Zonnepark Haulerwijk</v>
      </c>
      <c r="B34" s="41" t="s">
        <v>226</v>
      </c>
      <c r="C34" s="53" t="s">
        <v>196</v>
      </c>
      <c r="D34" t="s">
        <v>1</v>
      </c>
      <c r="E34">
        <f t="shared" si="1"/>
        <v>4</v>
      </c>
      <c r="F34" t="str">
        <f t="shared" si="2"/>
        <v>GroenLeven</v>
      </c>
      <c r="G34">
        <f t="shared" si="3"/>
        <v>8.1999999999999993</v>
      </c>
      <c r="H34">
        <v>1</v>
      </c>
      <c r="N34" s="47" t="s">
        <v>6961</v>
      </c>
      <c r="O34" s="48" t="s">
        <v>6962</v>
      </c>
      <c r="P34" s="47" t="s">
        <v>6963</v>
      </c>
      <c r="Q34" s="48" t="s">
        <v>5710</v>
      </c>
      <c r="R34" s="48">
        <v>40</v>
      </c>
      <c r="S34" s="44">
        <v>110000</v>
      </c>
      <c r="T34" s="48">
        <v>45</v>
      </c>
      <c r="U34" s="48"/>
      <c r="V34" s="44">
        <v>13600</v>
      </c>
      <c r="W34" s="48"/>
      <c r="X34" s="48">
        <v>2020</v>
      </c>
      <c r="Y34" s="48"/>
    </row>
    <row r="35" spans="1:25" ht="15" customHeight="1">
      <c r="A35" t="str">
        <f t="shared" si="0"/>
        <v>Zonnepark TT Assen</v>
      </c>
      <c r="B35" s="41" t="s">
        <v>226</v>
      </c>
      <c r="C35" s="53" t="s">
        <v>196</v>
      </c>
      <c r="D35" t="s">
        <v>1</v>
      </c>
      <c r="E35">
        <f t="shared" si="1"/>
        <v>6</v>
      </c>
      <c r="F35" t="str">
        <f t="shared" si="2"/>
        <v>GroenLeven</v>
      </c>
      <c r="G35">
        <f t="shared" si="3"/>
        <v>5.64</v>
      </c>
      <c r="H35">
        <v>1</v>
      </c>
      <c r="N35" s="48" t="s">
        <v>6964</v>
      </c>
      <c r="O35" s="48" t="s">
        <v>6937</v>
      </c>
      <c r="P35" s="47" t="s">
        <v>6965</v>
      </c>
      <c r="Q35" s="48" t="s">
        <v>5837</v>
      </c>
      <c r="R35" s="48" t="s">
        <v>6957</v>
      </c>
      <c r="S35" s="44">
        <v>6400</v>
      </c>
      <c r="T35" s="48">
        <v>2.2000000000000002</v>
      </c>
      <c r="U35" s="48"/>
      <c r="V35" s="48">
        <v>630</v>
      </c>
      <c r="W35" s="48"/>
      <c r="X35" s="48">
        <v>2018</v>
      </c>
      <c r="Y35" s="48"/>
    </row>
    <row r="36" spans="1:25" ht="15" customHeight="1">
      <c r="A36" t="str">
        <f t="shared" si="0"/>
        <v>Zonnepark Tweede Exloërmond</v>
      </c>
      <c r="B36" s="41" t="s">
        <v>226</v>
      </c>
      <c r="C36" s="53" t="s">
        <v>196</v>
      </c>
      <c r="D36" t="s">
        <v>1</v>
      </c>
      <c r="E36">
        <f t="shared" si="1"/>
        <v>7</v>
      </c>
      <c r="F36" t="str">
        <f t="shared" si="2"/>
        <v>GroenLeven</v>
      </c>
      <c r="G36">
        <f t="shared" si="3"/>
        <v>1.3</v>
      </c>
      <c r="H36">
        <v>1</v>
      </c>
      <c r="N36" s="47" t="s">
        <v>6966</v>
      </c>
      <c r="O36" s="48" t="s">
        <v>6937</v>
      </c>
      <c r="P36" s="47" t="s">
        <v>5714</v>
      </c>
      <c r="Q36" s="48" t="s">
        <v>5714</v>
      </c>
      <c r="R36" s="48" t="s">
        <v>6957</v>
      </c>
      <c r="S36" s="44">
        <v>43000</v>
      </c>
      <c r="T36" s="48">
        <v>12</v>
      </c>
      <c r="U36" s="48"/>
      <c r="V36" s="48">
        <v>3500</v>
      </c>
      <c r="W36" s="48"/>
      <c r="X36" s="48">
        <v>2018</v>
      </c>
      <c r="Y36" s="48"/>
    </row>
    <row r="37" spans="1:25" ht="15" customHeight="1">
      <c r="A37" t="str">
        <f t="shared" si="0"/>
        <v>Zonnepark Lange Runde</v>
      </c>
      <c r="B37" s="41" t="s">
        <v>226</v>
      </c>
      <c r="C37" s="53" t="s">
        <v>196</v>
      </c>
      <c r="D37" t="s">
        <v>1</v>
      </c>
      <c r="E37">
        <f t="shared" si="1"/>
        <v>4</v>
      </c>
      <c r="F37" t="str">
        <f t="shared" si="2"/>
        <v>SolarEnergyWorks / Statkraft</v>
      </c>
      <c r="G37">
        <f t="shared" si="3"/>
        <v>14.1</v>
      </c>
      <c r="H37">
        <v>1</v>
      </c>
      <c r="N37" s="48" t="s">
        <v>6967</v>
      </c>
      <c r="O37" s="48"/>
      <c r="P37" s="47" t="s">
        <v>5661</v>
      </c>
      <c r="Q37" s="48" t="s">
        <v>5837</v>
      </c>
      <c r="R37" s="48"/>
      <c r="S37" s="44">
        <v>3528</v>
      </c>
      <c r="T37" s="48">
        <v>0.95</v>
      </c>
      <c r="U37" s="48"/>
      <c r="V37" s="48"/>
      <c r="W37" s="48"/>
      <c r="X37" s="48">
        <v>2016</v>
      </c>
      <c r="Y37" s="48"/>
    </row>
    <row r="38" spans="1:25" ht="15" customHeight="1">
      <c r="A38" t="str">
        <f t="shared" si="0"/>
        <v>Zonnepark Ouddorp</v>
      </c>
      <c r="B38" s="41" t="s">
        <v>226</v>
      </c>
      <c r="C38" s="53" t="s">
        <v>196</v>
      </c>
      <c r="D38" t="s">
        <v>1</v>
      </c>
      <c r="E38">
        <f t="shared" si="1"/>
        <v>10</v>
      </c>
      <c r="F38" t="str">
        <f t="shared" si="2"/>
        <v>Deltawind</v>
      </c>
      <c r="G38">
        <f t="shared" si="3"/>
        <v>0.84</v>
      </c>
      <c r="H38">
        <v>1</v>
      </c>
      <c r="N38" s="47" t="s">
        <v>6968</v>
      </c>
      <c r="O38" s="48" t="s">
        <v>6937</v>
      </c>
      <c r="P38" s="47" t="s">
        <v>6920</v>
      </c>
      <c r="Q38" s="48" t="s">
        <v>5837</v>
      </c>
      <c r="R38" s="48" t="s">
        <v>6957</v>
      </c>
      <c r="S38" s="44">
        <v>20000</v>
      </c>
      <c r="T38" s="48">
        <v>8.1999999999999993</v>
      </c>
      <c r="U38" s="48"/>
      <c r="V38" s="48">
        <v>2360</v>
      </c>
      <c r="W38" s="48"/>
      <c r="X38" s="48">
        <v>2018</v>
      </c>
      <c r="Y38" s="48"/>
    </row>
    <row r="39" spans="1:25" ht="15" customHeight="1">
      <c r="A39" t="str">
        <f t="shared" si="0"/>
        <v>Zonnedak Scania</v>
      </c>
      <c r="B39" s="41" t="s">
        <v>226</v>
      </c>
      <c r="C39" s="53" t="s">
        <v>196</v>
      </c>
      <c r="D39" t="s">
        <v>1</v>
      </c>
      <c r="E39">
        <f t="shared" si="1"/>
        <v>4</v>
      </c>
      <c r="F39" t="str">
        <f t="shared" si="2"/>
        <v>Zonneplan</v>
      </c>
      <c r="G39">
        <f t="shared" si="3"/>
        <v>6</v>
      </c>
      <c r="H39">
        <v>1</v>
      </c>
      <c r="N39" s="47" t="s">
        <v>6969</v>
      </c>
      <c r="O39" s="48" t="s">
        <v>6937</v>
      </c>
      <c r="P39" s="47" t="s">
        <v>5952</v>
      </c>
      <c r="Q39" s="48" t="s">
        <v>5710</v>
      </c>
      <c r="R39" s="48" t="s">
        <v>6957</v>
      </c>
      <c r="S39" s="44">
        <v>20000</v>
      </c>
      <c r="T39" s="48">
        <v>5.64</v>
      </c>
      <c r="U39" s="48"/>
      <c r="V39" s="48">
        <v>2000</v>
      </c>
      <c r="W39" s="48"/>
      <c r="X39" s="48">
        <v>2016</v>
      </c>
      <c r="Y39" s="48"/>
    </row>
    <row r="40" spans="1:25" ht="15" customHeight="1">
      <c r="A40" t="str">
        <f t="shared" si="0"/>
        <v>Zonnepark De Vaandel</v>
      </c>
      <c r="B40" s="41" t="s">
        <v>226</v>
      </c>
      <c r="C40" s="53" t="s">
        <v>196</v>
      </c>
      <c r="D40" t="s">
        <v>1</v>
      </c>
      <c r="E40">
        <f t="shared" si="1"/>
        <v>4</v>
      </c>
      <c r="F40" t="str">
        <f t="shared" si="2"/>
        <v>Ecorus</v>
      </c>
      <c r="G40">
        <f t="shared" si="3"/>
        <v>9.6</v>
      </c>
      <c r="H40">
        <v>1</v>
      </c>
      <c r="N40" s="47" t="s">
        <v>6970</v>
      </c>
      <c r="O40" s="48" t="s">
        <v>6937</v>
      </c>
      <c r="P40" s="47" t="s">
        <v>6971</v>
      </c>
      <c r="Q40" s="48" t="s">
        <v>5710</v>
      </c>
      <c r="R40" s="48" t="s">
        <v>6957</v>
      </c>
      <c r="S40" s="44">
        <v>4500</v>
      </c>
      <c r="T40" s="48">
        <v>1.3</v>
      </c>
      <c r="U40" s="48"/>
      <c r="V40" s="48">
        <v>300</v>
      </c>
      <c r="W40" s="48"/>
      <c r="X40" s="48">
        <v>2015</v>
      </c>
      <c r="Y40" s="48"/>
    </row>
    <row r="41" spans="1:25" ht="15" customHeight="1">
      <c r="A41" t="str">
        <f t="shared" si="0"/>
        <v>Zonnepark Veendam</v>
      </c>
      <c r="B41" s="41" t="s">
        <v>226</v>
      </c>
      <c r="C41" s="53" t="s">
        <v>196</v>
      </c>
      <c r="D41" t="s">
        <v>1</v>
      </c>
      <c r="E41">
        <f t="shared" si="1"/>
        <v>4</v>
      </c>
      <c r="F41" t="str">
        <f t="shared" si="2"/>
        <v>Astronergy</v>
      </c>
      <c r="G41">
        <f t="shared" si="3"/>
        <v>15.5</v>
      </c>
      <c r="H41">
        <v>1</v>
      </c>
      <c r="N41" s="47" t="s">
        <v>6972</v>
      </c>
      <c r="O41" s="48" t="s">
        <v>6973</v>
      </c>
      <c r="P41" s="47" t="s">
        <v>5910</v>
      </c>
      <c r="Q41" s="48" t="s">
        <v>5710</v>
      </c>
      <c r="R41" s="48">
        <v>18</v>
      </c>
      <c r="S41" s="44">
        <v>118200</v>
      </c>
      <c r="T41" s="48">
        <v>14.1</v>
      </c>
      <c r="U41" s="48">
        <v>14</v>
      </c>
      <c r="V41" s="44">
        <v>4000</v>
      </c>
      <c r="W41" s="48">
        <v>11.2</v>
      </c>
      <c r="X41" s="48">
        <v>2018</v>
      </c>
      <c r="Y41" s="48"/>
    </row>
    <row r="42" spans="1:25" ht="15" customHeight="1">
      <c r="A42" t="str">
        <f t="shared" si="0"/>
        <v>Zonnepark Hoogveld Zuid Uden</v>
      </c>
      <c r="B42" s="41" t="s">
        <v>226</v>
      </c>
      <c r="C42" s="53" t="s">
        <v>196</v>
      </c>
      <c r="D42" t="s">
        <v>1</v>
      </c>
      <c r="E42">
        <f t="shared" si="1"/>
        <v>4</v>
      </c>
      <c r="F42" t="str">
        <f t="shared" si="2"/>
        <v>TPSolar</v>
      </c>
      <c r="G42">
        <f t="shared" si="3"/>
        <v>12.25</v>
      </c>
      <c r="H42">
        <v>1</v>
      </c>
      <c r="N42" s="48" t="s">
        <v>6974</v>
      </c>
      <c r="O42" s="48" t="s">
        <v>6975</v>
      </c>
      <c r="P42" s="47" t="s">
        <v>6976</v>
      </c>
      <c r="Q42" s="48" t="s">
        <v>5894</v>
      </c>
      <c r="R42" s="48"/>
      <c r="S42" s="44">
        <v>2900</v>
      </c>
      <c r="T42" s="48">
        <v>0.84</v>
      </c>
      <c r="U42" s="48"/>
      <c r="V42" s="48"/>
      <c r="W42" s="48"/>
      <c r="X42" s="48">
        <v>2012</v>
      </c>
      <c r="Y42" s="48"/>
    </row>
    <row r="43" spans="1:25" ht="15" customHeight="1">
      <c r="A43" t="str">
        <f t="shared" si="0"/>
        <v>Zonnepark Appelscha Hoog</v>
      </c>
      <c r="B43" s="41" t="s">
        <v>226</v>
      </c>
      <c r="C43" s="53" t="s">
        <v>196</v>
      </c>
      <c r="D43" t="s">
        <v>1</v>
      </c>
      <c r="E43">
        <f t="shared" si="1"/>
        <v>4</v>
      </c>
      <c r="F43" t="str">
        <f t="shared" si="2"/>
        <v>GroenLeven</v>
      </c>
      <c r="G43">
        <f t="shared" si="3"/>
        <v>12.5</v>
      </c>
      <c r="H43">
        <v>1</v>
      </c>
      <c r="N43" s="48" t="s">
        <v>6977</v>
      </c>
      <c r="O43" s="48" t="s">
        <v>6978</v>
      </c>
      <c r="P43" s="47" t="s">
        <v>5948</v>
      </c>
      <c r="Q43" s="48" t="s">
        <v>5949</v>
      </c>
      <c r="R43" s="48"/>
      <c r="S43" s="44">
        <v>22000</v>
      </c>
      <c r="T43" s="48">
        <v>6</v>
      </c>
      <c r="U43" s="48"/>
      <c r="V43" s="48"/>
      <c r="W43" s="48"/>
      <c r="X43" s="48">
        <v>2018</v>
      </c>
      <c r="Y43" s="48"/>
    </row>
    <row r="44" spans="1:25" ht="15" customHeight="1">
      <c r="A44" t="str">
        <f t="shared" si="0"/>
        <v>Zonnepark Burgum</v>
      </c>
      <c r="B44" s="41" t="s">
        <v>226</v>
      </c>
      <c r="C44" s="53" t="s">
        <v>196</v>
      </c>
      <c r="D44" t="s">
        <v>1</v>
      </c>
      <c r="E44">
        <f t="shared" si="1"/>
        <v>4</v>
      </c>
      <c r="F44" t="str">
        <f t="shared" si="2"/>
        <v>Engie</v>
      </c>
      <c r="G44">
        <f t="shared" si="3"/>
        <v>5</v>
      </c>
      <c r="H44">
        <v>1</v>
      </c>
      <c r="N44" s="48" t="s">
        <v>6979</v>
      </c>
      <c r="O44" s="48" t="s">
        <v>6941</v>
      </c>
      <c r="P44" s="47" t="s">
        <v>5931</v>
      </c>
      <c r="Q44" s="48" t="s">
        <v>5837</v>
      </c>
      <c r="R44" s="48"/>
      <c r="S44" s="44">
        <v>34000</v>
      </c>
      <c r="T44" s="48">
        <v>9.6</v>
      </c>
      <c r="U44" s="48"/>
      <c r="V44" s="48"/>
      <c r="W44" s="48"/>
      <c r="X44" s="48">
        <v>2018</v>
      </c>
      <c r="Y44" s="48"/>
    </row>
    <row r="45" spans="1:25" ht="15" customHeight="1">
      <c r="A45" t="str">
        <f t="shared" si="0"/>
        <v>Zonnepark Bedrijventerrein – Stadskanaal</v>
      </c>
      <c r="B45" s="41" t="s">
        <v>226</v>
      </c>
      <c r="C45" s="53" t="s">
        <v>196</v>
      </c>
      <c r="D45" t="s">
        <v>1</v>
      </c>
      <c r="E45">
        <f t="shared" si="1"/>
        <v>5</v>
      </c>
      <c r="F45" t="str">
        <f t="shared" si="2"/>
        <v>SolarEnergyWorks, eigenaren van Bedrijventerrein Stadskanaal / Obton</v>
      </c>
      <c r="G45">
        <f t="shared" si="3"/>
        <v>13.9</v>
      </c>
      <c r="H45">
        <v>1</v>
      </c>
      <c r="N45" s="48" t="s">
        <v>6980</v>
      </c>
      <c r="O45" s="48" t="s">
        <v>6981</v>
      </c>
      <c r="P45" s="47" t="s">
        <v>5900</v>
      </c>
      <c r="Q45" s="48" t="s">
        <v>5714</v>
      </c>
      <c r="R45" s="48"/>
      <c r="S45" s="44">
        <v>57288</v>
      </c>
      <c r="T45" s="48">
        <v>15.5</v>
      </c>
      <c r="U45" s="48"/>
      <c r="V45" s="48"/>
      <c r="W45" s="48"/>
      <c r="X45" s="48">
        <v>2018</v>
      </c>
      <c r="Y45" s="48"/>
    </row>
    <row r="46" spans="1:25" ht="15" customHeight="1">
      <c r="A46" t="str">
        <f t="shared" si="0"/>
        <v>Zonneweide Eemnes</v>
      </c>
      <c r="B46" s="41" t="s">
        <v>226</v>
      </c>
      <c r="C46" s="53" t="s">
        <v>196</v>
      </c>
      <c r="D46" t="s">
        <v>1</v>
      </c>
      <c r="E46">
        <f t="shared" si="1"/>
        <v>4</v>
      </c>
      <c r="F46" t="str">
        <f t="shared" si="2"/>
        <v>KiesZon/Eemnes</v>
      </c>
      <c r="G46">
        <f t="shared" si="3"/>
        <v>5</v>
      </c>
      <c r="H46">
        <v>1</v>
      </c>
      <c r="N46" s="48" t="s">
        <v>6982</v>
      </c>
      <c r="O46" s="48" t="s">
        <v>6911</v>
      </c>
      <c r="P46" s="47" t="s">
        <v>5921</v>
      </c>
      <c r="Q46" s="48" t="s">
        <v>5891</v>
      </c>
      <c r="R46" s="48">
        <v>14</v>
      </c>
      <c r="S46" s="44">
        <v>43000</v>
      </c>
      <c r="T46" s="48">
        <v>12.25</v>
      </c>
      <c r="U46" s="48"/>
      <c r="V46" s="44">
        <v>3500</v>
      </c>
      <c r="W46" s="48"/>
      <c r="X46" s="48">
        <v>2018</v>
      </c>
      <c r="Y46" s="48"/>
    </row>
    <row r="47" spans="1:25" ht="15" customHeight="1">
      <c r="A47" t="str">
        <f t="shared" si="0"/>
        <v>Zonnepark Laarberg</v>
      </c>
      <c r="B47" s="41" t="s">
        <v>226</v>
      </c>
      <c r="C47" s="53" t="s">
        <v>196</v>
      </c>
      <c r="D47" t="s">
        <v>1</v>
      </c>
      <c r="E47">
        <f t="shared" si="1"/>
        <v>4</v>
      </c>
      <c r="F47" t="str">
        <f t="shared" si="2"/>
        <v>Greenspread</v>
      </c>
      <c r="G47">
        <f t="shared" si="3"/>
        <v>2.23</v>
      </c>
      <c r="H47">
        <v>1</v>
      </c>
      <c r="N47" s="48" t="s">
        <v>6983</v>
      </c>
      <c r="O47" s="48" t="s">
        <v>6937</v>
      </c>
      <c r="P47" s="47" t="s">
        <v>6956</v>
      </c>
      <c r="Q47" s="48" t="s">
        <v>5837</v>
      </c>
      <c r="R47" s="48">
        <v>18</v>
      </c>
      <c r="S47" s="44">
        <v>36000</v>
      </c>
      <c r="T47" s="48">
        <v>12.5</v>
      </c>
      <c r="U47" s="48"/>
      <c r="V47" s="44">
        <v>3600</v>
      </c>
      <c r="W47" s="48"/>
      <c r="X47" s="48">
        <v>2018</v>
      </c>
      <c r="Y47" s="48"/>
    </row>
    <row r="48" spans="1:25" ht="15" customHeight="1">
      <c r="A48" t="str">
        <f t="shared" si="0"/>
        <v>Zonnepark Louisegroeve</v>
      </c>
      <c r="B48" s="41" t="s">
        <v>226</v>
      </c>
      <c r="C48" s="53" t="s">
        <v>196</v>
      </c>
      <c r="D48" t="s">
        <v>1</v>
      </c>
      <c r="E48">
        <f t="shared" si="1"/>
        <v>4</v>
      </c>
      <c r="F48" t="str">
        <f t="shared" si="2"/>
        <v>Naga Solar</v>
      </c>
      <c r="G48">
        <f t="shared" si="3"/>
        <v>3</v>
      </c>
      <c r="H48">
        <v>1</v>
      </c>
      <c r="N48" s="48" t="s">
        <v>6984</v>
      </c>
      <c r="O48" s="48" t="s">
        <v>5574</v>
      </c>
      <c r="P48" s="47" t="s">
        <v>5576</v>
      </c>
      <c r="Q48" s="48" t="s">
        <v>5837</v>
      </c>
      <c r="R48" s="48"/>
      <c r="S48" s="44">
        <v>18432</v>
      </c>
      <c r="T48" s="48">
        <v>5</v>
      </c>
      <c r="U48" s="48"/>
      <c r="V48" s="48"/>
      <c r="W48" s="48"/>
      <c r="X48" s="48">
        <v>2018</v>
      </c>
      <c r="Y48" s="48"/>
    </row>
    <row r="49" spans="1:25" ht="15" customHeight="1">
      <c r="A49" t="str">
        <f t="shared" si="0"/>
        <v>Zonnepark Mercurius</v>
      </c>
      <c r="B49" s="41" t="s">
        <v>226</v>
      </c>
      <c r="C49" s="53" t="s">
        <v>196</v>
      </c>
      <c r="D49" t="s">
        <v>1</v>
      </c>
      <c r="E49">
        <f t="shared" si="1"/>
        <v>4</v>
      </c>
      <c r="F49" t="str">
        <f t="shared" si="2"/>
        <v>SolarEnergyWorks, MBP BV / Obton</v>
      </c>
      <c r="G49">
        <f t="shared" si="3"/>
        <v>4.4000000000000004</v>
      </c>
      <c r="H49">
        <v>1</v>
      </c>
      <c r="N49" s="48" t="s">
        <v>6985</v>
      </c>
      <c r="O49" s="48" t="s">
        <v>6986</v>
      </c>
      <c r="P49" s="48" t="s">
        <v>5916</v>
      </c>
      <c r="Q49" s="48" t="s">
        <v>5714</v>
      </c>
      <c r="R49" s="48">
        <v>18.3</v>
      </c>
      <c r="S49" s="44">
        <v>117000</v>
      </c>
      <c r="T49" s="48">
        <v>13.9</v>
      </c>
      <c r="U49" s="48"/>
      <c r="V49" s="44">
        <v>4300</v>
      </c>
      <c r="W49" s="48"/>
      <c r="X49" s="48">
        <v>2017</v>
      </c>
      <c r="Y49" s="48"/>
    </row>
    <row r="50" spans="1:25" ht="15" customHeight="1">
      <c r="A50" t="str">
        <f t="shared" si="0"/>
        <v>Zonnepark Oosterweilanden</v>
      </c>
      <c r="B50" s="41" t="s">
        <v>226</v>
      </c>
      <c r="C50" s="53" t="s">
        <v>196</v>
      </c>
      <c r="D50" t="s">
        <v>1</v>
      </c>
      <c r="E50">
        <f t="shared" si="1"/>
        <v>3</v>
      </c>
      <c r="F50" t="s">
        <v>7000</v>
      </c>
      <c r="G50">
        <f t="shared" si="3"/>
        <v>0</v>
      </c>
      <c r="H50">
        <v>1</v>
      </c>
      <c r="N50" s="48" t="s">
        <v>6987</v>
      </c>
      <c r="O50" s="48" t="s">
        <v>6988</v>
      </c>
      <c r="P50" s="47" t="s">
        <v>6989</v>
      </c>
      <c r="Q50" s="48" t="s">
        <v>5550</v>
      </c>
      <c r="R50" s="48">
        <v>7</v>
      </c>
      <c r="S50" s="44">
        <v>19000</v>
      </c>
      <c r="T50" s="48">
        <v>5</v>
      </c>
      <c r="U50" s="48"/>
      <c r="V50" s="44">
        <v>1500</v>
      </c>
      <c r="W50" s="48"/>
      <c r="X50" s="48">
        <v>2018</v>
      </c>
      <c r="Y50" s="48"/>
    </row>
    <row r="51" spans="1:25" ht="15" customHeight="1">
      <c r="A51" t="str">
        <f t="shared" si="0"/>
        <v>Zonnepark Ooltgensplaat</v>
      </c>
      <c r="B51" s="41" t="s">
        <v>226</v>
      </c>
      <c r="C51" s="53" t="s">
        <v>196</v>
      </c>
      <c r="D51" t="s">
        <v>1</v>
      </c>
      <c r="E51">
        <f t="shared" si="1"/>
        <v>4</v>
      </c>
      <c r="F51" t="str">
        <f t="shared" si="2"/>
        <v>Sunstroom</v>
      </c>
      <c r="G51">
        <f t="shared" si="3"/>
        <v>37.6</v>
      </c>
      <c r="H51">
        <v>1</v>
      </c>
      <c r="N51" s="48" t="s">
        <v>6990</v>
      </c>
      <c r="O51" s="48" t="s">
        <v>6991</v>
      </c>
      <c r="P51" s="47" t="s">
        <v>6992</v>
      </c>
      <c r="Q51" s="48" t="s">
        <v>5753</v>
      </c>
      <c r="R51" s="48"/>
      <c r="S51" s="44">
        <v>6664</v>
      </c>
      <c r="T51" s="48">
        <v>2.23</v>
      </c>
      <c r="U51" s="48">
        <v>2.1749999999999998</v>
      </c>
      <c r="V51" s="48">
        <v>750</v>
      </c>
      <c r="W51" s="48"/>
      <c r="X51" s="48">
        <v>2018</v>
      </c>
      <c r="Y51" s="46" t="s">
        <v>6993</v>
      </c>
    </row>
    <row r="52" spans="1:25" ht="15" customHeight="1">
      <c r="A52" t="str">
        <f t="shared" si="0"/>
        <v>Zonnepark Scaldia</v>
      </c>
      <c r="B52" s="41" t="s">
        <v>226</v>
      </c>
      <c r="C52" s="53" t="s">
        <v>196</v>
      </c>
      <c r="D52" t="s">
        <v>1</v>
      </c>
      <c r="E52">
        <f t="shared" si="1"/>
        <v>4</v>
      </c>
      <c r="F52" t="str">
        <f t="shared" si="2"/>
        <v>Solarpark Zeeland</v>
      </c>
      <c r="G52">
        <f t="shared" si="3"/>
        <v>54.5</v>
      </c>
      <c r="H52">
        <v>1</v>
      </c>
      <c r="N52" s="48" t="s">
        <v>6994</v>
      </c>
      <c r="O52" s="48" t="s">
        <v>6995</v>
      </c>
      <c r="P52" s="47" t="s">
        <v>6996</v>
      </c>
      <c r="Q52" s="48" t="s">
        <v>5943</v>
      </c>
      <c r="R52" s="48">
        <v>5</v>
      </c>
      <c r="S52" s="44">
        <v>10573</v>
      </c>
      <c r="T52" s="48">
        <v>3</v>
      </c>
      <c r="U52" s="48"/>
      <c r="V52" s="44">
        <v>1000</v>
      </c>
      <c r="W52" s="48"/>
      <c r="X52" s="48">
        <v>2018</v>
      </c>
      <c r="Y52" s="48"/>
    </row>
    <row r="53" spans="1:25" ht="15" customHeight="1">
      <c r="A53" t="str">
        <f t="shared" si="0"/>
        <v>Zonnepark Transberg</v>
      </c>
      <c r="B53" s="41" t="s">
        <v>226</v>
      </c>
      <c r="C53" s="53" t="s">
        <v>196</v>
      </c>
      <c r="D53" t="s">
        <v>1</v>
      </c>
      <c r="E53">
        <f t="shared" si="1"/>
        <v>3</v>
      </c>
      <c r="F53" t="str">
        <f t="shared" si="2"/>
        <v>TPSolar</v>
      </c>
      <c r="G53">
        <f t="shared" si="3"/>
        <v>7.5</v>
      </c>
      <c r="H53">
        <v>1</v>
      </c>
      <c r="N53" s="48" t="s">
        <v>6997</v>
      </c>
      <c r="O53" s="48" t="s">
        <v>6998</v>
      </c>
      <c r="P53" s="48" t="s">
        <v>5916</v>
      </c>
      <c r="Q53" s="48" t="s">
        <v>5714</v>
      </c>
      <c r="R53" s="48">
        <v>6.1</v>
      </c>
      <c r="S53" s="48"/>
      <c r="T53" s="48">
        <v>4.4000000000000004</v>
      </c>
      <c r="U53" s="48"/>
      <c r="V53" s="44">
        <v>1300</v>
      </c>
      <c r="W53" s="48"/>
      <c r="X53" s="48">
        <v>2018</v>
      </c>
      <c r="Y53" s="48"/>
    </row>
    <row r="54" spans="1:25" ht="15" customHeight="1">
      <c r="A54" t="str">
        <f t="shared" si="0"/>
        <v>Zonnepark de Vlaas</v>
      </c>
      <c r="B54" s="41" t="s">
        <v>226</v>
      </c>
      <c r="C54" s="53" t="s">
        <v>196</v>
      </c>
      <c r="D54" t="s">
        <v>1</v>
      </c>
      <c r="E54">
        <f t="shared" si="1"/>
        <v>4</v>
      </c>
      <c r="F54" t="str">
        <f t="shared" si="2"/>
        <v>Coöperatie Zonnepark de Vlaas</v>
      </c>
      <c r="G54">
        <f t="shared" si="3"/>
        <v>4.9000000000000004</v>
      </c>
      <c r="H54">
        <v>1</v>
      </c>
      <c r="N54" s="48" t="s">
        <v>6999</v>
      </c>
      <c r="O54" s="48"/>
      <c r="P54" s="47" t="s">
        <v>7000</v>
      </c>
      <c r="Q54" s="48" t="s">
        <v>5949</v>
      </c>
      <c r="R54" s="48">
        <v>14</v>
      </c>
      <c r="S54" s="44">
        <v>40000</v>
      </c>
      <c r="T54" s="48"/>
      <c r="U54" s="48"/>
      <c r="V54" s="48"/>
      <c r="W54" s="48"/>
      <c r="X54" s="48">
        <v>2019</v>
      </c>
      <c r="Y54" s="47" t="s">
        <v>7001</v>
      </c>
    </row>
    <row r="55" spans="1:25" ht="15" customHeight="1">
      <c r="A55" t="str">
        <f t="shared" si="0"/>
        <v>Zonnepark Roodehaan</v>
      </c>
      <c r="B55" s="41" t="s">
        <v>226</v>
      </c>
      <c r="C55" s="53" t="s">
        <v>196</v>
      </c>
      <c r="D55" t="s">
        <v>1</v>
      </c>
      <c r="E55">
        <f t="shared" si="1"/>
        <v>3</v>
      </c>
      <c r="F55" t="str">
        <f t="shared" si="2"/>
        <v>Hanergy, SolarEnergyWorks en Sunprojects</v>
      </c>
      <c r="G55">
        <f t="shared" si="3"/>
        <v>11.4</v>
      </c>
      <c r="H55">
        <v>1</v>
      </c>
      <c r="N55" s="48" t="s">
        <v>7002</v>
      </c>
      <c r="O55" s="48" t="s">
        <v>7003</v>
      </c>
      <c r="P55" s="47" t="s">
        <v>5893</v>
      </c>
      <c r="Q55" s="48" t="s">
        <v>5894</v>
      </c>
      <c r="R55" s="48">
        <v>37</v>
      </c>
      <c r="S55" s="44">
        <v>132000</v>
      </c>
      <c r="T55" s="48">
        <v>37.6</v>
      </c>
      <c r="U55" s="48"/>
      <c r="V55" s="44">
        <v>11750</v>
      </c>
      <c r="W55" s="48"/>
      <c r="X55" s="48">
        <v>2018</v>
      </c>
      <c r="Y55" s="48"/>
    </row>
    <row r="56" spans="1:25" ht="15" customHeight="1">
      <c r="A56" t="str">
        <f t="shared" si="0"/>
        <v>Zonnepark Oranjepoort</v>
      </c>
      <c r="B56" s="41" t="s">
        <v>226</v>
      </c>
      <c r="C56" s="53" t="s">
        <v>196</v>
      </c>
      <c r="D56" t="s">
        <v>1</v>
      </c>
      <c r="E56">
        <f t="shared" si="1"/>
        <v>4</v>
      </c>
      <c r="F56" t="str">
        <f t="shared" si="2"/>
        <v>GroenLeven e.a.</v>
      </c>
      <c r="G56">
        <f t="shared" si="3"/>
        <v>30</v>
      </c>
      <c r="H56">
        <v>1</v>
      </c>
      <c r="N56" s="48" t="s">
        <v>7004</v>
      </c>
      <c r="O56" s="48" t="s">
        <v>7005</v>
      </c>
      <c r="P56" s="48" t="s">
        <v>7006</v>
      </c>
      <c r="Q56" s="48" t="s">
        <v>5731</v>
      </c>
      <c r="R56" s="48">
        <v>38</v>
      </c>
      <c r="S56" s="44">
        <v>141204</v>
      </c>
      <c r="T56" s="48">
        <v>54.5</v>
      </c>
      <c r="U56" s="48"/>
      <c r="V56" s="44">
        <v>14000</v>
      </c>
      <c r="W56" s="48"/>
      <c r="X56" s="48">
        <v>2018</v>
      </c>
      <c r="Y56" s="48"/>
    </row>
    <row r="57" spans="1:25" ht="15" customHeight="1">
      <c r="A57" t="str">
        <f t="shared" si="0"/>
        <v>Zonnepark Aadijk Almelo</v>
      </c>
      <c r="B57" s="41" t="s">
        <v>226</v>
      </c>
      <c r="C57" s="53" t="s">
        <v>196</v>
      </c>
      <c r="D57" t="s">
        <v>1</v>
      </c>
      <c r="E57">
        <f t="shared" si="1"/>
        <v>2</v>
      </c>
      <c r="F57" t="str">
        <f t="shared" si="2"/>
        <v>SolarEnergyWorks</v>
      </c>
      <c r="G57">
        <f t="shared" si="3"/>
        <v>39.700000000000003</v>
      </c>
      <c r="H57">
        <v>1</v>
      </c>
      <c r="N57" s="48" t="s">
        <v>7007</v>
      </c>
      <c r="O57" s="48" t="s">
        <v>6911</v>
      </c>
      <c r="P57" s="47" t="s">
        <v>7008</v>
      </c>
      <c r="Q57" s="48" t="s">
        <v>5894</v>
      </c>
      <c r="R57" s="48">
        <v>10</v>
      </c>
      <c r="S57" s="44">
        <v>22000</v>
      </c>
      <c r="T57" s="48">
        <v>7.5</v>
      </c>
      <c r="U57" s="48"/>
      <c r="V57" s="44">
        <v>2100</v>
      </c>
      <c r="W57" s="48"/>
      <c r="X57" s="48">
        <v>2019</v>
      </c>
      <c r="Y57" s="48"/>
    </row>
    <row r="58" spans="1:25" ht="15" customHeight="1">
      <c r="A58" t="str">
        <f t="shared" si="0"/>
        <v>Zonnepark Belvédère</v>
      </c>
      <c r="B58" s="41" t="s">
        <v>226</v>
      </c>
      <c r="C58" s="53" t="s">
        <v>196</v>
      </c>
      <c r="D58" t="s">
        <v>1</v>
      </c>
      <c r="E58">
        <f t="shared" si="1"/>
        <v>2</v>
      </c>
      <c r="F58" t="str">
        <f t="shared" si="2"/>
        <v>Bodemzorg Limburg</v>
      </c>
      <c r="G58">
        <f t="shared" si="3"/>
        <v>11</v>
      </c>
      <c r="H58">
        <v>1</v>
      </c>
      <c r="N58" s="48" t="s">
        <v>7009</v>
      </c>
      <c r="O58" s="48" t="s">
        <v>7010</v>
      </c>
      <c r="P58" s="47" t="s">
        <v>7011</v>
      </c>
      <c r="Q58" s="48" t="s">
        <v>5891</v>
      </c>
      <c r="R58" s="48"/>
      <c r="S58" s="44">
        <v>18208</v>
      </c>
      <c r="T58" s="48">
        <v>4.9000000000000004</v>
      </c>
      <c r="U58" s="48"/>
      <c r="V58" s="48"/>
      <c r="W58" s="48"/>
      <c r="X58" s="48">
        <v>2018</v>
      </c>
      <c r="Y58" s="48"/>
    </row>
    <row r="59" spans="1:25" ht="15" customHeight="1">
      <c r="A59" t="str">
        <f t="shared" si="0"/>
        <v>Zonnepark De Dogger</v>
      </c>
      <c r="B59" s="41" t="s">
        <v>226</v>
      </c>
      <c r="C59" s="53" t="s">
        <v>196</v>
      </c>
      <c r="D59" t="s">
        <v>1</v>
      </c>
      <c r="E59">
        <f t="shared" si="1"/>
        <v>2</v>
      </c>
      <c r="F59" t="str">
        <f t="shared" si="2"/>
        <v>Zonne-Energie Dogger B.V.</v>
      </c>
      <c r="G59">
        <f t="shared" si="3"/>
        <v>7.45</v>
      </c>
      <c r="H59">
        <v>1</v>
      </c>
      <c r="N59" s="48" t="s">
        <v>7012</v>
      </c>
      <c r="O59" s="48" t="s">
        <v>7013</v>
      </c>
      <c r="P59" s="48" t="s">
        <v>5714</v>
      </c>
      <c r="Q59" s="48" t="s">
        <v>5714</v>
      </c>
      <c r="R59" s="48">
        <v>22</v>
      </c>
      <c r="S59" s="44">
        <v>81000</v>
      </c>
      <c r="T59" s="48">
        <v>11.4</v>
      </c>
      <c r="U59" s="48"/>
      <c r="V59" s="44">
        <v>3500</v>
      </c>
      <c r="W59" s="48"/>
      <c r="X59" s="48">
        <v>2019</v>
      </c>
      <c r="Y59" s="48"/>
    </row>
    <row r="60" spans="1:25" ht="15" customHeight="1">
      <c r="A60" t="str">
        <f t="shared" si="0"/>
        <v>Zonnepark Duurkenakker</v>
      </c>
      <c r="B60" s="41" t="s">
        <v>226</v>
      </c>
      <c r="C60" s="53" t="s">
        <v>196</v>
      </c>
      <c r="D60" t="s">
        <v>1</v>
      </c>
      <c r="E60">
        <f t="shared" si="1"/>
        <v>2</v>
      </c>
      <c r="F60" t="str">
        <f t="shared" si="2"/>
        <v>Sunvest</v>
      </c>
      <c r="G60">
        <f t="shared" si="3"/>
        <v>64</v>
      </c>
      <c r="H60">
        <v>1</v>
      </c>
      <c r="N60" s="48" t="s">
        <v>7014</v>
      </c>
      <c r="O60" s="48" t="s">
        <v>7015</v>
      </c>
      <c r="P60" s="47" t="s">
        <v>7016</v>
      </c>
      <c r="Q60" s="48" t="s">
        <v>5710</v>
      </c>
      <c r="R60" s="48">
        <v>35</v>
      </c>
      <c r="S60" s="44">
        <v>80000</v>
      </c>
      <c r="T60" s="48">
        <v>30</v>
      </c>
      <c r="U60" s="48"/>
      <c r="V60" s="44">
        <v>8000</v>
      </c>
      <c r="W60" s="48"/>
      <c r="X60" s="48">
        <v>2018</v>
      </c>
      <c r="Y60" s="48"/>
    </row>
    <row r="61" spans="1:25" ht="15" customHeight="1">
      <c r="A61" t="str">
        <f t="shared" si="0"/>
        <v>Zonnepark IJsselmeerdijk Lelystad</v>
      </c>
      <c r="B61" s="41" t="s">
        <v>226</v>
      </c>
      <c r="C61" s="53" t="s">
        <v>196</v>
      </c>
      <c r="D61" t="s">
        <v>1</v>
      </c>
      <c r="E61">
        <f t="shared" si="1"/>
        <v>2</v>
      </c>
      <c r="F61" t="str">
        <f t="shared" si="2"/>
        <v>Sunvest Ontwikkeling B.V.</v>
      </c>
      <c r="G61">
        <f t="shared" si="3"/>
        <v>9.6</v>
      </c>
      <c r="H61">
        <v>1</v>
      </c>
      <c r="N61" s="48" t="s">
        <v>7017</v>
      </c>
      <c r="O61" s="48" t="s">
        <v>7018</v>
      </c>
      <c r="P61" s="48" t="s">
        <v>7019</v>
      </c>
      <c r="Q61" s="48" t="s">
        <v>5949</v>
      </c>
      <c r="R61" s="48">
        <v>40</v>
      </c>
      <c r="S61" s="44">
        <v>120808</v>
      </c>
      <c r="T61" s="48">
        <v>39.700000000000003</v>
      </c>
      <c r="U61" s="48"/>
      <c r="V61" s="44">
        <v>10900</v>
      </c>
      <c r="W61" s="48"/>
      <c r="X61" s="48">
        <v>2020</v>
      </c>
      <c r="Y61" s="48"/>
    </row>
    <row r="62" spans="1:25" ht="15" customHeight="1">
      <c r="A62" t="str">
        <f t="shared" si="0"/>
        <v>Zonnepark Midden-Groningen</v>
      </c>
      <c r="B62" s="41" t="s">
        <v>226</v>
      </c>
      <c r="C62" s="53" t="s">
        <v>196</v>
      </c>
      <c r="D62" t="s">
        <v>1</v>
      </c>
      <c r="E62">
        <f t="shared" si="1"/>
        <v>3</v>
      </c>
      <c r="F62" t="str">
        <f t="shared" si="2"/>
        <v>Chint Solar</v>
      </c>
      <c r="G62">
        <f t="shared" si="3"/>
        <v>102</v>
      </c>
      <c r="H62">
        <v>1</v>
      </c>
      <c r="N62" s="48" t="s">
        <v>7020</v>
      </c>
      <c r="O62" s="48" t="s">
        <v>7021</v>
      </c>
      <c r="P62" s="47" t="s">
        <v>7022</v>
      </c>
      <c r="Q62" s="48" t="s">
        <v>5943</v>
      </c>
      <c r="R62" s="48">
        <v>7.4</v>
      </c>
      <c r="S62" s="44">
        <v>30000</v>
      </c>
      <c r="T62" s="48">
        <v>11</v>
      </c>
      <c r="U62" s="48"/>
      <c r="V62" s="44">
        <v>3500</v>
      </c>
      <c r="W62" s="48"/>
      <c r="X62" s="48">
        <v>2020</v>
      </c>
      <c r="Y62" s="47" t="s">
        <v>7023</v>
      </c>
    </row>
    <row r="63" spans="1:25" ht="15" customHeight="1">
      <c r="A63" t="str">
        <f t="shared" si="0"/>
        <v>Zonnepark Vlagtwedde</v>
      </c>
      <c r="B63" s="41" t="s">
        <v>226</v>
      </c>
      <c r="C63" s="53" t="s">
        <v>196</v>
      </c>
      <c r="D63" t="s">
        <v>1</v>
      </c>
      <c r="E63">
        <f t="shared" si="1"/>
        <v>2</v>
      </c>
      <c r="F63" t="str">
        <f t="shared" si="2"/>
        <v>Powerfield</v>
      </c>
      <c r="G63">
        <f t="shared" si="3"/>
        <v>110.07299999999999</v>
      </c>
      <c r="H63">
        <v>1</v>
      </c>
      <c r="N63" s="48" t="s">
        <v>7024</v>
      </c>
      <c r="O63" s="48" t="s">
        <v>7025</v>
      </c>
      <c r="P63" s="48" t="s">
        <v>7026</v>
      </c>
      <c r="Q63" s="48" t="s">
        <v>7027</v>
      </c>
      <c r="R63" s="48"/>
      <c r="S63" s="44">
        <v>19350</v>
      </c>
      <c r="T63" s="48">
        <v>7.45</v>
      </c>
      <c r="U63" s="48"/>
      <c r="V63" s="48"/>
      <c r="W63" s="48"/>
      <c r="X63" s="48">
        <v>2020</v>
      </c>
      <c r="Y63" s="48"/>
    </row>
    <row r="64" spans="1:25" ht="15" customHeight="1">
      <c r="A64" t="str">
        <f t="shared" si="0"/>
        <v>Zonnepark waternet Nieuwegein</v>
      </c>
      <c r="B64" s="41" t="s">
        <v>226</v>
      </c>
      <c r="C64" s="53" t="s">
        <v>196</v>
      </c>
      <c r="D64" t="s">
        <v>1</v>
      </c>
      <c r="E64">
        <f t="shared" si="1"/>
        <v>4</v>
      </c>
      <c r="F64" t="str">
        <f t="shared" si="2"/>
        <v>Watertransportmaatschappij Rijn-Kennemerland</v>
      </c>
      <c r="G64">
        <f t="shared" si="3"/>
        <v>3.8</v>
      </c>
      <c r="H64">
        <v>1</v>
      </c>
      <c r="N64" s="48" t="s">
        <v>7028</v>
      </c>
      <c r="O64" s="48" t="s">
        <v>7029</v>
      </c>
      <c r="P64" s="47" t="s">
        <v>7030</v>
      </c>
      <c r="Q64" s="48" t="s">
        <v>5714</v>
      </c>
      <c r="R64" s="48">
        <v>44</v>
      </c>
      <c r="S64" s="44">
        <v>160000</v>
      </c>
      <c r="T64" s="48">
        <v>64</v>
      </c>
      <c r="U64" s="48"/>
      <c r="V64" s="44">
        <v>20000</v>
      </c>
      <c r="W64" s="48"/>
      <c r="X64" s="48">
        <v>2020</v>
      </c>
      <c r="Y64" s="47" t="s">
        <v>7031</v>
      </c>
    </row>
    <row r="65" spans="1:25" ht="15" customHeight="1">
      <c r="A65" t="str">
        <f t="shared" si="0"/>
        <v>Zonnepark Wieringermeer</v>
      </c>
      <c r="B65" s="41" t="s">
        <v>226</v>
      </c>
      <c r="C65" s="53" t="s">
        <v>196</v>
      </c>
      <c r="D65" t="s">
        <v>1</v>
      </c>
      <c r="E65">
        <f t="shared" si="1"/>
        <v>3</v>
      </c>
      <c r="F65" t="s">
        <v>7044</v>
      </c>
      <c r="G65">
        <f t="shared" si="3"/>
        <v>3</v>
      </c>
      <c r="H65">
        <v>1</v>
      </c>
      <c r="N65" s="48" t="s">
        <v>7032</v>
      </c>
      <c r="O65" s="48" t="s">
        <v>7033</v>
      </c>
      <c r="P65" s="48" t="s">
        <v>5589</v>
      </c>
      <c r="Q65" s="48" t="s">
        <v>5690</v>
      </c>
      <c r="R65" s="48"/>
      <c r="S65" s="44">
        <v>24000</v>
      </c>
      <c r="T65" s="48">
        <v>9.6</v>
      </c>
      <c r="U65" s="48"/>
      <c r="V65" s="48"/>
      <c r="W65" s="48"/>
      <c r="X65" s="48">
        <v>2020</v>
      </c>
      <c r="Y65" s="48"/>
    </row>
    <row r="66" spans="1:25" ht="15" customHeight="1">
      <c r="A66" t="str">
        <f t="shared" si="0"/>
        <v>Zonnebron</v>
      </c>
      <c r="B66" s="41" t="s">
        <v>226</v>
      </c>
      <c r="C66" s="53" t="s">
        <v>196</v>
      </c>
      <c r="D66" t="s">
        <v>1</v>
      </c>
      <c r="E66">
        <f t="shared" si="1"/>
        <v>2</v>
      </c>
      <c r="F66" t="str">
        <f t="shared" si="2"/>
        <v>GroenLeven</v>
      </c>
      <c r="G66">
        <f t="shared" si="3"/>
        <v>12.5</v>
      </c>
      <c r="H66">
        <v>1</v>
      </c>
      <c r="N66" s="48" t="s">
        <v>7034</v>
      </c>
      <c r="O66" s="48" t="s">
        <v>7035</v>
      </c>
      <c r="P66" s="48" t="s">
        <v>5881</v>
      </c>
      <c r="Q66" s="48" t="s">
        <v>5714</v>
      </c>
      <c r="R66" s="48">
        <v>117</v>
      </c>
      <c r="S66" s="44">
        <v>316216</v>
      </c>
      <c r="T66" s="48">
        <v>102</v>
      </c>
      <c r="U66" s="48"/>
      <c r="V66" s="44">
        <v>32000</v>
      </c>
      <c r="W66" s="48"/>
      <c r="X66" s="48">
        <v>2019</v>
      </c>
      <c r="Y66" s="46" t="s">
        <v>7036</v>
      </c>
    </row>
    <row r="67" spans="1:25" ht="15" customHeight="1">
      <c r="A67" t="str">
        <f t="shared" ref="A67:A73" si="4">N71</f>
        <v>Zonnepark Zuyderzon Almere</v>
      </c>
      <c r="B67" s="41" t="s">
        <v>226</v>
      </c>
      <c r="C67" s="53" t="s">
        <v>196</v>
      </c>
      <c r="D67" t="s">
        <v>1</v>
      </c>
      <c r="E67">
        <f t="shared" ref="E67:E73" si="5">2022-X71</f>
        <v>3</v>
      </c>
      <c r="F67" t="str">
        <f t="shared" ref="F67:F73" si="6">O71</f>
        <v>HVC / Sunwatt</v>
      </c>
      <c r="G67">
        <f t="shared" ref="G67:G73" si="7">T71</f>
        <v>34.003</v>
      </c>
      <c r="H67">
        <v>1</v>
      </c>
      <c r="N67" s="48" t="s">
        <v>7037</v>
      </c>
      <c r="O67" s="48" t="s">
        <v>7038</v>
      </c>
      <c r="P67" s="47" t="s">
        <v>7039</v>
      </c>
      <c r="Q67" s="48" t="s">
        <v>5714</v>
      </c>
      <c r="R67" s="48">
        <v>120</v>
      </c>
      <c r="S67" s="44">
        <v>320000</v>
      </c>
      <c r="T67" s="48">
        <v>110.07299999999999</v>
      </c>
      <c r="U67" s="48"/>
      <c r="V67" s="44">
        <v>31450</v>
      </c>
      <c r="W67" s="48"/>
      <c r="X67" s="48">
        <v>2020</v>
      </c>
      <c r="Y67" s="47" t="s">
        <v>7040</v>
      </c>
    </row>
    <row r="68" spans="1:25" ht="15" customHeight="1">
      <c r="A68" t="str">
        <f t="shared" si="4"/>
        <v>Bavelse Berg</v>
      </c>
      <c r="B68" s="41" t="s">
        <v>226</v>
      </c>
      <c r="C68" s="53" t="s">
        <v>196</v>
      </c>
      <c r="D68" t="s">
        <v>1</v>
      </c>
      <c r="E68">
        <f t="shared" si="5"/>
        <v>1</v>
      </c>
      <c r="F68" t="str">
        <f t="shared" si="6"/>
        <v>Groendus</v>
      </c>
      <c r="G68">
        <f t="shared" si="7"/>
        <v>37</v>
      </c>
      <c r="H68">
        <v>1</v>
      </c>
      <c r="N68" s="48" t="s">
        <v>7041</v>
      </c>
      <c r="O68" s="48" t="s">
        <v>7042</v>
      </c>
      <c r="P68" s="48" t="s">
        <v>5994</v>
      </c>
      <c r="Q68" s="48" t="s">
        <v>5550</v>
      </c>
      <c r="R68" s="48"/>
      <c r="S68" s="44">
        <v>14000</v>
      </c>
      <c r="T68" s="48">
        <v>3.8</v>
      </c>
      <c r="U68" s="48"/>
      <c r="V68" s="48"/>
      <c r="W68" s="48"/>
      <c r="X68" s="48">
        <v>2018</v>
      </c>
      <c r="Y68" s="48"/>
    </row>
    <row r="69" spans="1:25" ht="15" customHeight="1">
      <c r="A69" t="str">
        <f t="shared" si="4"/>
        <v>’t Bellegoor</v>
      </c>
      <c r="B69" s="41" t="s">
        <v>226</v>
      </c>
      <c r="C69" s="53" t="s">
        <v>196</v>
      </c>
      <c r="D69" t="s">
        <v>1</v>
      </c>
      <c r="E69">
        <f t="shared" si="5"/>
        <v>0</v>
      </c>
      <c r="F69" t="s">
        <v>7055</v>
      </c>
      <c r="G69">
        <f t="shared" si="7"/>
        <v>9.4</v>
      </c>
      <c r="H69">
        <v>1</v>
      </c>
      <c r="N69" s="48" t="s">
        <v>7043</v>
      </c>
      <c r="O69" s="48"/>
      <c r="P69" s="47" t="s">
        <v>7044</v>
      </c>
      <c r="Q69" s="48" t="s">
        <v>7027</v>
      </c>
      <c r="R69" s="48"/>
      <c r="S69" s="44">
        <v>11000</v>
      </c>
      <c r="T69" s="48">
        <v>3</v>
      </c>
      <c r="U69" s="48"/>
      <c r="V69" s="44">
        <v>1000</v>
      </c>
      <c r="W69" s="48"/>
      <c r="X69" s="48">
        <v>2019</v>
      </c>
      <c r="Y69" s="47" t="s">
        <v>7045</v>
      </c>
    </row>
    <row r="70" spans="1:25" ht="15" customHeight="1">
      <c r="A70" t="str">
        <f t="shared" si="4"/>
        <v>Drijvend Zonnepark Lingewaard</v>
      </c>
      <c r="B70" s="41" t="s">
        <v>226</v>
      </c>
      <c r="C70" s="53" t="s">
        <v>196</v>
      </c>
      <c r="D70" t="s">
        <v>1</v>
      </c>
      <c r="E70">
        <f t="shared" si="5"/>
        <v>4</v>
      </c>
      <c r="F70" t="str">
        <f t="shared" si="6"/>
        <v>Gietwaterbedrijf Bergerden</v>
      </c>
      <c r="G70">
        <f t="shared" si="7"/>
        <v>1.8</v>
      </c>
      <c r="H70">
        <v>1</v>
      </c>
      <c r="N70" s="48" t="s">
        <v>7046</v>
      </c>
      <c r="O70" s="48" t="s">
        <v>6937</v>
      </c>
      <c r="P70" s="47" t="s">
        <v>5918</v>
      </c>
      <c r="Q70" s="48" t="s">
        <v>5690</v>
      </c>
      <c r="R70" s="48">
        <v>14</v>
      </c>
      <c r="S70" s="44">
        <v>43500</v>
      </c>
      <c r="T70" s="48">
        <v>12.5</v>
      </c>
      <c r="U70" s="48"/>
      <c r="V70" s="44">
        <v>4000</v>
      </c>
      <c r="W70" s="48"/>
      <c r="X70" s="48">
        <v>2020</v>
      </c>
      <c r="Y70" s="48"/>
    </row>
    <row r="71" spans="1:25" ht="15" customHeight="1">
      <c r="A71" t="str">
        <f t="shared" si="4"/>
        <v>Gansoyensesteeg</v>
      </c>
      <c r="B71" s="41" t="s">
        <v>226</v>
      </c>
      <c r="C71" s="53" t="s">
        <v>196</v>
      </c>
      <c r="D71" t="s">
        <v>1</v>
      </c>
      <c r="E71">
        <f t="shared" si="5"/>
        <v>2</v>
      </c>
      <c r="F71" t="str">
        <f t="shared" si="6"/>
        <v>Langstraat Energie Coöperatie</v>
      </c>
      <c r="G71">
        <f t="shared" si="7"/>
        <v>5</v>
      </c>
      <c r="H71">
        <v>1</v>
      </c>
      <c r="N71" s="48" t="s">
        <v>7047</v>
      </c>
      <c r="O71" s="48" t="s">
        <v>7048</v>
      </c>
      <c r="P71" s="48" t="s">
        <v>7049</v>
      </c>
      <c r="Q71" s="48" t="s">
        <v>5690</v>
      </c>
      <c r="R71" s="48">
        <v>25</v>
      </c>
      <c r="S71" s="44">
        <v>98560</v>
      </c>
      <c r="T71" s="48">
        <v>34.003</v>
      </c>
      <c r="U71" s="48"/>
      <c r="V71" s="48"/>
      <c r="W71" s="48"/>
      <c r="X71" s="48">
        <v>2019</v>
      </c>
      <c r="Y71" s="48"/>
    </row>
    <row r="72" spans="1:25" ht="15" customHeight="1">
      <c r="A72" t="str">
        <f t="shared" si="4"/>
        <v>Geefsweer</v>
      </c>
      <c r="B72" s="41" t="s">
        <v>226</v>
      </c>
      <c r="C72" s="53" t="s">
        <v>196</v>
      </c>
      <c r="D72" t="s">
        <v>1</v>
      </c>
      <c r="E72">
        <f t="shared" si="5"/>
        <v>4</v>
      </c>
      <c r="F72" t="str">
        <f t="shared" si="6"/>
        <v>Solarfields</v>
      </c>
      <c r="G72">
        <f t="shared" si="7"/>
        <v>7.8</v>
      </c>
      <c r="H72">
        <v>1</v>
      </c>
      <c r="N72" s="48" t="s">
        <v>7050</v>
      </c>
      <c r="O72" s="48" t="s">
        <v>7051</v>
      </c>
      <c r="P72" s="48" t="s">
        <v>7052</v>
      </c>
      <c r="Q72" s="48" t="s">
        <v>5891</v>
      </c>
      <c r="R72" s="48">
        <v>30</v>
      </c>
      <c r="S72" s="44">
        <v>94000</v>
      </c>
      <c r="T72" s="48">
        <v>37</v>
      </c>
      <c r="U72" s="48"/>
      <c r="V72" s="44">
        <v>10000</v>
      </c>
      <c r="W72" s="48"/>
      <c r="X72" s="48">
        <v>2021</v>
      </c>
      <c r="Y72" s="46" t="s">
        <v>7053</v>
      </c>
    </row>
    <row r="73" spans="1:25" ht="15" customHeight="1">
      <c r="A73" t="str">
        <f t="shared" si="4"/>
        <v>Heldair 1</v>
      </c>
      <c r="B73" s="41" t="s">
        <v>226</v>
      </c>
      <c r="C73" s="53" t="s">
        <v>196</v>
      </c>
      <c r="D73" t="s">
        <v>1</v>
      </c>
      <c r="E73">
        <f t="shared" si="5"/>
        <v>1</v>
      </c>
      <c r="F73" t="str">
        <f t="shared" si="6"/>
        <v>Ecorus</v>
      </c>
      <c r="G73">
        <f t="shared" si="7"/>
        <v>8.4</v>
      </c>
      <c r="H73">
        <v>1</v>
      </c>
      <c r="N73" s="48" t="s">
        <v>7054</v>
      </c>
      <c r="O73" s="48"/>
      <c r="P73" s="47" t="s">
        <v>7055</v>
      </c>
      <c r="Q73" s="48" t="s">
        <v>5753</v>
      </c>
      <c r="R73" s="48"/>
      <c r="S73" s="44">
        <v>30345</v>
      </c>
      <c r="T73" s="48">
        <v>9.4</v>
      </c>
      <c r="U73" s="48"/>
      <c r="V73" s="44">
        <v>2550</v>
      </c>
      <c r="W73" s="48"/>
      <c r="X73" s="48">
        <v>2022</v>
      </c>
      <c r="Y73" s="47" t="s">
        <v>5692</v>
      </c>
    </row>
    <row r="74" spans="1:25" ht="15" customHeight="1">
      <c r="A74" t="str">
        <f>N79</f>
        <v>PontMeyer Zaandam</v>
      </c>
      <c r="B74" s="41" t="s">
        <v>226</v>
      </c>
      <c r="C74" s="53" t="s">
        <v>196</v>
      </c>
      <c r="D74" t="s">
        <v>1</v>
      </c>
      <c r="E74">
        <f>2022-X79</f>
        <v>3</v>
      </c>
      <c r="F74" t="str">
        <f>O79</f>
        <v>Devcon Ecosystems</v>
      </c>
      <c r="G74">
        <f>T79</f>
        <v>3</v>
      </c>
      <c r="H74">
        <v>1</v>
      </c>
      <c r="N74" s="48" t="s">
        <v>7056</v>
      </c>
      <c r="O74" s="48" t="s">
        <v>7057</v>
      </c>
      <c r="P74" s="47" t="s">
        <v>7058</v>
      </c>
      <c r="Q74" s="48" t="s">
        <v>5753</v>
      </c>
      <c r="R74" s="48"/>
      <c r="S74" s="44">
        <v>6150</v>
      </c>
      <c r="T74" s="48">
        <v>1.8</v>
      </c>
      <c r="U74" s="48"/>
      <c r="V74" s="48"/>
      <c r="W74" s="48"/>
      <c r="X74" s="48">
        <v>2018</v>
      </c>
      <c r="Y74" s="48"/>
    </row>
    <row r="75" spans="1:25" ht="15" customHeight="1">
      <c r="A75" t="str">
        <f>N80</f>
        <v>Rhenus Logistics</v>
      </c>
      <c r="B75" s="41" t="s">
        <v>226</v>
      </c>
      <c r="C75" s="53" t="s">
        <v>196</v>
      </c>
      <c r="D75" t="s">
        <v>1</v>
      </c>
      <c r="E75">
        <f>2022-X80</f>
        <v>4</v>
      </c>
      <c r="F75" t="s">
        <v>6930</v>
      </c>
      <c r="G75">
        <f>T80</f>
        <v>3.5</v>
      </c>
      <c r="H75">
        <v>1</v>
      </c>
      <c r="N75" s="48" t="s">
        <v>7059</v>
      </c>
      <c r="O75" s="48" t="s">
        <v>7060</v>
      </c>
      <c r="P75" s="47" t="s">
        <v>6916</v>
      </c>
      <c r="Q75" s="48" t="s">
        <v>5891</v>
      </c>
      <c r="R75" s="48"/>
      <c r="S75" s="44">
        <v>14560</v>
      </c>
      <c r="T75" s="48">
        <v>5</v>
      </c>
      <c r="U75" s="48"/>
      <c r="V75" s="48"/>
      <c r="W75" s="48"/>
      <c r="X75" s="48">
        <v>2020</v>
      </c>
      <c r="Y75" s="47" t="s">
        <v>5696</v>
      </c>
    </row>
    <row r="76" spans="1:25" ht="15" customHeight="1">
      <c r="A76" t="str">
        <f>N81</f>
        <v>Sinnegreide</v>
      </c>
      <c r="B76" s="41" t="s">
        <v>226</v>
      </c>
      <c r="C76" s="53" t="s">
        <v>196</v>
      </c>
      <c r="D76" t="s">
        <v>1</v>
      </c>
      <c r="E76">
        <f>2022-X81</f>
        <v>4</v>
      </c>
      <c r="F76" t="str">
        <f>O81</f>
        <v>Solarfields</v>
      </c>
      <c r="G76">
        <f>T81</f>
        <v>10.27</v>
      </c>
      <c r="H76">
        <v>1</v>
      </c>
      <c r="N76" s="48" t="s">
        <v>7061</v>
      </c>
      <c r="O76" s="48" t="s">
        <v>5940</v>
      </c>
      <c r="P76" s="47" t="s">
        <v>5500</v>
      </c>
      <c r="Q76" s="48" t="s">
        <v>5714</v>
      </c>
      <c r="R76" s="48"/>
      <c r="S76" s="44">
        <v>28000</v>
      </c>
      <c r="T76" s="48">
        <v>7.8</v>
      </c>
      <c r="U76" s="48"/>
      <c r="V76" s="48"/>
      <c r="W76" s="48"/>
      <c r="X76" s="48">
        <v>2018</v>
      </c>
      <c r="Y76" s="48"/>
    </row>
    <row r="77" spans="1:25" ht="15" customHeight="1">
      <c r="A77" t="str">
        <f>N82</f>
        <v>Venraysbroek</v>
      </c>
      <c r="B77" s="41" t="s">
        <v>226</v>
      </c>
      <c r="C77" s="53" t="s">
        <v>196</v>
      </c>
      <c r="D77" t="s">
        <v>1</v>
      </c>
      <c r="E77">
        <f>2022-X82</f>
        <v>4</v>
      </c>
      <c r="F77" t="s">
        <v>7071</v>
      </c>
      <c r="G77">
        <f>T82</f>
        <v>6</v>
      </c>
      <c r="H77">
        <v>1</v>
      </c>
      <c r="N77" s="48" t="s">
        <v>7062</v>
      </c>
      <c r="O77" s="48" t="s">
        <v>6941</v>
      </c>
      <c r="P77" s="47" t="s">
        <v>7026</v>
      </c>
      <c r="Q77" s="48" t="s">
        <v>5904</v>
      </c>
      <c r="R77" s="48">
        <v>9.6</v>
      </c>
      <c r="S77" s="44">
        <v>25200</v>
      </c>
      <c r="T77" s="48">
        <v>8.4</v>
      </c>
      <c r="U77" s="48"/>
      <c r="V77" s="44">
        <v>3000</v>
      </c>
      <c r="W77" s="48"/>
      <c r="X77" s="48">
        <v>2021</v>
      </c>
      <c r="Y77" s="46" t="s">
        <v>7063</v>
      </c>
    </row>
    <row r="78" spans="1:25" ht="15" customHeight="1">
      <c r="A78" t="str">
        <f>N83</f>
        <v>Vliegveld Eelde</v>
      </c>
      <c r="B78" s="41" t="s">
        <v>226</v>
      </c>
      <c r="C78" s="53" t="s">
        <v>196</v>
      </c>
      <c r="D78" t="s">
        <v>1</v>
      </c>
      <c r="E78">
        <f>2022-X83</f>
        <v>3</v>
      </c>
      <c r="F78" t="str">
        <f>O83</f>
        <v>Groenleven</v>
      </c>
      <c r="G78">
        <f>T83</f>
        <v>17</v>
      </c>
      <c r="H78">
        <v>1</v>
      </c>
      <c r="N78" s="48" t="s">
        <v>7064</v>
      </c>
      <c r="O78" s="48" t="s">
        <v>6941</v>
      </c>
      <c r="P78" s="47" t="s">
        <v>7026</v>
      </c>
      <c r="Q78" s="48" t="s">
        <v>5904</v>
      </c>
      <c r="R78" s="48">
        <v>14</v>
      </c>
      <c r="S78" s="48" t="s">
        <v>169</v>
      </c>
      <c r="T78" s="48" t="s">
        <v>169</v>
      </c>
      <c r="U78" s="48"/>
      <c r="V78" s="48"/>
      <c r="W78" s="48"/>
      <c r="X78" s="48">
        <v>2022</v>
      </c>
      <c r="Y78" s="47" t="s">
        <v>5702</v>
      </c>
    </row>
    <row r="79" spans="1:25" ht="15" customHeight="1">
      <c r="A79" t="str">
        <f>N84</f>
        <v>Vloeivelden Hollandia</v>
      </c>
      <c r="B79" s="41" t="s">
        <v>226</v>
      </c>
      <c r="C79" s="53" t="s">
        <v>196</v>
      </c>
      <c r="D79" t="s">
        <v>1</v>
      </c>
      <c r="E79">
        <f>2022-X84</f>
        <v>1</v>
      </c>
      <c r="F79" t="str">
        <f>O84</f>
        <v>Solarfields</v>
      </c>
      <c r="G79">
        <f>T84</f>
        <v>120</v>
      </c>
      <c r="H79">
        <v>1</v>
      </c>
      <c r="N79" s="48" t="s">
        <v>7065</v>
      </c>
      <c r="O79" s="48" t="s">
        <v>7066</v>
      </c>
      <c r="P79" s="47" t="s">
        <v>7067</v>
      </c>
      <c r="Q79" s="48" t="s">
        <v>5904</v>
      </c>
      <c r="R79" s="48"/>
      <c r="S79" s="44">
        <v>10500</v>
      </c>
      <c r="T79" s="48">
        <v>3</v>
      </c>
      <c r="U79" s="48">
        <v>2.65</v>
      </c>
      <c r="V79" s="48">
        <v>800</v>
      </c>
      <c r="W79" s="48"/>
      <c r="X79" s="48">
        <v>2019</v>
      </c>
      <c r="Y79" s="47" t="s">
        <v>5708</v>
      </c>
    </row>
    <row r="80" spans="1:25" ht="15" customHeight="1">
      <c r="A80" t="str">
        <f>N85</f>
        <v>De Watering</v>
      </c>
      <c r="B80" s="41" t="s">
        <v>226</v>
      </c>
      <c r="C80" s="53" t="s">
        <v>196</v>
      </c>
      <c r="D80" t="s">
        <v>1</v>
      </c>
      <c r="E80">
        <f>2022-X85</f>
        <v>4</v>
      </c>
      <c r="F80" t="str">
        <f>O85</f>
        <v>Solarfields</v>
      </c>
      <c r="G80">
        <f>T85</f>
        <v>10</v>
      </c>
      <c r="H80">
        <v>1</v>
      </c>
      <c r="N80" s="48" t="s">
        <v>6930</v>
      </c>
      <c r="O80" s="48"/>
      <c r="P80" s="47" t="s">
        <v>5975</v>
      </c>
      <c r="Q80" s="48" t="s">
        <v>5891</v>
      </c>
      <c r="R80" s="48"/>
      <c r="S80" s="48" t="s">
        <v>169</v>
      </c>
      <c r="T80" s="48">
        <v>3.5</v>
      </c>
      <c r="U80" s="48"/>
      <c r="V80" s="48"/>
      <c r="W80" s="48"/>
      <c r="X80" s="48">
        <v>2018</v>
      </c>
      <c r="Y80" s="48"/>
    </row>
    <row r="81" spans="1:25" ht="15" customHeight="1">
      <c r="A81" t="str">
        <f>N86</f>
        <v>Wehkamp uitbreiding</v>
      </c>
      <c r="B81" s="41" t="s">
        <v>226</v>
      </c>
      <c r="C81" s="53" t="s">
        <v>196</v>
      </c>
      <c r="D81" t="s">
        <v>1</v>
      </c>
      <c r="E81">
        <f>2022-X86</f>
        <v>4</v>
      </c>
      <c r="F81" t="s">
        <v>7111</v>
      </c>
      <c r="G81">
        <f>T86</f>
        <v>2.2000000000000002</v>
      </c>
      <c r="H81">
        <v>1</v>
      </c>
      <c r="N81" s="48" t="s">
        <v>7068</v>
      </c>
      <c r="O81" s="48" t="s">
        <v>5940</v>
      </c>
      <c r="P81" s="47" t="s">
        <v>7069</v>
      </c>
      <c r="Q81" s="48" t="s">
        <v>5837</v>
      </c>
      <c r="R81" s="48"/>
      <c r="S81" s="44">
        <v>34000</v>
      </c>
      <c r="T81" s="48">
        <v>10.27</v>
      </c>
      <c r="U81" s="48"/>
      <c r="V81" s="48"/>
      <c r="W81" s="48"/>
      <c r="X81" s="48">
        <v>2018</v>
      </c>
      <c r="Y81" s="48"/>
    </row>
    <row r="82" spans="1:25" ht="15" customHeight="1">
      <c r="A82" t="str">
        <f>N87</f>
        <v>Ziekenhuis Nij Smellinghe</v>
      </c>
      <c r="B82" s="41" t="s">
        <v>226</v>
      </c>
      <c r="C82" s="53" t="s">
        <v>196</v>
      </c>
      <c r="D82" t="s">
        <v>1</v>
      </c>
      <c r="E82">
        <f>2022-X87</f>
        <v>4</v>
      </c>
      <c r="F82" t="s">
        <v>7081</v>
      </c>
      <c r="G82">
        <f>T87</f>
        <v>2.7</v>
      </c>
      <c r="H82">
        <v>1</v>
      </c>
      <c r="N82" s="48" t="s">
        <v>7070</v>
      </c>
      <c r="O82" s="48"/>
      <c r="P82" s="47" t="s">
        <v>7071</v>
      </c>
      <c r="Q82" s="48" t="s">
        <v>5943</v>
      </c>
      <c r="R82" s="48"/>
      <c r="S82" s="48"/>
      <c r="T82" s="48">
        <v>6</v>
      </c>
      <c r="U82" s="48"/>
      <c r="V82" s="48"/>
      <c r="W82" s="48"/>
      <c r="X82" s="48">
        <v>2018</v>
      </c>
      <c r="Y82" s="48"/>
    </row>
    <row r="83" spans="1:25" ht="15" customHeight="1">
      <c r="A83" t="str">
        <f>N88</f>
        <v>Zonnedijk</v>
      </c>
      <c r="B83" s="41" t="s">
        <v>226</v>
      </c>
      <c r="C83" s="53" t="s">
        <v>196</v>
      </c>
      <c r="D83" t="s">
        <v>1</v>
      </c>
      <c r="E83">
        <f>2022-X88</f>
        <v>4</v>
      </c>
      <c r="F83" t="str">
        <f>O88</f>
        <v>Solarfields</v>
      </c>
      <c r="G83">
        <f>T88</f>
        <v>5.75</v>
      </c>
      <c r="H83">
        <v>1</v>
      </c>
      <c r="N83" s="48" t="s">
        <v>7072</v>
      </c>
      <c r="O83" s="48" t="s">
        <v>6928</v>
      </c>
      <c r="P83" s="47" t="s">
        <v>7073</v>
      </c>
      <c r="Q83" s="48" t="s">
        <v>5710</v>
      </c>
      <c r="R83" s="48"/>
      <c r="S83" s="44">
        <v>77000</v>
      </c>
      <c r="T83" s="48">
        <v>17</v>
      </c>
      <c r="U83" s="48"/>
      <c r="V83" s="48"/>
      <c r="W83" s="48"/>
      <c r="X83" s="48">
        <v>2019</v>
      </c>
      <c r="Y83" s="48"/>
    </row>
    <row r="84" spans="1:25" ht="15" customHeight="1">
      <c r="A84" t="str">
        <f>N89</f>
        <v>Zonnepark Aardbrandsven</v>
      </c>
      <c r="B84" s="41" t="s">
        <v>226</v>
      </c>
      <c r="C84" s="53" t="s">
        <v>196</v>
      </c>
      <c r="D84" t="s">
        <v>1</v>
      </c>
      <c r="E84">
        <f>2022-X89</f>
        <v>0</v>
      </c>
      <c r="F84" t="str">
        <f>O89</f>
        <v>Sunvest</v>
      </c>
      <c r="G84">
        <f>T89</f>
        <v>61</v>
      </c>
      <c r="H84">
        <v>1</v>
      </c>
      <c r="N84" s="48" t="s">
        <v>7074</v>
      </c>
      <c r="O84" s="48" t="s">
        <v>5940</v>
      </c>
      <c r="P84" s="47" t="s">
        <v>7075</v>
      </c>
      <c r="Q84" s="48" t="s">
        <v>5710</v>
      </c>
      <c r="R84" s="48">
        <v>60</v>
      </c>
      <c r="S84" s="44">
        <v>300000</v>
      </c>
      <c r="T84" s="48">
        <v>120</v>
      </c>
      <c r="U84" s="48"/>
      <c r="V84" s="44">
        <v>35000</v>
      </c>
      <c r="W84" s="48"/>
      <c r="X84" s="48">
        <v>2021</v>
      </c>
      <c r="Y84" s="46" t="s">
        <v>7076</v>
      </c>
    </row>
    <row r="85" spans="1:25" ht="15" customHeight="1">
      <c r="A85" t="str">
        <f>N90</f>
        <v>Zonnepark Armhoede</v>
      </c>
      <c r="B85" s="41" t="s">
        <v>226</v>
      </c>
      <c r="C85" s="53" t="s">
        <v>196</v>
      </c>
      <c r="D85" t="s">
        <v>1</v>
      </c>
      <c r="E85">
        <f>2022-X90</f>
        <v>2</v>
      </c>
      <c r="F85" t="str">
        <f>O90</f>
        <v>TPSolar</v>
      </c>
      <c r="G85">
        <f>T90</f>
        <v>9</v>
      </c>
      <c r="H85">
        <v>1</v>
      </c>
      <c r="N85" s="48" t="s">
        <v>7077</v>
      </c>
      <c r="O85" s="48" t="s">
        <v>5940</v>
      </c>
      <c r="P85" s="47" t="s">
        <v>7078</v>
      </c>
      <c r="Q85" s="48" t="s">
        <v>5710</v>
      </c>
      <c r="R85" s="48"/>
      <c r="S85" s="44">
        <v>37500</v>
      </c>
      <c r="T85" s="48">
        <v>10</v>
      </c>
      <c r="U85" s="48"/>
      <c r="V85" s="48"/>
      <c r="W85" s="48"/>
      <c r="X85" s="48">
        <v>2018</v>
      </c>
      <c r="Y85" s="48"/>
    </row>
    <row r="86" spans="1:25" ht="15" customHeight="1">
      <c r="A86" t="str">
        <f>N91</f>
        <v>Zonnepark Berkelweide</v>
      </c>
      <c r="B86" s="41" t="s">
        <v>226</v>
      </c>
      <c r="C86" s="53" t="s">
        <v>196</v>
      </c>
      <c r="D86" t="s">
        <v>1</v>
      </c>
      <c r="E86">
        <f>2022-X91</f>
        <v>2</v>
      </c>
      <c r="F86" t="str">
        <f>O91</f>
        <v>TPSolar</v>
      </c>
      <c r="G86">
        <f>T91</f>
        <v>9.5</v>
      </c>
      <c r="H86">
        <v>1</v>
      </c>
      <c r="N86" s="48" t="s">
        <v>7079</v>
      </c>
      <c r="O86" s="48"/>
      <c r="P86" s="47" t="s">
        <v>5948</v>
      </c>
      <c r="Q86" s="48" t="s">
        <v>5949</v>
      </c>
      <c r="R86" s="48"/>
      <c r="S86" s="44">
        <v>7000</v>
      </c>
      <c r="T86" s="48">
        <v>2.2000000000000002</v>
      </c>
      <c r="U86" s="48"/>
      <c r="V86" s="48"/>
      <c r="W86" s="48"/>
      <c r="X86" s="48">
        <v>2018</v>
      </c>
      <c r="Y86" s="48"/>
    </row>
    <row r="87" spans="1:25" ht="15" customHeight="1">
      <c r="A87" t="str">
        <f>N92</f>
        <v>Zonnedak Greenport Venlo</v>
      </c>
      <c r="B87" s="41" t="s">
        <v>226</v>
      </c>
      <c r="C87" s="53" t="s">
        <v>196</v>
      </c>
      <c r="D87" t="s">
        <v>1</v>
      </c>
      <c r="E87">
        <f>2022-X92</f>
        <v>4</v>
      </c>
      <c r="F87" t="str">
        <f>O92</f>
        <v>Kieszon</v>
      </c>
      <c r="G87">
        <f>T92</f>
        <v>7</v>
      </c>
      <c r="H87">
        <v>1</v>
      </c>
      <c r="N87" s="47" t="s">
        <v>7080</v>
      </c>
      <c r="O87" s="48"/>
      <c r="P87" s="47" t="s">
        <v>7081</v>
      </c>
      <c r="Q87" s="48" t="s">
        <v>5837</v>
      </c>
      <c r="R87" s="48"/>
      <c r="S87" s="44">
        <v>9200</v>
      </c>
      <c r="T87" s="48">
        <v>2.7</v>
      </c>
      <c r="U87" s="48"/>
      <c r="V87" s="48"/>
      <c r="W87" s="48"/>
      <c r="X87" s="48">
        <v>2018</v>
      </c>
      <c r="Y87" s="48"/>
    </row>
    <row r="88" spans="1:25" ht="15" customHeight="1">
      <c r="A88" t="str">
        <f>N93</f>
        <v>Zonnepark De Grift</v>
      </c>
      <c r="B88" s="41" t="s">
        <v>226</v>
      </c>
      <c r="C88" s="53" t="s">
        <v>196</v>
      </c>
      <c r="D88" t="s">
        <v>1</v>
      </c>
      <c r="E88">
        <f>2022-X93</f>
        <v>2</v>
      </c>
      <c r="F88" t="str">
        <f>O93</f>
        <v>WindpowerNijmegen</v>
      </c>
      <c r="G88">
        <f>T93</f>
        <v>4.7</v>
      </c>
      <c r="H88">
        <v>1</v>
      </c>
      <c r="N88" s="48" t="s">
        <v>7082</v>
      </c>
      <c r="O88" s="48" t="s">
        <v>5940</v>
      </c>
      <c r="P88" s="47" t="s">
        <v>7083</v>
      </c>
      <c r="Q88" s="48" t="s">
        <v>5714</v>
      </c>
      <c r="R88" s="48"/>
      <c r="S88" s="44">
        <v>18500</v>
      </c>
      <c r="T88" s="48">
        <v>5.75</v>
      </c>
      <c r="U88" s="48"/>
      <c r="V88" s="48"/>
      <c r="W88" s="48"/>
      <c r="X88" s="48">
        <v>2018</v>
      </c>
      <c r="Y88" s="48"/>
    </row>
    <row r="89" spans="1:25" ht="15" customHeight="1">
      <c r="A89" t="str">
        <f>N94</f>
        <v>Zonnepark Lanakerveld</v>
      </c>
      <c r="B89" s="41" t="s">
        <v>226</v>
      </c>
      <c r="C89" s="53" t="s">
        <v>196</v>
      </c>
      <c r="D89" t="s">
        <v>1</v>
      </c>
      <c r="E89">
        <f>2022-X94</f>
        <v>0</v>
      </c>
      <c r="F89" t="str">
        <f>O94</f>
        <v>Sunvest</v>
      </c>
      <c r="G89">
        <f>T94</f>
        <v>53.4</v>
      </c>
      <c r="H89">
        <v>1</v>
      </c>
      <c r="N89" s="48" t="s">
        <v>7084</v>
      </c>
      <c r="O89" s="48" t="s">
        <v>7029</v>
      </c>
      <c r="P89" s="47" t="s">
        <v>7085</v>
      </c>
      <c r="Q89" s="48" t="s">
        <v>7086</v>
      </c>
      <c r="R89" s="48">
        <v>50</v>
      </c>
      <c r="S89" s="48"/>
      <c r="T89" s="48">
        <v>61</v>
      </c>
      <c r="U89" s="48"/>
      <c r="V89" s="44">
        <v>20000</v>
      </c>
      <c r="W89" s="48"/>
      <c r="X89" s="48">
        <v>2022</v>
      </c>
      <c r="Y89" s="47" t="s">
        <v>5721</v>
      </c>
    </row>
    <row r="90" spans="1:25" ht="15" customHeight="1">
      <c r="A90" t="str">
        <f>N95</f>
        <v>Zonnepark Menterwolde</v>
      </c>
      <c r="B90" s="41" t="s">
        <v>226</v>
      </c>
      <c r="C90" s="53" t="s">
        <v>196</v>
      </c>
      <c r="D90" t="s">
        <v>1</v>
      </c>
      <c r="E90">
        <f>2022-X95</f>
        <v>3</v>
      </c>
      <c r="F90" t="str">
        <f>O95</f>
        <v>Sunvest</v>
      </c>
      <c r="G90">
        <f>T95</f>
        <v>56.1</v>
      </c>
      <c r="H90">
        <v>1</v>
      </c>
      <c r="N90" s="48" t="s">
        <v>7087</v>
      </c>
      <c r="O90" s="48" t="s">
        <v>6911</v>
      </c>
      <c r="P90" s="47" t="s">
        <v>6912</v>
      </c>
      <c r="Q90" s="48" t="s">
        <v>5753</v>
      </c>
      <c r="R90" s="48"/>
      <c r="S90" s="44">
        <v>23000</v>
      </c>
      <c r="T90" s="48">
        <v>9</v>
      </c>
      <c r="U90" s="48"/>
      <c r="V90" s="48"/>
      <c r="W90" s="48"/>
      <c r="X90" s="48">
        <v>2020</v>
      </c>
      <c r="Y90" s="48"/>
    </row>
    <row r="91" spans="1:25" ht="15" customHeight="1">
      <c r="A91" t="str">
        <f>N96</f>
        <v>Zonnepark Rondweg West</v>
      </c>
      <c r="B91" s="41" t="s">
        <v>226</v>
      </c>
      <c r="C91" s="53" t="s">
        <v>196</v>
      </c>
      <c r="D91" t="s">
        <v>1</v>
      </c>
      <c r="E91">
        <f>2022-X96</f>
        <v>2</v>
      </c>
      <c r="F91" t="str">
        <f>O96</f>
        <v>Lohan en Tolzon</v>
      </c>
      <c r="G91">
        <f>T96</f>
        <v>5</v>
      </c>
      <c r="H91">
        <v>1</v>
      </c>
      <c r="N91" s="48" t="s">
        <v>7088</v>
      </c>
      <c r="O91" s="48" t="s">
        <v>6911</v>
      </c>
      <c r="P91" s="47" t="s">
        <v>6912</v>
      </c>
      <c r="Q91" s="48" t="s">
        <v>5753</v>
      </c>
      <c r="R91" s="48"/>
      <c r="S91" s="44">
        <v>25000</v>
      </c>
      <c r="T91" s="48">
        <v>9.5</v>
      </c>
      <c r="U91" s="48"/>
      <c r="V91" s="48"/>
      <c r="W91" s="48"/>
      <c r="X91" s="48">
        <v>2020</v>
      </c>
      <c r="Y91" s="48"/>
    </row>
    <row r="92" spans="1:25" ht="15" customHeight="1">
      <c r="A92" t="str">
        <f>N97</f>
        <v>Zonnepark Overbetuwe</v>
      </c>
      <c r="B92" s="41" t="s">
        <v>226</v>
      </c>
      <c r="C92" s="53" t="s">
        <v>196</v>
      </c>
      <c r="D92" t="s">
        <v>1</v>
      </c>
      <c r="E92">
        <f>2022-X97</f>
        <v>0</v>
      </c>
      <c r="F92" t="str">
        <f>O97</f>
        <v>Sunvest</v>
      </c>
      <c r="G92">
        <f>T97</f>
        <v>80</v>
      </c>
      <c r="H92">
        <v>1</v>
      </c>
      <c r="N92" s="48" t="s">
        <v>7089</v>
      </c>
      <c r="O92" s="48" t="s">
        <v>5979</v>
      </c>
      <c r="P92" s="47" t="s">
        <v>5942</v>
      </c>
      <c r="Q92" s="48" t="s">
        <v>5943</v>
      </c>
      <c r="R92" s="48"/>
      <c r="S92" s="44">
        <v>28000</v>
      </c>
      <c r="T92" s="48">
        <v>7</v>
      </c>
      <c r="U92" s="48"/>
      <c r="V92" s="48"/>
      <c r="W92" s="48"/>
      <c r="X92" s="48">
        <v>2018</v>
      </c>
      <c r="Y92" s="48"/>
    </row>
    <row r="93" spans="1:25" ht="15" customHeight="1">
      <c r="A93" t="str">
        <f>N98</f>
        <v>Zonnepark Sas van Gent-Zuid</v>
      </c>
      <c r="B93" s="41" t="s">
        <v>226</v>
      </c>
      <c r="C93" s="53" t="s">
        <v>196</v>
      </c>
      <c r="D93" t="s">
        <v>1</v>
      </c>
      <c r="E93">
        <f>2022-X98</f>
        <v>1</v>
      </c>
      <c r="F93" t="str">
        <f>O98</f>
        <v>Shell</v>
      </c>
      <c r="G93">
        <f>T98</f>
        <v>30</v>
      </c>
      <c r="H93">
        <v>1</v>
      </c>
      <c r="N93" s="48" t="s">
        <v>7090</v>
      </c>
      <c r="O93" s="48" t="s">
        <v>7091</v>
      </c>
      <c r="P93" s="47" t="s">
        <v>7092</v>
      </c>
      <c r="Q93" s="48" t="s">
        <v>5753</v>
      </c>
      <c r="R93" s="48"/>
      <c r="S93" s="44">
        <v>17000</v>
      </c>
      <c r="T93" s="48">
        <v>4.7</v>
      </c>
      <c r="U93" s="48">
        <v>4.4000000000000004</v>
      </c>
      <c r="V93" s="44">
        <v>1250</v>
      </c>
      <c r="W93" s="48">
        <v>10.7</v>
      </c>
      <c r="X93" s="48">
        <v>2020</v>
      </c>
      <c r="Y93" s="47" t="s">
        <v>5724</v>
      </c>
    </row>
    <row r="94" spans="1:25" ht="15" customHeight="1">
      <c r="A94" t="str">
        <f>N99</f>
        <v>Zonnepark Winterswijk Arrisveldweg</v>
      </c>
      <c r="B94" s="41" t="s">
        <v>226</v>
      </c>
      <c r="C94" s="53" t="s">
        <v>196</v>
      </c>
      <c r="D94" t="s">
        <v>1</v>
      </c>
      <c r="E94">
        <f>2022-X99</f>
        <v>2</v>
      </c>
      <c r="F94" t="str">
        <f>O99</f>
        <v>Solarcentury</v>
      </c>
      <c r="G94">
        <f>T99</f>
        <v>7.8</v>
      </c>
      <c r="H94">
        <v>1</v>
      </c>
      <c r="N94" s="48" t="s">
        <v>7093</v>
      </c>
      <c r="O94" s="48" t="s">
        <v>7029</v>
      </c>
      <c r="P94" s="47" t="s">
        <v>7022</v>
      </c>
      <c r="Q94" s="48" t="s">
        <v>5943</v>
      </c>
      <c r="R94" s="48">
        <v>31</v>
      </c>
      <c r="S94" s="44">
        <v>135000</v>
      </c>
      <c r="T94" s="48">
        <v>53.4</v>
      </c>
      <c r="U94" s="48"/>
      <c r="V94" s="44">
        <v>20000</v>
      </c>
      <c r="W94" s="48"/>
      <c r="X94" s="48">
        <v>2022</v>
      </c>
      <c r="Y94" s="47" t="s">
        <v>5729</v>
      </c>
    </row>
    <row r="95" spans="1:25" ht="15" customHeight="1">
      <c r="A95" t="str">
        <f>N100</f>
        <v>Zonnepark Zeeland Solar</v>
      </c>
      <c r="B95" s="41" t="s">
        <v>226</v>
      </c>
      <c r="C95" s="53" t="s">
        <v>196</v>
      </c>
      <c r="D95" t="s">
        <v>1</v>
      </c>
      <c r="E95">
        <f>2022-X100</f>
        <v>4</v>
      </c>
      <c r="F95" t="str">
        <f>O100</f>
        <v>Zeeland Refinary</v>
      </c>
      <c r="G95">
        <f>T100</f>
        <v>11</v>
      </c>
      <c r="H95">
        <v>1</v>
      </c>
      <c r="N95" s="48" t="s">
        <v>7094</v>
      </c>
      <c r="O95" s="48" t="s">
        <v>7029</v>
      </c>
      <c r="P95" s="47" t="s">
        <v>7095</v>
      </c>
      <c r="Q95" s="48" t="s">
        <v>5714</v>
      </c>
      <c r="R95" s="48"/>
      <c r="S95" s="44">
        <v>215000</v>
      </c>
      <c r="T95" s="48">
        <v>56.1</v>
      </c>
      <c r="U95" s="48"/>
      <c r="V95" s="48"/>
      <c r="W95" s="48"/>
      <c r="X95" s="48">
        <v>2019</v>
      </c>
      <c r="Y95" s="48"/>
    </row>
    <row r="96" spans="1:25" ht="15" customHeight="1">
      <c r="A96" t="str">
        <f>N101</f>
        <v>Zonnepark Zuidbroek</v>
      </c>
      <c r="B96" s="41" t="s">
        <v>226</v>
      </c>
      <c r="C96" s="53" t="s">
        <v>196</v>
      </c>
      <c r="D96" t="s">
        <v>1</v>
      </c>
      <c r="E96">
        <f>2022-X101</f>
        <v>0</v>
      </c>
      <c r="F96" t="str">
        <f>O101</f>
        <v>Sunvest</v>
      </c>
      <c r="G96">
        <f>T101</f>
        <v>48</v>
      </c>
      <c r="H96">
        <v>1</v>
      </c>
      <c r="N96" s="48" t="s">
        <v>7096</v>
      </c>
      <c r="O96" s="48" t="s">
        <v>7097</v>
      </c>
      <c r="P96" s="47" t="s">
        <v>7098</v>
      </c>
      <c r="Q96" s="48" t="s">
        <v>5753</v>
      </c>
      <c r="R96" s="48">
        <v>8.9</v>
      </c>
      <c r="S96" s="44">
        <v>19000</v>
      </c>
      <c r="T96" s="48">
        <v>5</v>
      </c>
      <c r="U96" s="48"/>
      <c r="V96" s="44">
        <v>1400</v>
      </c>
      <c r="W96" s="48"/>
      <c r="X96" s="48">
        <v>2020</v>
      </c>
      <c r="Y96" s="46" t="s">
        <v>7099</v>
      </c>
    </row>
    <row r="97" spans="2:25" ht="15" customHeight="1">
      <c r="B97" s="41"/>
      <c r="N97" s="48" t="s">
        <v>7100</v>
      </c>
      <c r="O97" s="48" t="s">
        <v>7029</v>
      </c>
      <c r="P97" s="47" t="s">
        <v>7101</v>
      </c>
      <c r="Q97" s="48" t="s">
        <v>5753</v>
      </c>
      <c r="R97" s="48">
        <v>60</v>
      </c>
      <c r="S97" s="44">
        <v>120000</v>
      </c>
      <c r="T97" s="48">
        <v>80</v>
      </c>
      <c r="U97" s="48"/>
      <c r="V97" s="44">
        <v>15000</v>
      </c>
      <c r="W97" s="48"/>
      <c r="X97" s="48">
        <v>2022</v>
      </c>
      <c r="Y97" s="47" t="s">
        <v>5751</v>
      </c>
    </row>
    <row r="98" spans="2:25" ht="60">
      <c r="B98" s="41"/>
      <c r="N98" s="48" t="s">
        <v>7102</v>
      </c>
      <c r="O98" s="48" t="s">
        <v>5899</v>
      </c>
      <c r="P98" s="47" t="s">
        <v>7103</v>
      </c>
      <c r="Q98" s="48" t="s">
        <v>5731</v>
      </c>
      <c r="R98" s="48">
        <v>24</v>
      </c>
      <c r="S98" s="44">
        <v>55000</v>
      </c>
      <c r="T98" s="48">
        <v>30</v>
      </c>
      <c r="U98" s="48"/>
      <c r="V98" s="48"/>
      <c r="W98" s="48"/>
      <c r="X98" s="72">
        <v>2021</v>
      </c>
      <c r="Y98" s="48"/>
    </row>
    <row r="99" spans="2:25" ht="90">
      <c r="B99" s="41"/>
      <c r="N99" s="48" t="s">
        <v>7104</v>
      </c>
      <c r="O99" s="48" t="s">
        <v>6960</v>
      </c>
      <c r="P99" s="47" t="s">
        <v>7098</v>
      </c>
      <c r="Q99" s="48" t="s">
        <v>5753</v>
      </c>
      <c r="R99" s="48">
        <v>7.2</v>
      </c>
      <c r="S99" s="44">
        <v>26000</v>
      </c>
      <c r="T99" s="48">
        <v>7.8</v>
      </c>
      <c r="U99" s="48"/>
      <c r="V99" s="44">
        <v>2000</v>
      </c>
      <c r="W99" s="48"/>
      <c r="X99" s="48">
        <v>2020</v>
      </c>
      <c r="Y99" s="47" t="s">
        <v>5755</v>
      </c>
    </row>
    <row r="100" spans="2:25" ht="60">
      <c r="B100" s="41"/>
      <c r="N100" s="48" t="s">
        <v>7105</v>
      </c>
      <c r="O100" s="47" t="s">
        <v>7106</v>
      </c>
      <c r="P100" s="47" t="s">
        <v>7107</v>
      </c>
      <c r="Q100" s="48" t="s">
        <v>5731</v>
      </c>
      <c r="R100" s="48"/>
      <c r="S100" s="44">
        <v>28500</v>
      </c>
      <c r="T100" s="48">
        <v>11</v>
      </c>
      <c r="U100" s="48"/>
      <c r="V100" s="48"/>
      <c r="W100" s="48"/>
      <c r="X100" s="48">
        <v>2018</v>
      </c>
      <c r="Y100" s="48"/>
    </row>
    <row r="101" spans="2:25" ht="60">
      <c r="B101" s="41"/>
      <c r="C101" s="53"/>
      <c r="N101" s="48" t="s">
        <v>7108</v>
      </c>
      <c r="O101" s="48" t="s">
        <v>7029</v>
      </c>
      <c r="P101" s="47" t="s">
        <v>7109</v>
      </c>
      <c r="Q101" s="48" t="s">
        <v>5714</v>
      </c>
      <c r="R101" s="48">
        <v>39</v>
      </c>
      <c r="S101" s="44">
        <v>120000</v>
      </c>
      <c r="T101" s="48">
        <v>48</v>
      </c>
      <c r="U101" s="48"/>
      <c r="V101" s="44">
        <v>15000</v>
      </c>
      <c r="W101" s="48"/>
      <c r="X101" s="48">
        <v>2022</v>
      </c>
      <c r="Y101" s="47" t="s">
        <v>7110</v>
      </c>
    </row>
    <row r="102" spans="2:25">
      <c r="B102" s="41"/>
      <c r="C102" s="53"/>
    </row>
    <row r="103" spans="2:25">
      <c r="B103" s="41"/>
      <c r="C103" s="53"/>
    </row>
    <row r="104" spans="2:25">
      <c r="B104" s="41"/>
      <c r="C104" s="53"/>
    </row>
    <row r="105" spans="2:25">
      <c r="B105" s="41"/>
      <c r="C105" s="53"/>
    </row>
    <row r="106" spans="2:25">
      <c r="B106" s="41"/>
      <c r="C106" s="53"/>
    </row>
    <row r="107" spans="2:25">
      <c r="B107" s="41"/>
      <c r="C107" s="53"/>
    </row>
    <row r="108" spans="2:25">
      <c r="B108" s="41"/>
      <c r="C108" s="53"/>
    </row>
    <row r="109" spans="2:25">
      <c r="B109" s="41"/>
      <c r="C109" s="53"/>
    </row>
    <row r="110" spans="2:25">
      <c r="B110" s="41"/>
      <c r="C110" s="53"/>
    </row>
    <row r="111" spans="2:25">
      <c r="B111" s="41"/>
      <c r="C111" s="53"/>
    </row>
    <row r="112" spans="2:25">
      <c r="B112" s="41"/>
      <c r="C112" s="53"/>
    </row>
    <row r="113" spans="2:3">
      <c r="B113" s="41"/>
      <c r="C113" s="53"/>
    </row>
    <row r="114" spans="2:3">
      <c r="B114" s="41"/>
      <c r="C114" s="53"/>
    </row>
    <row r="115" spans="2:3">
      <c r="B115" s="41"/>
      <c r="C115" s="53"/>
    </row>
    <row r="116" spans="2:3">
      <c r="B116" s="41"/>
      <c r="C116" s="53"/>
    </row>
    <row r="117" spans="2:3">
      <c r="B117" s="41"/>
      <c r="C117" s="53"/>
    </row>
    <row r="118" spans="2:3">
      <c r="B118" s="41"/>
      <c r="C118" s="53"/>
    </row>
    <row r="119" spans="2:3">
      <c r="B119" s="41"/>
      <c r="C119" s="53"/>
    </row>
    <row r="120" spans="2:3">
      <c r="B120" s="41"/>
      <c r="C120" s="53"/>
    </row>
    <row r="121" spans="2:3">
      <c r="B121" s="41"/>
      <c r="C121" s="53"/>
    </row>
    <row r="122" spans="2:3">
      <c r="B122" s="41"/>
      <c r="C122" s="53"/>
    </row>
    <row r="123" spans="2:3">
      <c r="B123" s="41"/>
      <c r="C123" s="53"/>
    </row>
    <row r="124" spans="2:3">
      <c r="B124" s="41"/>
      <c r="C124" s="53"/>
    </row>
    <row r="125" spans="2:3">
      <c r="B125" s="41"/>
      <c r="C125" s="53"/>
    </row>
    <row r="126" spans="2:3">
      <c r="B126" s="41"/>
      <c r="C126" s="53"/>
    </row>
    <row r="127" spans="2:3">
      <c r="B127" s="41"/>
      <c r="C127" s="53"/>
    </row>
    <row r="128" spans="2:3">
      <c r="B128" s="41"/>
      <c r="C128" s="53"/>
    </row>
    <row r="129" spans="2:3">
      <c r="B129" s="41"/>
      <c r="C129" s="53"/>
    </row>
    <row r="130" spans="2:3">
      <c r="B130" s="41"/>
      <c r="C130" s="53"/>
    </row>
    <row r="131" spans="2:3">
      <c r="B131" s="41"/>
      <c r="C131" s="53"/>
    </row>
    <row r="132" spans="2:3">
      <c r="B132" s="41"/>
      <c r="C132" s="53"/>
    </row>
    <row r="133" spans="2:3">
      <c r="B133" s="41"/>
      <c r="C133" s="53"/>
    </row>
    <row r="134" spans="2:3">
      <c r="B134" s="41"/>
      <c r="C134" s="53"/>
    </row>
    <row r="135" spans="2:3">
      <c r="B135" s="41"/>
      <c r="C135" s="53"/>
    </row>
    <row r="136" spans="2:3">
      <c r="B136" s="41"/>
      <c r="C136" s="53"/>
    </row>
    <row r="137" spans="2:3">
      <c r="B137" s="41"/>
      <c r="C137" s="53"/>
    </row>
    <row r="138" spans="2:3">
      <c r="B138" s="41"/>
      <c r="C138" s="53"/>
    </row>
    <row r="139" spans="2:3">
      <c r="B139" s="41"/>
      <c r="C139" s="53"/>
    </row>
    <row r="140" spans="2:3">
      <c r="B140" s="41"/>
      <c r="C140" s="53"/>
    </row>
    <row r="141" spans="2:3">
      <c r="B141" s="41"/>
      <c r="C141" s="53"/>
    </row>
    <row r="142" spans="2:3">
      <c r="B142" s="41"/>
      <c r="C142" s="53"/>
    </row>
    <row r="143" spans="2:3">
      <c r="B143" s="41"/>
      <c r="C143" s="53"/>
    </row>
    <row r="144" spans="2:3">
      <c r="B144" s="41"/>
      <c r="C144" s="53"/>
    </row>
    <row r="145" spans="2:3">
      <c r="B145" s="41"/>
      <c r="C145" s="53"/>
    </row>
    <row r="146" spans="2:3">
      <c r="B146" s="41"/>
      <c r="C146" s="53"/>
    </row>
    <row r="147" spans="2:3">
      <c r="B147" s="41"/>
      <c r="C147" s="53"/>
    </row>
    <row r="148" spans="2:3">
      <c r="B148" s="41"/>
      <c r="C148" s="53"/>
    </row>
    <row r="149" spans="2:3">
      <c r="B149" s="41"/>
      <c r="C149" s="53"/>
    </row>
    <row r="150" spans="2:3">
      <c r="B150" s="41"/>
      <c r="C150" s="53"/>
    </row>
  </sheetData>
  <mergeCells count="6">
    <mergeCell ref="N1:N5"/>
    <mergeCell ref="O1:O5"/>
    <mergeCell ref="P1:P5"/>
    <mergeCell ref="Q1:Q5"/>
    <mergeCell ref="X1:X5"/>
    <mergeCell ref="Y1:Y5"/>
  </mergeCells>
  <hyperlinks>
    <hyperlink ref="W1" r:id="rId1" tooltip="Capaciteitsfactor" display="https://nl.wikipedia.org/wiki/Capaciteitsfactor" xr:uid="{B3F50CA1-1B0D-416C-BFC2-1057FE8D3059}"/>
    <hyperlink ref="P6" r:id="rId2" tooltip="Marum (dorp)" display="https://nl.wikipedia.org/wiki/Marum_(dorp)" xr:uid="{30EB4538-1A45-4BD7-9AC8-9A7C7CB87C5C}"/>
    <hyperlink ref="Y6" r:id="rId3" location="cite_note-1" display="https://nl.wikipedia.org/wiki/Lijst_van_zonne-energie-installaties_in_Nederland - cite_note-1" xr:uid="{7206009E-B9DB-4718-B760-721752CF249C}"/>
    <hyperlink ref="P7" r:id="rId4" tooltip="Lochem (stad)" display="https://nl.wikipedia.org/wiki/Lochem_(stad)" xr:uid="{B993E257-6DFA-4F81-A084-9D31DC2FC283}"/>
    <hyperlink ref="Y7" r:id="rId5" location="cite_note-2" display="https://nl.wikipedia.org/wiki/Lijst_van_zonne-energie-installaties_in_Nederland - cite_note-2" xr:uid="{D5545D00-F245-493D-B6AE-963DE2F7ACA0}"/>
    <hyperlink ref="P8" r:id="rId6" tooltip="Alkmaar" display="https://nl.wikipedia.org/wiki/Alkmaar" xr:uid="{C26AB8C2-BE55-4934-AFF7-66BB8443BBA0}"/>
    <hyperlink ref="N9" r:id="rId7" tooltip="Bol.com" display="https://nl.wikipedia.org/wiki/Bol.com" xr:uid="{00F6D401-0DFA-40F9-8794-CD0F1F404238}"/>
    <hyperlink ref="O9" r:id="rId8" tooltip="Eneco" display="https://nl.wikipedia.org/wiki/Eneco" xr:uid="{A503D9FA-32D8-4EB4-B332-A0881FB49A86}"/>
    <hyperlink ref="P9" r:id="rId9" tooltip="Waalwijk (stad)" display="https://nl.wikipedia.org/wiki/Waalwijk_(stad)" xr:uid="{5A732A61-F755-4FE0-89A3-6BB8B4747941}"/>
    <hyperlink ref="Y9" r:id="rId10" location="cite_note-4" display="https://nl.wikipedia.org/wiki/Lijst_van_zonne-energie-installaties_in_Nederland - cite_note-4" xr:uid="{32C86EE8-8460-4617-A5A4-B59F7116A3D2}"/>
    <hyperlink ref="O11" r:id="rId11" tooltip="Eneco" display="https://nl.wikipedia.org/wiki/Eneco" xr:uid="{FD081781-4151-4426-A29E-DB8CBC0875E3}"/>
    <hyperlink ref="P11" r:id="rId12" tooltip="Waalwijk (stad)" display="https://nl.wikipedia.org/wiki/Waalwijk_(stad)" xr:uid="{B1518545-272E-4A55-B9E5-754DFC83B42C}"/>
    <hyperlink ref="N12" r:id="rId13" tooltip="Energiepark Haringvliet Zuid" display="https://nl.wikipedia.org/wiki/Energiepark_Haringvliet_Zuid" xr:uid="{1BA0CA4C-ED29-4E2F-BD47-2311E5E9022D}"/>
    <hyperlink ref="P12" r:id="rId14" tooltip="Haringvliet (Rotterdam)" display="https://nl.wikipedia.org/wiki/Haringvliet_(Rotterdam)" xr:uid="{A9F9ACC0-4DD5-4E3A-ADD6-FBE2DCEA5CD8}"/>
    <hyperlink ref="P13" r:id="rId15" tooltip="Zutphen (stad)" display="https://nl.wikipedia.org/wiki/Zutphen_(stad)" xr:uid="{1D00C14B-58E0-4B81-9BD7-8E0917EEC009}"/>
    <hyperlink ref="Y13" r:id="rId16" location="cite_note-6" display="https://nl.wikipedia.org/wiki/Lijst_van_zonne-energie-installaties_in_Nederland - cite_note-6" xr:uid="{84A06F59-095F-4B79-AD7E-6FB7FF6ED229}"/>
    <hyperlink ref="P14" r:id="rId17" tooltip="Wolvega" display="https://nl.wikipedia.org/wiki/Wolvega" xr:uid="{6561DC31-A286-4964-85B7-41B3E10FEF41}"/>
    <hyperlink ref="P15" r:id="rId18" tooltip="Franeker" display="https://nl.wikipedia.org/wiki/Franeker" xr:uid="{F427B21F-098F-450C-A654-F556D8793796}"/>
    <hyperlink ref="P16" r:id="rId19" tooltip="Eindhoven" display="https://nl.wikipedia.org/wiki/Eindhoven" xr:uid="{6AC5FDEB-56B5-41FB-87F5-922CF578DB03}"/>
    <hyperlink ref="Y16" r:id="rId20" location="cite_note-7" display="https://nl.wikipedia.org/wiki/Lijst_van_zonne-energie-installaties_in_Nederland - cite_note-7" xr:uid="{F1AD38F1-9398-4410-AB02-7A3CC95B9779}"/>
    <hyperlink ref="P18" r:id="rId21" tooltip="Azewijn" display="https://nl.wikipedia.org/wiki/Azewijn" xr:uid="{29433E60-7A2F-485C-9666-7BF10EF9BD65}"/>
    <hyperlink ref="P20" r:id="rId22" tooltip="Den Haag" display="https://nl.wikipedia.org/wiki/Den_Haag" xr:uid="{861D3B86-4EDF-449A-BD37-46805A8E8E71}"/>
    <hyperlink ref="P21" r:id="rId23" tooltip="Hoofddorp" display="https://nl.wikipedia.org/wiki/Hoofddorp" xr:uid="{291F5145-1BBF-4173-A41A-925D9AD960C2}"/>
    <hyperlink ref="P22" r:id="rId24" tooltip="Zutphen (stad)" display="https://nl.wikipedia.org/wiki/Zutphen_(stad)" xr:uid="{E31EEC2A-5E17-49A4-8775-F9EB057B3321}"/>
    <hyperlink ref="N23" r:id="rId25" tooltip="SnowWorld (bedrijf)" display="https://nl.wikipedia.org/wiki/SnowWorld_(bedrijf)" xr:uid="{D22CCE9F-2AF5-454F-940C-A897CA77AB91}"/>
    <hyperlink ref="P23" r:id="rId26" tooltip="Landgraaf (gemeente)" display="https://nl.wikipedia.org/wiki/Landgraaf_(gemeente)" xr:uid="{B5D4A2A4-787E-4D8C-9881-507EB93D3CAF}"/>
    <hyperlink ref="N24" r:id="rId27" tooltip="SnowWorld (bedrijf)" display="https://nl.wikipedia.org/wiki/SnowWorld_(bedrijf)" xr:uid="{2C6EECB7-3B1A-4CBA-BC4F-E0F232AC482A}"/>
    <hyperlink ref="P24" r:id="rId28" tooltip="Zoetermeer" display="https://nl.wikipedia.org/wiki/Zoetermeer" xr:uid="{54D3CF73-B6DA-45CA-8740-AB45B836C4B9}"/>
    <hyperlink ref="P25" r:id="rId29" tooltip="Delfzijl" display="https://nl.wikipedia.org/wiki/Delfzijl" xr:uid="{080A65F7-4113-4618-BC8F-2EF99227C432}"/>
    <hyperlink ref="N26" r:id="rId30" tooltip="Tata Steel" display="https://nl.wikipedia.org/wiki/Tata_Steel" xr:uid="{EF02792E-D749-4206-AE7B-7B325B315056}"/>
    <hyperlink ref="P26" r:id="rId31" tooltip="IJmuiden" display="https://nl.wikipedia.org/wiki/IJmuiden" xr:uid="{0059D5F5-9F5F-4506-A0D1-6BDBDD5E559B}"/>
    <hyperlink ref="P27" r:id="rId32" tooltip="Hengelo (Overijssel)" display="https://nl.wikipedia.org/wiki/Hengelo_(Overijssel)" xr:uid="{0C1E5780-4966-433F-9B88-B41E15543D08}"/>
    <hyperlink ref="N28" r:id="rId33" tooltip="Wehkamp" display="https://nl.wikipedia.org/wiki/Wehkamp" xr:uid="{6A13AA01-F015-434D-842F-916A36E011D5}"/>
    <hyperlink ref="P28" r:id="rId34" tooltip="Zwolle" display="https://nl.wikipedia.org/wiki/Zwolle" xr:uid="{A208F245-7608-4D1F-B5E9-74FDC2814FE1}"/>
    <hyperlink ref="P29" r:id="rId35" tooltip="Breda" display="https://nl.wikipedia.org/wiki/Breda" xr:uid="{02781453-5DEC-442C-9BD3-901BFB31EB8D}"/>
    <hyperlink ref="P30" r:id="rId36" tooltip="Ameland" display="https://nl.wikipedia.org/wiki/Ameland" xr:uid="{7B679822-0328-4878-BB64-51DEB81D89C6}"/>
    <hyperlink ref="N31" r:id="rId37" tooltip="Zonnepark Appelscha" display="https://nl.wikipedia.org/wiki/Zonnepark_Appelscha" xr:uid="{F4244544-5BB5-4DC0-880E-36737CE1D756}"/>
    <hyperlink ref="P31" r:id="rId38" tooltip="Appelscha" display="https://nl.wikipedia.org/wiki/Appelscha" xr:uid="{7F65EBA5-1982-43FC-AE5E-E80D9996F24D}"/>
    <hyperlink ref="P32" r:id="rId39" tooltip="Geldermalsen (plaats)" display="https://nl.wikipedia.org/wiki/Geldermalsen_(plaats)" xr:uid="{3BB5639B-3653-4684-86F2-D79784C41E84}"/>
    <hyperlink ref="P33" r:id="rId40" tooltip="Budel" display="https://nl.wikipedia.org/wiki/Budel" xr:uid="{9EAE67F6-0869-40E7-ACB2-5BE3C876B05A}"/>
    <hyperlink ref="N34" r:id="rId41" tooltip="Zonnepark Buinerveen" display="https://nl.wikipedia.org/wiki/Zonnepark_Buinerveen" xr:uid="{0D0F7105-D091-4EA3-8D33-1BDAB0C5F90D}"/>
    <hyperlink ref="P34" r:id="rId42" tooltip="Buinerveen" display="https://nl.wikipedia.org/wiki/Buinerveen" xr:uid="{B4D7DF79-7B24-4C9F-A975-68901F600E8F}"/>
    <hyperlink ref="P35" r:id="rId43" tooltip="Donkerbroek" display="https://nl.wikipedia.org/wiki/Donkerbroek" xr:uid="{1E6072DB-8FFF-4138-AE78-5CC85DE68F97}"/>
    <hyperlink ref="N36" r:id="rId44" tooltip="Zonnepark Groningen Woldjerspoor" display="https://nl.wikipedia.org/wiki/Zonnepark_Groningen_Woldjerspoor" xr:uid="{C3CB3638-61AF-4F64-B9EA-6EA9B8B865DE}"/>
    <hyperlink ref="P36" r:id="rId45" tooltip="Groningen (gemeente)" display="https://nl.wikipedia.org/wiki/Groningen_(gemeente)" xr:uid="{EB6B8116-1F1A-4281-AAF1-829FAC5DA08A}"/>
    <hyperlink ref="P37" r:id="rId46" tooltip="Harlingen (stad)" display="https://nl.wikipedia.org/wiki/Harlingen_(stad)" xr:uid="{D0610DBB-7EBC-489B-93A3-29823A410803}"/>
    <hyperlink ref="N38" r:id="rId47" tooltip="Zonnepark Haulerwijk" display="https://nl.wikipedia.org/wiki/Zonnepark_Haulerwijk" xr:uid="{382A13A8-5B61-4B09-9656-5B3FBEB5F77B}"/>
    <hyperlink ref="P38" r:id="rId48" tooltip="Haulerwijk" display="https://nl.wikipedia.org/wiki/Haulerwijk" xr:uid="{C876F537-7CAA-4876-99F3-CE81FE289846}"/>
    <hyperlink ref="N39" r:id="rId49" tooltip="Zonnepark TT Assen" display="https://nl.wikipedia.org/wiki/Zonnepark_TT_Assen" xr:uid="{15389439-80C5-4971-A642-189B51DAE5F8}"/>
    <hyperlink ref="P39" r:id="rId50" tooltip="Assen" display="https://nl.wikipedia.org/wiki/Assen" xr:uid="{2102BBD1-27C5-4C25-A281-565E63756B70}"/>
    <hyperlink ref="N40" r:id="rId51" tooltip="Zonnepark Tweede Exloërmond" display="https://nl.wikipedia.org/wiki/Zonnepark_Tweede_Exlo%C3%ABrmond" xr:uid="{4296AF62-033E-4DD1-B480-01B67FB369B5}"/>
    <hyperlink ref="P40" r:id="rId52" tooltip="Tweede Exloërmond" display="https://nl.wikipedia.org/wiki/Tweede_Exlo%C3%ABrmond" xr:uid="{5032C805-F53E-4C4B-8B94-767EAAA7CCCD}"/>
    <hyperlink ref="N41" r:id="rId53" tooltip="Zonnepark Lange Runde" display="https://nl.wikipedia.org/wiki/Zonnepark_Lange_Runde" xr:uid="{AA096504-2219-4B51-A9A0-167563CC051A}"/>
    <hyperlink ref="P41" r:id="rId54" tooltip="Emmen (Drenthe)" display="https://nl.wikipedia.org/wiki/Emmen_(Drenthe)" xr:uid="{343962DE-F5D9-4C09-97A2-8840A8E6FD72}"/>
    <hyperlink ref="P42" r:id="rId55" tooltip="Ouddorp" display="https://nl.wikipedia.org/wiki/Ouddorp" xr:uid="{EE60EEAD-1DA9-447D-BEA8-A2D9F60CBB2C}"/>
    <hyperlink ref="P43" r:id="rId56" tooltip="Zwolle" display="https://nl.wikipedia.org/wiki/Zwolle" xr:uid="{4BC5FB81-12A8-4166-AA8E-C66943EE0220}"/>
    <hyperlink ref="P44" r:id="rId57" tooltip="Heerhugowaard" display="https://nl.wikipedia.org/wiki/Heerhugowaard" xr:uid="{F06FC8A6-80E7-4691-A8F5-018567DECAAC}"/>
    <hyperlink ref="P45" r:id="rId58" tooltip="Veendam (plaats)" display="https://nl.wikipedia.org/wiki/Veendam_(plaats)" xr:uid="{6D79DABF-5C28-4B65-854D-CDFCE4C67F71}"/>
    <hyperlink ref="P46" r:id="rId59" tooltip="Uden (plaats)" display="https://nl.wikipedia.org/wiki/Uden_(plaats)" xr:uid="{D1D1F3D5-20BE-4C54-932E-9C54D5112917}"/>
    <hyperlink ref="P47" r:id="rId60" tooltip="Appelscha" display="https://nl.wikipedia.org/wiki/Appelscha" xr:uid="{2757FD95-07BB-4574-ADBC-9CBC1EF1E5DF}"/>
    <hyperlink ref="P48" r:id="rId61" tooltip="Bergum" display="https://nl.wikipedia.org/wiki/Bergum" xr:uid="{3C057C78-3450-423E-8313-E1406D72F283}"/>
    <hyperlink ref="P50" r:id="rId62" tooltip="Eemnes" display="https://nl.wikipedia.org/wiki/Eemnes" xr:uid="{6A939403-0126-42B8-9FF3-E2A3ED399943}"/>
    <hyperlink ref="P51" r:id="rId63" tooltip="Groenlo" display="https://nl.wikipedia.org/wiki/Groenlo" xr:uid="{FC0D509D-B294-4079-B567-130FCF54B611}"/>
    <hyperlink ref="P52" r:id="rId64" tooltip="Geleen" display="https://nl.wikipedia.org/wiki/Geleen" xr:uid="{D93CDB0B-DFBE-412E-AC31-A64DF73CE1C7}"/>
    <hyperlink ref="P54" r:id="rId65" tooltip="Vriezenveen" display="https://nl.wikipedia.org/wiki/Vriezenveen" xr:uid="{462A6FFC-B891-42FF-90FA-F0EAD06AE775}"/>
    <hyperlink ref="Y54" r:id="rId66" location="cite_note-12" display="https://nl.wikipedia.org/wiki/Lijst_van_zonne-energie-installaties_in_Nederland - cite_note-12" xr:uid="{EB72DA83-A929-4643-AE8A-6A779D478BE9}"/>
    <hyperlink ref="P55" r:id="rId67" tooltip="Ooltgensplaat" display="https://nl.wikipedia.org/wiki/Ooltgensplaat" xr:uid="{678C3DBD-4435-4EF0-A14E-D9B5F241CB28}"/>
    <hyperlink ref="P57" r:id="rId68" tooltip="Dordrecht" display="https://nl.wikipedia.org/wiki/Dordrecht" xr:uid="{46925054-A552-4E06-B8A4-6D92E69E6F67}"/>
    <hyperlink ref="P58" r:id="rId69" tooltip="Deurne (Noord-Brabant)" display="https://nl.wikipedia.org/wiki/Deurne_(Noord-Brabant)" xr:uid="{1E503FB0-81BB-4FFE-9E4A-1605BA2DABEA}"/>
    <hyperlink ref="P60" r:id="rId70" tooltip="Nieuw-Dordrecht" display="https://nl.wikipedia.org/wiki/Nieuw-Dordrecht" xr:uid="{7439FEEC-A02C-4EE3-9158-7DAFE8C058D6}"/>
    <hyperlink ref="P62" r:id="rId71" tooltip="Maastricht" display="https://nl.wikipedia.org/wiki/Maastricht" xr:uid="{D9ED4F0F-0589-485E-821A-0129CEB5C13B}"/>
    <hyperlink ref="Y62" r:id="rId72" location="cite_note-13" display="https://nl.wikipedia.org/wiki/Lijst_van_zonne-energie-installaties_in_Nederland - cite_note-13" xr:uid="{9DAE2EEF-13B9-4D02-AB35-2319DFD216D7}"/>
    <hyperlink ref="P64" r:id="rId73" tooltip="Muntendam" display="https://nl.wikipedia.org/wiki/Muntendam" xr:uid="{4BFFFFCC-8A8C-48A9-A490-FAB4D024BCCE}"/>
    <hyperlink ref="Y64" r:id="rId74" location="cite_note-14" display="https://nl.wikipedia.org/wiki/Lijst_van_zonne-energie-installaties_in_Nederland - cite_note-14" xr:uid="{66864A64-3020-420E-A7E0-66578BBFF495}"/>
    <hyperlink ref="P67" r:id="rId75" tooltip="Vlagtwedde (dorp)" display="https://nl.wikipedia.org/wiki/Vlagtwedde_(dorp)" xr:uid="{B730076F-B859-41EF-A19B-68DC1D3DE613}"/>
    <hyperlink ref="Y67" r:id="rId76" location="cite_note-17" display="https://nl.wikipedia.org/wiki/Lijst_van_zonne-energie-installaties_in_Nederland - cite_note-17" xr:uid="{2E76C39D-E8A7-4241-9095-C224DBD87999}"/>
    <hyperlink ref="P69" r:id="rId77" tooltip="Middenmeer (Hollands Kroon)" display="https://nl.wikipedia.org/wiki/Middenmeer_(Hollands_Kroon)" xr:uid="{6E57A9F2-B56D-4A5F-AC02-65AA7DB2C3D2}"/>
    <hyperlink ref="Y69" r:id="rId78" location="cite_note-18" display="https://nl.wikipedia.org/wiki/Lijst_van_zonne-energie-installaties_in_Nederland - cite_note-18" xr:uid="{35C48A6E-A4F2-4012-9F62-586F48F71EC8}"/>
    <hyperlink ref="P70" r:id="rId79" tooltip="Emmeloord" display="https://nl.wikipedia.org/wiki/Emmeloord" xr:uid="{F17EEA84-B0DB-40F8-BC0F-1B687E256068}"/>
    <hyperlink ref="P73" r:id="rId80" tooltip="Beltrum" display="https://nl.wikipedia.org/wiki/Beltrum" xr:uid="{DCC1A1D4-8376-4705-90EF-8FE76F49B37E}"/>
    <hyperlink ref="Y73" r:id="rId81" location="cite_note-21" display="https://nl.wikipedia.org/wiki/Lijst_van_zonne-energie-installaties_in_Nederland - cite_note-21" xr:uid="{90DCC834-87B5-42C6-BF49-1D136C6F4DFD}"/>
    <hyperlink ref="P74" r:id="rId82" tooltip="Bergerden" display="https://nl.wikipedia.org/wiki/Bergerden" xr:uid="{71800E0C-DF19-4822-A3D2-83A14E1C39D5}"/>
    <hyperlink ref="P75" r:id="rId83" tooltip="Waalwijk (stad)" display="https://nl.wikipedia.org/wiki/Waalwijk_(stad)" xr:uid="{2B88BEDA-A037-49CD-9B1B-AB2BF9EA76A6}"/>
    <hyperlink ref="Y75" r:id="rId84" location="cite_note-22" display="https://nl.wikipedia.org/wiki/Lijst_van_zonne-energie-installaties_in_Nederland - cite_note-22" xr:uid="{4CA0A4D0-4660-4EEE-A640-412588126B10}"/>
    <hyperlink ref="P76" r:id="rId85" tooltip="Delfzijl" display="https://nl.wikipedia.org/wiki/Delfzijl" xr:uid="{3A474D35-84C8-45A8-A8C6-7E84BED12988}"/>
    <hyperlink ref="P77" r:id="rId86" tooltip="Den Helder" display="https://nl.wikipedia.org/wiki/Den_Helder" xr:uid="{5DE2F027-3F96-4E68-B31A-02FDEB97ACA8}"/>
    <hyperlink ref="P78" r:id="rId87" tooltip="Den Helder" display="https://nl.wikipedia.org/wiki/Den_Helder" xr:uid="{53C655AA-1AC8-4CDA-84C5-42153777B852}"/>
    <hyperlink ref="Y78" r:id="rId88" location="cite_note-:0-23" display="https://nl.wikipedia.org/wiki/Lijst_van_zonne-energie-installaties_in_Nederland - cite_note-:0-23" xr:uid="{F6842B22-0370-4E1D-BDF1-9CEE9536F983}"/>
    <hyperlink ref="P79" r:id="rId89" tooltip="Zaandam" display="https://nl.wikipedia.org/wiki/Zaandam" xr:uid="{20D359AB-5F54-48C3-BEC2-019A9392C1A2}"/>
    <hyperlink ref="Y79" r:id="rId90" location="cite_note-25" display="https://nl.wikipedia.org/wiki/Lijst_van_zonne-energie-installaties_in_Nederland - cite_note-25" xr:uid="{6D23719E-A311-4E07-ADF4-F6EBA904F53F}"/>
    <hyperlink ref="P80" r:id="rId91" tooltip="Tilburg" display="https://nl.wikipedia.org/wiki/Tilburg" xr:uid="{9F4737CE-BB21-47A8-A18C-E74ADBF94EF7}"/>
    <hyperlink ref="P81" r:id="rId92" tooltip="Achtkarspelen" display="https://nl.wikipedia.org/wiki/Achtkarspelen" xr:uid="{455FC63A-6C30-4B66-8A36-A29072DCC0CF}"/>
    <hyperlink ref="P82" r:id="rId93" tooltip="Venray (plaats)" display="https://nl.wikipedia.org/wiki/Venray_(plaats)" xr:uid="{08A04A47-441B-4565-BBF5-007639E881CB}"/>
    <hyperlink ref="P83" r:id="rId94" tooltip="Eelde" display="https://nl.wikipedia.org/wiki/Eelde" xr:uid="{BE6CC15B-D943-4997-BB7F-CDF99D82ED45}"/>
    <hyperlink ref="P84" r:id="rId95" tooltip="Nieuw-Buinen" display="https://nl.wikipedia.org/wiki/Nieuw-Buinen" xr:uid="{18790157-7B9D-41A8-8D2E-91B16DEDE729}"/>
    <hyperlink ref="P85" r:id="rId96" tooltip="Coevorden" display="https://nl.wikipedia.org/wiki/Coevorden" xr:uid="{F26D3BA6-A249-4D71-B00E-ACA12270EE72}"/>
    <hyperlink ref="P86" r:id="rId97" tooltip="Zwolle" display="https://nl.wikipedia.org/wiki/Zwolle" xr:uid="{0508853A-5860-4EF8-9C47-62991EF0F0E7}"/>
    <hyperlink ref="N87" r:id="rId98" tooltip="Ziekenhuis Nij Smellinghe" display="https://nl.wikipedia.org/wiki/Ziekenhuis_Nij_Smellinghe" xr:uid="{E4D3422D-20F7-4EEB-9B49-D241BBE81EAD}"/>
    <hyperlink ref="P87" r:id="rId99" tooltip="Drachten" display="https://nl.wikipedia.org/wiki/Drachten" xr:uid="{584261E0-35E7-4E18-B201-8CFC47F3EE8B}"/>
    <hyperlink ref="P88" r:id="rId100" tooltip="Eemsmond" display="https://nl.wikipedia.org/wiki/Eemsmond" xr:uid="{C81CC48B-F84D-417A-8A0B-52E6D06DEADF}"/>
    <hyperlink ref="P89" r:id="rId101" tooltip="Cranendonck" display="https://nl.wikipedia.org/wiki/Cranendonck" xr:uid="{EDD597E1-1178-4E85-A0DD-DA89B2C794BA}"/>
    <hyperlink ref="Y89" r:id="rId102" location="cite_note-28" display="https://nl.wikipedia.org/wiki/Lijst_van_zonne-energie-installaties_in_Nederland - cite_note-28" xr:uid="{E0FA5CE0-85FD-469E-B488-73CAD7A3F75F}"/>
    <hyperlink ref="P90" r:id="rId103" tooltip="Lochem (stad)" display="https://nl.wikipedia.org/wiki/Lochem_(stad)" xr:uid="{6D490B1D-C0C8-42AA-AFA9-D758F5E60BB2}"/>
    <hyperlink ref="P91" r:id="rId104" tooltip="Lochem (stad)" display="https://nl.wikipedia.org/wiki/Lochem_(stad)" xr:uid="{A43064CF-93A0-463B-B0BF-6C2FEB84649C}"/>
    <hyperlink ref="P92" r:id="rId105" tooltip="Venlo (stad)" display="https://nl.wikipedia.org/wiki/Venlo_(stad)" xr:uid="{E84564B5-44FF-4C17-B88A-2E94F5FE6E3A}"/>
    <hyperlink ref="P93" r:id="rId106" tooltip="Nijmegen" display="https://nl.wikipedia.org/wiki/Nijmegen" xr:uid="{D8A81A4F-356D-4B62-9699-C02DD6A112BF}"/>
    <hyperlink ref="Y93" r:id="rId107" location="cite_note-29" display="https://nl.wikipedia.org/wiki/Lijst_van_zonne-energie-installaties_in_Nederland - cite_note-29" xr:uid="{76142761-97F2-4CE2-95C6-5442582AFF7B}"/>
    <hyperlink ref="P94" r:id="rId108" tooltip="Maastricht" display="https://nl.wikipedia.org/wiki/Maastricht" xr:uid="{2AEB7884-B289-4D1F-B1BE-C05DEC7EB13B}"/>
    <hyperlink ref="Y94" r:id="rId109" location="cite_note-30" display="https://nl.wikipedia.org/wiki/Lijst_van_zonne-energie-installaties_in_Nederland - cite_note-30" xr:uid="{324A65FF-6C2B-4A15-9532-23F5E24F033D}"/>
    <hyperlink ref="P95" r:id="rId110" tooltip="Menterwolde (gemeente)" display="https://nl.wikipedia.org/wiki/Menterwolde_(gemeente)" xr:uid="{FB81C16F-01C3-47C9-A640-77FDBD1841B7}"/>
    <hyperlink ref="P96" r:id="rId111" tooltip="Winterswijk (gemeente)" display="https://nl.wikipedia.org/wiki/Winterswijk_(gemeente)" xr:uid="{9BD56E98-BEED-4F03-89F7-7B23298140A8}"/>
    <hyperlink ref="P97" r:id="rId112" tooltip="Betuweroute" display="https://nl.wikipedia.org/wiki/Betuweroute" xr:uid="{17A0DB55-E24A-4E4A-951C-3AFC34B1459C}"/>
    <hyperlink ref="Y97" r:id="rId113" location="cite_note-33" display="https://nl.wikipedia.org/wiki/Lijst_van_zonne-energie-installaties_in_Nederland - cite_note-33" xr:uid="{69147639-CABC-4FA0-A415-789C8D39D1B0}"/>
    <hyperlink ref="P98" r:id="rId114" tooltip="Terneuzen (gemeente)" display="https://nl.wikipedia.org/wiki/Terneuzen_(gemeente)" xr:uid="{D39CB113-C777-474C-8B09-BAAC4C89836A}"/>
    <hyperlink ref="P99" r:id="rId115" tooltip="Winterswijk (gemeente)" display="https://nl.wikipedia.org/wiki/Winterswijk_(gemeente)" xr:uid="{CD5B73EF-DBED-4894-9208-6A436BC267A1}"/>
    <hyperlink ref="Y99" r:id="rId116" location="cite_note-34" display="https://nl.wikipedia.org/wiki/Lijst_van_zonne-energie-installaties_in_Nederland - cite_note-34" xr:uid="{F20E8C44-4031-4F0B-B961-512588BF16EC}"/>
    <hyperlink ref="O100" r:id="rId117" tooltip="Zeeland Refinary (de pagina bestaat niet)" display="https://nl.wikipedia.org/w/index.php?title=Zeeland_Refinary&amp;action=edit&amp;redlink=1" xr:uid="{D44EFBE2-F281-44C6-BB96-D7C34E287C33}"/>
    <hyperlink ref="P100" r:id="rId118" tooltip="Nieuwdorp (Zeeland)" display="https://nl.wikipedia.org/wiki/Nieuwdorp_(Zeeland)" xr:uid="{398C903F-F056-4FC6-A426-017C1FC7746C}"/>
    <hyperlink ref="P101" r:id="rId119" tooltip="Zuidbroek (Midden-Groningen)" display="https://nl.wikipedia.org/wiki/Zuidbroek_(Midden-Groningen)" xr:uid="{41FFB930-FEA9-46DF-9F38-A15843C1C0BF}"/>
    <hyperlink ref="Y101" r:id="rId120" location="cite_note-35" display="https://nl.wikipedia.org/wiki/Lijst_van_zonne-energie-installaties_in_Nederland - cite_note-35" xr:uid="{B04970BD-6427-44F6-92B2-23BF050D5358}"/>
    <hyperlink ref="J1" r:id="rId121" xr:uid="{4ED763F3-6561-43AD-99A5-44BBDEC98EF2}"/>
    <hyperlink ref="Z1" r:id="rId122" xr:uid="{09FB6A93-C7D5-4547-AE80-2BA67A74B2BB}"/>
  </hyperlinks>
  <pageMargins left="0.7" right="0.7" top="0.75" bottom="0.75" header="0.3" footer="0.3"/>
  <legacyDrawing r:id="rId12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D1DC-ACDE-47A9-BA03-3655B44677F4}">
  <sheetPr>
    <tabColor theme="7" tint="0.79998168889431442"/>
  </sheetPr>
  <dimension ref="A1:AP70"/>
  <sheetViews>
    <sheetView topLeftCell="P1" workbookViewId="0">
      <selection activeCell="AP1" sqref="AP1"/>
    </sheetView>
  </sheetViews>
  <sheetFormatPr defaultRowHeight="15"/>
  <cols>
    <col min="1" max="1" width="19.28515625" bestFit="1" customWidth="1"/>
    <col min="10" max="10" width="9.140625" style="49"/>
    <col min="17" max="17" width="9.140625" style="49"/>
    <col min="29" max="29" width="9.140625" style="49"/>
  </cols>
  <sheetData>
    <row r="1" spans="1:42" ht="90">
      <c r="A1" s="43" t="s">
        <v>5479</v>
      </c>
      <c r="B1" s="42" t="s">
        <v>5480</v>
      </c>
      <c r="C1" s="43" t="s">
        <v>5481</v>
      </c>
      <c r="D1" s="42"/>
      <c r="E1" s="43" t="s">
        <v>5482</v>
      </c>
      <c r="F1" s="43" t="s">
        <v>5483</v>
      </c>
      <c r="G1" s="42">
        <v>1.75</v>
      </c>
      <c r="H1" s="42">
        <v>6</v>
      </c>
      <c r="I1" s="42">
        <v>2006</v>
      </c>
      <c r="J1" s="73" t="s">
        <v>6026</v>
      </c>
      <c r="K1" s="45" t="s">
        <v>5683</v>
      </c>
      <c r="L1" s="45" t="s">
        <v>5684</v>
      </c>
      <c r="M1" s="45" t="s">
        <v>5685</v>
      </c>
      <c r="N1" s="45" t="s">
        <v>5686</v>
      </c>
      <c r="O1" s="45" t="s">
        <v>5687</v>
      </c>
      <c r="P1" s="45" t="s">
        <v>5688</v>
      </c>
      <c r="Q1" s="73" t="s">
        <v>6027</v>
      </c>
      <c r="R1" s="54" t="s">
        <v>5683</v>
      </c>
      <c r="S1" s="54" t="s">
        <v>317</v>
      </c>
      <c r="T1" s="50" t="s">
        <v>5766</v>
      </c>
      <c r="U1" s="54" t="s">
        <v>5686</v>
      </c>
      <c r="V1" s="54" t="s">
        <v>5687</v>
      </c>
      <c r="W1" s="45" t="s">
        <v>5768</v>
      </c>
      <c r="X1" s="50" t="s">
        <v>5770</v>
      </c>
      <c r="Y1" s="45" t="s">
        <v>5772</v>
      </c>
      <c r="Z1" s="50" t="s">
        <v>5774</v>
      </c>
      <c r="AA1" s="54" t="s">
        <v>319</v>
      </c>
      <c r="AB1" s="54" t="s">
        <v>5776</v>
      </c>
      <c r="AC1" s="49" t="s">
        <v>6027</v>
      </c>
      <c r="AD1" s="45" t="s">
        <v>5869</v>
      </c>
      <c r="AE1" s="45" t="s">
        <v>5870</v>
      </c>
      <c r="AF1" s="45" t="s">
        <v>5871</v>
      </c>
      <c r="AG1" s="45" t="s">
        <v>5872</v>
      </c>
      <c r="AH1" s="45" t="s">
        <v>5873</v>
      </c>
      <c r="AI1" s="45" t="s">
        <v>317</v>
      </c>
      <c r="AJ1" s="45" t="s">
        <v>5684</v>
      </c>
      <c r="AK1" s="45" t="s">
        <v>5874</v>
      </c>
      <c r="AL1" s="45" t="s">
        <v>5875</v>
      </c>
      <c r="AM1" s="45" t="s">
        <v>5876</v>
      </c>
      <c r="AN1" s="45" t="s">
        <v>5877</v>
      </c>
      <c r="AO1" s="45" t="s">
        <v>5878</v>
      </c>
      <c r="AP1" t="s">
        <v>6025</v>
      </c>
    </row>
    <row r="2" spans="1:42" ht="90">
      <c r="A2" s="42" t="s">
        <v>5484</v>
      </c>
      <c r="B2" s="42" t="s">
        <v>5485</v>
      </c>
      <c r="C2" s="43" t="s">
        <v>5486</v>
      </c>
      <c r="D2" s="42"/>
      <c r="E2" s="42" t="s">
        <v>5482</v>
      </c>
      <c r="F2" s="42" t="s">
        <v>5483</v>
      </c>
      <c r="G2" s="42">
        <v>1.6</v>
      </c>
      <c r="H2" s="42">
        <v>10</v>
      </c>
      <c r="I2" s="42">
        <v>2016</v>
      </c>
      <c r="K2" s="42" t="s">
        <v>5689</v>
      </c>
      <c r="L2" s="42" t="s">
        <v>5690</v>
      </c>
      <c r="M2" s="42">
        <v>500</v>
      </c>
      <c r="N2" s="42">
        <v>90</v>
      </c>
      <c r="O2" s="42" t="s">
        <v>5691</v>
      </c>
      <c r="P2" s="43" t="s">
        <v>5692</v>
      </c>
      <c r="R2" s="54"/>
      <c r="S2" s="54"/>
      <c r="T2" s="50" t="s">
        <v>5767</v>
      </c>
      <c r="U2" s="54"/>
      <c r="V2" s="54"/>
      <c r="W2" s="45" t="s">
        <v>5769</v>
      </c>
      <c r="X2" s="50" t="s">
        <v>5771</v>
      </c>
      <c r="Y2" s="50" t="s">
        <v>5773</v>
      </c>
      <c r="Z2" s="45" t="s">
        <v>5775</v>
      </c>
      <c r="AA2" s="54"/>
      <c r="AB2" s="54"/>
      <c r="AD2" s="42">
        <v>1</v>
      </c>
      <c r="AE2" s="42" t="s">
        <v>5879</v>
      </c>
      <c r="AF2" s="42" t="s">
        <v>5880</v>
      </c>
      <c r="AG2" s="42">
        <v>103</v>
      </c>
      <c r="AH2" s="42">
        <v>320000</v>
      </c>
      <c r="AI2" s="42" t="s">
        <v>5881</v>
      </c>
      <c r="AJ2" s="42" t="s">
        <v>5714</v>
      </c>
      <c r="AK2" s="42" t="s">
        <v>5882</v>
      </c>
      <c r="AL2" s="42" t="s">
        <v>5883</v>
      </c>
      <c r="AM2" s="42">
        <v>2019</v>
      </c>
      <c r="AN2" s="44">
        <v>94760000</v>
      </c>
      <c r="AO2" s="42" t="s">
        <v>5884</v>
      </c>
    </row>
    <row r="3" spans="1:42" ht="120">
      <c r="A3" s="42" t="s">
        <v>5487</v>
      </c>
      <c r="B3" s="42" t="s">
        <v>5488</v>
      </c>
      <c r="C3" s="43" t="s">
        <v>5489</v>
      </c>
      <c r="D3" s="42"/>
      <c r="E3" s="42" t="s">
        <v>5482</v>
      </c>
      <c r="F3" s="42" t="s">
        <v>5483</v>
      </c>
      <c r="G3" s="42">
        <v>1</v>
      </c>
      <c r="H3" s="43" t="s">
        <v>5490</v>
      </c>
      <c r="I3" s="42">
        <v>2017</v>
      </c>
      <c r="K3" s="57" t="s">
        <v>5693</v>
      </c>
      <c r="L3" s="56" t="s">
        <v>5690</v>
      </c>
      <c r="M3" s="56">
        <v>429</v>
      </c>
      <c r="N3" s="42" t="s">
        <v>5694</v>
      </c>
      <c r="O3" s="56">
        <v>2017</v>
      </c>
      <c r="P3" s="57" t="s">
        <v>5696</v>
      </c>
      <c r="R3" s="55" t="s">
        <v>5777</v>
      </c>
      <c r="S3" s="55"/>
      <c r="T3" s="55"/>
      <c r="U3" s="55"/>
      <c r="V3" s="55"/>
      <c r="W3" s="55"/>
      <c r="X3" s="55"/>
      <c r="Y3" s="55"/>
      <c r="Z3" s="55"/>
      <c r="AA3" s="55"/>
      <c r="AB3" s="55"/>
      <c r="AD3" s="42">
        <v>2</v>
      </c>
      <c r="AE3" s="42" t="s">
        <v>5885</v>
      </c>
      <c r="AF3" s="42" t="s">
        <v>5886</v>
      </c>
      <c r="AG3" s="42">
        <v>54.5</v>
      </c>
      <c r="AH3" s="42">
        <v>140000</v>
      </c>
      <c r="AI3" s="42" t="s">
        <v>5887</v>
      </c>
      <c r="AJ3" s="42" t="s">
        <v>5731</v>
      </c>
      <c r="AK3" s="42" t="s">
        <v>5882</v>
      </c>
      <c r="AL3" s="42" t="s">
        <v>5888</v>
      </c>
      <c r="AM3" s="42">
        <v>2018</v>
      </c>
      <c r="AN3" s="44">
        <v>50140000</v>
      </c>
      <c r="AO3" s="42" t="s">
        <v>5884</v>
      </c>
    </row>
    <row r="4" spans="1:42" ht="90">
      <c r="A4" s="42" t="s">
        <v>5491</v>
      </c>
      <c r="B4" s="42" t="s">
        <v>5492</v>
      </c>
      <c r="C4" s="43" t="s">
        <v>5493</v>
      </c>
      <c r="D4" s="42"/>
      <c r="E4" s="42" t="s">
        <v>5482</v>
      </c>
      <c r="F4" s="42" t="s">
        <v>5483</v>
      </c>
      <c r="G4" s="42">
        <v>23</v>
      </c>
      <c r="H4" s="42" t="s">
        <v>5494</v>
      </c>
      <c r="I4" s="42">
        <v>2008</v>
      </c>
      <c r="K4" s="57"/>
      <c r="L4" s="56"/>
      <c r="M4" s="56"/>
      <c r="N4" s="42" t="s">
        <v>5695</v>
      </c>
      <c r="O4" s="56"/>
      <c r="P4" s="57"/>
      <c r="R4" s="43" t="s">
        <v>5778</v>
      </c>
      <c r="S4" s="43" t="s">
        <v>5779</v>
      </c>
      <c r="T4" s="42">
        <v>752</v>
      </c>
      <c r="U4" s="43" t="s">
        <v>5780</v>
      </c>
      <c r="V4" s="42">
        <v>2020</v>
      </c>
      <c r="W4" s="42"/>
      <c r="X4" s="42"/>
      <c r="Y4" s="42" t="s">
        <v>5781</v>
      </c>
      <c r="Z4" s="42">
        <v>22</v>
      </c>
      <c r="AA4" s="43" t="s">
        <v>5782</v>
      </c>
      <c r="AB4" s="43" t="s">
        <v>5783</v>
      </c>
      <c r="AD4" s="42">
        <v>3</v>
      </c>
      <c r="AE4" s="42" t="s">
        <v>5885</v>
      </c>
      <c r="AF4" s="42" t="s">
        <v>5889</v>
      </c>
      <c r="AG4" s="42">
        <v>44</v>
      </c>
      <c r="AH4" s="42">
        <v>170000</v>
      </c>
      <c r="AI4" s="42" t="s">
        <v>5890</v>
      </c>
      <c r="AJ4" s="42" t="s">
        <v>5891</v>
      </c>
      <c r="AK4" s="42" t="s">
        <v>5882</v>
      </c>
      <c r="AL4" s="42" t="s">
        <v>5892</v>
      </c>
      <c r="AM4" s="42">
        <v>2018</v>
      </c>
      <c r="AN4" s="44">
        <v>40480000</v>
      </c>
      <c r="AO4" s="42" t="s">
        <v>5884</v>
      </c>
    </row>
    <row r="5" spans="1:42" ht="105">
      <c r="A5" s="42" t="s">
        <v>5491</v>
      </c>
      <c r="B5" s="42" t="s">
        <v>5495</v>
      </c>
      <c r="C5" s="43" t="s">
        <v>5493</v>
      </c>
      <c r="D5" s="42"/>
      <c r="E5" s="43" t="s">
        <v>5496</v>
      </c>
      <c r="F5" s="42" t="s">
        <v>5483</v>
      </c>
      <c r="G5" s="42">
        <v>2.4</v>
      </c>
      <c r="H5" s="42" t="s">
        <v>5497</v>
      </c>
      <c r="I5" s="42">
        <v>2011</v>
      </c>
      <c r="K5" s="56" t="s">
        <v>5697</v>
      </c>
      <c r="L5" s="56" t="s">
        <v>5698</v>
      </c>
      <c r="M5" s="56">
        <v>360</v>
      </c>
      <c r="N5" s="42" t="s">
        <v>5699</v>
      </c>
      <c r="O5" s="56">
        <v>2020</v>
      </c>
      <c r="P5" s="57" t="s">
        <v>5702</v>
      </c>
      <c r="R5" s="42" t="s">
        <v>5784</v>
      </c>
      <c r="S5" s="43" t="s">
        <v>5785</v>
      </c>
      <c r="T5" s="42">
        <v>731.5</v>
      </c>
      <c r="U5" s="42" t="s">
        <v>5786</v>
      </c>
      <c r="V5" s="42">
        <v>2021</v>
      </c>
      <c r="W5" s="42"/>
      <c r="X5" s="42"/>
      <c r="Y5" s="42" t="s">
        <v>5787</v>
      </c>
      <c r="Z5" s="42">
        <v>22</v>
      </c>
      <c r="AA5" s="42" t="s">
        <v>5788</v>
      </c>
      <c r="AB5" s="43" t="s">
        <v>5789</v>
      </c>
      <c r="AD5" s="42">
        <v>4</v>
      </c>
      <c r="AE5" s="42" t="s">
        <v>5879</v>
      </c>
      <c r="AF5" s="42" t="s">
        <v>5893</v>
      </c>
      <c r="AG5" s="42">
        <v>40</v>
      </c>
      <c r="AH5" s="42">
        <v>136000</v>
      </c>
      <c r="AI5" s="42" t="s">
        <v>5893</v>
      </c>
      <c r="AJ5" s="42" t="s">
        <v>5894</v>
      </c>
      <c r="AK5" s="42" t="s">
        <v>5882</v>
      </c>
      <c r="AL5" s="42" t="s">
        <v>5895</v>
      </c>
      <c r="AM5" s="42">
        <v>2018</v>
      </c>
      <c r="AN5" s="44">
        <v>36800000</v>
      </c>
      <c r="AO5" s="42" t="s">
        <v>5884</v>
      </c>
    </row>
    <row r="6" spans="1:42" ht="105">
      <c r="A6" s="43" t="s">
        <v>5498</v>
      </c>
      <c r="B6" s="42" t="s">
        <v>5499</v>
      </c>
      <c r="C6" s="43" t="s">
        <v>5500</v>
      </c>
      <c r="D6" s="42" t="s">
        <v>5501</v>
      </c>
      <c r="E6" s="42" t="s">
        <v>5482</v>
      </c>
      <c r="F6" s="42" t="s">
        <v>5483</v>
      </c>
      <c r="G6" s="42">
        <v>50</v>
      </c>
      <c r="H6" s="43" t="s">
        <v>5502</v>
      </c>
      <c r="I6" s="42">
        <v>2014</v>
      </c>
      <c r="K6" s="56"/>
      <c r="L6" s="56"/>
      <c r="M6" s="56"/>
      <c r="N6" s="42" t="s">
        <v>5700</v>
      </c>
      <c r="O6" s="56"/>
      <c r="P6" s="57"/>
      <c r="R6" s="42" t="s">
        <v>5790</v>
      </c>
      <c r="S6" s="42"/>
      <c r="T6" s="42">
        <v>19</v>
      </c>
      <c r="U6" s="42" t="s">
        <v>5791</v>
      </c>
      <c r="V6" s="42">
        <v>2021</v>
      </c>
      <c r="W6" s="42"/>
      <c r="X6" s="42"/>
      <c r="Y6" s="42"/>
      <c r="Z6" s="42"/>
      <c r="AA6" s="42" t="s">
        <v>5792</v>
      </c>
      <c r="AB6" s="43" t="s">
        <v>5793</v>
      </c>
      <c r="AD6" s="42">
        <v>5</v>
      </c>
      <c r="AE6" s="42" t="s">
        <v>5885</v>
      </c>
      <c r="AF6" s="42" t="s">
        <v>5896</v>
      </c>
      <c r="AG6" s="42">
        <v>30</v>
      </c>
      <c r="AH6" s="42">
        <v>123000</v>
      </c>
      <c r="AI6" s="42" t="s">
        <v>5500</v>
      </c>
      <c r="AJ6" s="42" t="s">
        <v>5714</v>
      </c>
      <c r="AK6" s="42" t="s">
        <v>5882</v>
      </c>
      <c r="AL6" s="42" t="s">
        <v>5897</v>
      </c>
      <c r="AM6" s="42">
        <v>2017</v>
      </c>
      <c r="AN6" s="44">
        <v>27600000</v>
      </c>
      <c r="AO6" s="42" t="s">
        <v>5884</v>
      </c>
    </row>
    <row r="7" spans="1:42" ht="75">
      <c r="A7" s="42" t="s">
        <v>5503</v>
      </c>
      <c r="B7" s="43" t="s">
        <v>5504</v>
      </c>
      <c r="C7" s="43" t="s">
        <v>5505</v>
      </c>
      <c r="D7" s="42"/>
      <c r="E7" s="42" t="s">
        <v>5482</v>
      </c>
      <c r="F7" s="42" t="s">
        <v>5483</v>
      </c>
      <c r="G7" s="42">
        <v>1.2</v>
      </c>
      <c r="H7" s="42" t="s">
        <v>5506</v>
      </c>
      <c r="I7" s="43">
        <v>2005</v>
      </c>
      <c r="K7" s="56"/>
      <c r="L7" s="56"/>
      <c r="M7" s="56"/>
      <c r="N7" s="42" t="s">
        <v>5701</v>
      </c>
      <c r="O7" s="56"/>
      <c r="P7" s="57"/>
      <c r="R7" s="43" t="s">
        <v>5794</v>
      </c>
      <c r="S7" s="43" t="s">
        <v>5795</v>
      </c>
      <c r="T7" s="42">
        <v>108</v>
      </c>
      <c r="U7" s="43" t="s">
        <v>5796</v>
      </c>
      <c r="V7" s="42">
        <v>2008</v>
      </c>
      <c r="W7" s="42" t="s">
        <v>5797</v>
      </c>
      <c r="X7" s="42"/>
      <c r="Y7" s="42" t="s">
        <v>5798</v>
      </c>
      <c r="Z7" s="42">
        <v>13</v>
      </c>
      <c r="AA7" s="42" t="s">
        <v>5799</v>
      </c>
      <c r="AB7" s="46" t="s">
        <v>5800</v>
      </c>
      <c r="AD7" s="42">
        <v>6</v>
      </c>
      <c r="AE7" s="42" t="s">
        <v>5885</v>
      </c>
      <c r="AF7" s="42" t="s">
        <v>5898</v>
      </c>
      <c r="AG7" s="42">
        <v>27</v>
      </c>
      <c r="AH7" s="42">
        <v>76000</v>
      </c>
      <c r="AI7" s="42" t="s">
        <v>5509</v>
      </c>
      <c r="AJ7" s="42" t="s">
        <v>5891</v>
      </c>
      <c r="AK7" s="42" t="s">
        <v>5882</v>
      </c>
      <c r="AL7" s="42" t="s">
        <v>5899</v>
      </c>
      <c r="AM7" s="42">
        <v>2018</v>
      </c>
      <c r="AN7" s="44">
        <v>24840000</v>
      </c>
      <c r="AO7" s="42" t="s">
        <v>5884</v>
      </c>
    </row>
    <row r="8" spans="1:42" ht="150">
      <c r="A8" s="42" t="s">
        <v>5507</v>
      </c>
      <c r="B8" s="43" t="s">
        <v>5508</v>
      </c>
      <c r="C8" s="43" t="s">
        <v>5509</v>
      </c>
      <c r="D8" s="42" t="s">
        <v>5510</v>
      </c>
      <c r="E8" s="43" t="s">
        <v>5482</v>
      </c>
      <c r="F8" s="43" t="s">
        <v>5483</v>
      </c>
      <c r="G8" s="42">
        <v>32</v>
      </c>
      <c r="H8" s="42">
        <v>0</v>
      </c>
      <c r="I8" s="42">
        <v>2008</v>
      </c>
      <c r="K8" s="56" t="s">
        <v>5703</v>
      </c>
      <c r="L8" s="56" t="s">
        <v>5690</v>
      </c>
      <c r="M8" s="56">
        <v>339.2</v>
      </c>
      <c r="N8" s="42" t="s">
        <v>5704</v>
      </c>
      <c r="O8" s="56" t="s">
        <v>5691</v>
      </c>
      <c r="P8" s="57" t="s">
        <v>5706</v>
      </c>
      <c r="R8" s="42" t="s">
        <v>5801</v>
      </c>
      <c r="S8" s="43" t="s">
        <v>5802</v>
      </c>
      <c r="T8" s="42">
        <v>129</v>
      </c>
      <c r="U8" s="42" t="s">
        <v>5803</v>
      </c>
      <c r="V8" s="42">
        <v>2015</v>
      </c>
      <c r="W8" s="42" t="s">
        <v>5804</v>
      </c>
      <c r="X8" s="42"/>
      <c r="Y8" s="42" t="s">
        <v>5805</v>
      </c>
      <c r="Z8" s="42">
        <v>24</v>
      </c>
      <c r="AA8" s="42" t="s">
        <v>5806</v>
      </c>
      <c r="AB8" s="43" t="s">
        <v>5807</v>
      </c>
      <c r="AD8" s="42">
        <v>7</v>
      </c>
      <c r="AE8" s="42" t="s">
        <v>5885</v>
      </c>
      <c r="AF8" s="42" t="s">
        <v>5900</v>
      </c>
      <c r="AG8" s="42">
        <v>15.5</v>
      </c>
      <c r="AH8" s="42">
        <v>57250</v>
      </c>
      <c r="AI8" s="42" t="s">
        <v>5900</v>
      </c>
      <c r="AJ8" s="42" t="s">
        <v>5714</v>
      </c>
      <c r="AK8" s="42" t="s">
        <v>5882</v>
      </c>
      <c r="AL8" s="42" t="s">
        <v>5901</v>
      </c>
      <c r="AM8" s="42">
        <v>2018</v>
      </c>
      <c r="AN8" s="44">
        <v>14260000</v>
      </c>
      <c r="AO8" s="42" t="s">
        <v>5884</v>
      </c>
    </row>
    <row r="9" spans="1:42" ht="135">
      <c r="A9" s="42" t="s">
        <v>5511</v>
      </c>
      <c r="B9" s="42" t="s">
        <v>5512</v>
      </c>
      <c r="C9" s="43" t="s">
        <v>5513</v>
      </c>
      <c r="D9" s="42" t="s">
        <v>5510</v>
      </c>
      <c r="E9" s="42" t="s">
        <v>5482</v>
      </c>
      <c r="F9" s="42" t="s">
        <v>5483</v>
      </c>
      <c r="G9" s="42">
        <v>25</v>
      </c>
      <c r="H9" s="42" t="s">
        <v>5494</v>
      </c>
      <c r="I9" s="42">
        <v>2000</v>
      </c>
      <c r="K9" s="56"/>
      <c r="L9" s="56"/>
      <c r="M9" s="56"/>
      <c r="N9" s="42" t="s">
        <v>5705</v>
      </c>
      <c r="O9" s="56"/>
      <c r="P9" s="57"/>
      <c r="R9" s="43" t="s">
        <v>5808</v>
      </c>
      <c r="S9" s="43" t="s">
        <v>5809</v>
      </c>
      <c r="T9" s="42">
        <v>600</v>
      </c>
      <c r="U9" s="42" t="s">
        <v>5810</v>
      </c>
      <c r="V9" s="42">
        <v>2017</v>
      </c>
      <c r="W9" s="42" t="s">
        <v>5811</v>
      </c>
      <c r="X9" s="42"/>
      <c r="Y9" s="42" t="s">
        <v>5812</v>
      </c>
      <c r="Z9" s="42">
        <v>55</v>
      </c>
      <c r="AA9" s="42" t="s">
        <v>5813</v>
      </c>
      <c r="AB9" s="46" t="s">
        <v>5814</v>
      </c>
      <c r="AD9" s="42">
        <v>8</v>
      </c>
      <c r="AE9" s="42" t="s">
        <v>5885</v>
      </c>
      <c r="AF9" s="42" t="s">
        <v>5902</v>
      </c>
      <c r="AG9" s="42">
        <v>15</v>
      </c>
      <c r="AH9" s="42">
        <v>125000</v>
      </c>
      <c r="AI9" s="42" t="s">
        <v>5903</v>
      </c>
      <c r="AJ9" s="42" t="s">
        <v>5904</v>
      </c>
      <c r="AK9" s="42" t="s">
        <v>5882</v>
      </c>
      <c r="AL9" s="42" t="s">
        <v>5905</v>
      </c>
      <c r="AM9" s="42">
        <v>2018</v>
      </c>
      <c r="AN9" s="44">
        <v>13800000</v>
      </c>
      <c r="AO9" s="42" t="s">
        <v>5884</v>
      </c>
    </row>
    <row r="10" spans="1:42" ht="255">
      <c r="A10" s="43" t="s">
        <v>5514</v>
      </c>
      <c r="B10" s="43" t="s">
        <v>5515</v>
      </c>
      <c r="C10" s="43" t="s">
        <v>5516</v>
      </c>
      <c r="D10" s="42" t="s">
        <v>5517</v>
      </c>
      <c r="E10" s="42" t="s">
        <v>5482</v>
      </c>
      <c r="F10" s="42" t="s">
        <v>5518</v>
      </c>
      <c r="G10" s="44">
        <v>1070</v>
      </c>
      <c r="H10" s="42" t="s">
        <v>5494</v>
      </c>
      <c r="I10" s="42">
        <v>2016</v>
      </c>
      <c r="K10" s="42" t="s">
        <v>5707</v>
      </c>
      <c r="L10" s="42" t="s">
        <v>5690</v>
      </c>
      <c r="M10" s="42">
        <v>320</v>
      </c>
      <c r="N10" s="42">
        <v>91</v>
      </c>
      <c r="O10" s="42">
        <v>2022</v>
      </c>
      <c r="P10" s="43" t="s">
        <v>5708</v>
      </c>
      <c r="R10" s="42" t="s">
        <v>5815</v>
      </c>
      <c r="S10" s="43" t="s">
        <v>5816</v>
      </c>
      <c r="T10" s="42">
        <v>759</v>
      </c>
      <c r="U10" s="43" t="s">
        <v>5817</v>
      </c>
      <c r="V10" s="42" t="s">
        <v>5691</v>
      </c>
      <c r="W10" s="42"/>
      <c r="X10" s="42"/>
      <c r="Y10" s="42" t="s">
        <v>5818</v>
      </c>
      <c r="Z10" s="42" t="s">
        <v>5819</v>
      </c>
      <c r="AA10" s="42" t="s">
        <v>5820</v>
      </c>
      <c r="AB10" s="43" t="s">
        <v>5821</v>
      </c>
      <c r="AD10" s="42">
        <v>9</v>
      </c>
      <c r="AE10" s="42" t="s">
        <v>5885</v>
      </c>
      <c r="AF10" s="42" t="s">
        <v>5906</v>
      </c>
      <c r="AG10" s="42">
        <v>15</v>
      </c>
      <c r="AH10" s="42">
        <v>45000</v>
      </c>
      <c r="AI10" s="42" t="s">
        <v>5907</v>
      </c>
      <c r="AJ10" s="42" t="s">
        <v>5904</v>
      </c>
      <c r="AK10" s="42" t="s">
        <v>5882</v>
      </c>
      <c r="AL10" s="42" t="s">
        <v>5908</v>
      </c>
      <c r="AM10" s="42">
        <v>2018</v>
      </c>
      <c r="AN10" s="44">
        <v>13800000</v>
      </c>
      <c r="AO10" s="42" t="s">
        <v>5884</v>
      </c>
    </row>
    <row r="11" spans="1:42" ht="180">
      <c r="A11" s="42" t="s">
        <v>5519</v>
      </c>
      <c r="B11" s="43" t="s">
        <v>5520</v>
      </c>
      <c r="C11" s="43" t="s">
        <v>5516</v>
      </c>
      <c r="D11" s="42"/>
      <c r="E11" s="42" t="s">
        <v>5482</v>
      </c>
      <c r="F11" s="42" t="s">
        <v>5518</v>
      </c>
      <c r="G11" s="42">
        <v>731</v>
      </c>
      <c r="H11" s="42" t="s">
        <v>5494</v>
      </c>
      <c r="I11" s="42">
        <v>2015</v>
      </c>
      <c r="K11" s="42" t="s">
        <v>5709</v>
      </c>
      <c r="L11" s="42" t="s">
        <v>5710</v>
      </c>
      <c r="M11" s="42">
        <v>175.5</v>
      </c>
      <c r="N11" s="42" t="s">
        <v>5711</v>
      </c>
      <c r="O11" s="42">
        <v>2021</v>
      </c>
      <c r="P11" s="43" t="s">
        <v>5712</v>
      </c>
      <c r="R11" s="42" t="s">
        <v>5822</v>
      </c>
      <c r="S11" s="43" t="s">
        <v>5823</v>
      </c>
      <c r="T11" s="42">
        <v>1540</v>
      </c>
      <c r="U11" s="43" t="s">
        <v>5824</v>
      </c>
      <c r="V11" s="42" t="s">
        <v>5691</v>
      </c>
      <c r="W11" s="42"/>
      <c r="X11" s="42"/>
      <c r="Y11" s="42" t="s">
        <v>5825</v>
      </c>
      <c r="Z11" s="42" t="s">
        <v>5826</v>
      </c>
      <c r="AA11" s="43" t="s">
        <v>5827</v>
      </c>
      <c r="AB11" s="46" t="s">
        <v>5828</v>
      </c>
      <c r="AD11" s="42">
        <v>10</v>
      </c>
      <c r="AE11" s="42" t="s">
        <v>5885</v>
      </c>
      <c r="AF11" s="42" t="s">
        <v>5909</v>
      </c>
      <c r="AG11" s="42">
        <v>14</v>
      </c>
      <c r="AH11" s="42">
        <v>118000</v>
      </c>
      <c r="AI11" s="42" t="s">
        <v>5910</v>
      </c>
      <c r="AJ11" s="42" t="s">
        <v>5710</v>
      </c>
      <c r="AK11" s="42" t="s">
        <v>5882</v>
      </c>
      <c r="AL11" s="42" t="s">
        <v>5911</v>
      </c>
      <c r="AM11" s="42">
        <v>2018</v>
      </c>
      <c r="AN11" s="44">
        <v>12880000</v>
      </c>
      <c r="AO11" s="42" t="s">
        <v>5884</v>
      </c>
    </row>
    <row r="12" spans="1:42" ht="94.5">
      <c r="A12" s="43" t="s">
        <v>5521</v>
      </c>
      <c r="B12" s="43" t="s">
        <v>5522</v>
      </c>
      <c r="C12" s="43" t="s">
        <v>5523</v>
      </c>
      <c r="D12" s="42" t="s">
        <v>5524</v>
      </c>
      <c r="E12" s="42" t="s">
        <v>5525</v>
      </c>
      <c r="F12" s="42" t="s">
        <v>5526</v>
      </c>
      <c r="G12" s="42">
        <v>600</v>
      </c>
      <c r="H12" s="43" t="s">
        <v>5527</v>
      </c>
      <c r="I12" s="42">
        <v>1994</v>
      </c>
      <c r="K12" s="56" t="s">
        <v>5713</v>
      </c>
      <c r="L12" s="56" t="s">
        <v>5714</v>
      </c>
      <c r="M12" s="56">
        <v>171</v>
      </c>
      <c r="N12" s="42" t="s">
        <v>5715</v>
      </c>
      <c r="O12" s="56">
        <v>2020</v>
      </c>
      <c r="P12" s="57" t="s">
        <v>5718</v>
      </c>
      <c r="R12" s="43" t="s">
        <v>5829</v>
      </c>
      <c r="S12" s="43" t="s">
        <v>5830</v>
      </c>
      <c r="T12" s="42">
        <v>120</v>
      </c>
      <c r="U12" s="43" t="s">
        <v>5831</v>
      </c>
      <c r="V12" s="42">
        <v>2008</v>
      </c>
      <c r="W12" s="42" t="s">
        <v>5832</v>
      </c>
      <c r="X12" s="42"/>
      <c r="Y12" s="42" t="s">
        <v>5833</v>
      </c>
      <c r="Z12" s="42">
        <v>26</v>
      </c>
      <c r="AA12" s="43" t="s">
        <v>5834</v>
      </c>
      <c r="AB12" s="46" t="s">
        <v>5835</v>
      </c>
      <c r="AD12" s="42">
        <v>11</v>
      </c>
      <c r="AE12" s="42" t="s">
        <v>5885</v>
      </c>
      <c r="AF12" s="42" t="s">
        <v>5912</v>
      </c>
      <c r="AG12" s="42">
        <v>14</v>
      </c>
      <c r="AH12" s="42">
        <v>55000</v>
      </c>
      <c r="AI12" s="42" t="s">
        <v>5913</v>
      </c>
      <c r="AJ12" s="42" t="s">
        <v>5731</v>
      </c>
      <c r="AK12" s="42" t="s">
        <v>5882</v>
      </c>
      <c r="AL12" s="42" t="s">
        <v>5914</v>
      </c>
      <c r="AM12" s="42">
        <v>2017</v>
      </c>
      <c r="AN12" s="44">
        <v>12880000</v>
      </c>
      <c r="AO12" s="42" t="s">
        <v>5884</v>
      </c>
    </row>
    <row r="13" spans="1:42" ht="75">
      <c r="A13" s="43" t="s">
        <v>5521</v>
      </c>
      <c r="B13" s="43" t="s">
        <v>5528</v>
      </c>
      <c r="C13" s="43" t="s">
        <v>5529</v>
      </c>
      <c r="D13" s="42"/>
      <c r="E13" s="42" t="s">
        <v>5482</v>
      </c>
      <c r="F13" s="42" t="s">
        <v>5530</v>
      </c>
      <c r="G13" s="44">
        <v>1560</v>
      </c>
      <c r="H13" s="42" t="s">
        <v>5494</v>
      </c>
      <c r="I13" s="42">
        <v>2015</v>
      </c>
      <c r="K13" s="56"/>
      <c r="L13" s="56"/>
      <c r="M13" s="56"/>
      <c r="N13" s="42" t="s">
        <v>5716</v>
      </c>
      <c r="O13" s="56"/>
      <c r="P13" s="57"/>
      <c r="R13" s="55" t="s">
        <v>5836</v>
      </c>
      <c r="S13" s="55"/>
      <c r="T13" s="55"/>
      <c r="U13" s="55"/>
      <c r="V13" s="55"/>
      <c r="W13" s="55"/>
      <c r="X13" s="55"/>
      <c r="Y13" s="55"/>
      <c r="Z13" s="55"/>
      <c r="AA13" s="55"/>
      <c r="AB13" s="55"/>
      <c r="AD13" s="42">
        <v>12</v>
      </c>
      <c r="AE13" s="42" t="s">
        <v>5885</v>
      </c>
      <c r="AF13" s="42" t="s">
        <v>5915</v>
      </c>
      <c r="AG13" s="42">
        <v>13.75</v>
      </c>
      <c r="AH13" s="42" t="s">
        <v>297</v>
      </c>
      <c r="AI13" s="42" t="s">
        <v>5916</v>
      </c>
      <c r="AJ13" s="42" t="s">
        <v>5714</v>
      </c>
      <c r="AK13" s="42" t="s">
        <v>5882</v>
      </c>
      <c r="AL13" s="42" t="s">
        <v>5917</v>
      </c>
      <c r="AM13" s="42">
        <v>2018</v>
      </c>
      <c r="AN13" s="44">
        <v>12650000</v>
      </c>
      <c r="AO13" s="42" t="s">
        <v>5884</v>
      </c>
    </row>
    <row r="14" spans="1:42" ht="60">
      <c r="A14" s="43" t="s">
        <v>5514</v>
      </c>
      <c r="B14" s="43" t="s">
        <v>5531</v>
      </c>
      <c r="C14" s="43" t="s">
        <v>5532</v>
      </c>
      <c r="D14" s="42"/>
      <c r="E14" s="42" t="s">
        <v>5533</v>
      </c>
      <c r="F14" s="43" t="s">
        <v>5534</v>
      </c>
      <c r="G14" s="42">
        <v>97</v>
      </c>
      <c r="H14" s="43" t="s">
        <v>5535</v>
      </c>
      <c r="I14" s="42">
        <v>1901</v>
      </c>
      <c r="K14" s="56"/>
      <c r="L14" s="56"/>
      <c r="M14" s="56"/>
      <c r="N14" s="42" t="s">
        <v>5717</v>
      </c>
      <c r="O14" s="56"/>
      <c r="P14" s="57"/>
      <c r="R14" s="42" t="s">
        <v>5837</v>
      </c>
      <c r="S14" s="43" t="s">
        <v>5838</v>
      </c>
      <c r="T14" s="42">
        <v>380</v>
      </c>
      <c r="U14" s="42" t="s">
        <v>5839</v>
      </c>
      <c r="V14" s="42">
        <v>2021</v>
      </c>
      <c r="W14" s="42" t="s">
        <v>5840</v>
      </c>
      <c r="X14" s="42"/>
      <c r="Y14" s="42" t="s">
        <v>5841</v>
      </c>
      <c r="Z14" s="42">
        <v>2</v>
      </c>
      <c r="AA14" s="42" t="s">
        <v>5842</v>
      </c>
      <c r="AB14" s="46" t="s">
        <v>5843</v>
      </c>
      <c r="AD14" s="42">
        <v>13</v>
      </c>
      <c r="AE14" s="42" t="s">
        <v>5879</v>
      </c>
      <c r="AF14" s="42" t="s">
        <v>5918</v>
      </c>
      <c r="AG14" s="42">
        <v>12.4</v>
      </c>
      <c r="AH14" s="42">
        <v>43500</v>
      </c>
      <c r="AI14" s="42" t="s">
        <v>5919</v>
      </c>
      <c r="AJ14" s="42" t="s">
        <v>5690</v>
      </c>
      <c r="AK14" s="42" t="s">
        <v>5882</v>
      </c>
      <c r="AL14" s="42" t="s">
        <v>5914</v>
      </c>
      <c r="AM14" s="42">
        <v>2018</v>
      </c>
      <c r="AN14" s="44">
        <v>11408000</v>
      </c>
      <c r="AO14" s="42" t="s">
        <v>5884</v>
      </c>
    </row>
    <row r="15" spans="1:42" ht="135">
      <c r="A15" s="43" t="s">
        <v>5514</v>
      </c>
      <c r="B15" s="42" t="s">
        <v>5536</v>
      </c>
      <c r="C15" s="43" t="s">
        <v>5516</v>
      </c>
      <c r="D15" s="42"/>
      <c r="E15" s="43" t="s">
        <v>5537</v>
      </c>
      <c r="F15" s="42" t="s">
        <v>5534</v>
      </c>
      <c r="G15" s="42">
        <v>80</v>
      </c>
      <c r="H15" s="43" t="s">
        <v>5538</v>
      </c>
      <c r="I15" s="42">
        <v>2003</v>
      </c>
      <c r="K15" s="42" t="s">
        <v>5719</v>
      </c>
      <c r="L15" s="42" t="s">
        <v>5714</v>
      </c>
      <c r="M15" s="42">
        <v>147</v>
      </c>
      <c r="N15" s="42" t="s">
        <v>5720</v>
      </c>
      <c r="O15" s="42">
        <v>2021</v>
      </c>
      <c r="P15" s="43" t="s">
        <v>5721</v>
      </c>
      <c r="R15" s="42" t="s">
        <v>5844</v>
      </c>
      <c r="S15" s="42"/>
      <c r="T15" s="42">
        <v>132</v>
      </c>
      <c r="U15" s="42" t="s">
        <v>5845</v>
      </c>
      <c r="V15" s="42" t="s">
        <v>5691</v>
      </c>
      <c r="W15" s="42"/>
      <c r="X15" s="42"/>
      <c r="Y15" s="42"/>
      <c r="Z15" s="42"/>
      <c r="AA15" s="42"/>
      <c r="AB15" s="43" t="s">
        <v>5846</v>
      </c>
      <c r="AD15" s="42">
        <v>14</v>
      </c>
      <c r="AE15" s="42" t="s">
        <v>5885</v>
      </c>
      <c r="AF15" s="42" t="s">
        <v>5920</v>
      </c>
      <c r="AG15" s="42">
        <v>12.25</v>
      </c>
      <c r="AH15" s="42">
        <v>43000</v>
      </c>
      <c r="AI15" s="42" t="s">
        <v>5921</v>
      </c>
      <c r="AJ15" s="42" t="s">
        <v>5891</v>
      </c>
      <c r="AK15" s="42" t="s">
        <v>5882</v>
      </c>
      <c r="AL15" s="42" t="s">
        <v>5922</v>
      </c>
      <c r="AM15" s="42">
        <v>2018</v>
      </c>
      <c r="AN15" s="44">
        <v>11270000</v>
      </c>
      <c r="AO15" s="42" t="s">
        <v>297</v>
      </c>
    </row>
    <row r="16" spans="1:42" ht="105">
      <c r="A16" s="42" t="s">
        <v>5514</v>
      </c>
      <c r="B16" s="43" t="s">
        <v>5539</v>
      </c>
      <c r="C16" s="43" t="s">
        <v>5540</v>
      </c>
      <c r="D16" s="42"/>
      <c r="E16" s="43" t="s">
        <v>5533</v>
      </c>
      <c r="F16" s="42" t="s">
        <v>5534</v>
      </c>
      <c r="G16" s="42">
        <v>81</v>
      </c>
      <c r="H16" s="43" t="s">
        <v>5541</v>
      </c>
      <c r="I16" s="42">
        <v>2004</v>
      </c>
      <c r="K16" s="42" t="s">
        <v>5722</v>
      </c>
      <c r="L16" s="42" t="s">
        <v>5690</v>
      </c>
      <c r="M16" s="42">
        <v>122</v>
      </c>
      <c r="N16" s="42" t="s">
        <v>5723</v>
      </c>
      <c r="O16" s="42">
        <v>2013</v>
      </c>
      <c r="P16" s="43" t="s">
        <v>5724</v>
      </c>
      <c r="R16" s="42" t="s">
        <v>5847</v>
      </c>
      <c r="S16" s="43" t="s">
        <v>5848</v>
      </c>
      <c r="T16" s="42">
        <v>17</v>
      </c>
      <c r="U16" s="42" t="s">
        <v>5849</v>
      </c>
      <c r="V16" s="42">
        <v>1996</v>
      </c>
      <c r="W16" s="42" t="s">
        <v>5850</v>
      </c>
      <c r="X16" s="42"/>
      <c r="Y16" s="42" t="s">
        <v>5851</v>
      </c>
      <c r="Z16" s="42" t="s">
        <v>5852</v>
      </c>
      <c r="AA16" s="43" t="s">
        <v>5592</v>
      </c>
      <c r="AB16" s="46" t="s">
        <v>5853</v>
      </c>
      <c r="AD16" s="42">
        <v>15</v>
      </c>
      <c r="AE16" s="42" t="s">
        <v>5885</v>
      </c>
      <c r="AF16" s="42" t="s">
        <v>5923</v>
      </c>
      <c r="AG16" s="42">
        <v>12</v>
      </c>
      <c r="AH16" s="42">
        <v>43000</v>
      </c>
      <c r="AI16" s="42" t="s">
        <v>5923</v>
      </c>
      <c r="AJ16" s="42" t="s">
        <v>5714</v>
      </c>
      <c r="AK16" s="42" t="s">
        <v>5882</v>
      </c>
      <c r="AL16" s="42" t="s">
        <v>5924</v>
      </c>
      <c r="AM16" s="42">
        <v>2017</v>
      </c>
      <c r="AN16" s="44">
        <v>11040000</v>
      </c>
      <c r="AO16" s="42" t="s">
        <v>5884</v>
      </c>
    </row>
    <row r="17" spans="1:41" ht="120">
      <c r="A17" s="42" t="s">
        <v>5514</v>
      </c>
      <c r="B17" s="43" t="s">
        <v>5542</v>
      </c>
      <c r="C17" s="43" t="s">
        <v>5543</v>
      </c>
      <c r="D17" s="42" t="s">
        <v>5544</v>
      </c>
      <c r="E17" s="42" t="s">
        <v>5537</v>
      </c>
      <c r="F17" s="42" t="s">
        <v>5534</v>
      </c>
      <c r="G17" s="42">
        <v>25</v>
      </c>
      <c r="H17" s="43" t="s">
        <v>5545</v>
      </c>
      <c r="I17" s="42">
        <v>1983</v>
      </c>
      <c r="K17" s="56" t="s">
        <v>5725</v>
      </c>
      <c r="L17" s="56" t="s">
        <v>5726</v>
      </c>
      <c r="M17" s="56">
        <v>116.7</v>
      </c>
      <c r="N17" s="42" t="s">
        <v>5727</v>
      </c>
      <c r="O17" s="56" t="s">
        <v>5691</v>
      </c>
      <c r="P17" s="57" t="s">
        <v>5729</v>
      </c>
      <c r="R17" s="42" t="s">
        <v>5854</v>
      </c>
      <c r="S17" s="43" t="s">
        <v>5855</v>
      </c>
      <c r="T17" s="42">
        <v>2</v>
      </c>
      <c r="U17" s="42" t="s">
        <v>5856</v>
      </c>
      <c r="V17" s="42">
        <v>1994</v>
      </c>
      <c r="W17" s="42" t="s">
        <v>5857</v>
      </c>
      <c r="X17" s="42"/>
      <c r="Y17" s="42" t="s">
        <v>5858</v>
      </c>
      <c r="Z17" s="42" t="s">
        <v>5859</v>
      </c>
      <c r="AA17" s="43" t="s">
        <v>5860</v>
      </c>
      <c r="AB17" s="43" t="s">
        <v>5861</v>
      </c>
      <c r="AD17" s="42">
        <v>16</v>
      </c>
      <c r="AE17" s="42" t="s">
        <v>5885</v>
      </c>
      <c r="AF17" s="42" t="s">
        <v>5925</v>
      </c>
      <c r="AG17" s="42">
        <v>11.8</v>
      </c>
      <c r="AH17" s="42">
        <v>40000</v>
      </c>
      <c r="AI17" s="42" t="s">
        <v>5925</v>
      </c>
      <c r="AJ17" s="42" t="s">
        <v>5731</v>
      </c>
      <c r="AK17" s="42" t="s">
        <v>5882</v>
      </c>
      <c r="AL17" s="42" t="s">
        <v>5926</v>
      </c>
      <c r="AM17" s="42">
        <v>2019</v>
      </c>
      <c r="AN17" s="44">
        <v>10856000</v>
      </c>
      <c r="AO17" s="42" t="s">
        <v>5884</v>
      </c>
    </row>
    <row r="18" spans="1:41" ht="75">
      <c r="A18" s="42" t="s">
        <v>5514</v>
      </c>
      <c r="B18" s="43" t="s">
        <v>5542</v>
      </c>
      <c r="C18" s="43" t="s">
        <v>5543</v>
      </c>
      <c r="D18" s="42" t="s">
        <v>5546</v>
      </c>
      <c r="E18" s="42" t="s">
        <v>5537</v>
      </c>
      <c r="F18" s="42" t="s">
        <v>5534</v>
      </c>
      <c r="G18" s="42">
        <v>25</v>
      </c>
      <c r="H18" s="43" t="s">
        <v>5545</v>
      </c>
      <c r="I18" s="42">
        <v>1983</v>
      </c>
      <c r="K18" s="56"/>
      <c r="L18" s="56"/>
      <c r="M18" s="56"/>
      <c r="N18" s="42"/>
      <c r="O18" s="56"/>
      <c r="P18" s="57"/>
      <c r="R18" s="43" t="s">
        <v>5862</v>
      </c>
      <c r="S18" s="43" t="s">
        <v>5863</v>
      </c>
      <c r="T18" s="42">
        <v>144</v>
      </c>
      <c r="U18" s="42" t="s">
        <v>5864</v>
      </c>
      <c r="V18" s="42">
        <v>2016</v>
      </c>
      <c r="W18" s="42"/>
      <c r="X18" s="42"/>
      <c r="Y18" s="42" t="s">
        <v>5865</v>
      </c>
      <c r="Z18" s="42" t="s">
        <v>5866</v>
      </c>
      <c r="AA18" s="42" t="s">
        <v>5867</v>
      </c>
      <c r="AB18" s="43" t="s">
        <v>5868</v>
      </c>
      <c r="AD18" s="42">
        <v>17</v>
      </c>
      <c r="AE18" s="42" t="s">
        <v>5885</v>
      </c>
      <c r="AF18" s="42" t="s">
        <v>5927</v>
      </c>
      <c r="AG18" s="42">
        <v>10.15</v>
      </c>
      <c r="AH18" s="42">
        <v>29000</v>
      </c>
      <c r="AI18" s="42" t="s">
        <v>5928</v>
      </c>
      <c r="AJ18" s="42" t="s">
        <v>5837</v>
      </c>
      <c r="AK18" s="42" t="s">
        <v>5882</v>
      </c>
      <c r="AL18" s="42" t="s">
        <v>5929</v>
      </c>
      <c r="AM18" s="42">
        <v>2018</v>
      </c>
      <c r="AN18" s="44">
        <v>9338000</v>
      </c>
      <c r="AO18" s="42" t="s">
        <v>5884</v>
      </c>
    </row>
    <row r="19" spans="1:41" ht="60">
      <c r="A19" s="42" t="s">
        <v>5514</v>
      </c>
      <c r="B19" s="43" t="s">
        <v>5542</v>
      </c>
      <c r="C19" s="43" t="s">
        <v>5543</v>
      </c>
      <c r="D19" s="42" t="s">
        <v>5547</v>
      </c>
      <c r="E19" s="43" t="s">
        <v>5533</v>
      </c>
      <c r="F19" s="42" t="s">
        <v>5534</v>
      </c>
      <c r="G19" s="42">
        <v>220</v>
      </c>
      <c r="H19" s="43" t="s">
        <v>5548</v>
      </c>
      <c r="I19" s="42">
        <v>1997</v>
      </c>
      <c r="K19" s="56"/>
      <c r="L19" s="56"/>
      <c r="M19" s="56"/>
      <c r="N19" s="42" t="s">
        <v>5728</v>
      </c>
      <c r="O19" s="56"/>
      <c r="P19" s="57"/>
      <c r="AD19" s="42">
        <v>18</v>
      </c>
      <c r="AE19" s="42" t="s">
        <v>5885</v>
      </c>
      <c r="AF19" s="42" t="s">
        <v>5930</v>
      </c>
      <c r="AG19" s="42">
        <v>9.6</v>
      </c>
      <c r="AH19" s="42">
        <v>34000</v>
      </c>
      <c r="AI19" s="42" t="s">
        <v>5931</v>
      </c>
      <c r="AJ19" s="42" t="s">
        <v>5904</v>
      </c>
      <c r="AK19" s="42" t="s">
        <v>5882</v>
      </c>
      <c r="AL19" s="42" t="s">
        <v>5932</v>
      </c>
      <c r="AM19" s="42">
        <v>2018</v>
      </c>
      <c r="AN19" s="44">
        <v>8832000</v>
      </c>
      <c r="AO19" s="42" t="s">
        <v>5884</v>
      </c>
    </row>
    <row r="20" spans="1:41" ht="165">
      <c r="A20" s="43" t="s">
        <v>5498</v>
      </c>
      <c r="B20" s="43" t="s">
        <v>5549</v>
      </c>
      <c r="C20" s="43" t="s">
        <v>5550</v>
      </c>
      <c r="D20" s="42" t="s">
        <v>5551</v>
      </c>
      <c r="E20" s="42" t="s">
        <v>5533</v>
      </c>
      <c r="F20" s="42" t="s">
        <v>5534</v>
      </c>
      <c r="G20" s="42">
        <v>248</v>
      </c>
      <c r="H20" s="43" t="s">
        <v>5552</v>
      </c>
      <c r="I20" s="42">
        <v>1995</v>
      </c>
      <c r="K20" s="42" t="s">
        <v>5730</v>
      </c>
      <c r="L20" s="42" t="s">
        <v>5731</v>
      </c>
      <c r="M20" s="42">
        <v>102</v>
      </c>
      <c r="N20" s="42" t="s">
        <v>5732</v>
      </c>
      <c r="O20" s="42">
        <v>2019</v>
      </c>
      <c r="P20" s="43" t="s">
        <v>5733</v>
      </c>
      <c r="AD20" s="42">
        <v>19</v>
      </c>
      <c r="AE20" s="42" t="s">
        <v>5885</v>
      </c>
      <c r="AF20" s="42" t="s">
        <v>5933</v>
      </c>
      <c r="AG20" s="42">
        <v>9.3000000000000007</v>
      </c>
      <c r="AH20" s="42">
        <v>34000</v>
      </c>
      <c r="AI20" s="42" t="s">
        <v>5934</v>
      </c>
      <c r="AJ20" s="42" t="s">
        <v>5753</v>
      </c>
      <c r="AK20" s="42" t="s">
        <v>5882</v>
      </c>
      <c r="AL20" s="42" t="s">
        <v>5935</v>
      </c>
      <c r="AM20" s="42">
        <v>2018</v>
      </c>
      <c r="AN20" s="44">
        <v>8556000</v>
      </c>
      <c r="AO20" s="42" t="s">
        <v>5884</v>
      </c>
    </row>
    <row r="21" spans="1:41" ht="60">
      <c r="A21" s="42" t="s">
        <v>5498</v>
      </c>
      <c r="B21" s="43" t="s">
        <v>5553</v>
      </c>
      <c r="C21" s="43" t="s">
        <v>5550</v>
      </c>
      <c r="D21" s="42" t="s">
        <v>5554</v>
      </c>
      <c r="E21" s="42" t="s">
        <v>5533</v>
      </c>
      <c r="F21" s="42" t="s">
        <v>5534</v>
      </c>
      <c r="G21" s="42">
        <v>103</v>
      </c>
      <c r="H21" s="43" t="s">
        <v>5555</v>
      </c>
      <c r="I21" s="42">
        <v>1985</v>
      </c>
      <c r="K21" s="42" t="s">
        <v>5734</v>
      </c>
      <c r="L21" s="42" t="s">
        <v>5714</v>
      </c>
      <c r="M21" s="42">
        <v>94.5</v>
      </c>
      <c r="N21" s="42" t="s">
        <v>5735</v>
      </c>
      <c r="O21" s="42">
        <v>2021</v>
      </c>
      <c r="P21" s="42"/>
      <c r="AD21" s="42">
        <v>20</v>
      </c>
      <c r="AE21" s="42" t="s">
        <v>5879</v>
      </c>
      <c r="AF21" s="42" t="s">
        <v>5936</v>
      </c>
      <c r="AG21" s="42">
        <v>9.3000000000000007</v>
      </c>
      <c r="AH21" s="42">
        <v>35000</v>
      </c>
      <c r="AI21" s="42" t="s">
        <v>5937</v>
      </c>
      <c r="AJ21" s="42" t="s">
        <v>297</v>
      </c>
      <c r="AK21" s="42" t="s">
        <v>5938</v>
      </c>
      <c r="AL21" s="42" t="s">
        <v>5936</v>
      </c>
      <c r="AM21" s="42">
        <v>2017</v>
      </c>
      <c r="AN21" s="44">
        <v>8556000</v>
      </c>
      <c r="AO21" s="42" t="s">
        <v>5884</v>
      </c>
    </row>
    <row r="22" spans="1:41" ht="60">
      <c r="A22" s="42" t="s">
        <v>5498</v>
      </c>
      <c r="B22" s="43" t="s">
        <v>5553</v>
      </c>
      <c r="C22" s="43" t="s">
        <v>5550</v>
      </c>
      <c r="D22" s="42" t="s">
        <v>5556</v>
      </c>
      <c r="E22" s="42" t="s">
        <v>5533</v>
      </c>
      <c r="F22" s="42" t="s">
        <v>5534</v>
      </c>
      <c r="G22" s="42">
        <v>225</v>
      </c>
      <c r="H22" s="43" t="s">
        <v>5552</v>
      </c>
      <c r="I22" s="42">
        <v>1990</v>
      </c>
      <c r="K22" s="42" t="s">
        <v>5736</v>
      </c>
      <c r="L22" s="42" t="s">
        <v>5726</v>
      </c>
      <c r="M22" s="42">
        <v>80</v>
      </c>
      <c r="N22" s="42" t="s">
        <v>5737</v>
      </c>
      <c r="O22" s="42">
        <v>2022</v>
      </c>
      <c r="P22" s="43" t="s">
        <v>5738</v>
      </c>
      <c r="AD22" s="42">
        <v>21</v>
      </c>
      <c r="AE22" s="42" t="s">
        <v>5885</v>
      </c>
      <c r="AF22" s="42" t="s">
        <v>5939</v>
      </c>
      <c r="AG22" s="42">
        <v>9</v>
      </c>
      <c r="AH22" s="42">
        <v>28500</v>
      </c>
      <c r="AI22" s="42" t="s">
        <v>5939</v>
      </c>
      <c r="AJ22" s="42" t="s">
        <v>5714</v>
      </c>
      <c r="AK22" s="42" t="s">
        <v>5882</v>
      </c>
      <c r="AL22" s="42" t="s">
        <v>5940</v>
      </c>
      <c r="AM22" s="42">
        <v>2018</v>
      </c>
      <c r="AN22" s="44">
        <v>8280000</v>
      </c>
      <c r="AO22" s="42" t="s">
        <v>5884</v>
      </c>
    </row>
    <row r="23" spans="1:41" ht="75">
      <c r="A23" s="42" t="s">
        <v>5557</v>
      </c>
      <c r="B23" s="43" t="s">
        <v>5558</v>
      </c>
      <c r="C23" s="42" t="s">
        <v>5559</v>
      </c>
      <c r="D23" s="42" t="s">
        <v>5560</v>
      </c>
      <c r="E23" s="42" t="s">
        <v>5561</v>
      </c>
      <c r="F23" s="42" t="s">
        <v>5534</v>
      </c>
      <c r="G23" s="42">
        <v>435</v>
      </c>
      <c r="H23" s="42" t="s">
        <v>5494</v>
      </c>
      <c r="I23" s="42">
        <v>2012</v>
      </c>
      <c r="K23" s="42" t="s">
        <v>5739</v>
      </c>
      <c r="L23" s="42" t="s">
        <v>5714</v>
      </c>
      <c r="M23" s="42">
        <v>77.400000000000006</v>
      </c>
      <c r="N23" s="42" t="s">
        <v>5740</v>
      </c>
      <c r="O23" s="42">
        <v>2021</v>
      </c>
      <c r="P23" s="42"/>
      <c r="AD23" s="42">
        <v>22</v>
      </c>
      <c r="AE23" s="42" t="s">
        <v>5885</v>
      </c>
      <c r="AF23" s="42" t="s">
        <v>5941</v>
      </c>
      <c r="AG23" s="42">
        <v>7.5</v>
      </c>
      <c r="AH23" s="42">
        <v>28000</v>
      </c>
      <c r="AI23" s="42" t="s">
        <v>5942</v>
      </c>
      <c r="AJ23" s="42" t="s">
        <v>5943</v>
      </c>
      <c r="AK23" s="42" t="s">
        <v>5938</v>
      </c>
      <c r="AL23" s="42" t="s">
        <v>5944</v>
      </c>
      <c r="AM23" s="42">
        <v>2018</v>
      </c>
      <c r="AN23" s="44">
        <v>6900000</v>
      </c>
      <c r="AO23" s="42" t="s">
        <v>5884</v>
      </c>
    </row>
    <row r="24" spans="1:41" ht="165">
      <c r="A24" s="42" t="s">
        <v>5557</v>
      </c>
      <c r="B24" s="42" t="s">
        <v>5558</v>
      </c>
      <c r="C24" s="42" t="s">
        <v>5559</v>
      </c>
      <c r="D24" s="42" t="s">
        <v>5562</v>
      </c>
      <c r="E24" s="42" t="s">
        <v>5561</v>
      </c>
      <c r="F24" s="42" t="s">
        <v>5534</v>
      </c>
      <c r="G24" s="42">
        <v>435</v>
      </c>
      <c r="H24" s="42" t="s">
        <v>5494</v>
      </c>
      <c r="I24" s="42">
        <v>2012</v>
      </c>
      <c r="K24" s="42" t="s">
        <v>5741</v>
      </c>
      <c r="L24" s="42" t="s">
        <v>5714</v>
      </c>
      <c r="M24" s="42">
        <v>75</v>
      </c>
      <c r="N24" s="42" t="s">
        <v>5742</v>
      </c>
      <c r="O24" s="42">
        <v>2006</v>
      </c>
      <c r="P24" s="42"/>
      <c r="AD24" s="42">
        <v>23</v>
      </c>
      <c r="AE24" s="42" t="s">
        <v>5885</v>
      </c>
      <c r="AF24" s="42" t="s">
        <v>5945</v>
      </c>
      <c r="AG24" s="42">
        <v>6</v>
      </c>
      <c r="AH24" s="42">
        <v>23000</v>
      </c>
      <c r="AI24" s="42" t="s">
        <v>5945</v>
      </c>
      <c r="AJ24" s="42" t="s">
        <v>5837</v>
      </c>
      <c r="AK24" s="42" t="s">
        <v>5882</v>
      </c>
      <c r="AL24" s="42" t="s">
        <v>5946</v>
      </c>
      <c r="AM24" s="42">
        <v>2016</v>
      </c>
      <c r="AN24" s="44">
        <v>5520000</v>
      </c>
      <c r="AO24" s="42" t="s">
        <v>5884</v>
      </c>
    </row>
    <row r="25" spans="1:41" ht="105">
      <c r="A25" s="43" t="s">
        <v>5521</v>
      </c>
      <c r="B25" s="43" t="s">
        <v>5563</v>
      </c>
      <c r="C25" s="42" t="s">
        <v>5564</v>
      </c>
      <c r="D25" s="42" t="s">
        <v>5565</v>
      </c>
      <c r="E25" s="42" t="s">
        <v>5533</v>
      </c>
      <c r="F25" s="42" t="s">
        <v>5566</v>
      </c>
      <c r="G25" s="42">
        <v>230</v>
      </c>
      <c r="H25" s="43" t="s">
        <v>5567</v>
      </c>
      <c r="I25" s="42">
        <v>1999</v>
      </c>
      <c r="K25" s="42" t="s">
        <v>5743</v>
      </c>
      <c r="L25" s="42" t="s">
        <v>5714</v>
      </c>
      <c r="M25" s="42">
        <v>63</v>
      </c>
      <c r="N25" s="42" t="s">
        <v>5744</v>
      </c>
      <c r="O25" s="42">
        <v>2008</v>
      </c>
      <c r="P25" s="43" t="s">
        <v>5724</v>
      </c>
      <c r="AD25" s="42">
        <v>24</v>
      </c>
      <c r="AE25" s="42" t="s">
        <v>5885</v>
      </c>
      <c r="AF25" s="42" t="s">
        <v>5947</v>
      </c>
      <c r="AG25" s="42">
        <v>6</v>
      </c>
      <c r="AH25" s="42">
        <v>22000</v>
      </c>
      <c r="AI25" s="42" t="s">
        <v>5948</v>
      </c>
      <c r="AJ25" s="42" t="s">
        <v>5949</v>
      </c>
      <c r="AK25" s="42" t="s">
        <v>5938</v>
      </c>
      <c r="AL25" s="42" t="s">
        <v>5950</v>
      </c>
      <c r="AM25" s="42">
        <v>2018</v>
      </c>
      <c r="AN25" s="44">
        <v>5520000</v>
      </c>
      <c r="AO25" s="42" t="s">
        <v>297</v>
      </c>
    </row>
    <row r="26" spans="1:41" ht="135">
      <c r="A26" s="42" t="s">
        <v>5521</v>
      </c>
      <c r="B26" s="43" t="s">
        <v>5568</v>
      </c>
      <c r="C26" s="43" t="s">
        <v>5509</v>
      </c>
      <c r="D26" s="42" t="s">
        <v>5569</v>
      </c>
      <c r="E26" s="42" t="s">
        <v>5537</v>
      </c>
      <c r="F26" s="43" t="s">
        <v>5534</v>
      </c>
      <c r="G26" s="42">
        <v>339</v>
      </c>
      <c r="H26" s="42" t="s">
        <v>5494</v>
      </c>
      <c r="I26" s="42">
        <v>2008</v>
      </c>
      <c r="K26" s="42" t="s">
        <v>5745</v>
      </c>
      <c r="L26" s="42" t="s">
        <v>5714</v>
      </c>
      <c r="M26" s="42">
        <v>63</v>
      </c>
      <c r="N26" s="42" t="s">
        <v>5746</v>
      </c>
      <c r="O26" s="42">
        <v>2015</v>
      </c>
      <c r="P26" s="43" t="s">
        <v>5724</v>
      </c>
      <c r="AD26" s="42">
        <v>25</v>
      </c>
      <c r="AE26" s="42" t="s">
        <v>5885</v>
      </c>
      <c r="AF26" s="42" t="s">
        <v>5951</v>
      </c>
      <c r="AG26" s="42">
        <v>5.8</v>
      </c>
      <c r="AH26" s="42">
        <v>21000</v>
      </c>
      <c r="AI26" s="42" t="s">
        <v>5952</v>
      </c>
      <c r="AJ26" s="42" t="s">
        <v>5710</v>
      </c>
      <c r="AK26" s="42" t="s">
        <v>5882</v>
      </c>
      <c r="AL26" s="42" t="s">
        <v>5953</v>
      </c>
      <c r="AM26" s="42">
        <v>2016</v>
      </c>
      <c r="AN26" s="44">
        <v>5336000</v>
      </c>
      <c r="AO26" s="42" t="s">
        <v>5884</v>
      </c>
    </row>
    <row r="27" spans="1:41" ht="180">
      <c r="A27" s="42" t="s">
        <v>5521</v>
      </c>
      <c r="B27" s="43" t="s">
        <v>5568</v>
      </c>
      <c r="C27" s="43" t="s">
        <v>5509</v>
      </c>
      <c r="D27" s="42" t="s">
        <v>5570</v>
      </c>
      <c r="E27" s="43" t="s">
        <v>5561</v>
      </c>
      <c r="F27" s="43" t="s">
        <v>5534</v>
      </c>
      <c r="G27" s="42">
        <v>426</v>
      </c>
      <c r="H27" s="42" t="s">
        <v>5494</v>
      </c>
      <c r="I27" s="42">
        <v>2012</v>
      </c>
      <c r="K27" s="42" t="s">
        <v>5747</v>
      </c>
      <c r="L27" s="42" t="s">
        <v>5714</v>
      </c>
      <c r="M27" s="42">
        <v>60.2</v>
      </c>
      <c r="N27" s="42" t="s">
        <v>5748</v>
      </c>
      <c r="O27" s="42">
        <v>2021</v>
      </c>
      <c r="P27" s="42"/>
      <c r="AD27" s="42">
        <v>26</v>
      </c>
      <c r="AE27" s="42" t="s">
        <v>5885</v>
      </c>
      <c r="AF27" s="42" t="s">
        <v>5954</v>
      </c>
      <c r="AG27" s="42">
        <v>5.6</v>
      </c>
      <c r="AH27" s="42">
        <v>21600</v>
      </c>
      <c r="AI27" s="42" t="s">
        <v>5955</v>
      </c>
      <c r="AJ27" s="42" t="s">
        <v>5904</v>
      </c>
      <c r="AK27" s="42" t="s">
        <v>5882</v>
      </c>
      <c r="AL27" s="42" t="s">
        <v>5956</v>
      </c>
      <c r="AM27" s="42">
        <v>2016</v>
      </c>
      <c r="AN27" s="44">
        <v>5152000</v>
      </c>
      <c r="AO27" s="42" t="s">
        <v>5884</v>
      </c>
    </row>
    <row r="28" spans="1:41" ht="60">
      <c r="A28" s="42" t="s">
        <v>5521</v>
      </c>
      <c r="B28" s="43" t="s">
        <v>5571</v>
      </c>
      <c r="C28" s="43" t="s">
        <v>5572</v>
      </c>
      <c r="D28" s="42" t="s">
        <v>5573</v>
      </c>
      <c r="E28" s="42" t="s">
        <v>5561</v>
      </c>
      <c r="F28" s="42" t="s">
        <v>5534</v>
      </c>
      <c r="G28" s="44">
        <v>1304</v>
      </c>
      <c r="H28" s="42" t="s">
        <v>5494</v>
      </c>
      <c r="I28" s="42">
        <v>2012</v>
      </c>
      <c r="K28" s="42" t="s">
        <v>5749</v>
      </c>
      <c r="L28" s="42" t="s">
        <v>5726</v>
      </c>
      <c r="M28" s="42">
        <v>50.4</v>
      </c>
      <c r="N28" s="42" t="s">
        <v>5750</v>
      </c>
      <c r="O28" s="42">
        <v>2018</v>
      </c>
      <c r="P28" s="43" t="s">
        <v>5751</v>
      </c>
      <c r="AD28" s="42">
        <v>27</v>
      </c>
      <c r="AE28" s="42" t="s">
        <v>5885</v>
      </c>
      <c r="AF28" s="42" t="s">
        <v>5957</v>
      </c>
      <c r="AG28" s="42">
        <v>4.5</v>
      </c>
      <c r="AH28" s="42">
        <v>15000</v>
      </c>
      <c r="AI28" s="42" t="s">
        <v>5486</v>
      </c>
      <c r="AJ28" s="42" t="s">
        <v>5891</v>
      </c>
      <c r="AK28" s="42" t="s">
        <v>5938</v>
      </c>
      <c r="AL28" s="42" t="s">
        <v>5958</v>
      </c>
      <c r="AM28" s="42">
        <v>2017</v>
      </c>
      <c r="AN28" s="44">
        <v>4140000</v>
      </c>
      <c r="AO28" s="42" t="s">
        <v>5884</v>
      </c>
    </row>
    <row r="29" spans="1:41" ht="105">
      <c r="A29" s="43" t="s">
        <v>5574</v>
      </c>
      <c r="B29" s="43" t="s">
        <v>5575</v>
      </c>
      <c r="C29" s="43" t="s">
        <v>5576</v>
      </c>
      <c r="D29" s="42" t="s">
        <v>5577</v>
      </c>
      <c r="E29" s="43" t="s">
        <v>5578</v>
      </c>
      <c r="F29" s="43" t="s">
        <v>5534</v>
      </c>
      <c r="G29" s="42">
        <v>332</v>
      </c>
      <c r="H29" s="42" t="s">
        <v>5494</v>
      </c>
      <c r="I29" s="42">
        <v>1975</v>
      </c>
      <c r="K29" s="42" t="s">
        <v>5752</v>
      </c>
      <c r="L29" s="42" t="s">
        <v>5753</v>
      </c>
      <c r="M29" s="42">
        <v>46</v>
      </c>
      <c r="N29" s="42" t="s">
        <v>5754</v>
      </c>
      <c r="O29" s="42">
        <v>2020</v>
      </c>
      <c r="P29" s="43" t="s">
        <v>5755</v>
      </c>
      <c r="AD29" s="42">
        <v>28</v>
      </c>
      <c r="AE29" s="42" t="s">
        <v>5885</v>
      </c>
      <c r="AF29" s="42" t="s">
        <v>5959</v>
      </c>
      <c r="AG29" s="42">
        <v>4.16</v>
      </c>
      <c r="AH29" s="42">
        <v>16000</v>
      </c>
      <c r="AI29" s="42" t="s">
        <v>5960</v>
      </c>
      <c r="AJ29" s="42" t="s">
        <v>5894</v>
      </c>
      <c r="AK29" s="42" t="s">
        <v>5938</v>
      </c>
      <c r="AL29" s="42" t="s">
        <v>5961</v>
      </c>
      <c r="AM29" s="42">
        <v>2016</v>
      </c>
      <c r="AN29" s="44">
        <v>3827200</v>
      </c>
      <c r="AO29" s="42" t="s">
        <v>5884</v>
      </c>
    </row>
    <row r="30" spans="1:41" ht="45">
      <c r="A30" s="42" t="s">
        <v>5574</v>
      </c>
      <c r="B30" s="42" t="s">
        <v>5579</v>
      </c>
      <c r="C30" s="43" t="s">
        <v>5576</v>
      </c>
      <c r="D30" s="42" t="s">
        <v>5580</v>
      </c>
      <c r="E30" s="43" t="s">
        <v>5578</v>
      </c>
      <c r="F30" s="43" t="s">
        <v>5534</v>
      </c>
      <c r="G30" s="42">
        <v>332</v>
      </c>
      <c r="H30" s="42" t="s">
        <v>5494</v>
      </c>
      <c r="I30" s="42">
        <v>1976</v>
      </c>
      <c r="K30" s="56" t="s">
        <v>5756</v>
      </c>
      <c r="L30" s="56" t="s">
        <v>5714</v>
      </c>
      <c r="M30" s="56">
        <v>43</v>
      </c>
      <c r="N30" s="42" t="s">
        <v>5757</v>
      </c>
      <c r="O30" s="56">
        <v>2008</v>
      </c>
      <c r="P30" s="57" t="s">
        <v>5724</v>
      </c>
      <c r="AD30" s="42">
        <v>29</v>
      </c>
      <c r="AE30" s="42" t="s">
        <v>5885</v>
      </c>
      <c r="AF30" s="42" t="s">
        <v>5962</v>
      </c>
      <c r="AG30" s="42">
        <v>4.0999999999999996</v>
      </c>
      <c r="AH30" s="42">
        <v>14240</v>
      </c>
      <c r="AI30" s="42" t="s">
        <v>5962</v>
      </c>
      <c r="AJ30" s="42" t="s">
        <v>5837</v>
      </c>
      <c r="AK30" s="42" t="s">
        <v>5882</v>
      </c>
      <c r="AL30" s="42" t="s">
        <v>5963</v>
      </c>
      <c r="AM30" s="42">
        <v>2018</v>
      </c>
      <c r="AN30" s="44">
        <v>3772000</v>
      </c>
      <c r="AO30" s="42" t="s">
        <v>5884</v>
      </c>
    </row>
    <row r="31" spans="1:41" ht="90">
      <c r="A31" s="42" t="s">
        <v>5574</v>
      </c>
      <c r="B31" s="43" t="s">
        <v>5581</v>
      </c>
      <c r="C31" s="43" t="s">
        <v>5529</v>
      </c>
      <c r="D31" s="42" t="s">
        <v>5582</v>
      </c>
      <c r="E31" s="43" t="s">
        <v>5578</v>
      </c>
      <c r="F31" s="43" t="s">
        <v>5534</v>
      </c>
      <c r="G31" s="42">
        <v>695</v>
      </c>
      <c r="H31" s="42" t="s">
        <v>5494</v>
      </c>
      <c r="I31" s="42">
        <v>1978</v>
      </c>
      <c r="K31" s="56"/>
      <c r="L31" s="56"/>
      <c r="M31" s="56"/>
      <c r="N31" s="42"/>
      <c r="O31" s="56"/>
      <c r="P31" s="57"/>
      <c r="AD31" s="42">
        <v>30</v>
      </c>
      <c r="AE31" s="42" t="s">
        <v>5885</v>
      </c>
      <c r="AF31" s="42" t="s">
        <v>5964</v>
      </c>
      <c r="AG31" s="42">
        <v>4</v>
      </c>
      <c r="AH31" s="42">
        <v>13552</v>
      </c>
      <c r="AI31" s="42" t="s">
        <v>5964</v>
      </c>
      <c r="AJ31" s="42" t="s">
        <v>5837</v>
      </c>
      <c r="AK31" s="42" t="s">
        <v>5882</v>
      </c>
      <c r="AL31" s="42" t="s">
        <v>5965</v>
      </c>
      <c r="AM31" s="42">
        <v>2018</v>
      </c>
      <c r="AN31" s="44">
        <v>3680000</v>
      </c>
      <c r="AO31" s="42" t="s">
        <v>297</v>
      </c>
    </row>
    <row r="32" spans="1:41" ht="120">
      <c r="A32" s="42" t="s">
        <v>5574</v>
      </c>
      <c r="B32" s="42" t="s">
        <v>5581</v>
      </c>
      <c r="C32" s="42" t="s">
        <v>5529</v>
      </c>
      <c r="D32" s="42" t="s">
        <v>5583</v>
      </c>
      <c r="E32" s="43" t="s">
        <v>5561</v>
      </c>
      <c r="F32" s="43" t="s">
        <v>5534</v>
      </c>
      <c r="G32" s="42">
        <v>350</v>
      </c>
      <c r="H32" s="42" t="s">
        <v>5494</v>
      </c>
      <c r="I32" s="42">
        <v>1996</v>
      </c>
      <c r="K32" s="56"/>
      <c r="L32" s="56"/>
      <c r="M32" s="56"/>
      <c r="N32" s="42" t="s">
        <v>5758</v>
      </c>
      <c r="O32" s="56"/>
      <c r="P32" s="57"/>
      <c r="AD32" s="42">
        <v>31</v>
      </c>
      <c r="AE32" s="42" t="s">
        <v>5885</v>
      </c>
      <c r="AF32" s="42" t="s">
        <v>5966</v>
      </c>
      <c r="AG32" s="42">
        <v>4</v>
      </c>
      <c r="AH32" s="42">
        <v>13440</v>
      </c>
      <c r="AI32" s="42" t="s">
        <v>5967</v>
      </c>
      <c r="AJ32" s="42" t="s">
        <v>5949</v>
      </c>
      <c r="AK32" s="42" t="s">
        <v>5882</v>
      </c>
      <c r="AL32" s="42" t="s">
        <v>5968</v>
      </c>
      <c r="AM32" s="42">
        <v>2018</v>
      </c>
      <c r="AN32" s="44">
        <v>3680000</v>
      </c>
      <c r="AO32" s="42" t="s">
        <v>5884</v>
      </c>
    </row>
    <row r="33" spans="1:41" ht="180">
      <c r="A33" s="42" t="s">
        <v>5574</v>
      </c>
      <c r="B33" s="42" t="s">
        <v>5581</v>
      </c>
      <c r="C33" s="42" t="s">
        <v>5529</v>
      </c>
      <c r="D33" s="42" t="s">
        <v>5584</v>
      </c>
      <c r="E33" s="43" t="s">
        <v>5561</v>
      </c>
      <c r="F33" s="43" t="s">
        <v>5534</v>
      </c>
      <c r="G33" s="42">
        <v>350</v>
      </c>
      <c r="H33" s="42" t="s">
        <v>5494</v>
      </c>
      <c r="I33" s="42">
        <v>1996</v>
      </c>
      <c r="K33" s="42" t="s">
        <v>5759</v>
      </c>
      <c r="L33" s="42" t="s">
        <v>5731</v>
      </c>
      <c r="M33" s="42">
        <v>42</v>
      </c>
      <c r="N33" s="42" t="s">
        <v>5760</v>
      </c>
      <c r="O33" s="42">
        <v>2007</v>
      </c>
      <c r="P33" s="43" t="s">
        <v>5724</v>
      </c>
      <c r="AD33" s="42">
        <v>32</v>
      </c>
      <c r="AE33" s="42" t="s">
        <v>5885</v>
      </c>
      <c r="AF33" s="42" t="s">
        <v>5969</v>
      </c>
      <c r="AG33" s="42">
        <v>3.6</v>
      </c>
      <c r="AH33" s="42">
        <v>11000</v>
      </c>
      <c r="AI33" s="42" t="s">
        <v>5969</v>
      </c>
      <c r="AJ33" s="42" t="s">
        <v>5753</v>
      </c>
      <c r="AK33" s="42" t="s">
        <v>5882</v>
      </c>
      <c r="AL33" s="42" t="s">
        <v>5970</v>
      </c>
      <c r="AM33" s="42">
        <v>2018</v>
      </c>
      <c r="AN33" s="44">
        <v>3312000</v>
      </c>
      <c r="AO33" s="42" t="s">
        <v>5884</v>
      </c>
    </row>
    <row r="34" spans="1:41" ht="30">
      <c r="A34" s="42" t="s">
        <v>5574</v>
      </c>
      <c r="B34" s="42" t="s">
        <v>5581</v>
      </c>
      <c r="C34" s="42" t="s">
        <v>5529</v>
      </c>
      <c r="D34" s="42" t="s">
        <v>5585</v>
      </c>
      <c r="E34" s="43" t="s">
        <v>5561</v>
      </c>
      <c r="F34" s="43" t="s">
        <v>5534</v>
      </c>
      <c r="G34" s="42">
        <v>350</v>
      </c>
      <c r="H34" s="42" t="s">
        <v>5494</v>
      </c>
      <c r="I34" s="42">
        <v>1996</v>
      </c>
      <c r="K34" s="42" t="s">
        <v>5761</v>
      </c>
      <c r="L34" s="42" t="s">
        <v>5714</v>
      </c>
      <c r="M34" s="42">
        <v>32</v>
      </c>
      <c r="N34" s="42" t="s">
        <v>5762</v>
      </c>
      <c r="O34" s="42">
        <v>2008</v>
      </c>
      <c r="P34" s="43" t="s">
        <v>5724</v>
      </c>
      <c r="AD34" s="42">
        <v>33</v>
      </c>
      <c r="AE34" s="42" t="s">
        <v>5885</v>
      </c>
      <c r="AF34" s="42" t="s">
        <v>5971</v>
      </c>
      <c r="AG34" s="42">
        <v>3.6</v>
      </c>
      <c r="AH34" s="42">
        <v>13000</v>
      </c>
      <c r="AI34" s="42" t="s">
        <v>5972</v>
      </c>
      <c r="AJ34" s="42" t="s">
        <v>5837</v>
      </c>
      <c r="AK34" s="42" t="s">
        <v>5882</v>
      </c>
      <c r="AL34" s="42" t="s">
        <v>5973</v>
      </c>
      <c r="AM34" s="42">
        <v>2018</v>
      </c>
      <c r="AN34" s="44">
        <v>3312000</v>
      </c>
      <c r="AO34" s="42" t="s">
        <v>5884</v>
      </c>
    </row>
    <row r="35" spans="1:41" ht="75">
      <c r="A35" s="42" t="s">
        <v>5574</v>
      </c>
      <c r="B35" s="42" t="s">
        <v>5581</v>
      </c>
      <c r="C35" s="42" t="s">
        <v>5529</v>
      </c>
      <c r="D35" s="42" t="s">
        <v>5586</v>
      </c>
      <c r="E35" s="43" t="s">
        <v>5561</v>
      </c>
      <c r="F35" s="43" t="s">
        <v>5534</v>
      </c>
      <c r="G35" s="42">
        <v>350</v>
      </c>
      <c r="H35" s="42" t="s">
        <v>5494</v>
      </c>
      <c r="I35" s="42">
        <v>1997</v>
      </c>
      <c r="K35" s="42" t="s">
        <v>5763</v>
      </c>
      <c r="L35" s="56" t="s">
        <v>5690</v>
      </c>
      <c r="M35" s="56">
        <v>18</v>
      </c>
      <c r="N35" s="56" t="s">
        <v>5765</v>
      </c>
      <c r="O35" s="56">
        <v>1998</v>
      </c>
      <c r="P35" s="57" t="s">
        <v>5724</v>
      </c>
      <c r="AD35" s="42">
        <v>34</v>
      </c>
      <c r="AE35" s="42" t="s">
        <v>5885</v>
      </c>
      <c r="AF35" s="42" t="s">
        <v>5974</v>
      </c>
      <c r="AG35" s="42">
        <v>3.4</v>
      </c>
      <c r="AH35" s="42">
        <v>10800</v>
      </c>
      <c r="AI35" s="42" t="s">
        <v>5975</v>
      </c>
      <c r="AJ35" s="42" t="s">
        <v>5891</v>
      </c>
      <c r="AK35" s="42" t="s">
        <v>5938</v>
      </c>
      <c r="AL35" s="42" t="s">
        <v>5976</v>
      </c>
      <c r="AM35" s="42">
        <v>2017</v>
      </c>
      <c r="AN35" s="44">
        <v>3128000</v>
      </c>
      <c r="AO35" s="42" t="s">
        <v>5884</v>
      </c>
    </row>
    <row r="36" spans="1:41" ht="60">
      <c r="A36" s="42" t="s">
        <v>5574</v>
      </c>
      <c r="B36" s="42" t="s">
        <v>5581</v>
      </c>
      <c r="C36" s="42" t="s">
        <v>5529</v>
      </c>
      <c r="D36" s="42" t="s">
        <v>5587</v>
      </c>
      <c r="E36" s="43" t="s">
        <v>5561</v>
      </c>
      <c r="F36" s="43" t="s">
        <v>5534</v>
      </c>
      <c r="G36" s="42">
        <v>350</v>
      </c>
      <c r="H36" s="42" t="s">
        <v>5494</v>
      </c>
      <c r="I36" s="42">
        <v>1997</v>
      </c>
      <c r="K36" s="42"/>
      <c r="L36" s="56"/>
      <c r="M36" s="56"/>
      <c r="N36" s="56"/>
      <c r="O36" s="56"/>
      <c r="P36" s="57"/>
      <c r="AD36" s="42">
        <v>35</v>
      </c>
      <c r="AE36" s="42" t="s">
        <v>5885</v>
      </c>
      <c r="AF36" s="42" t="s">
        <v>5977</v>
      </c>
      <c r="AG36" s="42">
        <v>3</v>
      </c>
      <c r="AH36" s="42">
        <v>10000</v>
      </c>
      <c r="AI36" s="42" t="s">
        <v>5978</v>
      </c>
      <c r="AJ36" s="42" t="s">
        <v>5943</v>
      </c>
      <c r="AK36" s="42" t="s">
        <v>5938</v>
      </c>
      <c r="AL36" s="42" t="s">
        <v>5979</v>
      </c>
      <c r="AM36" s="42">
        <v>2018</v>
      </c>
      <c r="AN36" s="44">
        <v>2760000</v>
      </c>
      <c r="AO36" s="42" t="s">
        <v>297</v>
      </c>
    </row>
    <row r="37" spans="1:41" ht="195">
      <c r="A37" s="43" t="s">
        <v>5574</v>
      </c>
      <c r="B37" s="43" t="s">
        <v>5588</v>
      </c>
      <c r="C37" s="43" t="s">
        <v>5589</v>
      </c>
      <c r="D37" s="42" t="s">
        <v>5590</v>
      </c>
      <c r="E37" s="43" t="s">
        <v>5561</v>
      </c>
      <c r="F37" s="43" t="s">
        <v>5534</v>
      </c>
      <c r="G37" s="42">
        <v>440</v>
      </c>
      <c r="H37" s="42" t="s">
        <v>5494</v>
      </c>
      <c r="I37" s="42">
        <v>2010</v>
      </c>
      <c r="K37" s="43" t="s">
        <v>5764</v>
      </c>
      <c r="L37" s="56"/>
      <c r="M37" s="56"/>
      <c r="N37" s="56"/>
      <c r="O37" s="56"/>
      <c r="P37" s="57"/>
      <c r="AD37" s="42">
        <v>36</v>
      </c>
      <c r="AE37" s="42" t="s">
        <v>5885</v>
      </c>
      <c r="AF37" s="42" t="s">
        <v>5980</v>
      </c>
      <c r="AG37" s="42">
        <v>3</v>
      </c>
      <c r="AH37" s="42">
        <v>12000</v>
      </c>
      <c r="AI37" s="42" t="s">
        <v>5981</v>
      </c>
      <c r="AJ37" s="42" t="s">
        <v>297</v>
      </c>
      <c r="AK37" s="42" t="s">
        <v>5938</v>
      </c>
      <c r="AL37" s="42" t="s">
        <v>5982</v>
      </c>
      <c r="AM37" s="42">
        <v>2015</v>
      </c>
      <c r="AN37" s="44">
        <v>2760000</v>
      </c>
      <c r="AO37" s="42" t="s">
        <v>5884</v>
      </c>
    </row>
    <row r="38" spans="1:41" ht="45">
      <c r="A38" s="43" t="s">
        <v>5574</v>
      </c>
      <c r="B38" s="43" t="s">
        <v>5588</v>
      </c>
      <c r="C38" s="43" t="s">
        <v>5589</v>
      </c>
      <c r="D38" s="42" t="s">
        <v>5591</v>
      </c>
      <c r="E38" s="43" t="s">
        <v>5561</v>
      </c>
      <c r="F38" s="43" t="s">
        <v>5534</v>
      </c>
      <c r="G38" s="42">
        <v>440</v>
      </c>
      <c r="H38" s="42" t="s">
        <v>5494</v>
      </c>
      <c r="I38" s="42">
        <v>2010</v>
      </c>
      <c r="AD38" s="42">
        <v>37</v>
      </c>
      <c r="AE38" s="42" t="s">
        <v>5885</v>
      </c>
      <c r="AF38" s="42" t="s">
        <v>5983</v>
      </c>
      <c r="AG38" s="42">
        <v>3</v>
      </c>
      <c r="AH38" s="42">
        <v>11000</v>
      </c>
      <c r="AI38" s="42" t="s">
        <v>5984</v>
      </c>
      <c r="AJ38" s="42" t="s">
        <v>5949</v>
      </c>
      <c r="AK38" s="42" t="s">
        <v>5882</v>
      </c>
      <c r="AL38" s="42" t="s">
        <v>5985</v>
      </c>
      <c r="AM38" s="42">
        <v>2017</v>
      </c>
      <c r="AN38" s="44">
        <v>2760000</v>
      </c>
      <c r="AO38" s="42" t="s">
        <v>5884</v>
      </c>
    </row>
    <row r="39" spans="1:41" ht="45">
      <c r="A39" s="43" t="s">
        <v>5592</v>
      </c>
      <c r="B39" s="43" t="s">
        <v>5593</v>
      </c>
      <c r="C39" s="43" t="s">
        <v>5594</v>
      </c>
      <c r="D39" s="42" t="s">
        <v>5595</v>
      </c>
      <c r="E39" s="43" t="s">
        <v>5561</v>
      </c>
      <c r="F39" s="43" t="s">
        <v>5534</v>
      </c>
      <c r="G39" s="42">
        <v>266</v>
      </c>
      <c r="H39" s="43" t="s">
        <v>5596</v>
      </c>
      <c r="I39" s="42">
        <v>1995</v>
      </c>
      <c r="AD39" s="42">
        <v>38</v>
      </c>
      <c r="AE39" s="42" t="s">
        <v>5885</v>
      </c>
      <c r="AF39" s="42" t="s">
        <v>5986</v>
      </c>
      <c r="AG39" s="42">
        <v>3</v>
      </c>
      <c r="AH39" s="42">
        <v>11000</v>
      </c>
      <c r="AI39" s="42" t="s">
        <v>5987</v>
      </c>
      <c r="AJ39" s="42" t="s">
        <v>5894</v>
      </c>
      <c r="AK39" s="42" t="s">
        <v>5938</v>
      </c>
      <c r="AL39" s="42" t="s">
        <v>5988</v>
      </c>
      <c r="AM39" s="42">
        <v>2018</v>
      </c>
      <c r="AN39" s="44">
        <v>2760000</v>
      </c>
      <c r="AO39" s="42" t="s">
        <v>5884</v>
      </c>
    </row>
    <row r="40" spans="1:41" ht="165">
      <c r="A40" s="42" t="s">
        <v>5592</v>
      </c>
      <c r="B40" s="42" t="s">
        <v>5593</v>
      </c>
      <c r="C40" s="42" t="s">
        <v>5594</v>
      </c>
      <c r="D40" s="42" t="s">
        <v>5597</v>
      </c>
      <c r="E40" s="43" t="s">
        <v>5561</v>
      </c>
      <c r="F40" s="42" t="s">
        <v>5534</v>
      </c>
      <c r="G40" s="42">
        <v>435</v>
      </c>
      <c r="H40" s="43" t="s">
        <v>5598</v>
      </c>
      <c r="I40" s="42">
        <v>2012</v>
      </c>
      <c r="AD40" s="42">
        <v>39</v>
      </c>
      <c r="AE40" s="42" t="s">
        <v>5885</v>
      </c>
      <c r="AF40" s="42" t="s">
        <v>5989</v>
      </c>
      <c r="AG40" s="42">
        <v>2.97</v>
      </c>
      <c r="AH40" s="42">
        <v>8911</v>
      </c>
      <c r="AI40" s="42" t="s">
        <v>5600</v>
      </c>
      <c r="AJ40" s="42" t="s">
        <v>5904</v>
      </c>
      <c r="AK40" s="42" t="s">
        <v>5938</v>
      </c>
      <c r="AL40" s="42" t="s">
        <v>5990</v>
      </c>
      <c r="AM40" s="42">
        <v>2018</v>
      </c>
      <c r="AN40" s="44">
        <v>2732400</v>
      </c>
      <c r="AO40" s="42" t="s">
        <v>5884</v>
      </c>
    </row>
    <row r="41" spans="1:41" ht="75">
      <c r="A41" s="42" t="s">
        <v>5592</v>
      </c>
      <c r="B41" s="43" t="s">
        <v>5599</v>
      </c>
      <c r="C41" s="43" t="s">
        <v>5600</v>
      </c>
      <c r="D41" s="42" t="s">
        <v>5601</v>
      </c>
      <c r="E41" s="42" t="s">
        <v>5561</v>
      </c>
      <c r="F41" s="42" t="s">
        <v>5534</v>
      </c>
      <c r="G41" s="42">
        <v>435</v>
      </c>
      <c r="H41" s="42">
        <v>0</v>
      </c>
      <c r="I41" s="42">
        <v>2012</v>
      </c>
      <c r="AD41" s="42">
        <v>40</v>
      </c>
      <c r="AE41" s="42" t="s">
        <v>5885</v>
      </c>
      <c r="AF41" s="42" t="s">
        <v>5991</v>
      </c>
      <c r="AG41" s="42">
        <v>2.5</v>
      </c>
      <c r="AH41" s="42">
        <v>10000</v>
      </c>
      <c r="AI41" s="42" t="s">
        <v>5948</v>
      </c>
      <c r="AJ41" s="42" t="s">
        <v>5949</v>
      </c>
      <c r="AK41" s="42" t="s">
        <v>5938</v>
      </c>
      <c r="AL41" s="42" t="s">
        <v>5992</v>
      </c>
      <c r="AM41" s="42">
        <v>2015</v>
      </c>
      <c r="AN41" s="44">
        <v>2300000</v>
      </c>
      <c r="AO41" s="42" t="s">
        <v>5884</v>
      </c>
    </row>
    <row r="42" spans="1:41" ht="30">
      <c r="A42" s="42" t="s">
        <v>5592</v>
      </c>
      <c r="B42" s="43" t="s">
        <v>5602</v>
      </c>
      <c r="C42" s="43" t="s">
        <v>5603</v>
      </c>
      <c r="D42" s="42" t="s">
        <v>5604</v>
      </c>
      <c r="E42" s="42" t="s">
        <v>5561</v>
      </c>
      <c r="F42" s="43" t="s">
        <v>5605</v>
      </c>
      <c r="G42" s="42">
        <v>144</v>
      </c>
      <c r="H42" s="43" t="s">
        <v>5606</v>
      </c>
      <c r="I42" s="42">
        <v>1997</v>
      </c>
      <c r="AD42" s="42">
        <v>41</v>
      </c>
      <c r="AE42" s="42" t="s">
        <v>5885</v>
      </c>
      <c r="AF42" s="42" t="s">
        <v>5993</v>
      </c>
      <c r="AG42" s="42">
        <v>2.2000000000000002</v>
      </c>
      <c r="AH42" s="42">
        <v>8200</v>
      </c>
      <c r="AI42" s="42" t="s">
        <v>5994</v>
      </c>
      <c r="AJ42" s="42" t="s">
        <v>5550</v>
      </c>
      <c r="AK42" s="42" t="s">
        <v>5882</v>
      </c>
      <c r="AL42" s="42" t="s">
        <v>5995</v>
      </c>
      <c r="AM42" s="42">
        <v>2018</v>
      </c>
      <c r="AN42" s="44">
        <v>2024000</v>
      </c>
      <c r="AO42" s="42" t="s">
        <v>297</v>
      </c>
    </row>
    <row r="43" spans="1:41" ht="60">
      <c r="A43" s="42" t="s">
        <v>5592</v>
      </c>
      <c r="B43" s="42" t="s">
        <v>5602</v>
      </c>
      <c r="C43" s="42" t="s">
        <v>5603</v>
      </c>
      <c r="D43" s="42" t="s">
        <v>5607</v>
      </c>
      <c r="E43" s="42" t="s">
        <v>5608</v>
      </c>
      <c r="F43" s="42" t="s">
        <v>5609</v>
      </c>
      <c r="G43" s="42">
        <v>350</v>
      </c>
      <c r="H43" s="42" t="s">
        <v>5494</v>
      </c>
      <c r="I43" s="42">
        <v>1975</v>
      </c>
      <c r="AD43" s="42">
        <v>42</v>
      </c>
      <c r="AE43" s="42" t="s">
        <v>5885</v>
      </c>
      <c r="AF43" s="42" t="s">
        <v>5996</v>
      </c>
      <c r="AG43" s="42">
        <v>2.4</v>
      </c>
      <c r="AH43" s="42">
        <v>8150</v>
      </c>
      <c r="AI43" s="42" t="s">
        <v>5532</v>
      </c>
      <c r="AJ43" s="42" t="s">
        <v>5894</v>
      </c>
      <c r="AK43" s="42" t="s">
        <v>5938</v>
      </c>
      <c r="AL43" s="42" t="s">
        <v>5997</v>
      </c>
      <c r="AM43" s="42">
        <v>2018</v>
      </c>
      <c r="AN43" s="44">
        <v>2208000</v>
      </c>
      <c r="AO43" s="42" t="s">
        <v>5884</v>
      </c>
    </row>
    <row r="44" spans="1:41" ht="75">
      <c r="A44" s="42" t="s">
        <v>5592</v>
      </c>
      <c r="B44" s="42" t="s">
        <v>5602</v>
      </c>
      <c r="C44" s="42" t="s">
        <v>5603</v>
      </c>
      <c r="D44" s="42" t="s">
        <v>5610</v>
      </c>
      <c r="E44" s="42" t="s">
        <v>5608</v>
      </c>
      <c r="F44" s="42" t="s">
        <v>5609</v>
      </c>
      <c r="G44" s="42">
        <v>375</v>
      </c>
      <c r="H44" s="42" t="s">
        <v>5494</v>
      </c>
      <c r="I44" s="42">
        <v>1987</v>
      </c>
      <c r="AD44" s="42">
        <v>43</v>
      </c>
      <c r="AE44" s="42" t="s">
        <v>5885</v>
      </c>
      <c r="AF44" s="42" t="s">
        <v>5998</v>
      </c>
      <c r="AG44" s="42">
        <v>2.34</v>
      </c>
      <c r="AH44" s="42">
        <v>9000</v>
      </c>
      <c r="AI44" s="42" t="s">
        <v>5999</v>
      </c>
      <c r="AJ44" s="42" t="s">
        <v>5753</v>
      </c>
      <c r="AK44" s="42" t="s">
        <v>5882</v>
      </c>
      <c r="AL44" s="42" t="s">
        <v>6000</v>
      </c>
      <c r="AM44" s="42">
        <v>2016</v>
      </c>
      <c r="AN44" s="44">
        <v>2152800</v>
      </c>
      <c r="AO44" s="42" t="s">
        <v>5884</v>
      </c>
    </row>
    <row r="45" spans="1:41" ht="75">
      <c r="A45" s="42" t="s">
        <v>5592</v>
      </c>
      <c r="B45" s="42" t="s">
        <v>5611</v>
      </c>
      <c r="C45" s="42" t="s">
        <v>5529</v>
      </c>
      <c r="D45" s="42" t="s">
        <v>5612</v>
      </c>
      <c r="E45" s="43" t="s">
        <v>5561</v>
      </c>
      <c r="F45" s="43" t="s">
        <v>5534</v>
      </c>
      <c r="G45" s="42">
        <v>440</v>
      </c>
      <c r="H45" s="42">
        <v>0</v>
      </c>
      <c r="I45" s="42">
        <v>2013</v>
      </c>
      <c r="AD45" s="42">
        <v>44</v>
      </c>
      <c r="AE45" s="42" t="s">
        <v>5885</v>
      </c>
      <c r="AF45" s="42" t="s">
        <v>6001</v>
      </c>
      <c r="AG45" s="42">
        <v>2.2999999999999998</v>
      </c>
      <c r="AH45" s="42">
        <v>8800</v>
      </c>
      <c r="AI45" s="42" t="s">
        <v>6002</v>
      </c>
      <c r="AJ45" s="42" t="s">
        <v>5837</v>
      </c>
      <c r="AK45" s="42" t="s">
        <v>5938</v>
      </c>
      <c r="AL45" s="42" t="s">
        <v>6003</v>
      </c>
      <c r="AM45" s="42">
        <v>2018</v>
      </c>
      <c r="AN45" s="44">
        <v>2116000</v>
      </c>
      <c r="AO45" s="42" t="s">
        <v>297</v>
      </c>
    </row>
    <row r="46" spans="1:41" ht="45">
      <c r="A46" s="42" t="s">
        <v>5592</v>
      </c>
      <c r="B46" s="42" t="s">
        <v>5611</v>
      </c>
      <c r="C46" s="42" t="s">
        <v>5529</v>
      </c>
      <c r="D46" s="42" t="s">
        <v>5613</v>
      </c>
      <c r="E46" s="43" t="s">
        <v>5561</v>
      </c>
      <c r="F46" s="43" t="s">
        <v>5534</v>
      </c>
      <c r="G46" s="42">
        <v>440</v>
      </c>
      <c r="H46" s="42">
        <v>0</v>
      </c>
      <c r="I46" s="42">
        <v>2013</v>
      </c>
      <c r="AD46" s="42">
        <v>45</v>
      </c>
      <c r="AE46" s="42" t="s">
        <v>5885</v>
      </c>
      <c r="AF46" s="42" t="s">
        <v>6004</v>
      </c>
      <c r="AG46" s="42">
        <v>2.29</v>
      </c>
      <c r="AH46" s="42">
        <v>20000</v>
      </c>
      <c r="AI46" s="42" t="s">
        <v>6005</v>
      </c>
      <c r="AJ46" s="42" t="s">
        <v>5904</v>
      </c>
      <c r="AK46" s="42" t="s">
        <v>5938</v>
      </c>
      <c r="AL46" s="42" t="s">
        <v>6006</v>
      </c>
      <c r="AM46" s="42">
        <v>2002</v>
      </c>
      <c r="AN46" s="44">
        <v>2104040</v>
      </c>
      <c r="AO46" s="42" t="s">
        <v>6007</v>
      </c>
    </row>
    <row r="47" spans="1:41" ht="45">
      <c r="A47" s="42" t="s">
        <v>5592</v>
      </c>
      <c r="B47" s="42" t="s">
        <v>5611</v>
      </c>
      <c r="C47" s="42" t="s">
        <v>5529</v>
      </c>
      <c r="D47" s="42" t="s">
        <v>5614</v>
      </c>
      <c r="E47" s="43" t="s">
        <v>5561</v>
      </c>
      <c r="F47" s="43" t="s">
        <v>5534</v>
      </c>
      <c r="G47" s="42">
        <v>440</v>
      </c>
      <c r="H47" s="42">
        <v>0</v>
      </c>
      <c r="I47" s="42">
        <v>2013</v>
      </c>
      <c r="AD47" s="42">
        <v>46</v>
      </c>
      <c r="AE47" s="42" t="s">
        <v>5885</v>
      </c>
      <c r="AF47" s="42" t="s">
        <v>6008</v>
      </c>
      <c r="AG47" s="42">
        <v>2.29</v>
      </c>
      <c r="AH47" s="42">
        <v>13000</v>
      </c>
      <c r="AI47" s="42" t="s">
        <v>6009</v>
      </c>
      <c r="AJ47" s="42" t="s">
        <v>297</v>
      </c>
      <c r="AK47" s="42" t="s">
        <v>5938</v>
      </c>
      <c r="AL47" s="42" t="s">
        <v>6010</v>
      </c>
      <c r="AM47" s="42">
        <v>2015</v>
      </c>
      <c r="AN47" s="44">
        <v>2106800</v>
      </c>
      <c r="AO47" s="42" t="s">
        <v>297</v>
      </c>
    </row>
    <row r="48" spans="1:41" ht="45">
      <c r="A48" s="42" t="s">
        <v>5615</v>
      </c>
      <c r="B48" s="42" t="s">
        <v>5616</v>
      </c>
      <c r="C48" s="43" t="s">
        <v>5500</v>
      </c>
      <c r="D48" s="42" t="s">
        <v>5617</v>
      </c>
      <c r="E48" s="42" t="s">
        <v>5537</v>
      </c>
      <c r="F48" s="43" t="s">
        <v>5534</v>
      </c>
      <c r="G48" s="42">
        <v>169</v>
      </c>
      <c r="H48" s="43" t="s">
        <v>5618</v>
      </c>
      <c r="I48" s="42">
        <v>1987</v>
      </c>
      <c r="AD48" s="42">
        <v>47</v>
      </c>
      <c r="AE48" s="42" t="s">
        <v>5885</v>
      </c>
      <c r="AF48" s="42" t="s">
        <v>6011</v>
      </c>
      <c r="AG48" s="42">
        <v>2.2000000000000002</v>
      </c>
      <c r="AH48" s="42">
        <v>8000</v>
      </c>
      <c r="AI48" s="42" t="s">
        <v>6012</v>
      </c>
      <c r="AJ48" s="42" t="s">
        <v>5753</v>
      </c>
      <c r="AK48" s="42" t="s">
        <v>5938</v>
      </c>
      <c r="AL48" s="42" t="s">
        <v>6013</v>
      </c>
      <c r="AM48" s="42">
        <v>2016</v>
      </c>
      <c r="AN48" s="44">
        <v>2024000</v>
      </c>
      <c r="AO48" s="42" t="s">
        <v>5884</v>
      </c>
    </row>
    <row r="49" spans="1:41" ht="225">
      <c r="A49" s="42" t="s">
        <v>5615</v>
      </c>
      <c r="B49" s="42" t="s">
        <v>5616</v>
      </c>
      <c r="C49" s="43" t="s">
        <v>5500</v>
      </c>
      <c r="D49" s="42" t="s">
        <v>5619</v>
      </c>
      <c r="E49" s="43" t="s">
        <v>5561</v>
      </c>
      <c r="F49" s="43" t="s">
        <v>5534</v>
      </c>
      <c r="G49" s="42">
        <v>360</v>
      </c>
      <c r="H49" s="42"/>
      <c r="I49" s="42">
        <v>1999</v>
      </c>
      <c r="AD49" s="42">
        <v>48</v>
      </c>
      <c r="AE49" s="42" t="s">
        <v>5885</v>
      </c>
      <c r="AF49" s="42" t="s">
        <v>6014</v>
      </c>
      <c r="AG49" s="42">
        <v>2</v>
      </c>
      <c r="AH49" s="42">
        <v>7000</v>
      </c>
      <c r="AI49" s="42" t="s">
        <v>5493</v>
      </c>
      <c r="AJ49" s="42" t="s">
        <v>5949</v>
      </c>
      <c r="AK49" s="42" t="s">
        <v>5882</v>
      </c>
      <c r="AL49" s="42" t="s">
        <v>6015</v>
      </c>
      <c r="AM49" s="42">
        <v>2016</v>
      </c>
      <c r="AN49" s="44">
        <v>1840000</v>
      </c>
      <c r="AO49" s="42" t="s">
        <v>297</v>
      </c>
    </row>
    <row r="50" spans="1:41" ht="30">
      <c r="A50" s="42" t="s">
        <v>5615</v>
      </c>
      <c r="B50" s="42" t="s">
        <v>5620</v>
      </c>
      <c r="C50" s="43" t="s">
        <v>5493</v>
      </c>
      <c r="D50" s="42" t="s">
        <v>5620</v>
      </c>
      <c r="E50" s="42" t="s">
        <v>5533</v>
      </c>
      <c r="F50" s="43" t="s">
        <v>5534</v>
      </c>
      <c r="G50" s="42">
        <v>60</v>
      </c>
      <c r="H50" s="43" t="s">
        <v>5621</v>
      </c>
      <c r="I50" s="42">
        <v>1993</v>
      </c>
      <c r="AD50" s="42">
        <v>49</v>
      </c>
      <c r="AE50" s="42" t="s">
        <v>5885</v>
      </c>
      <c r="AF50" s="42" t="s">
        <v>6016</v>
      </c>
      <c r="AG50" s="42">
        <v>1.8</v>
      </c>
      <c r="AH50" s="42">
        <v>36000</v>
      </c>
      <c r="AI50" s="42" t="s">
        <v>6016</v>
      </c>
      <c r="AJ50" s="42" t="s">
        <v>5753</v>
      </c>
      <c r="AK50" s="42" t="s">
        <v>5882</v>
      </c>
      <c r="AL50" s="42" t="s">
        <v>6017</v>
      </c>
      <c r="AM50" s="42">
        <v>2012</v>
      </c>
      <c r="AN50" s="44">
        <v>1656000</v>
      </c>
      <c r="AO50" s="42" t="s">
        <v>297</v>
      </c>
    </row>
    <row r="51" spans="1:41" ht="75">
      <c r="A51" s="42" t="s">
        <v>5622</v>
      </c>
      <c r="B51" s="43" t="s">
        <v>5623</v>
      </c>
      <c r="C51" s="43" t="s">
        <v>5624</v>
      </c>
      <c r="D51" s="42" t="s">
        <v>5625</v>
      </c>
      <c r="E51" s="43" t="s">
        <v>5561</v>
      </c>
      <c r="F51" s="43" t="s">
        <v>5534</v>
      </c>
      <c r="G51" s="42">
        <v>810</v>
      </c>
      <c r="H51" s="42" t="s">
        <v>5494</v>
      </c>
      <c r="I51" s="42">
        <v>2004</v>
      </c>
      <c r="AD51" s="42">
        <v>50</v>
      </c>
      <c r="AE51" s="42" t="s">
        <v>5885</v>
      </c>
      <c r="AF51" s="42" t="s">
        <v>6018</v>
      </c>
      <c r="AG51" s="42">
        <v>1.8</v>
      </c>
      <c r="AH51" s="42">
        <v>7650</v>
      </c>
      <c r="AI51" s="42" t="s">
        <v>6019</v>
      </c>
      <c r="AJ51" s="42" t="s">
        <v>5894</v>
      </c>
      <c r="AK51" s="42" t="s">
        <v>5938</v>
      </c>
      <c r="AL51" s="42" t="s">
        <v>6020</v>
      </c>
      <c r="AM51" s="42">
        <v>2015</v>
      </c>
      <c r="AN51" s="44">
        <v>1656000</v>
      </c>
      <c r="AO51" s="42" t="s">
        <v>5884</v>
      </c>
    </row>
    <row r="52" spans="1:41" ht="150">
      <c r="A52" s="42" t="s">
        <v>5626</v>
      </c>
      <c r="B52" s="43" t="s">
        <v>5627</v>
      </c>
      <c r="C52" s="43" t="s">
        <v>5628</v>
      </c>
      <c r="D52" s="42" t="s">
        <v>5629</v>
      </c>
      <c r="E52" s="43" t="s">
        <v>5561</v>
      </c>
      <c r="F52" s="43" t="s">
        <v>5534</v>
      </c>
      <c r="G52" s="42">
        <v>435</v>
      </c>
      <c r="H52" s="42" t="s">
        <v>5494</v>
      </c>
      <c r="I52" s="42">
        <v>2010</v>
      </c>
      <c r="AD52" s="42" t="s">
        <v>5869</v>
      </c>
      <c r="AE52" s="42" t="s">
        <v>5885</v>
      </c>
      <c r="AF52" s="42" t="s">
        <v>6021</v>
      </c>
      <c r="AG52" s="42">
        <v>1.85</v>
      </c>
      <c r="AH52" s="42">
        <v>6150</v>
      </c>
      <c r="AI52" s="42" t="s">
        <v>6022</v>
      </c>
      <c r="AJ52" s="42" t="s">
        <v>5753</v>
      </c>
      <c r="AK52" s="42" t="s">
        <v>6023</v>
      </c>
      <c r="AL52" s="42" t="s">
        <v>6024</v>
      </c>
      <c r="AM52" s="42">
        <v>2018</v>
      </c>
      <c r="AN52" s="44">
        <v>1472000</v>
      </c>
      <c r="AO52" s="42" t="s">
        <v>297</v>
      </c>
    </row>
    <row r="53" spans="1:41" ht="30">
      <c r="A53" s="42" t="s">
        <v>5626</v>
      </c>
      <c r="B53" s="42" t="s">
        <v>5627</v>
      </c>
      <c r="C53" s="42" t="s">
        <v>5628</v>
      </c>
      <c r="D53" s="42" t="s">
        <v>5630</v>
      </c>
      <c r="E53" s="42" t="s">
        <v>5561</v>
      </c>
      <c r="F53" s="42" t="s">
        <v>5534</v>
      </c>
      <c r="G53" s="42">
        <v>435</v>
      </c>
      <c r="H53" s="42" t="s">
        <v>5494</v>
      </c>
      <c r="I53" s="42">
        <v>2010</v>
      </c>
    </row>
    <row r="54" spans="1:41" ht="45">
      <c r="A54" s="43" t="s">
        <v>5631</v>
      </c>
      <c r="B54" s="42" t="s">
        <v>5632</v>
      </c>
      <c r="C54" s="43" t="s">
        <v>5633</v>
      </c>
      <c r="D54" s="42"/>
      <c r="E54" s="42" t="s">
        <v>5537</v>
      </c>
      <c r="F54" s="43" t="s">
        <v>5534</v>
      </c>
      <c r="G54" s="42">
        <v>300</v>
      </c>
      <c r="H54" s="43" t="s">
        <v>5634</v>
      </c>
      <c r="I54" s="42">
        <v>2007</v>
      </c>
    </row>
    <row r="55" spans="1:41" ht="45">
      <c r="A55" s="42" t="s">
        <v>5635</v>
      </c>
      <c r="B55" s="42" t="s">
        <v>5636</v>
      </c>
      <c r="C55" s="43" t="s">
        <v>5633</v>
      </c>
      <c r="D55" s="42"/>
      <c r="E55" s="43" t="s">
        <v>5537</v>
      </c>
      <c r="F55" s="42" t="s">
        <v>5534</v>
      </c>
      <c r="G55" s="42">
        <v>130</v>
      </c>
      <c r="H55" s="42" t="s">
        <v>5494</v>
      </c>
      <c r="I55" s="42">
        <v>1994</v>
      </c>
    </row>
    <row r="56" spans="1:41" ht="77.25">
      <c r="A56" s="43" t="s">
        <v>5637</v>
      </c>
      <c r="B56" s="43" t="s">
        <v>5637</v>
      </c>
      <c r="C56" s="43" t="s">
        <v>5638</v>
      </c>
      <c r="D56" s="42"/>
      <c r="E56" s="42" t="s">
        <v>5537</v>
      </c>
      <c r="F56" s="42" t="s">
        <v>5639</v>
      </c>
      <c r="G56" s="42">
        <v>369</v>
      </c>
      <c r="H56" s="43" t="s">
        <v>5640</v>
      </c>
      <c r="I56" s="42">
        <v>1998</v>
      </c>
    </row>
    <row r="57" spans="1:41" ht="75">
      <c r="A57" s="43" t="s">
        <v>5641</v>
      </c>
      <c r="B57" s="43" t="s">
        <v>5642</v>
      </c>
      <c r="C57" s="43" t="s">
        <v>5624</v>
      </c>
      <c r="D57" s="42" t="s">
        <v>5643</v>
      </c>
      <c r="E57" s="42" t="s">
        <v>5561</v>
      </c>
      <c r="F57" s="42" t="s">
        <v>5534</v>
      </c>
      <c r="G57" s="42">
        <v>427</v>
      </c>
      <c r="H57" s="42" t="s">
        <v>5494</v>
      </c>
      <c r="I57" s="42">
        <v>2010</v>
      </c>
    </row>
    <row r="58" spans="1:41" ht="60">
      <c r="A58" s="43" t="s">
        <v>5644</v>
      </c>
      <c r="B58" s="43" t="s">
        <v>5644</v>
      </c>
      <c r="C58" s="43" t="s">
        <v>5559</v>
      </c>
      <c r="D58" s="42"/>
      <c r="E58" s="43" t="s">
        <v>958</v>
      </c>
      <c r="F58" s="42" t="s">
        <v>5534</v>
      </c>
      <c r="G58" s="42">
        <v>24</v>
      </c>
      <c r="H58" s="42" t="s">
        <v>5494</v>
      </c>
      <c r="I58" s="42">
        <v>1997</v>
      </c>
    </row>
    <row r="59" spans="1:41" ht="30">
      <c r="A59" s="42" t="s">
        <v>5491</v>
      </c>
      <c r="B59" s="42" t="s">
        <v>5645</v>
      </c>
      <c r="C59" s="43" t="s">
        <v>5493</v>
      </c>
      <c r="D59" s="42"/>
      <c r="E59" s="43" t="s">
        <v>5482</v>
      </c>
      <c r="F59" s="43" t="s">
        <v>5646</v>
      </c>
      <c r="G59" s="42">
        <v>24</v>
      </c>
      <c r="H59" s="42" t="s">
        <v>5494</v>
      </c>
      <c r="I59" s="42">
        <v>1993</v>
      </c>
    </row>
    <row r="60" spans="1:41" ht="30">
      <c r="A60" s="42" t="s">
        <v>5491</v>
      </c>
      <c r="B60" s="42" t="s">
        <v>5647</v>
      </c>
      <c r="C60" s="42" t="s">
        <v>5493</v>
      </c>
      <c r="D60" s="42"/>
      <c r="E60" s="42" t="s">
        <v>5482</v>
      </c>
      <c r="F60" s="42" t="s">
        <v>5646</v>
      </c>
      <c r="G60" s="42">
        <v>25</v>
      </c>
      <c r="H60" s="42" t="s">
        <v>5494</v>
      </c>
      <c r="I60" s="42">
        <v>2009</v>
      </c>
    </row>
    <row r="61" spans="1:41" ht="45">
      <c r="A61" s="42" t="s">
        <v>5648</v>
      </c>
      <c r="B61" s="42" t="s">
        <v>5649</v>
      </c>
      <c r="C61" s="43" t="s">
        <v>5650</v>
      </c>
      <c r="D61" s="42"/>
      <c r="E61" s="42" t="s">
        <v>5482</v>
      </c>
      <c r="F61" s="43" t="s">
        <v>5651</v>
      </c>
      <c r="G61" s="42" t="s">
        <v>5494</v>
      </c>
      <c r="H61" s="42" t="s">
        <v>5652</v>
      </c>
      <c r="I61" s="42">
        <v>1982</v>
      </c>
    </row>
    <row r="62" spans="1:41" ht="45">
      <c r="A62" s="42" t="s">
        <v>5648</v>
      </c>
      <c r="B62" s="42" t="s">
        <v>5653</v>
      </c>
      <c r="C62" s="43" t="s">
        <v>5654</v>
      </c>
      <c r="D62" s="42"/>
      <c r="E62" s="42" t="s">
        <v>5482</v>
      </c>
      <c r="F62" s="43" t="s">
        <v>5651</v>
      </c>
      <c r="G62" s="42" t="s">
        <v>5494</v>
      </c>
      <c r="H62" s="42" t="s">
        <v>5655</v>
      </c>
      <c r="I62" s="42">
        <v>1973</v>
      </c>
    </row>
    <row r="63" spans="1:41" ht="30">
      <c r="A63" s="43" t="s">
        <v>5656</v>
      </c>
      <c r="B63" s="42" t="s">
        <v>5657</v>
      </c>
      <c r="C63" s="43" t="s">
        <v>5509</v>
      </c>
      <c r="D63" s="42"/>
      <c r="E63" s="42" t="s">
        <v>5482</v>
      </c>
      <c r="F63" s="42" t="s">
        <v>5646</v>
      </c>
      <c r="G63" s="42">
        <v>123</v>
      </c>
      <c r="H63" s="43" t="s">
        <v>5658</v>
      </c>
      <c r="I63" s="42">
        <v>2018</v>
      </c>
    </row>
    <row r="64" spans="1:41" ht="60">
      <c r="A64" s="43" t="s">
        <v>5659</v>
      </c>
      <c r="B64" s="42" t="s">
        <v>5660</v>
      </c>
      <c r="C64" s="43" t="s">
        <v>5661</v>
      </c>
      <c r="D64" s="42"/>
      <c r="E64" s="42" t="s">
        <v>5482</v>
      </c>
      <c r="F64" s="42" t="s">
        <v>5646</v>
      </c>
      <c r="G64" s="42">
        <v>20</v>
      </c>
      <c r="H64" s="43" t="s">
        <v>5662</v>
      </c>
      <c r="I64" s="42">
        <v>2008</v>
      </c>
    </row>
    <row r="65" spans="1:9" ht="75">
      <c r="A65" s="43" t="s">
        <v>5592</v>
      </c>
      <c r="B65" s="43" t="s">
        <v>5663</v>
      </c>
      <c r="C65" s="43" t="s">
        <v>5664</v>
      </c>
      <c r="D65" s="42"/>
      <c r="E65" s="43" t="s">
        <v>5665</v>
      </c>
      <c r="F65" s="43" t="s">
        <v>5666</v>
      </c>
      <c r="G65" s="43">
        <v>1.8</v>
      </c>
      <c r="H65" s="42" t="s">
        <v>5494</v>
      </c>
      <c r="I65" s="42">
        <v>1958</v>
      </c>
    </row>
    <row r="66" spans="1:9" ht="60">
      <c r="A66" s="42" t="s">
        <v>5592</v>
      </c>
      <c r="B66" s="43" t="s">
        <v>5667</v>
      </c>
      <c r="C66" s="42" t="s">
        <v>5668</v>
      </c>
      <c r="D66" s="42"/>
      <c r="E66" s="43" t="s">
        <v>5665</v>
      </c>
      <c r="F66" s="43" t="s">
        <v>5666</v>
      </c>
      <c r="G66" s="42">
        <v>10</v>
      </c>
      <c r="H66" s="42" t="s">
        <v>5494</v>
      </c>
      <c r="I66" s="42">
        <v>1988</v>
      </c>
    </row>
    <row r="67" spans="1:9" ht="45">
      <c r="A67" s="42" t="s">
        <v>5592</v>
      </c>
      <c r="B67" s="42" t="s">
        <v>5682</v>
      </c>
      <c r="C67" s="42" t="s">
        <v>5669</v>
      </c>
      <c r="D67" s="42"/>
      <c r="E67" s="43" t="s">
        <v>5665</v>
      </c>
      <c r="F67" s="43" t="s">
        <v>5666</v>
      </c>
      <c r="G67" s="42">
        <v>14</v>
      </c>
      <c r="H67" s="42" t="s">
        <v>5494</v>
      </c>
      <c r="I67" s="42">
        <v>1990</v>
      </c>
    </row>
    <row r="68" spans="1:9" ht="30">
      <c r="A68" s="43" t="s">
        <v>5521</v>
      </c>
      <c r="B68" s="42" t="s">
        <v>5681</v>
      </c>
      <c r="C68" s="43" t="s">
        <v>5670</v>
      </c>
      <c r="D68" s="42"/>
      <c r="E68" s="43" t="s">
        <v>5665</v>
      </c>
      <c r="F68" s="43" t="s">
        <v>5666</v>
      </c>
      <c r="G68" s="42">
        <v>11</v>
      </c>
      <c r="H68" s="42" t="s">
        <v>5494</v>
      </c>
      <c r="I68" s="42">
        <v>1989</v>
      </c>
    </row>
    <row r="69" spans="1:9" ht="60">
      <c r="A69" s="42" t="s">
        <v>5671</v>
      </c>
      <c r="B69" s="43" t="s">
        <v>5672</v>
      </c>
      <c r="C69" s="43" t="s">
        <v>5673</v>
      </c>
      <c r="D69" s="42" t="s">
        <v>5674</v>
      </c>
      <c r="E69" s="43" t="s">
        <v>5665</v>
      </c>
      <c r="F69" s="43" t="s">
        <v>5666</v>
      </c>
      <c r="G69" s="42">
        <v>1.2</v>
      </c>
      <c r="H69" s="42" t="s">
        <v>5494</v>
      </c>
      <c r="I69" s="42">
        <v>2015</v>
      </c>
    </row>
    <row r="70" spans="1:9" ht="45">
      <c r="A70" s="43" t="s">
        <v>5675</v>
      </c>
      <c r="B70" s="43" t="s">
        <v>5676</v>
      </c>
      <c r="C70" s="43" t="s">
        <v>5677</v>
      </c>
      <c r="D70" s="42" t="s">
        <v>5678</v>
      </c>
      <c r="E70" s="43" t="s">
        <v>5679</v>
      </c>
      <c r="F70" s="43" t="s">
        <v>5680</v>
      </c>
      <c r="G70" s="42">
        <v>485</v>
      </c>
      <c r="H70" s="42">
        <v>1366</v>
      </c>
      <c r="I70" s="42">
        <v>1974</v>
      </c>
    </row>
  </sheetData>
  <mergeCells count="43">
    <mergeCell ref="K5:K7"/>
    <mergeCell ref="L5:L7"/>
    <mergeCell ref="M5:M7"/>
    <mergeCell ref="O5:O7"/>
    <mergeCell ref="P5:P7"/>
    <mergeCell ref="K3:K4"/>
    <mergeCell ref="L3:L4"/>
    <mergeCell ref="M3:M4"/>
    <mergeCell ref="O3:O4"/>
    <mergeCell ref="P3:P4"/>
    <mergeCell ref="K30:K32"/>
    <mergeCell ref="L30:L32"/>
    <mergeCell ref="M30:M32"/>
    <mergeCell ref="O30:O32"/>
    <mergeCell ref="P30:P32"/>
    <mergeCell ref="R1:R2"/>
    <mergeCell ref="R13:AB13"/>
    <mergeCell ref="K17:K19"/>
    <mergeCell ref="L17:L19"/>
    <mergeCell ref="M17:M19"/>
    <mergeCell ref="O17:O19"/>
    <mergeCell ref="P17:P19"/>
    <mergeCell ref="K8:K9"/>
    <mergeCell ref="L8:L9"/>
    <mergeCell ref="M8:M9"/>
    <mergeCell ref="O8:O9"/>
    <mergeCell ref="P8:P9"/>
    <mergeCell ref="K12:K14"/>
    <mergeCell ref="L12:L14"/>
    <mergeCell ref="M12:M14"/>
    <mergeCell ref="O12:O14"/>
    <mergeCell ref="R3:AB3"/>
    <mergeCell ref="L35:L37"/>
    <mergeCell ref="M35:M37"/>
    <mergeCell ref="N35:N37"/>
    <mergeCell ref="O35:O37"/>
    <mergeCell ref="P35:P37"/>
    <mergeCell ref="P12:P14"/>
    <mergeCell ref="S1:S2"/>
    <mergeCell ref="U1:U2"/>
    <mergeCell ref="V1:V2"/>
    <mergeCell ref="AA1:AA2"/>
    <mergeCell ref="AB1:AB2"/>
  </mergeCells>
  <hyperlinks>
    <hyperlink ref="A1" r:id="rId1" tooltip="Cogas" display="https://nl.wikipedia.org/wiki/Cogas" xr:uid="{35E5351B-FCAC-498B-8ABD-C082B280D90B}"/>
    <hyperlink ref="C1" r:id="rId2" tooltip="Goor" display="https://nl.wikipedia.org/wiki/Goor" xr:uid="{842E620A-A217-4254-933C-5C9F4AC2FB2E}"/>
    <hyperlink ref="E1" r:id="rId3" tooltip="Verbranding" display="https://nl.wikipedia.org/wiki/Verbranding" xr:uid="{A4B9C9D4-A63A-4CFB-9C73-716FE9127E6F}"/>
    <hyperlink ref="F1" r:id="rId4" tooltip="Biomassa" display="https://nl.wikipedia.org/wiki/Biomassa" xr:uid="{C7101DD3-40DF-457D-BF52-F790FCDA85CC}"/>
    <hyperlink ref="C2" r:id="rId5" tooltip="Eindhoven" display="https://nl.wikipedia.org/wiki/Eindhoven" xr:uid="{0C6043F3-E6CD-4E2E-99AB-6150BEF60746}"/>
    <hyperlink ref="C3" r:id="rId6" tooltip="Balkbrug (Hardenberg)" display="https://nl.wikipedia.org/wiki/Balkbrug_(Hardenberg)" xr:uid="{3765636D-432C-45D7-956E-EC15592EFEC3}"/>
    <hyperlink ref="H3" r:id="rId7" location="cite_note-1" display="https://nl.wikipedia.org/wiki/Lijst_van_elektriciteitscentrales_in_Nederland - cite_note-1" xr:uid="{C29D0FCC-86F4-4FF0-BC0D-844B9A428570}"/>
    <hyperlink ref="C4" r:id="rId8" tooltip="Hengelo (Overijssel)" display="https://nl.wikipedia.org/wiki/Hengelo_(Overijssel)" xr:uid="{C6DFE0AF-9EEB-437F-A4DD-FFC6941947A0}"/>
    <hyperlink ref="C5" r:id="rId9" tooltip="Hengelo (Overijssel)" display="https://nl.wikipedia.org/wiki/Hengelo_(Overijssel)" xr:uid="{F6F68F27-7A62-49E5-A8E2-1ADA4E489546}"/>
    <hyperlink ref="E5" r:id="rId10" tooltip="Biogas" display="https://nl.wikipedia.org/wiki/Biogas" xr:uid="{F657EB65-B1BD-4912-B1BF-6A01CCFA5491}"/>
    <hyperlink ref="A6" r:id="rId11" tooltip="Eneco" display="https://nl.wikipedia.org/wiki/Eneco" xr:uid="{262ED9A8-6AD2-418B-B61D-1490AB734C09}"/>
    <hyperlink ref="C6" r:id="rId12" tooltip="Delfzijl" display="https://nl.wikipedia.org/wiki/Delfzijl" xr:uid="{8FD42434-6A62-48C7-98A3-E2C737016C1F}"/>
    <hyperlink ref="H6" r:id="rId13" location="cite_note-2" display="https://nl.wikipedia.org/wiki/Lijst_van_elektriciteitscentrales_in_Nederland - cite_note-2" xr:uid="{BFC7B0DF-4505-4DA6-A164-ADF7827BEFF8}"/>
    <hyperlink ref="B7" r:id="rId14" tooltip="Biomassa Energiecentrale Sittard" display="https://nl.wikipedia.org/wiki/Biomassa_Energiecentrale_Sittard" xr:uid="{16E06A26-B51A-4AED-BBD8-3F8CC65BCA8E}"/>
    <hyperlink ref="C7" r:id="rId15" tooltip="Sittard-Geleen" display="https://nl.wikipedia.org/wiki/Sittard-Geleen" xr:uid="{68520377-A9F0-4D3B-8CC7-C78E51B96734}"/>
    <hyperlink ref="I7" r:id="rId16" location="cite_note-3" display="https://nl.wikipedia.org/wiki/Lijst_van_elektriciteitscentrales_in_Nederland - cite_note-3" xr:uid="{54AEECAF-1717-49F7-989E-D3761C095BB0}"/>
    <hyperlink ref="B8" r:id="rId17" tooltip="Biomassacentrale Moerdijk" display="https://nl.wikipedia.org/wiki/Biomassacentrale_Moerdijk" xr:uid="{695331EE-1D44-4EA3-98FC-715FC6497D9C}"/>
    <hyperlink ref="C8" r:id="rId18" tooltip="Haven- en industriegebied Moerdijk" display="https://nl.wikipedia.org/wiki/Haven-_en_industriegebied_Moerdijk" xr:uid="{901B429A-B7AA-4643-AEBD-032009E3D89C}"/>
    <hyperlink ref="E8" r:id="rId19" tooltip="Verbranding" display="https://nl.wikipedia.org/wiki/Verbranding" xr:uid="{43A9C6E1-EDE0-4AD0-BCC1-A9519B4FC081}"/>
    <hyperlink ref="F8" r:id="rId20" tooltip="Biomassa" display="https://nl.wikipedia.org/wiki/Biomassa" xr:uid="{D1180367-83E9-4A89-B171-F32E929A552E}"/>
    <hyperlink ref="C9" r:id="rId21" tooltip="Cuijk (plaats)" display="https://nl.wikipedia.org/wiki/Cuijk_(plaats)" xr:uid="{E2186D95-9CED-4319-94DE-6385C0D3C86E}"/>
    <hyperlink ref="A10" r:id="rId22" tooltip="Uniper" display="https://nl.wikipedia.org/wiki/Uniper" xr:uid="{F96342E3-1A9E-4817-A3B5-8357910BECE2}"/>
    <hyperlink ref="B10" r:id="rId23" tooltip="Centrale Maasvlakte" display="https://nl.wikipedia.org/wiki/Centrale_Maasvlakte" xr:uid="{65C3DE47-816D-4B8E-9AF8-72865FFD52B5}"/>
    <hyperlink ref="C10" r:id="rId24" tooltip="Rotterdam" display="https://nl.wikipedia.org/wiki/Rotterdam" xr:uid="{340EF9CE-291C-4AD1-9075-007F9892D6AE}"/>
    <hyperlink ref="B11" r:id="rId25" tooltip="Onyx Centrale Rotterdam" display="https://nl.wikipedia.org/wiki/Onyx_Centrale_Rotterdam" xr:uid="{BE145871-832E-4386-B37C-9514250F9DA8}"/>
    <hyperlink ref="C11" r:id="rId26" tooltip="Maasvlakte" display="https://nl.wikipedia.org/wiki/Maasvlakte" xr:uid="{D56B4807-DB3B-4E0D-9DB1-DED76059590B}"/>
    <hyperlink ref="A12" r:id="rId27" tooltip="RWE (energiebedrijf)" display="https://nl.wikipedia.org/wiki/RWE_(energiebedrijf)" xr:uid="{27E337B2-773C-4501-B1ED-86F5126AA118}"/>
    <hyperlink ref="B12" r:id="rId28" tooltip="Amercentrale" display="https://nl.wikipedia.org/wiki/Amercentrale" xr:uid="{846CC70A-A0DA-4A51-9195-C8BDD554C102}"/>
    <hyperlink ref="C12" r:id="rId29" tooltip="Geertruidenberg (gemeente)" display="https://nl.wikipedia.org/wiki/Geertruidenberg_(gemeente)" xr:uid="{BF657456-BFAF-41B1-99C7-9D42EB3530FB}"/>
    <hyperlink ref="H12" r:id="rId30" location="cite_note-6" display="https://nl.wikipedia.org/wiki/Lijst_van_elektriciteitscentrales_in_Nederland - cite_note-6" xr:uid="{87BBF982-FAFA-4EFA-BD79-C86F727803B6}"/>
    <hyperlink ref="A13" r:id="rId31" tooltip="RWE (energiebedrijf)" display="https://nl.wikipedia.org/wiki/RWE_(energiebedrijf)" xr:uid="{C86E791C-3B74-49C1-BB3D-5B4A785F9FD1}"/>
    <hyperlink ref="B13" r:id="rId32" tooltip="Eemshavencentrale" display="https://nl.wikipedia.org/wiki/Eemshavencentrale" xr:uid="{0201BC6B-2DC1-43CD-A551-F7AC6947D9CC}"/>
    <hyperlink ref="C13" r:id="rId33" tooltip="Eemshaven" display="https://nl.wikipedia.org/wiki/Eemshaven" xr:uid="{403149BA-1C9C-4CBE-A50A-808E0FAAC6E9}"/>
    <hyperlink ref="A14" r:id="rId34" tooltip="Uniper" display="https://nl.wikipedia.org/wiki/Uniper" xr:uid="{B09CFB72-745B-4FE3-9D81-EB21D99D51D8}"/>
    <hyperlink ref="B14" r:id="rId35" tooltip="Energiecentrale Den Haag" display="https://nl.wikipedia.org/wiki/Energiecentrale_Den_Haag" xr:uid="{B3E0C691-9A5A-4F52-8626-077E8E3E1672}"/>
    <hyperlink ref="C14" r:id="rId36" tooltip="Den Haag" display="https://nl.wikipedia.org/wiki/Den_Haag" xr:uid="{0EAAC558-38AF-469B-B66D-DA72D0D52851}"/>
    <hyperlink ref="F14" r:id="rId37" tooltip="Aardgas" display="https://nl.wikipedia.org/wiki/Aardgas" xr:uid="{76E39CD2-DA13-4581-A9D3-BD550AD4F04F}"/>
    <hyperlink ref="H14" r:id="rId38" location="cite_note-7" display="https://nl.wikipedia.org/wiki/Lijst_van_elektriciteitscentrales_in_Nederland - cite_note-7" xr:uid="{B3A1E197-FBF4-4DA5-8C88-D6693D6310B8}"/>
    <hyperlink ref="A15" r:id="rId39" tooltip="Uniper" display="https://nl.wikipedia.org/wiki/Uniper" xr:uid="{CA199DC7-9CB3-4F77-8B88-4DE465DA8115}"/>
    <hyperlink ref="C15" r:id="rId40" tooltip="Maasvlakte" display="https://nl.wikipedia.org/wiki/Maasvlakte" xr:uid="{A64409E1-0DA4-4847-B73C-02C090A29267}"/>
    <hyperlink ref="E15" r:id="rId41" tooltip="Gasturbine" display="https://nl.wikipedia.org/wiki/Gasturbine" xr:uid="{51DC0193-DEC3-40DE-9D08-A60886DC22A7}"/>
    <hyperlink ref="H15" r:id="rId42" location="cite_note-8" display="https://nl.wikipedia.org/wiki/Lijst_van_elektriciteitscentrales_in_Nederland - cite_note-8" xr:uid="{F20A750B-57ED-4CB2-9E96-F44BF8B186B7}"/>
    <hyperlink ref="B16" r:id="rId43" tooltip="E.ON-centrale Leiden" display="https://nl.wikipedia.org/wiki/E.ON-centrale_Leiden" xr:uid="{3D9E01CB-CD7E-4681-BD96-70BB70DEBC6E}"/>
    <hyperlink ref="C16" r:id="rId44" tooltip="Leiden" display="https://nl.wikipedia.org/wiki/Leiden" xr:uid="{2C4E1702-BFA0-4625-A919-087B3F28107B}"/>
    <hyperlink ref="E16" r:id="rId45" tooltip="Stoom- en gascentrale" display="https://nl.wikipedia.org/wiki/Stoom-_en_gascentrale" xr:uid="{71499095-4C40-4327-AB4E-0DD535813396}"/>
    <hyperlink ref="H16" r:id="rId46" location="cite_note-9" display="https://nl.wikipedia.org/wiki/Lijst_van_elektriciteitscentrales_in_Nederland - cite_note-9" xr:uid="{BFC46424-9D6B-4BCD-A855-498B218815CC}"/>
    <hyperlink ref="B17" r:id="rId47" tooltip="Centrale RoCa" display="https://nl.wikipedia.org/wiki/Centrale_RoCa" xr:uid="{6419B9B7-BE6B-49C6-B576-8702C1A57CBE}"/>
    <hyperlink ref="C17" r:id="rId48" tooltip="Rotterdam" display="https://nl.wikipedia.org/wiki/Rotterdam" xr:uid="{B2D8C3C9-3007-47CD-9CA1-0D05FFA37DE9}"/>
    <hyperlink ref="H17" r:id="rId49" location="cite_note-ReferenceA-10" display="https://nl.wikipedia.org/wiki/Lijst_van_elektriciteitscentrales_in_Nederland - cite_note-ReferenceA-10" xr:uid="{AC947552-958E-4761-ADA2-87076B86EFC6}"/>
    <hyperlink ref="B18" r:id="rId50" tooltip="Centrale RoCa" display="https://nl.wikipedia.org/wiki/Centrale_RoCa" xr:uid="{C4AFE9B2-A7F7-40A1-A47C-B165E6242DFA}"/>
    <hyperlink ref="C18" r:id="rId51" tooltip="Rotterdam" display="https://nl.wikipedia.org/wiki/Rotterdam" xr:uid="{78DA07F8-5B00-40FC-BFB8-C105EE59D434}"/>
    <hyperlink ref="H18" r:id="rId52" location="cite_note-ReferenceA-10" display="https://nl.wikipedia.org/wiki/Lijst_van_elektriciteitscentrales_in_Nederland - cite_note-ReferenceA-10" xr:uid="{BE819161-2389-49FC-BE93-B24684C369FE}"/>
    <hyperlink ref="B19" r:id="rId53" tooltip="Centrale RoCa" display="https://nl.wikipedia.org/wiki/Centrale_RoCa" xr:uid="{C8D31EA2-A0B8-4047-A0F8-C68603F30FD8}"/>
    <hyperlink ref="C19" r:id="rId54" tooltip="Rotterdam" display="https://nl.wikipedia.org/wiki/Rotterdam" xr:uid="{35742493-A5E8-47EB-812D-2798F0FC0D4A}"/>
    <hyperlink ref="E19" r:id="rId55" tooltip="Stoom- en gascentrale" display="https://nl.wikipedia.org/wiki/Stoom-_en_gascentrale" xr:uid="{D8D1CFB8-BF58-4765-BC13-ED1EAA9C9909}"/>
    <hyperlink ref="H19" r:id="rId56" location="cite_note-ReferenceA-10" display="https://nl.wikipedia.org/wiki/Lijst_van_elektriciteitscentrales_in_Nederland - cite_note-ReferenceA-10" xr:uid="{FA39F58A-56FC-48EC-BB9E-2E26F904565E}"/>
    <hyperlink ref="A20" r:id="rId57" tooltip="Eneco" display="https://nl.wikipedia.org/wiki/Eneco" xr:uid="{902BB17E-0745-4DF4-8DBE-1A2F36371D0D}"/>
    <hyperlink ref="B20" r:id="rId58" tooltip="Centrale Lage Weide" display="https://nl.wikipedia.org/wiki/Centrale_Lage_Weide" xr:uid="{4C56E7B3-4718-47D1-B573-9E31C5080661}"/>
    <hyperlink ref="C20" r:id="rId59" tooltip="Utrecht (stad)" display="https://nl.wikipedia.org/wiki/Utrecht_(stad)" xr:uid="{1E99F999-AC3B-46EE-A7DD-BB10E0713C3C}"/>
    <hyperlink ref="H20" r:id="rId60" location="cite_note-Warmtenet_Utrecht-11" display="https://nl.wikipedia.org/wiki/Lijst_van_elektriciteitscentrales_in_Nederland - cite_note-Warmtenet_Utrecht-11" xr:uid="{182C9E67-74FD-40F2-9D9A-916118C760D4}"/>
    <hyperlink ref="B21" r:id="rId61" tooltip="Centrale Merwedekanaal" display="https://nl.wikipedia.org/wiki/Centrale_Merwedekanaal" xr:uid="{20A1B902-BAD1-45C1-A8DC-ACFDA5271AA7}"/>
    <hyperlink ref="C21" r:id="rId62" tooltip="Utrecht (stad)" display="https://nl.wikipedia.org/wiki/Utrecht_(stad)" xr:uid="{3497A2CA-BF24-43C8-AD18-4A95D873EAA0}"/>
    <hyperlink ref="H21" r:id="rId63" location="cite_note-Warmtenet_Utrecht-11" display="https://nl.wikipedia.org/wiki/Lijst_van_elektriciteitscentrales_in_Nederland - cite_note-Warmtenet_Utrecht-11" xr:uid="{86160206-179A-411C-9CE7-D2C61166DEAB}"/>
    <hyperlink ref="B22" r:id="rId64" tooltip="Centrale Merwedekanaal" display="https://nl.wikipedia.org/wiki/Centrale_Merwedekanaal" xr:uid="{E7D22BE1-6FB8-4B84-9658-6DE7EFF73571}"/>
    <hyperlink ref="C22" r:id="rId65" tooltip="Utrecht (stad)" display="https://nl.wikipedia.org/wiki/Utrecht_(stad)" xr:uid="{B781EE2D-F214-43B9-B003-6F15A8676245}"/>
    <hyperlink ref="H22" r:id="rId66" location="cite_note-Warmtenet_Utrecht-11" display="https://nl.wikipedia.org/wiki/Lijst_van_elektriciteitscentrales_in_Nederland - cite_note-Warmtenet_Utrecht-11" xr:uid="{72826736-15A4-4C45-9466-015D41B8999D}"/>
    <hyperlink ref="B23" r:id="rId67" tooltip="Enecogen" display="https://nl.wikipedia.org/wiki/Enecogen" xr:uid="{60DBBFD1-BC76-49A2-A59E-2BF9423F1120}"/>
    <hyperlink ref="A25" r:id="rId68" tooltip="RWE (energiebedrijf)" display="https://nl.wikipedia.org/wiki/RWE_(energiebedrijf)" xr:uid="{C0A06B6F-3239-409C-A6AB-FBE0FFC96EC0}"/>
    <hyperlink ref="B25" r:id="rId69" tooltip="Centrale Swentibold" display="https://nl.wikipedia.org/wiki/Centrale_Swentibold" xr:uid="{C4B7C00A-A5A5-4F0C-A15D-2CDB083F4441}"/>
    <hyperlink ref="H25" r:id="rId70" location="cite_note-12" display="https://nl.wikipedia.org/wiki/Lijst_van_elektriciteitscentrales_in_Nederland - cite_note-12" xr:uid="{9AF9B0C6-0F5E-4BF3-BB30-B1B1561EACBF}"/>
    <hyperlink ref="B26" r:id="rId71" tooltip="Centrale Moerdijk" display="https://nl.wikipedia.org/wiki/Centrale_Moerdijk" xr:uid="{5CE9DE85-4D16-4717-B776-488219E4A35E}"/>
    <hyperlink ref="C26" r:id="rId72" tooltip="Haven- en industriegebied Moerdijk" display="https://nl.wikipedia.org/wiki/Haven-_en_industriegebied_Moerdijk" xr:uid="{D9AA041A-47F0-4869-ADD3-731A72D66E51}"/>
    <hyperlink ref="F26" r:id="rId73" tooltip="Aardgas" display="https://nl.wikipedia.org/wiki/Aardgas" xr:uid="{35406E73-B443-47A0-8E6D-268169E903AE}"/>
    <hyperlink ref="B27" r:id="rId74" tooltip="Centrale Moerdijk" display="https://nl.wikipedia.org/wiki/Centrale_Moerdijk" xr:uid="{93A7897B-C11D-4519-8610-2AF4F3360A72}"/>
    <hyperlink ref="C27" r:id="rId75" tooltip="Haven- en industriegebied Moerdijk" display="https://nl.wikipedia.org/wiki/Haven-_en_industriegebied_Moerdijk" xr:uid="{9199D1B5-CD0E-4354-8A43-9683DF193D6B}"/>
    <hyperlink ref="E27" r:id="rId76" tooltip="Stoom- en gascentrale" display="https://nl.wikipedia.org/wiki/Stoom-_en_gascentrale" xr:uid="{A0520982-BB77-4AF6-B5DC-781AF0B34CA9}"/>
    <hyperlink ref="F27" r:id="rId77" tooltip="Aardgas" display="https://nl.wikipedia.org/wiki/Aardgas" xr:uid="{02536EB5-AE99-4199-B90D-BA17EE94AE0D}"/>
    <hyperlink ref="B28" r:id="rId78" tooltip="Clauscentrale" display="https://nl.wikipedia.org/wiki/Clauscentrale" xr:uid="{6635FEFF-6A7D-4B4D-985A-D3A7AB91367E}"/>
    <hyperlink ref="C28" r:id="rId79" tooltip="Maasbracht" display="https://nl.wikipedia.org/wiki/Maasbracht" xr:uid="{3EA31796-9BBB-4B49-BC45-1AE0196F9162}"/>
    <hyperlink ref="A29" r:id="rId80" tooltip="Engie" display="https://nl.wikipedia.org/wiki/Engie" xr:uid="{4301DCBE-56F9-4944-922D-6FF2A6719329}"/>
    <hyperlink ref="B29" r:id="rId81" tooltip="Centrale Bergum" display="https://nl.wikipedia.org/wiki/Centrale_Bergum" xr:uid="{642EDD56-EAB6-4C59-BB15-C444A4072D36}"/>
    <hyperlink ref="C29" r:id="rId82" tooltip="Bergum" display="https://nl.wikipedia.org/wiki/Bergum" xr:uid="{30A936A5-7BEF-40F0-8372-35A5B266D153}"/>
    <hyperlink ref="E29" r:id="rId83" tooltip="Combi-centrale" display="https://nl.wikipedia.org/wiki/Combi-centrale" xr:uid="{FBDB055C-0BBB-4DB5-B812-5AC5BF6D584F}"/>
    <hyperlink ref="F29" r:id="rId84" tooltip="Aardgas" display="https://nl.wikipedia.org/wiki/Aardgas" xr:uid="{0FCACC6F-9796-4AF7-BEC1-D6DE7D74A1B7}"/>
    <hyperlink ref="C30" r:id="rId85" tooltip="Bergum" display="https://nl.wikipedia.org/wiki/Bergum" xr:uid="{853FE9D0-37D3-42B7-A841-52F88F474C27}"/>
    <hyperlink ref="E30" r:id="rId86" tooltip="Combi-centrale" display="https://nl.wikipedia.org/wiki/Combi-centrale" xr:uid="{B9A73560-9CC6-45DF-8D60-5FDE0E579E88}"/>
    <hyperlink ref="F30" r:id="rId87" tooltip="Aardgas" display="https://nl.wikipedia.org/wiki/Aardgas" xr:uid="{CDC08DE4-0F02-46F0-93C0-7BB343523850}"/>
    <hyperlink ref="B31" r:id="rId88" tooltip="Eemscentrale" display="https://nl.wikipedia.org/wiki/Eemscentrale" xr:uid="{951FE72C-617D-47D9-8ED8-F46D74964C9F}"/>
    <hyperlink ref="C31" r:id="rId89" tooltip="Eemshaven" display="https://nl.wikipedia.org/wiki/Eemshaven" xr:uid="{C0AC20ED-CC0A-49FA-87EC-FD9D8BD82C19}"/>
    <hyperlink ref="E31" r:id="rId90" tooltip="Combi-centrale" display="https://nl.wikipedia.org/wiki/Combi-centrale" xr:uid="{B1B239E0-726A-4A6F-A754-1A4BCD66C364}"/>
    <hyperlink ref="F31" r:id="rId91" tooltip="Aardgas" display="https://nl.wikipedia.org/wiki/Aardgas" xr:uid="{0647EE23-DC82-4878-B5FF-C7AF01C99238}"/>
    <hyperlink ref="E32" r:id="rId92" tooltip="Stoom- en gascentrale" display="https://nl.wikipedia.org/wiki/Stoom-_en_gascentrale" xr:uid="{7E64095E-D796-49D9-9558-8F015356F120}"/>
    <hyperlink ref="F32" r:id="rId93" tooltip="Aardgas" display="https://nl.wikipedia.org/wiki/Aardgas" xr:uid="{0B7AF2A8-FF7F-4499-9517-ED934D8A33C7}"/>
    <hyperlink ref="E33" r:id="rId94" tooltip="Stoom- en gascentrale" display="https://nl.wikipedia.org/wiki/Stoom-_en_gascentrale" xr:uid="{535DA824-439C-442D-B3C8-B3959615D3BC}"/>
    <hyperlink ref="F33" r:id="rId95" tooltip="Aardgas" display="https://nl.wikipedia.org/wiki/Aardgas" xr:uid="{385B2FD4-6450-42F4-A327-6413EC3B41C2}"/>
    <hyperlink ref="E34" r:id="rId96" tooltip="Stoom- en gascentrale" display="https://nl.wikipedia.org/wiki/Stoom-_en_gascentrale" xr:uid="{44646D61-4FD0-4D70-842C-54C0D3B76FFD}"/>
    <hyperlink ref="F34" r:id="rId97" tooltip="Aardgas" display="https://nl.wikipedia.org/wiki/Aardgas" xr:uid="{DEA2714D-94C2-4329-8EA1-90D33C206DCA}"/>
    <hyperlink ref="E35" r:id="rId98" tooltip="Stoom- en gascentrale" display="https://nl.wikipedia.org/wiki/Stoom-_en_gascentrale" xr:uid="{43DE8174-208F-46F6-8400-9573CB905A1C}"/>
    <hyperlink ref="F35" r:id="rId99" tooltip="Aardgas" display="https://nl.wikipedia.org/wiki/Aardgas" xr:uid="{FE70C607-9299-4331-8936-4B544AB344CA}"/>
    <hyperlink ref="E36" r:id="rId100" tooltip="Stoom- en gascentrale" display="https://nl.wikipedia.org/wiki/Stoom-_en_gascentrale" xr:uid="{9204E84D-D6E9-4914-BCD1-115F49CFC855}"/>
    <hyperlink ref="F36" r:id="rId101" tooltip="Aardgas" display="https://nl.wikipedia.org/wiki/Aardgas" xr:uid="{4176E176-12CE-48E6-98FF-4D429014135D}"/>
    <hyperlink ref="A37" r:id="rId102" tooltip="Engie" display="https://nl.wikipedia.org/wiki/Engie" xr:uid="{BCB34FDE-01C3-4A36-8067-00C41C42D625}"/>
    <hyperlink ref="B37" r:id="rId103" tooltip="Maximacentrale" display="https://nl.wikipedia.org/wiki/Maximacentrale" xr:uid="{4480E2A3-359F-4330-A071-56A542DADDB5}"/>
    <hyperlink ref="C37" r:id="rId104" tooltip="Lelystad" display="https://nl.wikipedia.org/wiki/Lelystad" xr:uid="{A2C37935-2DF3-4C36-9025-FA43C1FD26CB}"/>
    <hyperlink ref="E37" r:id="rId105" tooltip="Stoom- en gascentrale" display="https://nl.wikipedia.org/wiki/Stoom-_en_gascentrale" xr:uid="{E365B689-6C8B-4DDD-BE94-3611E2FEDEA5}"/>
    <hyperlink ref="F37" r:id="rId106" tooltip="Aardgas" display="https://nl.wikipedia.org/wiki/Aardgas" xr:uid="{B0992573-C6E6-4109-A484-8CA3E43484FD}"/>
    <hyperlink ref="A38" r:id="rId107" tooltip="Engie" display="https://nl.wikipedia.org/wiki/Engie" xr:uid="{0FB8574D-9B8D-442F-9A05-24D13185C9A2}"/>
    <hyperlink ref="B38" r:id="rId108" tooltip="Maximacentrale" display="https://nl.wikipedia.org/wiki/Maximacentrale" xr:uid="{92A2B348-147B-4DBB-A5D6-900BE53A7F77}"/>
    <hyperlink ref="C38" r:id="rId109" tooltip="Lelystad" display="https://nl.wikipedia.org/wiki/Lelystad" xr:uid="{597DA926-DEFA-4A92-8CF2-D386DCC63172}"/>
    <hyperlink ref="E38" r:id="rId110" tooltip="Stoom- en gascentrale" display="https://nl.wikipedia.org/wiki/Stoom-_en_gascentrale" xr:uid="{A6B4C163-6626-40C0-97A0-EBE23A5A624E}"/>
    <hyperlink ref="F38" r:id="rId111" tooltip="Aardgas" display="https://nl.wikipedia.org/wiki/Aardgas" xr:uid="{3A0E05F6-C5A5-4FFD-B66B-6EBB5630F37A}"/>
    <hyperlink ref="A39" r:id="rId112" tooltip="Vattenfall" display="https://nl.wikipedia.org/wiki/Vattenfall" xr:uid="{A8935118-88F2-4BB2-8087-9D3257EA3F96}"/>
    <hyperlink ref="B39" r:id="rId113" tooltip="Centrale Diemen" display="https://nl.wikipedia.org/wiki/Centrale_Diemen" xr:uid="{E5482FCB-BE82-43F3-A3CF-F723A859BBA8}"/>
    <hyperlink ref="C39" r:id="rId114" tooltip="Diemen" display="https://nl.wikipedia.org/wiki/Diemen" xr:uid="{7AD4E16C-AD3F-4F62-B1EB-8CA4C74DDBEC}"/>
    <hyperlink ref="E39" r:id="rId115" tooltip="Stoom- en gascentrale" display="https://nl.wikipedia.org/wiki/Stoom-_en_gascentrale" xr:uid="{BB094496-AC87-449F-9F51-A470424094AF}"/>
    <hyperlink ref="F39" r:id="rId116" tooltip="Aardgas" display="https://nl.wikipedia.org/wiki/Aardgas" xr:uid="{FBA427E3-14DE-4996-AB45-CA066E739115}"/>
    <hyperlink ref="H39" r:id="rId117" location="cite_note-ReferenceB-13" display="https://nl.wikipedia.org/wiki/Lijst_van_elektriciteitscentrales_in_Nederland - cite_note-ReferenceB-13" xr:uid="{A6069DD9-2B6C-4A83-A8FF-6E1956CE96EB}"/>
    <hyperlink ref="E40" r:id="rId118" tooltip="Stoom- en gascentrale" display="https://nl.wikipedia.org/wiki/Stoom-_en_gascentrale" xr:uid="{EC99110A-A25F-4F00-BB8B-B7F3E30C1106}"/>
    <hyperlink ref="H40" r:id="rId119" location="cite_note-ReferenceB-13" display="https://nl.wikipedia.org/wiki/Lijst_van_elektriciteitscentrales_in_Nederland - cite_note-ReferenceB-13" xr:uid="{C609DD98-D02D-4DD3-A0FA-8A946F1A97FD}"/>
    <hyperlink ref="B41" r:id="rId120" tooltip="Centrale Hemweg" display="https://nl.wikipedia.org/wiki/Centrale_Hemweg" xr:uid="{4D11D12E-EAAD-49B7-9152-4BB1F1A32227}"/>
    <hyperlink ref="C41" r:id="rId121" tooltip="Amsterdam" display="https://nl.wikipedia.org/wiki/Amsterdam" xr:uid="{8213ADD7-BCE4-4B4A-8B87-A186BEC2B53C}"/>
    <hyperlink ref="B42" r:id="rId122" tooltip="Cluster Velsen" display="https://nl.wikipedia.org/wiki/Cluster_Velsen" xr:uid="{D3802CAD-433D-4A0E-BABF-048EF3AA0C57}"/>
    <hyperlink ref="C42" r:id="rId123" tooltip="Velsen" display="https://nl.wikipedia.org/wiki/Velsen" xr:uid="{6979946D-59F7-4FD1-9ECE-F700D26411C8}"/>
    <hyperlink ref="F42" r:id="rId124" tooltip="Hoogovengas" display="https://nl.wikipedia.org/wiki/Hoogovengas" xr:uid="{ABEAA2E4-9125-4C29-8330-B41468AC06CD}"/>
    <hyperlink ref="H42" r:id="rId125" location="cite_note-14" display="https://nl.wikipedia.org/wiki/Lijst_van_elektriciteitscentrales_in_Nederland - cite_note-14" xr:uid="{E4558F0B-5C19-4C04-8D9B-9695B9440E80}"/>
    <hyperlink ref="E45" r:id="rId126" tooltip="Stoom- en gascentrale" display="https://nl.wikipedia.org/wiki/Stoom-_en_gascentrale" xr:uid="{CB2A875F-AD31-4217-9DFE-CBEADE78C5AB}"/>
    <hyperlink ref="F45" r:id="rId127" tooltip="Aardgas" display="https://nl.wikipedia.org/wiki/Aardgas" xr:uid="{35863D43-3A26-4BA4-85F1-472149EB441D}"/>
    <hyperlink ref="E46" r:id="rId128" tooltip="Stoom- en gascentrale" display="https://nl.wikipedia.org/wiki/Stoom-_en_gascentrale" xr:uid="{0500ABE9-A1D1-453D-BB83-C2A65CF3C9FB}"/>
    <hyperlink ref="F46" r:id="rId129" tooltip="Aardgas" display="https://nl.wikipedia.org/wiki/Aardgas" xr:uid="{FB3F84B9-CD92-47E1-A653-444FD4793DEB}"/>
    <hyperlink ref="E47" r:id="rId130" tooltip="Stoom- en gascentrale" display="https://nl.wikipedia.org/wiki/Stoom-_en_gascentrale" xr:uid="{4862A53A-2D2C-4C4A-B48B-C33FCE65DD15}"/>
    <hyperlink ref="F47" r:id="rId131" tooltip="Aardgas" display="https://nl.wikipedia.org/wiki/Aardgas" xr:uid="{45D179D3-FADD-4B1A-AF22-694327B46924}"/>
    <hyperlink ref="C48" r:id="rId132" tooltip="Delfzijl" display="https://nl.wikipedia.org/wiki/Delfzijl" xr:uid="{B55EE163-486D-4B85-B781-A49C397986D1}"/>
    <hyperlink ref="F48" r:id="rId133" tooltip="Aardgas" display="https://nl.wikipedia.org/wiki/Aardgas" xr:uid="{3835252B-FD92-4DB5-9FA4-16F1EBC09D79}"/>
    <hyperlink ref="H48" r:id="rId134" location="cite_note-15" display="https://nl.wikipedia.org/wiki/Lijst_van_elektriciteitscentrales_in_Nederland - cite_note-15" xr:uid="{A45A53C7-CA11-4713-8E02-BA63765A6C87}"/>
    <hyperlink ref="C49" r:id="rId135" tooltip="Delfzijl" display="https://nl.wikipedia.org/wiki/Delfzijl" xr:uid="{2BA4FDA5-58FF-4328-97FC-8DC4F7634CF9}"/>
    <hyperlink ref="E49" r:id="rId136" tooltip="Stoom- en gascentrale" display="https://nl.wikipedia.org/wiki/Stoom-_en_gascentrale" xr:uid="{A3DF522F-D444-46B3-B486-53E40AC2EA2A}"/>
    <hyperlink ref="F49" r:id="rId137" tooltip="Aardgas" display="https://nl.wikipedia.org/wiki/Aardgas" xr:uid="{55E653FD-9AE9-4BCA-B368-89D41CEB78F9}"/>
    <hyperlink ref="C50" r:id="rId138" tooltip="Hengelo (Gelderland)" display="https://nl.wikipedia.org/wiki/Hengelo_(Gelderland)" xr:uid="{6EDEE40F-7F4B-43DA-BA8A-136AC2F45192}"/>
    <hyperlink ref="F50" r:id="rId139" tooltip="Aardgas" display="https://nl.wikipedia.org/wiki/Aardgas" xr:uid="{E7426542-AC61-4469-A0F8-0AB16ED96265}"/>
    <hyperlink ref="H50" r:id="rId140" location="cite_note-16" display="https://nl.wikipedia.org/wiki/Lijst_van_elektriciteitscentrales_in_Nederland - cite_note-16" xr:uid="{64EC9CFA-8063-4892-9A64-FDE409C1C641}"/>
    <hyperlink ref="B51" r:id="rId141" tooltip="Rijnmond Energie" display="https://nl.wikipedia.org/wiki/Rijnmond_Energie" xr:uid="{F21991E7-6D6A-4118-AB43-5E51707EE0A9}"/>
    <hyperlink ref="C51" r:id="rId142" tooltip="Vondelingenplaat" display="https://nl.wikipedia.org/wiki/Vondelingenplaat" xr:uid="{1D36BBB5-5A77-4655-8ADC-5667273F1732}"/>
    <hyperlink ref="E51" r:id="rId143" tooltip="Stoom- en gascentrale" display="https://nl.wikipedia.org/wiki/Stoom-_en_gascentrale" xr:uid="{105B946C-C479-48E7-9D19-AD755092086A}"/>
    <hyperlink ref="F51" r:id="rId144" tooltip="Aardgas" display="https://nl.wikipedia.org/wiki/Aardgas" xr:uid="{9D85C9E1-0670-4810-8889-2DF425873A1C}"/>
    <hyperlink ref="B52" r:id="rId145" tooltip="Sloecentrale" display="https://nl.wikipedia.org/wiki/Sloecentrale" xr:uid="{A6C38543-30A8-4651-BC8C-7B18C0E210C0}"/>
    <hyperlink ref="C52" r:id="rId146" tooltip="Vlissingen" display="https://nl.wikipedia.org/wiki/Vlissingen" xr:uid="{F57B982A-285D-4BF5-8CEC-3ADFEDDCFF21}"/>
    <hyperlink ref="E52" r:id="rId147" tooltip="Stoom- en gascentrale" display="https://nl.wikipedia.org/wiki/Stoom-_en_gascentrale" xr:uid="{C0C758FA-E606-413A-8DFD-ACAC0E363C2A}"/>
    <hyperlink ref="F52" r:id="rId148" tooltip="Aardgas" display="https://nl.wikipedia.org/wiki/Aardgas" xr:uid="{40912291-E9E7-4FD0-AF16-94400F1DB479}"/>
    <hyperlink ref="A54" r:id="rId149" tooltip="Air Liquide" display="https://nl.wikipedia.org/wiki/Air_Liquide" xr:uid="{48253428-B54D-4C1F-AD0F-CA1429EFD8A8}"/>
    <hyperlink ref="C54" r:id="rId150" tooltip="Rotterdam" display="https://nl.wikipedia.org/wiki/Rotterdam" xr:uid="{6BBAB789-D837-437F-A14A-070ED1D4CD39}"/>
    <hyperlink ref="F54" r:id="rId151" tooltip="Aardgas" display="https://nl.wikipedia.org/wiki/Aardgas" xr:uid="{92DCA8D1-3732-4161-BAA7-2993CBCD149C}"/>
    <hyperlink ref="H54" r:id="rId152" location="cite_note-17" display="https://nl.wikipedia.org/wiki/Lijst_van_elektriciteitscentrales_in_Nederland - cite_note-17" xr:uid="{F7B5BECC-BC1A-4B6B-9ED6-1A8BC5BDD732}"/>
    <hyperlink ref="C55" r:id="rId153" tooltip="Rotterdam" display="https://nl.wikipedia.org/wiki/Rotterdam" xr:uid="{3BABF903-0057-4282-8E56-DE4FD78D667B}"/>
    <hyperlink ref="E55" r:id="rId154" tooltip="Gasturbine" display="https://nl.wikipedia.org/wiki/Gasturbine" xr:uid="{9B0001F8-FFEA-4A70-9674-FDF7AF2F9C72}"/>
    <hyperlink ref="A56" r:id="rId155" tooltip="Dow Chemical (Terneuzen)" display="https://nl.wikipedia.org/wiki/Dow_Chemical_(Terneuzen)" xr:uid="{B3F659E1-AE15-4115-95D0-61CB2A2CBB02}"/>
    <hyperlink ref="B56" r:id="rId156" tooltip="Dow Chemical (Terneuzen)" display="https://nl.wikipedia.org/wiki/Dow_Chemical_(Terneuzen)" xr:uid="{E59725CF-4800-4888-A548-0A53AAD885FD}"/>
    <hyperlink ref="C56" r:id="rId157" tooltip="Terneuzen (stad)" display="https://nl.wikipedia.org/wiki/Terneuzen_(stad)" xr:uid="{B91C169F-8F4C-49BE-AFBE-9C4CD710FDA2}"/>
    <hyperlink ref="H56" r:id="rId158" location="cite_note-19" display="https://nl.wikipedia.org/wiki/Lijst_van_elektriciteitscentrales_in_Nederland - cite_note-19" xr:uid="{07194C53-DF66-4BC6-BB44-F43E1C6205FF}"/>
    <hyperlink ref="A57" r:id="rId159" tooltip="Castleton Commodities International" display="https://nl.wikipedia.org/wiki/Castleton_Commodities_International" xr:uid="{DB75D740-F151-4EC8-B4E6-EA56846BEB72}"/>
    <hyperlink ref="B57" r:id="rId160" tooltip="Maasstroom Energie" display="https://nl.wikipedia.org/wiki/Maasstroom_Energie" xr:uid="{0B98BD05-2197-4846-BE55-2562786454B7}"/>
    <hyperlink ref="C57" r:id="rId161" tooltip="Vondelingenplaat" display="https://nl.wikipedia.org/wiki/Vondelingenplaat" xr:uid="{7698E396-F273-491A-8E28-7D0EDED713BE}"/>
    <hyperlink ref="A58" r:id="rId162" tooltip="Europoort Utility Partners" display="https://nl.wikipedia.org/wiki/Europoort_Utility_Partners" xr:uid="{7B20CEFB-0A97-4295-9B95-DF7020924DC6}"/>
    <hyperlink ref="B58" r:id="rId163" tooltip="Europoort Utility Partners" display="https://nl.wikipedia.org/wiki/Europoort_Utility_Partners" xr:uid="{8B3F9370-64E5-4F07-A8DA-3506DE521A0D}"/>
    <hyperlink ref="C58" r:id="rId164" tooltip="Europoort" display="https://nl.wikipedia.org/wiki/Europoort" xr:uid="{35015DCF-07D6-4304-8A32-C7DC91B490EC}"/>
    <hyperlink ref="E58" r:id="rId165" tooltip="Gasturbine" display="https://nl.wikipedia.org/wiki/Gasturbine" xr:uid="{7FE4DCA9-B3BA-4440-94D4-708B30B648CF}"/>
    <hyperlink ref="C59" r:id="rId166" tooltip="Hengelo (Overijssel)" display="https://nl.wikipedia.org/wiki/Hengelo_(Overijssel)" xr:uid="{B06E766C-0E4B-41E8-869F-1AD9AC7F9760}"/>
    <hyperlink ref="E59" r:id="rId167" tooltip="Verbranding" display="https://nl.wikipedia.org/wiki/Verbranding" xr:uid="{55DAA2EA-F08D-42A2-864E-A3A8A52BCE87}"/>
    <hyperlink ref="F59" r:id="rId168" tooltip="Afval (vuilnis)" display="https://nl.wikipedia.org/wiki/Afval_(vuilnis)" xr:uid="{7A8689F7-BA2C-4DA7-8777-D3AD83B06DF4}"/>
    <hyperlink ref="C61" r:id="rId169" tooltip="Duiven (plaats)" display="https://nl.wikipedia.org/wiki/Duiven_(plaats)" xr:uid="{C9BBE499-AE59-42ED-A4F1-0F97FEE5D0E3}"/>
    <hyperlink ref="F61" r:id="rId170" tooltip="Biomassa" display="https://nl.wikipedia.org/wiki/Biomassa" xr:uid="{AC2E38B0-F5E4-468C-92A8-36B96BFD4816}"/>
    <hyperlink ref="C62" r:id="rId171" tooltip="Rozenburg (Zuid-Holland)" display="https://nl.wikipedia.org/wiki/Rozenburg_(Zuid-Holland)" xr:uid="{B6EA7E32-61F0-4D03-A778-F88D30696C7B}"/>
    <hyperlink ref="F62" r:id="rId172" tooltip="Biomassa" display="https://nl.wikipedia.org/wiki/Biomassa" xr:uid="{8563E80B-F013-48CD-A06C-2B2138C14992}"/>
    <hyperlink ref="A63" r:id="rId173" tooltip="Attero" display="https://nl.wikipedia.org/wiki/Attero" xr:uid="{0D7428C1-DEBD-4E7B-A120-A970A3FF9EAA}"/>
    <hyperlink ref="C63" r:id="rId174" tooltip="Haven- en industriegebied Moerdijk" display="https://nl.wikipedia.org/wiki/Haven-_en_industriegebied_Moerdijk" xr:uid="{ECFF50CD-9A58-4BCC-9780-2002D7F36B57}"/>
    <hyperlink ref="H63" r:id="rId175" location="cite_note-23" display="https://nl.wikipedia.org/wiki/Lijst_van_elektriciteitscentrales_in_Nederland - cite_note-23" xr:uid="{AAFF734A-29C3-4D4E-8AFE-B480F54F231F}"/>
    <hyperlink ref="A64" r:id="rId176" tooltip="Omrin" display="https://nl.wikipedia.org/wiki/Omrin" xr:uid="{FAC31753-E9D8-4D1B-B1D8-79E408F25651}"/>
    <hyperlink ref="C64" r:id="rId177" tooltip="Harlingen (stad)" display="https://nl.wikipedia.org/wiki/Harlingen_(stad)" xr:uid="{44543F36-D51B-44FC-8F49-A77D64AA6268}"/>
    <hyperlink ref="H64" r:id="rId178" location="cite_note-24" display="https://nl.wikipedia.org/wiki/Lijst_van_elektriciteitscentrales_in_Nederland - cite_note-24" xr:uid="{737DDE3C-9592-4C96-8E20-FBD4CE96E570}"/>
    <hyperlink ref="A65" r:id="rId179" tooltip="Vattenfall" display="https://nl.wikipedia.org/wiki/Vattenfall" xr:uid="{5B4BBBEE-C46C-42C3-AA2F-A1539C8C1ABD}"/>
    <hyperlink ref="B65" r:id="rId180" tooltip="Stuw- en sluizencomplex Hagestein" display="https://nl.wikipedia.org/wiki/Stuw-_en_sluizencomplex_Hagestein" xr:uid="{0D975A80-1F81-4EAC-AD2B-6DC0B1D8272C}"/>
    <hyperlink ref="C65" r:id="rId181" tooltip="Hagestein" display="https://nl.wikipedia.org/wiki/Hagestein" xr:uid="{73AD5D9C-15E1-411A-957B-B13A48A63024}"/>
    <hyperlink ref="E65" r:id="rId182" tooltip="Waterkracht" display="https://nl.wikipedia.org/wiki/Waterkracht" xr:uid="{D28B44DB-1BDD-4A21-974F-012BA780637A}"/>
    <hyperlink ref="F65" r:id="rId183" tooltip="Water" display="https://nl.wikipedia.org/wiki/Water" xr:uid="{1E35A1F5-277E-4CD8-974E-C37C38094786}"/>
    <hyperlink ref="G65" r:id="rId184" location="cite_note-milieucentraal-25" display="https://nl.wikipedia.org/wiki/Lijst_van_elektriciteitscentrales_in_Nederland - cite_note-milieucentraal-25" xr:uid="{B94F9785-8396-45E2-B306-4DEE4DA142EF}"/>
    <hyperlink ref="B66" r:id="rId185" tooltip="Waterkrachtcentrale Maurik" display="https://nl.wikipedia.org/wiki/Waterkrachtcentrale_Maurik" xr:uid="{55D1F87C-3F16-4D19-A605-1F124B756BA9}"/>
    <hyperlink ref="E66" r:id="rId186" tooltip="Waterkracht" display="https://nl.wikipedia.org/wiki/Waterkracht" xr:uid="{72EFE6CB-5288-4E73-912C-5D4841FFD9A7}"/>
    <hyperlink ref="F66" r:id="rId187" tooltip="Water" display="https://nl.wikipedia.org/wiki/Water" xr:uid="{5D3AEE00-B20F-458D-A311-E770D55CA671}"/>
    <hyperlink ref="E67" r:id="rId188" tooltip="Waterkracht" display="https://nl.wikipedia.org/wiki/Waterkracht" xr:uid="{8F42843D-1E70-4816-8CE4-ECA8B27BF505}"/>
    <hyperlink ref="F67" r:id="rId189" tooltip="Water" display="https://nl.wikipedia.org/wiki/Water" xr:uid="{69B2BF98-BED4-4A78-B60D-D64A936242A4}"/>
    <hyperlink ref="A68" r:id="rId190" tooltip="RWE (energiebedrijf)" display="https://nl.wikipedia.org/wiki/RWE_(energiebedrijf)" xr:uid="{5E8747AB-E960-4B4D-A46E-D7C3B861D9AB}"/>
    <hyperlink ref="C68" r:id="rId191" tooltip="Linne" display="https://nl.wikipedia.org/wiki/Linne" xr:uid="{234E70CE-5303-471C-B0E3-95573841D9C2}"/>
    <hyperlink ref="E68" r:id="rId192" tooltip="Waterkracht" display="https://nl.wikipedia.org/wiki/Waterkracht" xr:uid="{CCCF1D5D-01F3-4880-AAAB-1FB4F8C57176}"/>
    <hyperlink ref="F68" r:id="rId193" tooltip="Water" display="https://nl.wikipedia.org/wiki/Water" xr:uid="{52F5D46E-7C89-4F7A-BE1A-BAD48E84C89C}"/>
    <hyperlink ref="B69" r:id="rId194" tooltip="Oosterscheldekering" display="https://nl.wikipedia.org/wiki/Oosterscheldekering" xr:uid="{9366A590-0735-4AE1-BF92-E66E84CAFC5E}"/>
    <hyperlink ref="C69" r:id="rId195" tooltip="Kamperland" display="https://nl.wikipedia.org/wiki/Kamperland" xr:uid="{A407FED3-2C58-4453-91C4-B70F51790A65}"/>
    <hyperlink ref="E69" r:id="rId196" tooltip="Waterkracht" display="https://nl.wikipedia.org/wiki/Waterkracht" xr:uid="{447A84F7-71E7-4A24-A59D-7389A744FB9E}"/>
    <hyperlink ref="F69" r:id="rId197" tooltip="Water" display="https://nl.wikipedia.org/wiki/Water" xr:uid="{9A42E780-4EE6-48C5-80AD-C4BC8906BEBF}"/>
    <hyperlink ref="A70" r:id="rId198" tooltip="Elektriciteits Produktiemaatschappij Zuid-Nederland" display="https://nl.wikipedia.org/wiki/Elektriciteits_Produktiemaatschappij_Zuid-Nederland" xr:uid="{BBEC51C5-0254-4137-BFC7-85601B733DB0}"/>
    <hyperlink ref="B70" r:id="rId199" tooltip="Kerncentrale Borssele" display="https://nl.wikipedia.org/wiki/Kerncentrale_Borssele" xr:uid="{65A9A10A-58F3-4A98-8BE9-AFDE807C51F4}"/>
    <hyperlink ref="C70" r:id="rId200" tooltip="Borssele (dorp)" display="https://nl.wikipedia.org/wiki/Borssele_(dorp)" xr:uid="{874B4883-6C90-49DD-A7DF-EB7EE169B143}"/>
    <hyperlink ref="E70" r:id="rId201" tooltip="Kernsplijting" display="https://nl.wikipedia.org/wiki/Kernsplijting" xr:uid="{FFE4205F-A61E-433E-94FA-52A154A14080}"/>
    <hyperlink ref="F70" r:id="rId202" tooltip="Uranium" display="https://nl.wikipedia.org/wiki/Uranium" xr:uid="{E734F2AA-9906-4934-822B-CFE2BD73A3BD}"/>
    <hyperlink ref="P2" r:id="rId203" location="cite_note-22" display="https://en.wikipedia.org/wiki/Wind_power_in_the_Netherlands - cite_note-22" xr:uid="{B2948A97-8D61-49C1-B6BA-7AB098E1843A}"/>
    <hyperlink ref="K3" r:id="rId204" tooltip="Windpark Noordoostpolder" display="https://en.wikipedia.org/wiki/Windpark_Noordoostpolder" xr:uid="{84F6C2C7-D8F3-4F56-864B-B787487BA90E}"/>
    <hyperlink ref="P3" r:id="rId205" location="cite_note-23" display="https://en.wikipedia.org/wiki/Wind_power_in_the_Netherlands - cite_note-23" xr:uid="{22F3B9F3-8470-4629-97B3-BEC0EAF2FBD9}"/>
    <hyperlink ref="P5" r:id="rId206" location="cite_note-24" display="https://en.wikipedia.org/wiki/Wind_power_in_the_Netherlands - cite_note-24" xr:uid="{169DECEC-408D-4C4A-A9CB-6BB283F2921A}"/>
    <hyperlink ref="P8" r:id="rId207" location="cite_note-25" display="https://en.wikipedia.org/wiki/Wind_power_in_the_Netherlands - cite_note-25" xr:uid="{33C86E18-102C-4558-AA88-6D441C3DFEB2}"/>
    <hyperlink ref="P10" r:id="rId208" location="cite_note-26" display="https://en.wikipedia.org/wiki/Wind_power_in_the_Netherlands - cite_note-26" xr:uid="{85EB328D-2FAE-423A-A089-96487F66DBF9}"/>
    <hyperlink ref="P11" r:id="rId209" location="cite_note-27" display="https://en.wikipedia.org/wiki/Wind_power_in_the_Netherlands - cite_note-27" xr:uid="{71CFBC64-3C2E-4EFC-831F-79E908987D3D}"/>
    <hyperlink ref="P12" r:id="rId210" location="cite_note-28" display="https://en.wikipedia.org/wiki/Wind_power_in_the_Netherlands - cite_note-28" xr:uid="{CBC3FC6B-48A8-4648-9F63-AC51B3C3AB39}"/>
    <hyperlink ref="P15" r:id="rId211" location="cite_note-29" display="https://en.wikipedia.org/wiki/Wind_power_in_the_Netherlands - cite_note-29" xr:uid="{0E14B4EF-2F9A-43E4-B838-2206C6242421}"/>
    <hyperlink ref="P16" r:id="rId212" location="cite_note-:4-30" display="https://en.wikipedia.org/wiki/Wind_power_in_the_Netherlands - cite_note-:4-30" xr:uid="{6A44BF84-ED0C-4D5D-9DEB-6248E4DD8780}"/>
    <hyperlink ref="P17" r:id="rId213" location="cite_note-31" display="https://en.wikipedia.org/wiki/Wind_power_in_the_Netherlands - cite_note-31" xr:uid="{49D553E0-B707-484E-8F40-064A99453811}"/>
    <hyperlink ref="P20" r:id="rId214" location="cite_note-32" display="https://en.wikipedia.org/wiki/Wind_power_in_the_Netherlands - cite_note-32" xr:uid="{F23449C3-428B-4123-A7BC-2FBF5B7FBD94}"/>
    <hyperlink ref="P22" r:id="rId215" location="cite_note-33" display="https://en.wikipedia.org/wiki/Wind_power_in_the_Netherlands - cite_note-33" xr:uid="{791D2CFC-1D05-4F27-AF1F-7F2BFBF2E8E6}"/>
    <hyperlink ref="P25" r:id="rId216" location="cite_note-:4-30" display="https://en.wikipedia.org/wiki/Wind_power_in_the_Netherlands - cite_note-:4-30" xr:uid="{CE1EEA1D-1976-4DE0-BF0C-76B7281EE552}"/>
    <hyperlink ref="P26" r:id="rId217" location="cite_note-:4-30" display="https://en.wikipedia.org/wiki/Wind_power_in_the_Netherlands - cite_note-:4-30" xr:uid="{5FD00C09-528E-44E7-B3A9-DA2DD917767D}"/>
    <hyperlink ref="P28" r:id="rId218" location="cite_note-34" display="https://en.wikipedia.org/wiki/Wind_power_in_the_Netherlands - cite_note-34" xr:uid="{0BABC171-2F90-4323-BDF3-993DAA67ECE2}"/>
    <hyperlink ref="P29" r:id="rId219" location="cite_note-35" display="https://en.wikipedia.org/wiki/Wind_power_in_the_Netherlands - cite_note-35" xr:uid="{B6441546-FEB3-4473-9B68-379431B60D36}"/>
    <hyperlink ref="P30" r:id="rId220" location="cite_note-:4-30" display="https://en.wikipedia.org/wiki/Wind_power_in_the_Netherlands - cite_note-:4-30" xr:uid="{437FCC84-C56E-4CC3-A4C9-D33E947158C2}"/>
    <hyperlink ref="P33" r:id="rId221" location="cite_note-:4-30" display="https://en.wikipedia.org/wiki/Wind_power_in_the_Netherlands - cite_note-:4-30" xr:uid="{7C9BEDD2-9FF7-46DF-9CAD-F801CE3FDB5D}"/>
    <hyperlink ref="P34" r:id="rId222" location="cite_note-:4-30" display="https://en.wikipedia.org/wiki/Wind_power_in_the_Netherlands - cite_note-:4-30" xr:uid="{AD57AD21-0820-4691-A270-A8E0146ED9D9}"/>
    <hyperlink ref="K37" r:id="rId223" tooltip="Eemmeerdijk Wind Park" display="https://en.wikipedia.org/wiki/Eemmeerdijk_Wind_Park" xr:uid="{D5D132DA-6560-414D-A521-42AAE88B6C6A}"/>
    <hyperlink ref="P35" r:id="rId224" location="cite_note-:4-30" display="https://en.wikipedia.org/wiki/Wind_power_in_the_Netherlands - cite_note-:4-30" xr:uid="{FEAC6108-A59D-4C24-B496-1B9F65043593}"/>
    <hyperlink ref="T1" r:id="rId225" tooltip="Nameplate capacity" display="https://en.wikipedia.org/wiki/Nameplate_capacity" xr:uid="{711A5675-2542-4C3E-BDC0-0CE3C40E5FC1}"/>
    <hyperlink ref="T2" r:id="rId226" tooltip="MegaWatt" display="https://en.wikipedia.org/wiki/MegaWatt" xr:uid="{D92985BE-3E13-4CC6-BCE0-2591FAFD5AE5}"/>
    <hyperlink ref="X1" r:id="rId227" tooltip="Capacity factor" display="https://en.wikipedia.org/wiki/Capacity_factor" xr:uid="{18D51171-3447-4D3B-9BD2-89C741F1B84C}"/>
    <hyperlink ref="X2" r:id="rId228" tooltip="Capacity factor" display="https://en.wikipedia.org/wiki/Capacity_factor" xr:uid="{EE2FE96B-526B-489A-9F6A-A1B6BB26DCF6}"/>
    <hyperlink ref="Y2" r:id="rId229" tooltip="Meter" display="https://en.wikipedia.org/wiki/Meter" xr:uid="{178B4FB4-7B80-4F88-B7B6-D0B967C778C0}"/>
    <hyperlink ref="Z1" r:id="rId230" tooltip="Kilometer" display="https://en.wikipedia.org/wiki/Kilometer" xr:uid="{F35617BA-B800-4E70-9D19-D87BC7044C83}"/>
    <hyperlink ref="R3" r:id="rId231" tooltip="North Sea" display="https://en.wikipedia.org/wiki/North_Sea" xr:uid="{E857220B-5095-42A6-9E46-6455EBDB4DBD}"/>
    <hyperlink ref="R4" r:id="rId232" tooltip="Borssele" display="https://en.wikipedia.org/wiki/Borssele" xr:uid="{A156F2B4-5D9D-4138-AE53-3CE412C0974D}"/>
    <hyperlink ref="S4" r:id="rId233" display="https://geohack.toolforge.org/geohack.php?pagename=Wind_power_in_the_Netherlands&amp;params=51_41_44_N_3_4_56_E_" xr:uid="{7C5DFAAA-8128-46D6-9809-C886147243C1}"/>
    <hyperlink ref="U4" r:id="rId234" tooltip="Siemens Gamesa" display="https://en.wikipedia.org/wiki/Siemens_Gamesa" xr:uid="{116E8930-BFB0-468E-A9EB-E4572D5ECB28}"/>
    <hyperlink ref="AA4" r:id="rId235" tooltip="Ørsted (company)" display="https://en.wikipedia.org/wiki/%C3%98rsted_(company)" xr:uid="{F5E80496-AF31-4539-8F65-7ECD71375450}"/>
    <hyperlink ref="AB4" r:id="rId236" location="cite_note-38" display="https://en.wikipedia.org/wiki/Wind_power_in_the_Netherlands - cite_note-38" xr:uid="{6083D3F1-5320-4C8D-8265-B638E21E1661}"/>
    <hyperlink ref="S5" r:id="rId237" display="https://geohack.toolforge.org/geohack.php?pagename=Wind_power_in_the_Netherlands&amp;params=51_41_50_N_2_55_22_E_" xr:uid="{946B01D1-06FD-4706-B53C-15F56D266CC4}"/>
    <hyperlink ref="AB5" r:id="rId238" location="cite_note-39" display="https://en.wikipedia.org/wiki/Wind_power_in_the_Netherlands - cite_note-39" xr:uid="{B5A3B16B-CB2C-4DE0-B1F4-4D1143A4E520}"/>
    <hyperlink ref="AB6" r:id="rId239" location="cite_note-40" display="https://en.wikipedia.org/wiki/Wind_power_in_the_Netherlands - cite_note-40" xr:uid="{3457313B-DB87-4191-BF19-18DDEA2AC3E3}"/>
    <hyperlink ref="R7" r:id="rId240" tooltip="OWEZ" display="https://en.wikipedia.org/wiki/OWEZ" xr:uid="{B3D2C8BF-F117-44E3-A22F-4D7BA2D64FC6}"/>
    <hyperlink ref="S7" r:id="rId241" display="https://geohack.toolforge.org/geohack.php?pagename=Wind_power_in_the_Netherlands&amp;params=52_36_22_N_4_25_8_E_" xr:uid="{2BA75F27-C26C-46AF-8AC0-51BC106B9D47}"/>
    <hyperlink ref="U7" r:id="rId242" tooltip="Vestas V90-3MW" display="https://en.wikipedia.org/wiki/Vestas_V90-3MW" xr:uid="{E221B0F0-2424-45FA-B150-7515EE450D60}"/>
    <hyperlink ref="S8" r:id="rId243" display="https://geohack.toolforge.org/geohack.php?pagename=Wind_power_in_the_Netherlands&amp;params=52_24_18_N_4_09_43_E_" xr:uid="{A53E3D85-4797-44F1-A191-248DF5AB3B0B}"/>
    <hyperlink ref="AB8" r:id="rId244" location="cite_note-43" display="https://en.wikipedia.org/wiki/Wind_power_in_the_Netherlands - cite_note-43" xr:uid="{8638671C-4018-4B38-997E-8A0B1AB1E5F5}"/>
    <hyperlink ref="R9" r:id="rId245" tooltip="Gemini Wind Farm" display="https://en.wikipedia.org/wiki/Gemini_Wind_Farm" xr:uid="{715C8246-D8D1-4AF2-AE8C-7BB8896DA0C7}"/>
    <hyperlink ref="S9" r:id="rId246" display="https://geohack.toolforge.org/geohack.php?pagename=Wind_power_in_the_Netherlands&amp;params=54_2_13_N_5_57_54_E_" xr:uid="{BF39AE2F-C432-4AFC-B6C3-8F51CAE8134F}"/>
    <hyperlink ref="S10" r:id="rId247" display="https://geohack.toolforge.org/geohack.php?pagename=Wind_power_in_the_Netherlands&amp;params=52_43_10_N_4_14_14_E_" xr:uid="{69872E97-8CA4-4035-9E0C-A433AF53FD99}"/>
    <hyperlink ref="U10" r:id="rId248" tooltip="Siemens Gamesa" display="https://en.wikipedia.org/wiki/Siemens_Gamesa" xr:uid="{366C8303-1C22-4A1E-A72D-21F204D25901}"/>
    <hyperlink ref="AB10" r:id="rId249" location="cite_note-46" display="https://en.wikipedia.org/wiki/Wind_power_in_the_Netherlands - cite_note-46" xr:uid="{14991B8D-9A27-4968-A39E-7F7FF8483A41}"/>
    <hyperlink ref="S11" r:id="rId250" display="https://geohack.toolforge.org/geohack.php?pagename=Wind_power_in_the_Netherlands&amp;params=52_19_15_N_4_2_36_E_" xr:uid="{79A4DEC3-A22A-4A20-943D-CB5B07AE97DC}"/>
    <hyperlink ref="U11" r:id="rId251" tooltip="Siemens Gamesa" display="https://en.wikipedia.org/wiki/Siemens_Gamesa" xr:uid="{139824AA-F554-4F0F-818D-C3EC82959782}"/>
    <hyperlink ref="AA11" r:id="rId252" tooltip="Vattenfall" display="https://en.wikipedia.org/wiki/Vattenfall" xr:uid="{B0F7119E-C23D-4261-ACD3-937FBBA03EB4}"/>
    <hyperlink ref="R12" r:id="rId253" tooltip="Princess Amalia Wind Farm" display="https://en.wikipedia.org/wiki/Princess_Amalia_Wind_Farm" xr:uid="{CDF246F9-6050-423D-A078-81B29F60AD68}"/>
    <hyperlink ref="S12" r:id="rId254" display="https://geohack.toolforge.org/geohack.php?pagename=Wind_power_in_the_Netherlands&amp;params=52_35_16_N_4_13_23_E_" xr:uid="{43FC6B93-8208-45F7-AB82-792AD530A41B}"/>
    <hyperlink ref="U12" r:id="rId255" tooltip="Vestas" display="https://en.wikipedia.org/wiki/Vestas" xr:uid="{1C2C2D74-1A4C-454E-83B8-887917AFAD47}"/>
    <hyperlink ref="AA12" r:id="rId256" tooltip="Eneco Energie" display="https://en.wikipedia.org/wiki/Eneco_Energie" xr:uid="{2B051AA0-C503-40EB-81F6-A34DBAA31CED}"/>
    <hyperlink ref="R13" r:id="rId257" tooltip="IJsselmeer" display="https://en.wikipedia.org/wiki/IJsselmeer" xr:uid="{FCF806C7-280B-4F8C-BFB0-53795EEAA4FB}"/>
    <hyperlink ref="S14" r:id="rId258" display="https://geohack.toolforge.org/geohack.php?pagename=Wind_power_in_the_Netherlands&amp;params=53_2_26_N_5_16_59_E_" xr:uid="{F404A97A-338C-48B2-9B50-2A2EAF6A46DE}"/>
    <hyperlink ref="AB15" r:id="rId259" location="cite_note-55" display="https://en.wikipedia.org/wiki/Wind_power_in_the_Netherlands - cite_note-55" xr:uid="{8E9EE35E-9D0B-4C6B-8D8E-7C4D137E4082}"/>
    <hyperlink ref="S16" r:id="rId260" display="https://geohack.toolforge.org/geohack.php?pagename=Wind_power_in_the_Netherlands&amp;params=52_35_53_N_5_35_20_E_" xr:uid="{D06802E6-8254-4927-B697-9133904640C7}"/>
    <hyperlink ref="AA16" r:id="rId261" tooltip="Vattenfall" display="https://en.wikipedia.org/wiki/Vattenfall" xr:uid="{292CB55D-691A-40CC-9AE4-89D9B88B422D}"/>
    <hyperlink ref="S17" r:id="rId262" display="https://geohack.toolforge.org/geohack.php?pagename=Wind_power_in_the_Netherlands&amp;params=52_47_49_N_5_7_8_E_" xr:uid="{FB43D6E6-C577-4EA1-AB46-7A37315357A7}"/>
    <hyperlink ref="AA17" r:id="rId263" tooltip="Nuon (company)" display="https://en.wikipedia.org/wiki/Nuon_(company)" xr:uid="{9590050E-BA0C-4AB1-9EEC-D58E6874309B}"/>
    <hyperlink ref="AB17" r:id="rId264" location="cite_note-4cNLlely-58" display="https://en.wikipedia.org/wiki/Wind_power_in_the_Netherlands - cite_note-4cNLlely-58" xr:uid="{56BB010E-CD0C-47EF-AA55-0E533D55FC3F}"/>
    <hyperlink ref="R18" r:id="rId265" tooltip="Windpark Noordoostpolder" display="https://en.wikipedia.org/wiki/Windpark_Noordoostpolder" xr:uid="{2ADF6548-4431-4879-9FAB-9C41D9080A89}"/>
    <hyperlink ref="S18" r:id="rId266" display="https://geohack.toolforge.org/geohack.php?pagename=Wind_power_in_the_Netherlands&amp;params=52_43_50_N_5_34_50_E_" xr:uid="{B5D54727-4E18-4845-9F63-B77D11551719}"/>
    <hyperlink ref="AB18" r:id="rId267" location="cite_note-59" display="https://en.wikipedia.org/wiki/Wind_power_in_the_Netherlands - cite_note-59" xr:uid="{8599B04D-CE56-4BCD-9339-C977AADB9CEC}"/>
    <hyperlink ref="Q1" r:id="rId268" location="Offshore_wind_power" xr:uid="{42E9EE79-DEE9-4B2F-BEE1-55B59CAF3B77}"/>
    <hyperlink ref="J1" r:id="rId269" xr:uid="{0D7CBF61-4A7F-4458-87A2-C4F310FCF779}"/>
  </hyperlinks>
  <pageMargins left="0.7" right="0.7" top="0.75" bottom="0.75" header="0.3" footer="0.3"/>
  <drawing r:id="rId27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0675-BEA1-425A-A563-095DAA4E2571}">
  <sheetPr>
    <tabColor theme="7" tint="0.79998168889431442"/>
  </sheetPr>
  <dimension ref="A1:O686"/>
  <sheetViews>
    <sheetView workbookViewId="0">
      <selection activeCell="O1" sqref="O1"/>
    </sheetView>
  </sheetViews>
  <sheetFormatPr defaultRowHeight="15"/>
  <cols>
    <col min="1" max="1" width="31.85546875" customWidth="1"/>
    <col min="2" max="2" width="17.28515625" bestFit="1" customWidth="1"/>
    <col min="3" max="3" width="18" customWidth="1"/>
    <col min="6" max="6" width="28.5703125" customWidth="1"/>
  </cols>
  <sheetData>
    <row r="1" spans="1:15">
      <c r="A1" t="s">
        <v>0</v>
      </c>
      <c r="B1" t="s">
        <v>708</v>
      </c>
      <c r="C1" t="s">
        <v>251</v>
      </c>
      <c r="D1" t="s">
        <v>317</v>
      </c>
      <c r="E1" t="s">
        <v>318</v>
      </c>
      <c r="F1" t="s">
        <v>319</v>
      </c>
      <c r="G1" s="6" t="s">
        <v>729</v>
      </c>
      <c r="H1" t="s">
        <v>320</v>
      </c>
      <c r="K1" t="s">
        <v>6028</v>
      </c>
      <c r="L1" t="s">
        <v>6031</v>
      </c>
      <c r="M1" t="s">
        <v>0</v>
      </c>
      <c r="N1" t="s">
        <v>6029</v>
      </c>
      <c r="O1" s="40" t="s">
        <v>5478</v>
      </c>
    </row>
    <row r="2" spans="1:15">
      <c r="A2" t="str">
        <f>IF(N2="",M2,_xlfn.CONCAT(M2," ",N2))</f>
        <v>Werkskraftwerk Sappi Alfeld Turbine 5</v>
      </c>
      <c r="B2" t="s">
        <v>223</v>
      </c>
      <c r="C2" t="s">
        <v>179</v>
      </c>
      <c r="D2" t="s">
        <v>721</v>
      </c>
      <c r="E2">
        <f>2022-MAX(K2,L2)</f>
        <v>19</v>
      </c>
      <c r="F2" t="s">
        <v>838</v>
      </c>
      <c r="G2">
        <v>13</v>
      </c>
      <c r="H2">
        <v>0.38</v>
      </c>
      <c r="K2">
        <v>2003</v>
      </c>
      <c r="M2" t="s">
        <v>836</v>
      </c>
      <c r="N2" t="s">
        <v>837</v>
      </c>
    </row>
    <row r="3" spans="1:15">
      <c r="A3" t="str">
        <f t="shared" ref="A3:A66" si="0">IF(N3="",M3,_xlfn.CONCAT(M3," ",N3))</f>
        <v>HKW Altenstadt</v>
      </c>
      <c r="B3" t="s">
        <v>223</v>
      </c>
      <c r="C3" t="s">
        <v>179</v>
      </c>
      <c r="D3" t="s">
        <v>721</v>
      </c>
      <c r="E3">
        <f t="shared" ref="E3:E66" si="1">2022-MAX(K3,L3)</f>
        <v>23</v>
      </c>
      <c r="F3" t="s">
        <v>854</v>
      </c>
      <c r="G3">
        <v>9.8000000000000007</v>
      </c>
      <c r="H3">
        <v>0.38</v>
      </c>
      <c r="K3">
        <v>1999</v>
      </c>
      <c r="M3" t="s">
        <v>853</v>
      </c>
    </row>
    <row r="4" spans="1:15">
      <c r="A4" t="str">
        <f t="shared" si="0"/>
        <v>Zellstoff Stendal GmbH -</v>
      </c>
      <c r="B4" t="s">
        <v>223</v>
      </c>
      <c r="C4" t="s">
        <v>179</v>
      </c>
      <c r="D4" t="s">
        <v>721</v>
      </c>
      <c r="E4">
        <f t="shared" si="1"/>
        <v>18</v>
      </c>
      <c r="F4" t="s">
        <v>863</v>
      </c>
      <c r="G4">
        <v>138.9</v>
      </c>
      <c r="H4">
        <v>0.38</v>
      </c>
      <c r="K4">
        <v>2004</v>
      </c>
      <c r="M4" t="s">
        <v>863</v>
      </c>
      <c r="N4" t="s">
        <v>169</v>
      </c>
    </row>
    <row r="5" spans="1:15">
      <c r="A5" t="str">
        <f t="shared" si="0"/>
        <v>UTB</v>
      </c>
      <c r="B5" t="s">
        <v>223</v>
      </c>
      <c r="C5" t="s">
        <v>179</v>
      </c>
      <c r="D5" t="s">
        <v>721</v>
      </c>
      <c r="E5">
        <f t="shared" si="1"/>
        <v>20</v>
      </c>
      <c r="F5" t="s">
        <v>876</v>
      </c>
      <c r="G5">
        <v>16</v>
      </c>
      <c r="H5">
        <v>0.38</v>
      </c>
      <c r="K5">
        <v>2002</v>
      </c>
      <c r="M5" t="s">
        <v>875</v>
      </c>
    </row>
    <row r="6" spans="1:15">
      <c r="A6" t="str">
        <f t="shared" si="0"/>
        <v>BHW Beeskow</v>
      </c>
      <c r="B6" t="s">
        <v>223</v>
      </c>
      <c r="C6" t="s">
        <v>179</v>
      </c>
      <c r="D6" t="s">
        <v>721</v>
      </c>
      <c r="E6">
        <f t="shared" si="1"/>
        <v>21</v>
      </c>
      <c r="F6" t="s">
        <v>886</v>
      </c>
      <c r="G6">
        <v>18.3</v>
      </c>
      <c r="H6">
        <v>0.38</v>
      </c>
      <c r="K6">
        <v>2001</v>
      </c>
      <c r="M6" t="s">
        <v>885</v>
      </c>
    </row>
    <row r="7" spans="1:15">
      <c r="A7" t="str">
        <f t="shared" si="0"/>
        <v>BMKW Bergkamen</v>
      </c>
      <c r="B7" t="s">
        <v>223</v>
      </c>
      <c r="C7" t="s">
        <v>179</v>
      </c>
      <c r="D7" t="s">
        <v>721</v>
      </c>
      <c r="E7">
        <f t="shared" si="1"/>
        <v>17</v>
      </c>
      <c r="F7" t="s">
        <v>894</v>
      </c>
      <c r="G7">
        <v>17.7</v>
      </c>
      <c r="H7">
        <v>0.38</v>
      </c>
      <c r="K7">
        <v>2005</v>
      </c>
      <c r="M7" t="s">
        <v>893</v>
      </c>
    </row>
    <row r="8" spans="1:15">
      <c r="A8" t="str">
        <f t="shared" si="0"/>
        <v>HHKW Berlin-Neukölln</v>
      </c>
      <c r="B8" t="s">
        <v>223</v>
      </c>
      <c r="C8" t="s">
        <v>179</v>
      </c>
      <c r="D8" t="s">
        <v>721</v>
      </c>
      <c r="E8">
        <f t="shared" si="1"/>
        <v>18</v>
      </c>
      <c r="F8" t="s">
        <v>903</v>
      </c>
      <c r="G8">
        <v>16.5</v>
      </c>
      <c r="H8">
        <v>0.38</v>
      </c>
      <c r="K8">
        <v>2004</v>
      </c>
      <c r="M8" t="s">
        <v>902</v>
      </c>
    </row>
    <row r="9" spans="1:15">
      <c r="A9" t="str">
        <f t="shared" si="0"/>
        <v>ENERTRAG Netz GmbH  (UW Bertikow)</v>
      </c>
      <c r="B9" t="s">
        <v>223</v>
      </c>
      <c r="C9" t="s">
        <v>179</v>
      </c>
      <c r="D9" t="s">
        <v>721</v>
      </c>
      <c r="E9">
        <f t="shared" si="1"/>
        <v>16</v>
      </c>
      <c r="F9" t="s">
        <v>912</v>
      </c>
      <c r="G9">
        <v>20</v>
      </c>
      <c r="H9">
        <v>0.38</v>
      </c>
      <c r="K9">
        <v>2006</v>
      </c>
      <c r="M9" t="s">
        <v>911</v>
      </c>
    </row>
    <row r="10" spans="1:15">
      <c r="A10" t="str">
        <f t="shared" si="0"/>
        <v>Biomassekraftwerk Bischofferode</v>
      </c>
      <c r="B10" t="s">
        <v>223</v>
      </c>
      <c r="C10" t="s">
        <v>179</v>
      </c>
      <c r="D10" t="s">
        <v>721</v>
      </c>
      <c r="E10">
        <f t="shared" si="1"/>
        <v>17</v>
      </c>
      <c r="F10" t="s">
        <v>921</v>
      </c>
      <c r="G10">
        <v>18.100000000000001</v>
      </c>
      <c r="H10">
        <v>0.38</v>
      </c>
      <c r="K10">
        <v>2005</v>
      </c>
      <c r="M10" t="s">
        <v>920</v>
      </c>
    </row>
    <row r="11" spans="1:15">
      <c r="A11" t="str">
        <f t="shared" si="0"/>
        <v>Egger Kraftwerk Brilon Biomasse - KWK - Anlage</v>
      </c>
      <c r="B11" t="s">
        <v>223</v>
      </c>
      <c r="C11" t="s">
        <v>179</v>
      </c>
      <c r="D11" t="s">
        <v>721</v>
      </c>
      <c r="E11">
        <f t="shared" si="1"/>
        <v>31</v>
      </c>
      <c r="F11" t="s">
        <v>931</v>
      </c>
      <c r="G11">
        <v>18</v>
      </c>
      <c r="H11">
        <v>0.38</v>
      </c>
      <c r="K11">
        <v>1991</v>
      </c>
      <c r="M11" t="s">
        <v>929</v>
      </c>
      <c r="N11" t="s">
        <v>930</v>
      </c>
    </row>
    <row r="12" spans="1:15">
      <c r="A12" t="str">
        <f t="shared" si="0"/>
        <v>Werkskraftwerk Sappi Ehingen</v>
      </c>
      <c r="B12" t="s">
        <v>223</v>
      </c>
      <c r="C12" t="s">
        <v>179</v>
      </c>
      <c r="D12" t="s">
        <v>721</v>
      </c>
      <c r="E12">
        <f t="shared" si="1"/>
        <v>32</v>
      </c>
      <c r="F12" t="s">
        <v>940</v>
      </c>
      <c r="G12">
        <v>13.2</v>
      </c>
      <c r="H12">
        <v>0.38</v>
      </c>
      <c r="K12">
        <v>1990</v>
      </c>
      <c r="M12" t="s">
        <v>939</v>
      </c>
    </row>
    <row r="13" spans="1:15">
      <c r="A13" t="str">
        <f t="shared" si="0"/>
        <v>Werkskraftwerk Sappi Ehingen</v>
      </c>
      <c r="B13" t="s">
        <v>223</v>
      </c>
      <c r="C13" t="s">
        <v>179</v>
      </c>
      <c r="D13" t="s">
        <v>721</v>
      </c>
      <c r="E13">
        <f t="shared" si="1"/>
        <v>61</v>
      </c>
      <c r="F13" t="s">
        <v>940</v>
      </c>
      <c r="G13">
        <v>8</v>
      </c>
      <c r="H13">
        <v>0.38</v>
      </c>
      <c r="K13">
        <v>1961</v>
      </c>
      <c r="M13" t="s">
        <v>939</v>
      </c>
    </row>
    <row r="14" spans="1:15">
      <c r="A14" t="str">
        <f t="shared" si="0"/>
        <v>Emden Biomasse</v>
      </c>
      <c r="B14" t="s">
        <v>223</v>
      </c>
      <c r="C14" t="s">
        <v>179</v>
      </c>
      <c r="D14" t="s">
        <v>721</v>
      </c>
      <c r="E14">
        <f t="shared" si="1"/>
        <v>17</v>
      </c>
      <c r="F14" t="s">
        <v>952</v>
      </c>
      <c r="G14">
        <v>22</v>
      </c>
      <c r="H14">
        <v>0.38</v>
      </c>
      <c r="K14">
        <v>2005</v>
      </c>
      <c r="M14" t="s">
        <v>951</v>
      </c>
    </row>
    <row r="15" spans="1:15">
      <c r="A15" t="str">
        <f t="shared" si="0"/>
        <v>Emden Gas Gasturbine</v>
      </c>
      <c r="B15" t="s">
        <v>223</v>
      </c>
      <c r="C15" t="s">
        <v>179</v>
      </c>
      <c r="D15" t="s">
        <v>721</v>
      </c>
      <c r="E15">
        <f t="shared" si="1"/>
        <v>49</v>
      </c>
      <c r="F15" t="s">
        <v>952</v>
      </c>
      <c r="G15">
        <v>52</v>
      </c>
      <c r="H15">
        <v>0.42</v>
      </c>
      <c r="K15">
        <v>1973</v>
      </c>
      <c r="M15" t="s">
        <v>432</v>
      </c>
      <c r="N15" t="s">
        <v>958</v>
      </c>
    </row>
    <row r="16" spans="1:15">
      <c r="A16" t="str">
        <f t="shared" si="0"/>
        <v>Biomasse-HKW</v>
      </c>
      <c r="B16" t="s">
        <v>223</v>
      </c>
      <c r="C16" t="s">
        <v>179</v>
      </c>
      <c r="D16" t="s">
        <v>721</v>
      </c>
      <c r="E16">
        <f t="shared" si="1"/>
        <v>9</v>
      </c>
      <c r="F16" t="s">
        <v>903</v>
      </c>
      <c r="G16">
        <v>10.6</v>
      </c>
      <c r="H16">
        <v>0.38</v>
      </c>
      <c r="K16">
        <v>2013</v>
      </c>
      <c r="M16" t="s">
        <v>963</v>
      </c>
    </row>
    <row r="17" spans="1:14">
      <c r="A17" t="str">
        <f t="shared" si="0"/>
        <v>BMKW Flörsheim Wicker</v>
      </c>
      <c r="B17" t="s">
        <v>223</v>
      </c>
      <c r="C17" t="s">
        <v>179</v>
      </c>
      <c r="D17" t="s">
        <v>721</v>
      </c>
      <c r="E17">
        <f t="shared" si="1"/>
        <v>19</v>
      </c>
      <c r="F17" t="s">
        <v>970</v>
      </c>
      <c r="G17">
        <v>12.6</v>
      </c>
      <c r="H17">
        <v>0.38</v>
      </c>
      <c r="K17">
        <v>2003</v>
      </c>
      <c r="M17" t="s">
        <v>969</v>
      </c>
    </row>
    <row r="18" spans="1:14">
      <c r="A18" t="str">
        <f t="shared" si="0"/>
        <v>BKF</v>
      </c>
      <c r="B18" t="s">
        <v>223</v>
      </c>
      <c r="C18" t="s">
        <v>179</v>
      </c>
      <c r="D18" t="s">
        <v>721</v>
      </c>
      <c r="E18">
        <f t="shared" si="1"/>
        <v>18</v>
      </c>
      <c r="F18" t="s">
        <v>979</v>
      </c>
      <c r="G18">
        <v>12.4</v>
      </c>
      <c r="H18">
        <v>0.38</v>
      </c>
      <c r="K18">
        <v>2004</v>
      </c>
      <c r="M18" t="s">
        <v>978</v>
      </c>
    </row>
    <row r="19" spans="1:14">
      <c r="A19" t="str">
        <f t="shared" si="0"/>
        <v>KWK Gütersloh</v>
      </c>
      <c r="B19" t="s">
        <v>223</v>
      </c>
      <c r="C19" t="s">
        <v>179</v>
      </c>
      <c r="D19" t="s">
        <v>721</v>
      </c>
      <c r="E19">
        <f t="shared" si="1"/>
        <v>22</v>
      </c>
      <c r="F19" t="s">
        <v>988</v>
      </c>
      <c r="G19">
        <v>12.1</v>
      </c>
      <c r="H19">
        <v>0.38</v>
      </c>
      <c r="K19">
        <v>2000</v>
      </c>
      <c r="M19" t="s">
        <v>987</v>
      </c>
    </row>
    <row r="20" spans="1:14">
      <c r="A20" t="str">
        <f t="shared" si="0"/>
        <v>Biomasse-Verstromungs-Anlage BVA</v>
      </c>
      <c r="B20" t="s">
        <v>223</v>
      </c>
      <c r="C20" t="s">
        <v>179</v>
      </c>
      <c r="D20" t="s">
        <v>721</v>
      </c>
      <c r="E20">
        <f t="shared" si="1"/>
        <v>18</v>
      </c>
      <c r="F20" t="s">
        <v>998</v>
      </c>
      <c r="G20">
        <v>20</v>
      </c>
      <c r="H20">
        <v>0.38</v>
      </c>
      <c r="K20">
        <v>2004</v>
      </c>
      <c r="M20" t="s">
        <v>996</v>
      </c>
      <c r="N20" t="s">
        <v>997</v>
      </c>
    </row>
    <row r="21" spans="1:14">
      <c r="A21" t="str">
        <f t="shared" si="0"/>
        <v>Müllverwertung Borsigstraße MVB</v>
      </c>
      <c r="B21" t="s">
        <v>223</v>
      </c>
      <c r="C21" t="s">
        <v>179</v>
      </c>
      <c r="D21" t="s">
        <v>721</v>
      </c>
      <c r="E21">
        <f t="shared" si="1"/>
        <v>17</v>
      </c>
      <c r="F21" t="s">
        <v>1006</v>
      </c>
      <c r="G21">
        <v>20</v>
      </c>
      <c r="H21">
        <v>0.38</v>
      </c>
      <c r="K21">
        <v>2005</v>
      </c>
      <c r="M21" t="s">
        <v>1005</v>
      </c>
    </row>
    <row r="22" spans="1:14">
      <c r="A22" t="str">
        <f t="shared" si="0"/>
        <v>Enertec Hameln Block 7</v>
      </c>
      <c r="B22" t="s">
        <v>223</v>
      </c>
      <c r="C22" t="s">
        <v>179</v>
      </c>
      <c r="D22" t="s">
        <v>721</v>
      </c>
      <c r="E22">
        <f t="shared" si="1"/>
        <v>20</v>
      </c>
      <c r="F22" t="s">
        <v>1016</v>
      </c>
      <c r="G22">
        <v>14.5</v>
      </c>
      <c r="H22">
        <v>0.38</v>
      </c>
      <c r="K22">
        <v>2002</v>
      </c>
      <c r="M22" t="s">
        <v>1014</v>
      </c>
      <c r="N22" t="s">
        <v>1015</v>
      </c>
    </row>
    <row r="23" spans="1:14">
      <c r="A23" t="str">
        <f t="shared" si="0"/>
        <v>Stora Enso Maxau</v>
      </c>
      <c r="B23" t="s">
        <v>223</v>
      </c>
      <c r="C23" t="s">
        <v>179</v>
      </c>
      <c r="D23" t="s">
        <v>721</v>
      </c>
      <c r="E23">
        <f t="shared" si="1"/>
        <v>12</v>
      </c>
      <c r="F23" t="s">
        <v>1024</v>
      </c>
      <c r="G23">
        <v>78</v>
      </c>
      <c r="H23">
        <v>0.38</v>
      </c>
      <c r="K23">
        <v>2010</v>
      </c>
      <c r="M23" t="s">
        <v>1023</v>
      </c>
    </row>
    <row r="24" spans="1:14">
      <c r="A24" t="str">
        <f t="shared" si="0"/>
        <v>BMKW Königs Wusterhausen</v>
      </c>
      <c r="B24" t="s">
        <v>223</v>
      </c>
      <c r="C24" t="s">
        <v>179</v>
      </c>
      <c r="D24" t="s">
        <v>721</v>
      </c>
      <c r="E24">
        <f t="shared" si="1"/>
        <v>19</v>
      </c>
      <c r="F24" t="s">
        <v>970</v>
      </c>
      <c r="G24">
        <v>17.100000000000001</v>
      </c>
      <c r="H24">
        <v>0.38</v>
      </c>
      <c r="K24">
        <v>2003</v>
      </c>
      <c r="M24" t="s">
        <v>1031</v>
      </c>
    </row>
    <row r="25" spans="1:14">
      <c r="A25" t="str">
        <f t="shared" si="0"/>
        <v>BMHKW-BinderHolz</v>
      </c>
      <c r="B25" t="s">
        <v>223</v>
      </c>
      <c r="C25" t="s">
        <v>179</v>
      </c>
      <c r="D25" t="s">
        <v>721</v>
      </c>
      <c r="E25">
        <f t="shared" si="1"/>
        <v>15</v>
      </c>
      <c r="F25" t="s">
        <v>1038</v>
      </c>
      <c r="G25">
        <v>15.13</v>
      </c>
      <c r="H25">
        <v>0.38</v>
      </c>
      <c r="K25">
        <v>2007</v>
      </c>
      <c r="M25" t="s">
        <v>1037</v>
      </c>
    </row>
    <row r="26" spans="1:14">
      <c r="A26" t="str">
        <f t="shared" si="0"/>
        <v>Landesbergen Biomasse</v>
      </c>
      <c r="B26" t="s">
        <v>223</v>
      </c>
      <c r="C26" t="s">
        <v>179</v>
      </c>
      <c r="D26" t="s">
        <v>721</v>
      </c>
      <c r="E26">
        <f t="shared" si="1"/>
        <v>17</v>
      </c>
      <c r="F26" t="s">
        <v>952</v>
      </c>
      <c r="G26">
        <v>22</v>
      </c>
      <c r="H26">
        <v>0.38</v>
      </c>
      <c r="K26">
        <v>2005</v>
      </c>
      <c r="M26" t="s">
        <v>1046</v>
      </c>
    </row>
    <row r="27" spans="1:14">
      <c r="A27" t="str">
        <f t="shared" si="0"/>
        <v xml:space="preserve">BMK Lünen </v>
      </c>
      <c r="B27" t="s">
        <v>223</v>
      </c>
      <c r="C27" t="s">
        <v>179</v>
      </c>
      <c r="D27" t="s">
        <v>721</v>
      </c>
      <c r="E27">
        <f t="shared" si="1"/>
        <v>16</v>
      </c>
      <c r="F27" t="s">
        <v>1051</v>
      </c>
      <c r="G27">
        <v>20</v>
      </c>
      <c r="H27">
        <v>0.38</v>
      </c>
      <c r="K27">
        <v>2006</v>
      </c>
      <c r="M27" t="s">
        <v>1050</v>
      </c>
    </row>
    <row r="28" spans="1:14">
      <c r="A28" t="str">
        <f t="shared" si="0"/>
        <v>Biomasseheizkraftwerk Piesteritz</v>
      </c>
      <c r="B28" t="s">
        <v>223</v>
      </c>
      <c r="C28" t="s">
        <v>179</v>
      </c>
      <c r="D28" t="s">
        <v>721</v>
      </c>
      <c r="E28">
        <f t="shared" si="1"/>
        <v>13</v>
      </c>
      <c r="F28" t="s">
        <v>921</v>
      </c>
      <c r="G28">
        <v>18.100000000000001</v>
      </c>
      <c r="H28">
        <v>0.38</v>
      </c>
      <c r="K28">
        <v>2009</v>
      </c>
      <c r="M28" t="s">
        <v>1058</v>
      </c>
    </row>
    <row r="29" spans="1:14">
      <c r="A29" t="str">
        <f t="shared" si="0"/>
        <v>Biomasse-Heizkraftwerk Malchin</v>
      </c>
      <c r="B29" t="s">
        <v>223</v>
      </c>
      <c r="C29" t="s">
        <v>179</v>
      </c>
      <c r="D29" t="s">
        <v>721</v>
      </c>
      <c r="E29">
        <f t="shared" si="1"/>
        <v>19</v>
      </c>
      <c r="F29" t="s">
        <v>1066</v>
      </c>
      <c r="G29">
        <v>9.8000000000000007</v>
      </c>
      <c r="H29">
        <v>0.38</v>
      </c>
      <c r="K29">
        <v>2003</v>
      </c>
      <c r="M29" t="s">
        <v>1065</v>
      </c>
    </row>
    <row r="30" spans="1:14">
      <c r="A30" t="str">
        <f t="shared" si="0"/>
        <v>BMKW Mannheim</v>
      </c>
      <c r="B30" t="s">
        <v>223</v>
      </c>
      <c r="C30" t="s">
        <v>179</v>
      </c>
      <c r="D30" t="s">
        <v>721</v>
      </c>
      <c r="E30">
        <f t="shared" si="1"/>
        <v>19</v>
      </c>
      <c r="F30" t="s">
        <v>970</v>
      </c>
      <c r="G30">
        <v>17.899999999999999</v>
      </c>
      <c r="H30">
        <v>0.38</v>
      </c>
      <c r="K30">
        <v>2003</v>
      </c>
      <c r="M30" t="s">
        <v>1073</v>
      </c>
    </row>
    <row r="31" spans="1:14">
      <c r="A31" t="str">
        <f t="shared" si="0"/>
        <v>SCA Mannheim SCA Mannheim</v>
      </c>
      <c r="B31" t="s">
        <v>223</v>
      </c>
      <c r="C31" t="s">
        <v>179</v>
      </c>
      <c r="D31" t="s">
        <v>721</v>
      </c>
      <c r="E31">
        <f t="shared" si="1"/>
        <v>19</v>
      </c>
      <c r="F31" t="s">
        <v>1082</v>
      </c>
      <c r="G31">
        <v>40</v>
      </c>
      <c r="H31">
        <v>0.38</v>
      </c>
      <c r="K31">
        <v>2003</v>
      </c>
      <c r="M31" t="s">
        <v>1081</v>
      </c>
      <c r="N31" t="s">
        <v>1081</v>
      </c>
    </row>
    <row r="32" spans="1:14">
      <c r="A32" t="str">
        <f t="shared" si="0"/>
        <v>KWK Neumarkt</v>
      </c>
      <c r="B32" t="s">
        <v>223</v>
      </c>
      <c r="C32" t="s">
        <v>179</v>
      </c>
      <c r="D32" t="s">
        <v>721</v>
      </c>
      <c r="E32">
        <f t="shared" si="1"/>
        <v>25</v>
      </c>
      <c r="F32" t="s">
        <v>1088</v>
      </c>
      <c r="G32">
        <v>15.6</v>
      </c>
      <c r="H32">
        <v>0.38</v>
      </c>
      <c r="K32">
        <v>1997</v>
      </c>
      <c r="M32" t="s">
        <v>1087</v>
      </c>
    </row>
    <row r="33" spans="1:14">
      <c r="A33" t="str">
        <f t="shared" si="0"/>
        <v>Biomasse-HKW</v>
      </c>
      <c r="B33" t="s">
        <v>223</v>
      </c>
      <c r="C33" t="s">
        <v>179</v>
      </c>
      <c r="D33" t="s">
        <v>721</v>
      </c>
      <c r="E33">
        <f t="shared" si="1"/>
        <v>19</v>
      </c>
      <c r="F33" t="s">
        <v>1096</v>
      </c>
      <c r="G33">
        <v>20</v>
      </c>
      <c r="H33">
        <v>0.38</v>
      </c>
      <c r="K33">
        <v>2003</v>
      </c>
      <c r="M33" t="s">
        <v>963</v>
      </c>
    </row>
    <row r="34" spans="1:14">
      <c r="A34" t="str">
        <f t="shared" si="0"/>
        <v>Heizkraftwerk Pforzheim GmbH Biomasse</v>
      </c>
      <c r="B34" t="s">
        <v>223</v>
      </c>
      <c r="C34" t="s">
        <v>179</v>
      </c>
      <c r="D34" t="s">
        <v>721</v>
      </c>
      <c r="E34">
        <f t="shared" si="1"/>
        <v>18</v>
      </c>
      <c r="F34" t="s">
        <v>1104</v>
      </c>
      <c r="G34">
        <v>12.3</v>
      </c>
      <c r="H34">
        <v>0.38</v>
      </c>
      <c r="K34">
        <v>2004</v>
      </c>
      <c r="M34" t="s">
        <v>1104</v>
      </c>
      <c r="N34" t="s">
        <v>1105</v>
      </c>
    </row>
    <row r="35" spans="1:14">
      <c r="A35" t="str">
        <f t="shared" si="0"/>
        <v>BMHKW-RE Recklinghausen BMHKW-RE Recklinghausen</v>
      </c>
      <c r="B35" t="s">
        <v>223</v>
      </c>
      <c r="C35" t="s">
        <v>179</v>
      </c>
      <c r="D35" t="s">
        <v>721</v>
      </c>
      <c r="E35">
        <f t="shared" si="1"/>
        <v>18</v>
      </c>
      <c r="F35" t="s">
        <v>1114</v>
      </c>
      <c r="G35">
        <v>15</v>
      </c>
      <c r="H35">
        <v>0.38</v>
      </c>
      <c r="K35">
        <v>2004</v>
      </c>
      <c r="M35" t="s">
        <v>1113</v>
      </c>
      <c r="N35" t="s">
        <v>1113</v>
      </c>
    </row>
    <row r="36" spans="1:14">
      <c r="A36" t="str">
        <f t="shared" si="0"/>
        <v>Heizkraftwerk der Sappi Stockstadt GmbH Biomasseheizkraftwerk</v>
      </c>
      <c r="B36" t="s">
        <v>223</v>
      </c>
      <c r="C36" t="s">
        <v>179</v>
      </c>
      <c r="D36" t="s">
        <v>721</v>
      </c>
      <c r="E36">
        <f t="shared" si="1"/>
        <v>19</v>
      </c>
      <c r="F36" t="s">
        <v>1123</v>
      </c>
      <c r="G36">
        <v>13.993399999999999</v>
      </c>
      <c r="H36">
        <v>0.38</v>
      </c>
      <c r="K36">
        <v>2003</v>
      </c>
      <c r="M36" t="s">
        <v>1121</v>
      </c>
      <c r="N36" t="s">
        <v>1122</v>
      </c>
    </row>
    <row r="37" spans="1:14">
      <c r="A37" t="str">
        <f t="shared" si="0"/>
        <v>Wi-Biebrich Block 2</v>
      </c>
      <c r="B37" t="s">
        <v>223</v>
      </c>
      <c r="C37" t="s">
        <v>179</v>
      </c>
      <c r="D37" t="s">
        <v>721</v>
      </c>
      <c r="E37">
        <f t="shared" si="1"/>
        <v>19</v>
      </c>
      <c r="F37" t="s">
        <v>1132</v>
      </c>
      <c r="G37">
        <v>6.7</v>
      </c>
      <c r="H37">
        <v>0.38</v>
      </c>
      <c r="K37">
        <v>2003</v>
      </c>
      <c r="M37" t="s">
        <v>1130</v>
      </c>
      <c r="N37" t="s">
        <v>1131</v>
      </c>
    </row>
    <row r="38" spans="1:14">
      <c r="A38" t="str">
        <f t="shared" si="0"/>
        <v>Zolling BMHKW</v>
      </c>
      <c r="B38" t="s">
        <v>223</v>
      </c>
      <c r="C38" t="s">
        <v>179</v>
      </c>
      <c r="D38" t="s">
        <v>721</v>
      </c>
      <c r="E38">
        <f t="shared" si="1"/>
        <v>19</v>
      </c>
      <c r="F38" t="s">
        <v>1140</v>
      </c>
      <c r="G38">
        <v>18.3</v>
      </c>
      <c r="H38">
        <v>0.38</v>
      </c>
      <c r="K38">
        <v>2003</v>
      </c>
      <c r="M38" t="s">
        <v>1138</v>
      </c>
      <c r="N38" t="s">
        <v>1139</v>
      </c>
    </row>
    <row r="39" spans="1:14">
      <c r="A39" t="str">
        <f t="shared" si="0"/>
        <v>PKV Kraftwerk Biogasmotoren</v>
      </c>
      <c r="B39" t="s">
        <v>223</v>
      </c>
      <c r="C39" t="s">
        <v>179</v>
      </c>
      <c r="D39" t="s">
        <v>721</v>
      </c>
      <c r="E39">
        <f t="shared" si="1"/>
        <v>16</v>
      </c>
      <c r="F39" t="s">
        <v>1158</v>
      </c>
      <c r="G39">
        <v>1.92</v>
      </c>
      <c r="H39">
        <v>0.45040000000000002</v>
      </c>
      <c r="K39">
        <v>2006</v>
      </c>
      <c r="M39" t="s">
        <v>1156</v>
      </c>
      <c r="N39" t="s">
        <v>1157</v>
      </c>
    </row>
    <row r="40" spans="1:14">
      <c r="A40" t="str">
        <f t="shared" si="0"/>
        <v>Blockheizkraftwerk 1 Blockheizkraftwerk 1</v>
      </c>
      <c r="B40" t="s">
        <v>223</v>
      </c>
      <c r="C40" t="s">
        <v>179</v>
      </c>
      <c r="D40" t="s">
        <v>721</v>
      </c>
      <c r="E40">
        <f t="shared" si="1"/>
        <v>17</v>
      </c>
      <c r="F40" t="s">
        <v>1165</v>
      </c>
      <c r="G40">
        <v>1.1000000000000001</v>
      </c>
      <c r="H40">
        <v>0.38</v>
      </c>
      <c r="K40">
        <v>2005</v>
      </c>
      <c r="M40" t="s">
        <v>1164</v>
      </c>
      <c r="N40" t="s">
        <v>1164</v>
      </c>
    </row>
    <row r="41" spans="1:14">
      <c r="A41" t="str">
        <f t="shared" si="0"/>
        <v>Blockheizkraftwerk 2 Blockheizkraftwerk 2</v>
      </c>
      <c r="B41" t="s">
        <v>223</v>
      </c>
      <c r="C41" t="s">
        <v>179</v>
      </c>
      <c r="D41" t="s">
        <v>721</v>
      </c>
      <c r="E41">
        <f t="shared" si="1"/>
        <v>12</v>
      </c>
      <c r="F41" t="s">
        <v>1165</v>
      </c>
      <c r="G41">
        <v>0.8</v>
      </c>
      <c r="H41">
        <v>0.38</v>
      </c>
      <c r="K41">
        <v>2010</v>
      </c>
      <c r="M41" t="s">
        <v>1172</v>
      </c>
      <c r="N41" t="s">
        <v>1172</v>
      </c>
    </row>
    <row r="42" spans="1:14">
      <c r="A42" t="str">
        <f t="shared" si="0"/>
        <v>Energieanlage 3</v>
      </c>
      <c r="B42" t="s">
        <v>223</v>
      </c>
      <c r="C42" t="s">
        <v>179</v>
      </c>
      <c r="D42" t="s">
        <v>721</v>
      </c>
      <c r="E42">
        <f t="shared" si="1"/>
        <v>20</v>
      </c>
      <c r="F42" t="s">
        <v>1176</v>
      </c>
      <c r="G42">
        <v>18.600000000000001</v>
      </c>
      <c r="H42">
        <v>0.38</v>
      </c>
      <c r="K42">
        <v>2002</v>
      </c>
      <c r="M42" t="s">
        <v>1175</v>
      </c>
    </row>
    <row r="43" spans="1:14">
      <c r="A43" t="str">
        <f t="shared" si="0"/>
        <v>BioHKW I</v>
      </c>
      <c r="B43" t="s">
        <v>223</v>
      </c>
      <c r="C43" t="s">
        <v>179</v>
      </c>
      <c r="D43" t="s">
        <v>721</v>
      </c>
      <c r="E43">
        <f t="shared" si="1"/>
        <v>18</v>
      </c>
      <c r="F43" t="s">
        <v>1185</v>
      </c>
      <c r="G43">
        <v>8.6999999999999993</v>
      </c>
      <c r="H43">
        <v>0.38</v>
      </c>
      <c r="K43">
        <v>2004</v>
      </c>
      <c r="M43" t="s">
        <v>1184</v>
      </c>
    </row>
    <row r="44" spans="1:14">
      <c r="A44" t="str">
        <f t="shared" si="0"/>
        <v>BioHKW II</v>
      </c>
      <c r="B44" t="s">
        <v>223</v>
      </c>
      <c r="C44" t="s">
        <v>179</v>
      </c>
      <c r="D44" t="s">
        <v>721</v>
      </c>
      <c r="E44">
        <f t="shared" si="1"/>
        <v>10</v>
      </c>
      <c r="F44" t="s">
        <v>1185</v>
      </c>
      <c r="G44">
        <v>4.5</v>
      </c>
      <c r="H44">
        <v>0.38</v>
      </c>
      <c r="K44">
        <v>2012</v>
      </c>
      <c r="M44" t="s">
        <v>1193</v>
      </c>
    </row>
    <row r="45" spans="1:14">
      <c r="A45" t="str">
        <f t="shared" si="0"/>
        <v>Bio HKW Herbrechtingen</v>
      </c>
      <c r="B45" t="s">
        <v>223</v>
      </c>
      <c r="C45" t="s">
        <v>179</v>
      </c>
      <c r="D45" t="s">
        <v>721</v>
      </c>
      <c r="E45">
        <f t="shared" si="1"/>
        <v>18</v>
      </c>
      <c r="F45" t="s">
        <v>1198</v>
      </c>
      <c r="G45">
        <v>14</v>
      </c>
      <c r="H45">
        <v>0.38</v>
      </c>
      <c r="K45">
        <v>2004</v>
      </c>
      <c r="M45" t="s">
        <v>1197</v>
      </c>
    </row>
    <row r="46" spans="1:14">
      <c r="A46" t="str">
        <f t="shared" si="0"/>
        <v>BioEnergie Park Klarsee</v>
      </c>
      <c r="B46" t="s">
        <v>223</v>
      </c>
      <c r="C46" t="s">
        <v>179</v>
      </c>
      <c r="D46" t="s">
        <v>721</v>
      </c>
      <c r="E46">
        <f t="shared" si="1"/>
        <v>16</v>
      </c>
      <c r="F46" t="s">
        <v>1206</v>
      </c>
      <c r="G46">
        <v>17.8</v>
      </c>
      <c r="H46">
        <v>0.38</v>
      </c>
      <c r="K46">
        <v>2006</v>
      </c>
      <c r="M46" t="s">
        <v>1205</v>
      </c>
    </row>
    <row r="47" spans="1:14">
      <c r="A47" t="str">
        <f t="shared" si="0"/>
        <v>Heizkraftwerk Altbach/Deizisau ALT HKW 2 (DT Solobetrieb)</v>
      </c>
      <c r="B47" t="s">
        <v>323</v>
      </c>
      <c r="C47" t="s">
        <v>323</v>
      </c>
      <c r="D47" t="s">
        <v>721</v>
      </c>
      <c r="E47">
        <f t="shared" si="1"/>
        <v>16</v>
      </c>
      <c r="F47" t="s">
        <v>1214</v>
      </c>
      <c r="G47">
        <v>336</v>
      </c>
      <c r="H47">
        <v>0.44</v>
      </c>
      <c r="K47">
        <v>1997</v>
      </c>
      <c r="L47">
        <v>2006</v>
      </c>
      <c r="M47" t="s">
        <v>497</v>
      </c>
      <c r="N47" t="s">
        <v>1212</v>
      </c>
    </row>
    <row r="48" spans="1:14">
      <c r="A48" t="str">
        <f t="shared" si="0"/>
        <v>Heizkraftwerk Altbach/Deizisau ALT HKW 1</v>
      </c>
      <c r="B48" t="s">
        <v>323</v>
      </c>
      <c r="C48" t="s">
        <v>323</v>
      </c>
      <c r="D48" t="s">
        <v>721</v>
      </c>
      <c r="E48">
        <f t="shared" si="1"/>
        <v>10</v>
      </c>
      <c r="F48" t="s">
        <v>1214</v>
      </c>
      <c r="G48">
        <v>433</v>
      </c>
      <c r="H48">
        <v>0.45500000000000002</v>
      </c>
      <c r="K48">
        <v>1985</v>
      </c>
      <c r="L48">
        <v>2012</v>
      </c>
      <c r="M48" t="s">
        <v>497</v>
      </c>
      <c r="N48" t="s">
        <v>1226</v>
      </c>
    </row>
    <row r="49" spans="1:14">
      <c r="A49" t="str">
        <f t="shared" si="0"/>
        <v>Bergkamen A</v>
      </c>
      <c r="B49" t="s">
        <v>323</v>
      </c>
      <c r="C49" t="s">
        <v>323</v>
      </c>
      <c r="D49" t="s">
        <v>721</v>
      </c>
      <c r="E49">
        <f t="shared" si="1"/>
        <v>41</v>
      </c>
      <c r="F49" t="s">
        <v>1233</v>
      </c>
      <c r="G49">
        <v>717</v>
      </c>
      <c r="H49">
        <v>0.3775</v>
      </c>
      <c r="K49">
        <v>1981</v>
      </c>
      <c r="M49" t="s">
        <v>509</v>
      </c>
      <c r="N49" t="s">
        <v>1231</v>
      </c>
    </row>
    <row r="50" spans="1:14">
      <c r="A50" t="str">
        <f t="shared" si="0"/>
        <v>Moabit Moabit A</v>
      </c>
      <c r="B50" t="s">
        <v>323</v>
      </c>
      <c r="C50" t="s">
        <v>323</v>
      </c>
      <c r="D50" t="s">
        <v>721</v>
      </c>
      <c r="E50">
        <f t="shared" si="1"/>
        <v>32</v>
      </c>
      <c r="F50" t="s">
        <v>1243</v>
      </c>
      <c r="G50">
        <v>89</v>
      </c>
      <c r="H50">
        <v>0.4</v>
      </c>
      <c r="K50">
        <v>1990</v>
      </c>
      <c r="L50">
        <v>1990</v>
      </c>
      <c r="M50" t="s">
        <v>1240</v>
      </c>
      <c r="N50" t="s">
        <v>1241</v>
      </c>
    </row>
    <row r="51" spans="1:14">
      <c r="A51" t="str">
        <f t="shared" si="0"/>
        <v>Reuter West Reuter West D</v>
      </c>
      <c r="B51" t="s">
        <v>323</v>
      </c>
      <c r="C51" t="s">
        <v>323</v>
      </c>
      <c r="D51" t="s">
        <v>721</v>
      </c>
      <c r="E51">
        <f t="shared" si="1"/>
        <v>35</v>
      </c>
      <c r="F51" t="s">
        <v>1243</v>
      </c>
      <c r="G51">
        <v>282</v>
      </c>
      <c r="H51">
        <v>0.39250000000000002</v>
      </c>
      <c r="K51">
        <v>1987</v>
      </c>
      <c r="M51" t="s">
        <v>482</v>
      </c>
      <c r="N51" t="s">
        <v>1248</v>
      </c>
    </row>
    <row r="52" spans="1:14">
      <c r="A52" t="str">
        <f t="shared" si="0"/>
        <v>Reuter West Reuter West E</v>
      </c>
      <c r="B52" t="s">
        <v>323</v>
      </c>
      <c r="C52" t="s">
        <v>323</v>
      </c>
      <c r="D52" t="s">
        <v>721</v>
      </c>
      <c r="E52">
        <f t="shared" si="1"/>
        <v>34</v>
      </c>
      <c r="F52" t="s">
        <v>1243</v>
      </c>
      <c r="G52">
        <v>282</v>
      </c>
      <c r="H52">
        <v>0.39500000000000002</v>
      </c>
      <c r="K52">
        <v>1988</v>
      </c>
      <c r="M52" t="s">
        <v>482</v>
      </c>
      <c r="N52" t="s">
        <v>1258</v>
      </c>
    </row>
    <row r="53" spans="1:14">
      <c r="A53" t="str">
        <f t="shared" si="0"/>
        <v>Kraftwerk Bexbach BEX</v>
      </c>
      <c r="B53" t="s">
        <v>323</v>
      </c>
      <c r="C53" t="s">
        <v>323</v>
      </c>
      <c r="D53" t="s">
        <v>721</v>
      </c>
      <c r="E53">
        <f t="shared" si="1"/>
        <v>39</v>
      </c>
      <c r="F53" t="s">
        <v>1233</v>
      </c>
      <c r="G53">
        <v>726</v>
      </c>
      <c r="H53">
        <v>0.38250000000000001</v>
      </c>
      <c r="K53">
        <v>1983</v>
      </c>
      <c r="M53" t="s">
        <v>510</v>
      </c>
      <c r="N53" t="s">
        <v>1263</v>
      </c>
    </row>
    <row r="54" spans="1:14">
      <c r="A54" t="str">
        <f t="shared" si="0"/>
        <v xml:space="preserve">HKW-Mitte Block 1 </v>
      </c>
      <c r="B54" t="s">
        <v>323</v>
      </c>
      <c r="C54" t="s">
        <v>323</v>
      </c>
      <c r="D54" t="s">
        <v>721</v>
      </c>
      <c r="E54">
        <f t="shared" si="1"/>
        <v>38</v>
      </c>
      <c r="F54" t="s">
        <v>1277</v>
      </c>
      <c r="G54">
        <v>43.3</v>
      </c>
      <c r="H54">
        <v>0.46800000000000003</v>
      </c>
      <c r="K54">
        <v>1984</v>
      </c>
      <c r="M54" t="s">
        <v>1274</v>
      </c>
      <c r="N54" t="s">
        <v>1275</v>
      </c>
    </row>
    <row r="55" spans="1:14">
      <c r="A55" t="str">
        <f t="shared" si="0"/>
        <v>KW Hastedt Block 15</v>
      </c>
      <c r="B55" t="s">
        <v>323</v>
      </c>
      <c r="C55" t="s">
        <v>323</v>
      </c>
      <c r="D55" t="s">
        <v>721</v>
      </c>
      <c r="E55">
        <f t="shared" si="1"/>
        <v>33</v>
      </c>
      <c r="F55" t="s">
        <v>1288</v>
      </c>
      <c r="G55">
        <v>119</v>
      </c>
      <c r="H55">
        <v>0.39750000000000002</v>
      </c>
      <c r="K55">
        <v>1989</v>
      </c>
      <c r="M55" t="s">
        <v>462</v>
      </c>
      <c r="N55" t="s">
        <v>1286</v>
      </c>
    </row>
    <row r="56" spans="1:14">
      <c r="A56" t="str">
        <f t="shared" si="0"/>
        <v>KW Hafen Block 6</v>
      </c>
      <c r="B56" t="s">
        <v>323</v>
      </c>
      <c r="C56" t="s">
        <v>323</v>
      </c>
      <c r="D56" t="s">
        <v>721</v>
      </c>
      <c r="E56">
        <f t="shared" si="1"/>
        <v>43</v>
      </c>
      <c r="F56" t="s">
        <v>1288</v>
      </c>
      <c r="G56">
        <v>303</v>
      </c>
      <c r="H56">
        <v>0.3725</v>
      </c>
      <c r="K56">
        <v>1979</v>
      </c>
      <c r="M56" t="s">
        <v>1298</v>
      </c>
      <c r="N56" t="s">
        <v>1299</v>
      </c>
    </row>
    <row r="57" spans="1:14">
      <c r="A57" t="str">
        <f t="shared" si="0"/>
        <v>Farge Farge</v>
      </c>
      <c r="B57" t="s">
        <v>323</v>
      </c>
      <c r="C57" t="s">
        <v>323</v>
      </c>
      <c r="D57" t="s">
        <v>721</v>
      </c>
      <c r="E57">
        <f t="shared" si="1"/>
        <v>15</v>
      </c>
      <c r="F57" t="s">
        <v>1140</v>
      </c>
      <c r="G57">
        <v>350</v>
      </c>
      <c r="H57">
        <v>0.4425</v>
      </c>
      <c r="K57">
        <v>1969</v>
      </c>
      <c r="L57">
        <v>2007</v>
      </c>
      <c r="M57" t="s">
        <v>494</v>
      </c>
      <c r="N57" t="s">
        <v>494</v>
      </c>
    </row>
    <row r="58" spans="1:14">
      <c r="A58" t="str">
        <f t="shared" si="0"/>
        <v>KW Walsum Walsum 9</v>
      </c>
      <c r="B58" t="s">
        <v>323</v>
      </c>
      <c r="C58" t="s">
        <v>323</v>
      </c>
      <c r="D58" t="s">
        <v>721</v>
      </c>
      <c r="E58">
        <f t="shared" si="1"/>
        <v>34</v>
      </c>
      <c r="F58" t="s">
        <v>1319</v>
      </c>
      <c r="G58">
        <v>370</v>
      </c>
      <c r="H58">
        <v>0.39500000000000002</v>
      </c>
      <c r="K58">
        <v>1988</v>
      </c>
      <c r="M58" t="s">
        <v>511</v>
      </c>
      <c r="N58" t="s">
        <v>1317</v>
      </c>
    </row>
    <row r="59" spans="1:14">
      <c r="A59" t="str">
        <f t="shared" si="0"/>
        <v>KW Walsum Walsum 10</v>
      </c>
      <c r="B59" t="s">
        <v>323</v>
      </c>
      <c r="C59" t="s">
        <v>323</v>
      </c>
      <c r="D59" t="s">
        <v>721</v>
      </c>
      <c r="E59">
        <f t="shared" si="1"/>
        <v>9</v>
      </c>
      <c r="F59" t="s">
        <v>1330</v>
      </c>
      <c r="G59">
        <v>725</v>
      </c>
      <c r="H59">
        <v>0.45750000000000002</v>
      </c>
      <c r="K59">
        <v>2013</v>
      </c>
      <c r="M59" t="s">
        <v>511</v>
      </c>
      <c r="N59" t="s">
        <v>1328</v>
      </c>
    </row>
    <row r="60" spans="1:14">
      <c r="A60" t="str">
        <f t="shared" si="0"/>
        <v>HKW Erlangen K6 DT2</v>
      </c>
      <c r="B60" t="s">
        <v>323</v>
      </c>
      <c r="C60" t="s">
        <v>323</v>
      </c>
      <c r="D60" t="s">
        <v>721</v>
      </c>
      <c r="E60">
        <f t="shared" si="1"/>
        <v>40</v>
      </c>
      <c r="F60" t="s">
        <v>1339</v>
      </c>
      <c r="G60">
        <v>17.399999999999999</v>
      </c>
      <c r="H60">
        <v>0.38</v>
      </c>
      <c r="K60">
        <v>1982</v>
      </c>
      <c r="M60" t="s">
        <v>1337</v>
      </c>
      <c r="N60" t="s">
        <v>1338</v>
      </c>
    </row>
    <row r="61" spans="1:14">
      <c r="A61" t="str">
        <f t="shared" si="0"/>
        <v>Heizkraftwerk FL Block 11</v>
      </c>
      <c r="B61" t="s">
        <v>323</v>
      </c>
      <c r="C61" t="s">
        <v>323</v>
      </c>
      <c r="D61" t="s">
        <v>721</v>
      </c>
      <c r="E61">
        <f t="shared" si="1"/>
        <v>30</v>
      </c>
      <c r="F61" t="s">
        <v>1349</v>
      </c>
      <c r="G61">
        <v>31</v>
      </c>
      <c r="H61">
        <v>0.504</v>
      </c>
      <c r="K61">
        <v>1992</v>
      </c>
      <c r="M61" t="s">
        <v>1346</v>
      </c>
      <c r="N61" t="s">
        <v>1347</v>
      </c>
    </row>
    <row r="62" spans="1:14">
      <c r="A62" t="str">
        <f t="shared" si="0"/>
        <v>Heizkraftwerk FL Block 10</v>
      </c>
      <c r="B62" t="s">
        <v>323</v>
      </c>
      <c r="C62" t="s">
        <v>323</v>
      </c>
      <c r="D62" t="s">
        <v>721</v>
      </c>
      <c r="E62">
        <f t="shared" si="1"/>
        <v>33</v>
      </c>
      <c r="F62" t="s">
        <v>1349</v>
      </c>
      <c r="G62">
        <v>33</v>
      </c>
      <c r="H62">
        <v>0.49049999999999999</v>
      </c>
      <c r="K62">
        <v>1989</v>
      </c>
      <c r="M62" t="s">
        <v>1346</v>
      </c>
      <c r="N62" t="s">
        <v>1358</v>
      </c>
    </row>
    <row r="63" spans="1:14">
      <c r="A63" t="str">
        <f t="shared" si="0"/>
        <v>Heizkraftwerk FL Block 9</v>
      </c>
      <c r="B63" t="s">
        <v>323</v>
      </c>
      <c r="C63" t="s">
        <v>323</v>
      </c>
      <c r="D63" t="s">
        <v>721</v>
      </c>
      <c r="E63">
        <f t="shared" si="1"/>
        <v>37</v>
      </c>
      <c r="F63" t="s">
        <v>1349</v>
      </c>
      <c r="G63">
        <v>33</v>
      </c>
      <c r="H63">
        <v>0.47249999999999998</v>
      </c>
      <c r="K63">
        <v>1985</v>
      </c>
      <c r="M63" t="s">
        <v>1346</v>
      </c>
      <c r="N63" t="s">
        <v>1361</v>
      </c>
    </row>
    <row r="64" spans="1:14">
      <c r="A64" t="str">
        <f t="shared" si="0"/>
        <v>HKW West Block 2</v>
      </c>
      <c r="B64" t="s">
        <v>323</v>
      </c>
      <c r="C64" t="s">
        <v>323</v>
      </c>
      <c r="D64" t="s">
        <v>721</v>
      </c>
      <c r="E64">
        <f t="shared" si="1"/>
        <v>34</v>
      </c>
      <c r="F64" t="s">
        <v>979</v>
      </c>
      <c r="G64">
        <v>61.5</v>
      </c>
      <c r="H64">
        <v>0.39500000000000002</v>
      </c>
      <c r="K64">
        <v>1988</v>
      </c>
      <c r="M64" t="s">
        <v>473</v>
      </c>
      <c r="N64" t="s">
        <v>1131</v>
      </c>
    </row>
    <row r="65" spans="1:14">
      <c r="A65" t="str">
        <f t="shared" si="0"/>
        <v>HKW West Block 3</v>
      </c>
      <c r="B65" t="s">
        <v>323</v>
      </c>
      <c r="C65" t="s">
        <v>323</v>
      </c>
      <c r="D65" t="s">
        <v>721</v>
      </c>
      <c r="E65">
        <f t="shared" si="1"/>
        <v>33</v>
      </c>
      <c r="F65" t="s">
        <v>979</v>
      </c>
      <c r="G65">
        <v>61.5</v>
      </c>
      <c r="H65">
        <v>0.39750000000000002</v>
      </c>
      <c r="K65">
        <v>1989</v>
      </c>
      <c r="M65" t="s">
        <v>473</v>
      </c>
      <c r="N65" t="s">
        <v>1370</v>
      </c>
    </row>
    <row r="66" spans="1:14">
      <c r="A66" t="str">
        <f t="shared" si="0"/>
        <v>Scholven C</v>
      </c>
      <c r="B66" t="s">
        <v>323</v>
      </c>
      <c r="C66" t="s">
        <v>323</v>
      </c>
      <c r="D66" t="s">
        <v>721</v>
      </c>
      <c r="E66">
        <f t="shared" si="1"/>
        <v>53</v>
      </c>
      <c r="F66" t="s">
        <v>1375</v>
      </c>
      <c r="G66">
        <v>345</v>
      </c>
      <c r="H66">
        <v>0.34749999999999998</v>
      </c>
      <c r="K66">
        <v>1969</v>
      </c>
      <c r="M66" t="s">
        <v>493</v>
      </c>
      <c r="N66" t="s">
        <v>1373</v>
      </c>
    </row>
    <row r="67" spans="1:14">
      <c r="A67" t="str">
        <f t="shared" ref="A67:A130" si="2">IF(N67="",M67,_xlfn.CONCAT(M67," ",N67))</f>
        <v>Scholven B</v>
      </c>
      <c r="B67" t="s">
        <v>323</v>
      </c>
      <c r="C67" t="s">
        <v>323</v>
      </c>
      <c r="D67" t="s">
        <v>721</v>
      </c>
      <c r="E67">
        <f t="shared" ref="E67:E130" si="3">2022-MAX(K67,L67)</f>
        <v>54</v>
      </c>
      <c r="F67" t="s">
        <v>1375</v>
      </c>
      <c r="G67">
        <v>345</v>
      </c>
      <c r="H67">
        <v>0.34499999999999997</v>
      </c>
      <c r="K67">
        <v>1968</v>
      </c>
      <c r="M67" t="s">
        <v>493</v>
      </c>
      <c r="N67" t="s">
        <v>1381</v>
      </c>
    </row>
    <row r="68" spans="1:14">
      <c r="A68" t="str">
        <f t="shared" si="2"/>
        <v>FWK Buer</v>
      </c>
      <c r="B68" t="s">
        <v>323</v>
      </c>
      <c r="C68" t="s">
        <v>323</v>
      </c>
      <c r="D68" t="s">
        <v>721</v>
      </c>
      <c r="E68">
        <f t="shared" si="3"/>
        <v>37</v>
      </c>
      <c r="F68" t="s">
        <v>1375</v>
      </c>
      <c r="G68">
        <v>70</v>
      </c>
      <c r="H68">
        <v>0.38750000000000001</v>
      </c>
      <c r="K68">
        <v>1985</v>
      </c>
      <c r="M68" t="s">
        <v>1386</v>
      </c>
    </row>
    <row r="69" spans="1:14">
      <c r="A69" t="str">
        <f t="shared" si="2"/>
        <v>Staudinger 5</v>
      </c>
      <c r="B69" t="s">
        <v>323</v>
      </c>
      <c r="C69" t="s">
        <v>323</v>
      </c>
      <c r="D69" t="s">
        <v>721</v>
      </c>
      <c r="E69">
        <f t="shared" si="3"/>
        <v>30</v>
      </c>
      <c r="F69" t="s">
        <v>1375</v>
      </c>
      <c r="G69">
        <v>510</v>
      </c>
      <c r="H69">
        <v>0.40500000000000003</v>
      </c>
      <c r="K69">
        <v>1992</v>
      </c>
      <c r="M69" t="s">
        <v>502</v>
      </c>
      <c r="N69" t="s">
        <v>1388</v>
      </c>
    </row>
    <row r="70" spans="1:14">
      <c r="A70" t="str">
        <f t="shared" si="2"/>
        <v>Tiefstack Tiefstack</v>
      </c>
      <c r="B70" t="s">
        <v>323</v>
      </c>
      <c r="C70" t="s">
        <v>323</v>
      </c>
      <c r="D70" t="s">
        <v>721</v>
      </c>
      <c r="E70">
        <f t="shared" si="3"/>
        <v>29</v>
      </c>
      <c r="F70" t="s">
        <v>1397</v>
      </c>
      <c r="G70">
        <v>194</v>
      </c>
      <c r="H70">
        <v>0.40749999999999997</v>
      </c>
      <c r="K70">
        <v>1993</v>
      </c>
      <c r="M70" t="s">
        <v>477</v>
      </c>
      <c r="N70" t="s">
        <v>477</v>
      </c>
    </row>
    <row r="71" spans="1:14">
      <c r="A71" t="str">
        <f t="shared" si="2"/>
        <v>Wedel Wedel 2</v>
      </c>
      <c r="B71" t="s">
        <v>323</v>
      </c>
      <c r="C71" t="s">
        <v>323</v>
      </c>
      <c r="D71" t="s">
        <v>721</v>
      </c>
      <c r="E71">
        <f t="shared" si="3"/>
        <v>29</v>
      </c>
      <c r="F71" t="s">
        <v>1397</v>
      </c>
      <c r="G71">
        <v>123</v>
      </c>
      <c r="H71">
        <v>0.40749999999999997</v>
      </c>
      <c r="K71">
        <v>1962</v>
      </c>
      <c r="L71">
        <v>1993</v>
      </c>
      <c r="M71" t="s">
        <v>1403</v>
      </c>
      <c r="N71" t="s">
        <v>1404</v>
      </c>
    </row>
    <row r="72" spans="1:14">
      <c r="A72" t="str">
        <f t="shared" si="2"/>
        <v>Wedel Wedel 1</v>
      </c>
      <c r="B72" t="s">
        <v>323</v>
      </c>
      <c r="C72" t="s">
        <v>323</v>
      </c>
      <c r="D72" t="s">
        <v>721</v>
      </c>
      <c r="E72">
        <f t="shared" si="3"/>
        <v>29</v>
      </c>
      <c r="F72" t="s">
        <v>1397</v>
      </c>
      <c r="G72">
        <v>137</v>
      </c>
      <c r="H72">
        <v>0.40749999999999997</v>
      </c>
      <c r="K72">
        <v>1961</v>
      </c>
      <c r="L72">
        <v>1993</v>
      </c>
      <c r="M72" t="s">
        <v>1403</v>
      </c>
      <c r="N72" t="s">
        <v>1412</v>
      </c>
    </row>
    <row r="73" spans="1:14">
      <c r="A73" t="str">
        <f t="shared" si="2"/>
        <v>Westfalen E</v>
      </c>
      <c r="B73" t="s">
        <v>323</v>
      </c>
      <c r="C73" t="s">
        <v>323</v>
      </c>
      <c r="D73" t="s">
        <v>721</v>
      </c>
      <c r="E73">
        <f t="shared" si="3"/>
        <v>8</v>
      </c>
      <c r="F73" t="s">
        <v>1418</v>
      </c>
      <c r="G73">
        <v>763.7</v>
      </c>
      <c r="H73">
        <v>0.46</v>
      </c>
      <c r="K73">
        <v>2014</v>
      </c>
      <c r="M73" t="s">
        <v>516</v>
      </c>
      <c r="N73" t="s">
        <v>1416</v>
      </c>
    </row>
    <row r="74" spans="1:14">
      <c r="A74" t="str">
        <f t="shared" si="2"/>
        <v>GKH Block1</v>
      </c>
      <c r="B74" t="s">
        <v>323</v>
      </c>
      <c r="C74" t="s">
        <v>323</v>
      </c>
      <c r="D74" t="s">
        <v>721</v>
      </c>
      <c r="E74">
        <f t="shared" si="3"/>
        <v>33</v>
      </c>
      <c r="F74" t="s">
        <v>1430</v>
      </c>
      <c r="G74">
        <v>136</v>
      </c>
      <c r="H74">
        <v>0.39750000000000002</v>
      </c>
      <c r="K74">
        <v>1989</v>
      </c>
      <c r="M74" t="s">
        <v>470</v>
      </c>
      <c r="N74" t="s">
        <v>1428</v>
      </c>
    </row>
    <row r="75" spans="1:14">
      <c r="A75" t="str">
        <f t="shared" si="2"/>
        <v>GKH Block2</v>
      </c>
      <c r="B75" t="s">
        <v>323</v>
      </c>
      <c r="C75" t="s">
        <v>323</v>
      </c>
      <c r="D75" t="s">
        <v>721</v>
      </c>
      <c r="E75">
        <f t="shared" si="3"/>
        <v>33</v>
      </c>
      <c r="F75" t="s">
        <v>1430</v>
      </c>
      <c r="G75">
        <v>136</v>
      </c>
      <c r="H75">
        <v>0.39750000000000002</v>
      </c>
      <c r="K75">
        <v>1989</v>
      </c>
      <c r="M75" t="s">
        <v>470</v>
      </c>
      <c r="N75" t="s">
        <v>1439</v>
      </c>
    </row>
    <row r="76" spans="1:14">
      <c r="A76" t="str">
        <f t="shared" si="2"/>
        <v>Heizkraftwerk Heilbronn HLB 5</v>
      </c>
      <c r="B76" t="s">
        <v>323</v>
      </c>
      <c r="C76" t="s">
        <v>323</v>
      </c>
      <c r="D76" t="s">
        <v>721</v>
      </c>
      <c r="E76">
        <f t="shared" si="3"/>
        <v>12</v>
      </c>
      <c r="F76" t="s">
        <v>1214</v>
      </c>
      <c r="G76">
        <v>125</v>
      </c>
      <c r="H76">
        <v>0.45</v>
      </c>
      <c r="K76">
        <v>1965</v>
      </c>
      <c r="L76">
        <v>2010</v>
      </c>
      <c r="M76" t="s">
        <v>519</v>
      </c>
      <c r="N76" t="s">
        <v>1443</v>
      </c>
    </row>
    <row r="77" spans="1:14">
      <c r="A77" t="str">
        <f t="shared" si="2"/>
        <v>Heizkraftwerk Heilbronn HLB 6</v>
      </c>
      <c r="B77" t="s">
        <v>323</v>
      </c>
      <c r="C77" t="s">
        <v>323</v>
      </c>
      <c r="D77" t="s">
        <v>721</v>
      </c>
      <c r="E77">
        <f t="shared" si="3"/>
        <v>12</v>
      </c>
      <c r="F77" t="s">
        <v>1214</v>
      </c>
      <c r="G77">
        <v>125</v>
      </c>
      <c r="H77">
        <v>0.45</v>
      </c>
      <c r="K77">
        <v>1966</v>
      </c>
      <c r="L77">
        <v>2010</v>
      </c>
      <c r="M77" t="s">
        <v>519</v>
      </c>
      <c r="N77" t="s">
        <v>1450</v>
      </c>
    </row>
    <row r="78" spans="1:14">
      <c r="A78" t="str">
        <f t="shared" si="2"/>
        <v>Heizkraftwerk Heilbronn HLB 7</v>
      </c>
      <c r="B78" t="s">
        <v>323</v>
      </c>
      <c r="C78" t="s">
        <v>323</v>
      </c>
      <c r="D78" t="s">
        <v>721</v>
      </c>
      <c r="E78">
        <f t="shared" si="3"/>
        <v>13</v>
      </c>
      <c r="F78" t="s">
        <v>1214</v>
      </c>
      <c r="G78">
        <v>778</v>
      </c>
      <c r="H78">
        <v>0.44750000000000001</v>
      </c>
      <c r="K78">
        <v>1985</v>
      </c>
      <c r="L78">
        <v>2009</v>
      </c>
      <c r="M78" t="s">
        <v>519</v>
      </c>
      <c r="N78" t="s">
        <v>1454</v>
      </c>
    </row>
    <row r="79" spans="1:14">
      <c r="A79" t="str">
        <f t="shared" si="2"/>
        <v>KW Herne Herne 4</v>
      </c>
      <c r="B79" t="s">
        <v>323</v>
      </c>
      <c r="C79" t="s">
        <v>323</v>
      </c>
      <c r="D79" t="s">
        <v>721</v>
      </c>
      <c r="E79">
        <f t="shared" si="3"/>
        <v>9</v>
      </c>
      <c r="F79" t="s">
        <v>1319</v>
      </c>
      <c r="G79">
        <v>449</v>
      </c>
      <c r="H79">
        <v>0.45750000000000002</v>
      </c>
      <c r="K79">
        <v>1989</v>
      </c>
      <c r="L79">
        <v>2013</v>
      </c>
      <c r="M79" t="s">
        <v>499</v>
      </c>
      <c r="N79" t="s">
        <v>1461</v>
      </c>
    </row>
    <row r="80" spans="1:14">
      <c r="A80" t="str">
        <f t="shared" si="2"/>
        <v>KWM Block3</v>
      </c>
      <c r="B80" t="s">
        <v>323</v>
      </c>
      <c r="C80" t="s">
        <v>323</v>
      </c>
      <c r="D80" t="s">
        <v>721</v>
      </c>
      <c r="E80">
        <f t="shared" si="3"/>
        <v>19</v>
      </c>
      <c r="F80" t="s">
        <v>1473</v>
      </c>
      <c r="G80">
        <v>690</v>
      </c>
      <c r="H80">
        <v>0.4325</v>
      </c>
      <c r="K80">
        <v>1979</v>
      </c>
      <c r="L80">
        <v>2003</v>
      </c>
      <c r="M80" t="s">
        <v>506</v>
      </c>
      <c r="N80" t="s">
        <v>1471</v>
      </c>
    </row>
    <row r="81" spans="1:14">
      <c r="A81" t="str">
        <f t="shared" si="2"/>
        <v>Ibbenbüren B</v>
      </c>
      <c r="B81" t="s">
        <v>323</v>
      </c>
      <c r="C81" t="s">
        <v>323</v>
      </c>
      <c r="D81" t="s">
        <v>721</v>
      </c>
      <c r="E81">
        <f t="shared" si="3"/>
        <v>13</v>
      </c>
      <c r="F81" t="s">
        <v>1418</v>
      </c>
      <c r="G81">
        <v>794</v>
      </c>
      <c r="H81">
        <v>0.44750000000000001</v>
      </c>
      <c r="K81">
        <v>1985</v>
      </c>
      <c r="L81">
        <v>2009</v>
      </c>
      <c r="M81" t="s">
        <v>1481</v>
      </c>
      <c r="N81" t="s">
        <v>1381</v>
      </c>
    </row>
    <row r="82" spans="1:14">
      <c r="A82" t="str">
        <f t="shared" si="2"/>
        <v>Heizkraftwerk Block B</v>
      </c>
      <c r="B82" t="s">
        <v>323</v>
      </c>
      <c r="C82" t="s">
        <v>323</v>
      </c>
      <c r="D82" t="s">
        <v>721</v>
      </c>
      <c r="E82">
        <f t="shared" si="3"/>
        <v>33</v>
      </c>
      <c r="F82" t="s">
        <v>1489</v>
      </c>
      <c r="G82">
        <v>66</v>
      </c>
      <c r="H82">
        <v>0.39750000000000002</v>
      </c>
      <c r="K82">
        <v>1989</v>
      </c>
      <c r="M82" t="s">
        <v>478</v>
      </c>
      <c r="N82" t="s">
        <v>1488</v>
      </c>
    </row>
    <row r="83" spans="1:14">
      <c r="A83" t="str">
        <f t="shared" si="2"/>
        <v>HKW Karcherstr. 20</v>
      </c>
      <c r="B83" t="s">
        <v>323</v>
      </c>
      <c r="C83" t="s">
        <v>323</v>
      </c>
      <c r="D83" t="s">
        <v>721</v>
      </c>
      <c r="E83">
        <f t="shared" si="3"/>
        <v>26</v>
      </c>
      <c r="F83" t="s">
        <v>1497</v>
      </c>
      <c r="G83">
        <v>13.4</v>
      </c>
      <c r="H83">
        <v>0.41499999999999998</v>
      </c>
      <c r="K83">
        <v>1996</v>
      </c>
      <c r="M83" t="s">
        <v>1495</v>
      </c>
      <c r="N83" t="s">
        <v>1496</v>
      </c>
    </row>
    <row r="84" spans="1:14">
      <c r="A84" t="str">
        <f t="shared" si="2"/>
        <v>Rheinhafen-Dampfkraftwerk RDK 7</v>
      </c>
      <c r="B84" t="s">
        <v>323</v>
      </c>
      <c r="C84" t="s">
        <v>323</v>
      </c>
      <c r="D84" t="s">
        <v>721</v>
      </c>
      <c r="E84">
        <f t="shared" si="3"/>
        <v>17</v>
      </c>
      <c r="F84" t="s">
        <v>1214</v>
      </c>
      <c r="G84">
        <v>517</v>
      </c>
      <c r="H84">
        <v>0.4375</v>
      </c>
      <c r="K84">
        <v>1985</v>
      </c>
      <c r="L84">
        <v>2005</v>
      </c>
      <c r="M84" t="s">
        <v>521</v>
      </c>
      <c r="N84" t="s">
        <v>1505</v>
      </c>
    </row>
    <row r="85" spans="1:14">
      <c r="A85" t="str">
        <f t="shared" si="2"/>
        <v>Rheinhafen-Dampfkraftwerk RDK 8</v>
      </c>
      <c r="B85" t="s">
        <v>323</v>
      </c>
      <c r="C85" t="s">
        <v>323</v>
      </c>
      <c r="D85" t="s">
        <v>721</v>
      </c>
      <c r="E85">
        <f t="shared" si="3"/>
        <v>8</v>
      </c>
      <c r="F85" t="s">
        <v>1214</v>
      </c>
      <c r="G85">
        <v>834</v>
      </c>
      <c r="H85">
        <v>0.46</v>
      </c>
      <c r="K85">
        <v>2014</v>
      </c>
      <c r="M85" t="s">
        <v>521</v>
      </c>
      <c r="N85" t="s">
        <v>1514</v>
      </c>
    </row>
    <row r="86" spans="1:14">
      <c r="A86" t="str">
        <f t="shared" si="2"/>
        <v>Kraftwerk L 57</v>
      </c>
      <c r="B86" t="s">
        <v>323</v>
      </c>
      <c r="C86" t="s">
        <v>323</v>
      </c>
      <c r="D86" t="s">
        <v>721</v>
      </c>
      <c r="E86">
        <f t="shared" si="3"/>
        <v>65</v>
      </c>
      <c r="F86" t="s">
        <v>1521</v>
      </c>
      <c r="G86">
        <v>26</v>
      </c>
      <c r="H86">
        <v>0.3175</v>
      </c>
      <c r="K86">
        <v>1957</v>
      </c>
      <c r="M86" t="s">
        <v>1520</v>
      </c>
    </row>
    <row r="87" spans="1:14">
      <c r="A87" t="str">
        <f t="shared" si="2"/>
        <v>Kraftwerk N 230</v>
      </c>
      <c r="B87" t="s">
        <v>323</v>
      </c>
      <c r="C87" t="s">
        <v>323</v>
      </c>
      <c r="D87" t="s">
        <v>721</v>
      </c>
      <c r="E87">
        <f t="shared" si="3"/>
        <v>51</v>
      </c>
      <c r="F87" t="s">
        <v>1521</v>
      </c>
      <c r="G87">
        <v>110</v>
      </c>
      <c r="H87">
        <v>0.35249999999999998</v>
      </c>
      <c r="K87">
        <v>1971</v>
      </c>
      <c r="M87" t="s">
        <v>461</v>
      </c>
    </row>
    <row r="88" spans="1:14">
      <c r="A88" t="str">
        <f t="shared" si="2"/>
        <v>G-Kraftwerk</v>
      </c>
      <c r="B88" t="s">
        <v>323</v>
      </c>
      <c r="C88" t="s">
        <v>323</v>
      </c>
      <c r="D88" t="s">
        <v>721</v>
      </c>
      <c r="E88">
        <f t="shared" si="3"/>
        <v>60</v>
      </c>
      <c r="F88" t="s">
        <v>1521</v>
      </c>
      <c r="G88">
        <v>103</v>
      </c>
      <c r="H88">
        <v>0.33</v>
      </c>
      <c r="K88">
        <v>1962</v>
      </c>
      <c r="M88" t="s">
        <v>459</v>
      </c>
    </row>
    <row r="89" spans="1:14">
      <c r="A89" t="str">
        <f t="shared" si="2"/>
        <v>GKM  Block 6</v>
      </c>
      <c r="B89" t="s">
        <v>323</v>
      </c>
      <c r="C89" t="s">
        <v>323</v>
      </c>
      <c r="D89" t="s">
        <v>721</v>
      </c>
      <c r="E89">
        <f t="shared" si="3"/>
        <v>17</v>
      </c>
      <c r="F89" t="s">
        <v>1540</v>
      </c>
      <c r="G89">
        <v>255</v>
      </c>
      <c r="H89">
        <v>0.4375</v>
      </c>
      <c r="K89">
        <v>2005</v>
      </c>
      <c r="L89">
        <v>2005</v>
      </c>
      <c r="M89" t="s">
        <v>522</v>
      </c>
      <c r="N89" t="s">
        <v>1299</v>
      </c>
    </row>
    <row r="90" spans="1:14">
      <c r="A90" t="str">
        <f t="shared" si="2"/>
        <v>GKM  Block 7</v>
      </c>
      <c r="B90" t="s">
        <v>323</v>
      </c>
      <c r="C90" t="s">
        <v>323</v>
      </c>
      <c r="D90" t="s">
        <v>721</v>
      </c>
      <c r="E90">
        <f t="shared" si="3"/>
        <v>40</v>
      </c>
      <c r="F90" t="s">
        <v>1540</v>
      </c>
      <c r="G90">
        <v>425</v>
      </c>
      <c r="H90">
        <v>0.38</v>
      </c>
      <c r="K90">
        <v>1982</v>
      </c>
      <c r="M90" t="s">
        <v>522</v>
      </c>
      <c r="N90" t="s">
        <v>1015</v>
      </c>
    </row>
    <row r="91" spans="1:14">
      <c r="A91" t="str">
        <f t="shared" si="2"/>
        <v>GKM  Block 8</v>
      </c>
      <c r="B91" t="s">
        <v>323</v>
      </c>
      <c r="C91" t="s">
        <v>323</v>
      </c>
      <c r="D91" t="s">
        <v>721</v>
      </c>
      <c r="E91">
        <f t="shared" si="3"/>
        <v>29</v>
      </c>
      <c r="F91" t="s">
        <v>1540</v>
      </c>
      <c r="G91">
        <v>435</v>
      </c>
      <c r="H91">
        <v>0.40749999999999997</v>
      </c>
      <c r="K91">
        <v>1993</v>
      </c>
      <c r="M91" t="s">
        <v>522</v>
      </c>
      <c r="N91" t="s">
        <v>1550</v>
      </c>
    </row>
    <row r="92" spans="1:14">
      <c r="A92" t="str">
        <f t="shared" si="2"/>
        <v>GKM  Block 9</v>
      </c>
      <c r="B92" t="s">
        <v>323</v>
      </c>
      <c r="C92" t="s">
        <v>323</v>
      </c>
      <c r="D92" t="s">
        <v>721</v>
      </c>
      <c r="E92">
        <f t="shared" si="3"/>
        <v>7</v>
      </c>
      <c r="F92" t="s">
        <v>1540</v>
      </c>
      <c r="G92">
        <v>843</v>
      </c>
      <c r="H92">
        <v>0.46250000000000002</v>
      </c>
      <c r="K92">
        <v>2015</v>
      </c>
      <c r="M92" t="s">
        <v>522</v>
      </c>
      <c r="N92" t="s">
        <v>1361</v>
      </c>
    </row>
    <row r="93" spans="1:14">
      <c r="A93" t="str">
        <f t="shared" si="2"/>
        <v xml:space="preserve">Kraftwerk I   Block 4 </v>
      </c>
      <c r="B93" t="s">
        <v>323</v>
      </c>
      <c r="C93" t="s">
        <v>323</v>
      </c>
      <c r="D93" t="s">
        <v>721</v>
      </c>
      <c r="E93">
        <f t="shared" si="3"/>
        <v>51</v>
      </c>
      <c r="F93" t="s">
        <v>1561</v>
      </c>
      <c r="G93">
        <v>55.56</v>
      </c>
      <c r="H93">
        <v>0.40949999999999998</v>
      </c>
      <c r="K93">
        <v>1971</v>
      </c>
      <c r="M93" t="s">
        <v>1558</v>
      </c>
      <c r="N93" t="s">
        <v>1559</v>
      </c>
    </row>
    <row r="94" spans="1:14">
      <c r="A94" t="str">
        <f t="shared" si="2"/>
        <v xml:space="preserve">Kraftwerk I  Block 5 </v>
      </c>
      <c r="B94" t="s">
        <v>323</v>
      </c>
      <c r="C94" t="s">
        <v>323</v>
      </c>
      <c r="D94" t="s">
        <v>721</v>
      </c>
      <c r="E94">
        <f t="shared" si="3"/>
        <v>39</v>
      </c>
      <c r="F94" t="s">
        <v>1561</v>
      </c>
      <c r="G94">
        <v>68.400000000000006</v>
      </c>
      <c r="H94">
        <v>0.46350000000000002</v>
      </c>
      <c r="K94">
        <v>1983</v>
      </c>
      <c r="M94" t="s">
        <v>1568</v>
      </c>
      <c r="N94" t="s">
        <v>1569</v>
      </c>
    </row>
    <row r="95" spans="1:14">
      <c r="A95" t="str">
        <f t="shared" si="2"/>
        <v>Kraftwerk I Dampfwirtschaft (6 Einzelturbinen)</v>
      </c>
      <c r="B95" t="s">
        <v>323</v>
      </c>
      <c r="C95" t="s">
        <v>323</v>
      </c>
      <c r="D95" t="s">
        <v>721</v>
      </c>
      <c r="E95">
        <f t="shared" si="3"/>
        <v>82</v>
      </c>
      <c r="F95" t="s">
        <v>1561</v>
      </c>
      <c r="G95">
        <v>169.32</v>
      </c>
      <c r="H95">
        <v>0.27</v>
      </c>
      <c r="K95">
        <v>1940</v>
      </c>
      <c r="M95" t="s">
        <v>463</v>
      </c>
      <c r="N95" t="s">
        <v>1572</v>
      </c>
    </row>
    <row r="96" spans="1:14">
      <c r="A96" t="str">
        <f t="shared" si="2"/>
        <v>Heizkraftwerk Offenbach</v>
      </c>
      <c r="B96" t="s">
        <v>323</v>
      </c>
      <c r="C96" t="s">
        <v>323</v>
      </c>
      <c r="D96" t="s">
        <v>721</v>
      </c>
      <c r="E96">
        <f t="shared" si="3"/>
        <v>32</v>
      </c>
      <c r="F96" t="s">
        <v>1577</v>
      </c>
      <c r="G96">
        <v>54</v>
      </c>
      <c r="H96">
        <v>0.4</v>
      </c>
      <c r="K96">
        <v>1990</v>
      </c>
      <c r="M96" t="s">
        <v>1576</v>
      </c>
    </row>
    <row r="97" spans="1:14">
      <c r="A97" t="str">
        <f t="shared" si="2"/>
        <v>Heyden 4</v>
      </c>
      <c r="B97" t="s">
        <v>323</v>
      </c>
      <c r="C97" t="s">
        <v>323</v>
      </c>
      <c r="D97" t="s">
        <v>721</v>
      </c>
      <c r="E97">
        <f t="shared" si="3"/>
        <v>35</v>
      </c>
      <c r="F97" t="s">
        <v>1375</v>
      </c>
      <c r="G97">
        <v>875</v>
      </c>
      <c r="H97">
        <v>0.39250000000000002</v>
      </c>
      <c r="K97">
        <v>1987</v>
      </c>
      <c r="M97" t="s">
        <v>523</v>
      </c>
      <c r="N97" t="s">
        <v>1583</v>
      </c>
    </row>
    <row r="98" spans="1:14">
      <c r="A98" t="str">
        <f t="shared" si="2"/>
        <v>Heizkraftwerk Pforzheim GmbH Wirbelschichtblock</v>
      </c>
      <c r="B98" t="s">
        <v>323</v>
      </c>
      <c r="C98" t="s">
        <v>323</v>
      </c>
      <c r="D98" t="s">
        <v>721</v>
      </c>
      <c r="E98">
        <f t="shared" si="3"/>
        <v>32</v>
      </c>
      <c r="F98" t="s">
        <v>1104</v>
      </c>
      <c r="G98">
        <v>26.9</v>
      </c>
      <c r="H98">
        <v>0.4</v>
      </c>
      <c r="K98">
        <v>1990</v>
      </c>
      <c r="M98" t="s">
        <v>1104</v>
      </c>
      <c r="N98" t="s">
        <v>1592</v>
      </c>
    </row>
    <row r="99" spans="1:14">
      <c r="A99" t="str">
        <f t="shared" si="2"/>
        <v>Weiher Weiher III</v>
      </c>
      <c r="B99" t="s">
        <v>323</v>
      </c>
      <c r="C99" t="s">
        <v>323</v>
      </c>
      <c r="D99" t="s">
        <v>721</v>
      </c>
      <c r="E99">
        <f t="shared" si="3"/>
        <v>46</v>
      </c>
      <c r="F99" t="s">
        <v>1319</v>
      </c>
      <c r="G99">
        <v>655.6</v>
      </c>
      <c r="H99">
        <v>0.36499999999999999</v>
      </c>
      <c r="K99">
        <v>1976</v>
      </c>
      <c r="M99" t="s">
        <v>505</v>
      </c>
      <c r="N99" t="s">
        <v>1595</v>
      </c>
    </row>
    <row r="100" spans="1:14">
      <c r="A100" t="str">
        <f t="shared" si="2"/>
        <v>KNG Kraftwerk Rostock Rostock</v>
      </c>
      <c r="B100" t="s">
        <v>323</v>
      </c>
      <c r="C100" t="s">
        <v>323</v>
      </c>
      <c r="D100" t="s">
        <v>721</v>
      </c>
      <c r="E100">
        <f t="shared" si="3"/>
        <v>28</v>
      </c>
      <c r="F100" t="s">
        <v>1214</v>
      </c>
      <c r="G100">
        <v>514</v>
      </c>
      <c r="H100">
        <v>0.41</v>
      </c>
      <c r="K100">
        <v>1994</v>
      </c>
      <c r="M100" t="s">
        <v>503</v>
      </c>
      <c r="N100" t="s">
        <v>1605</v>
      </c>
    </row>
    <row r="101" spans="1:14">
      <c r="A101" t="str">
        <f t="shared" si="2"/>
        <v>HKW Römerbrücke Kohleanlage</v>
      </c>
      <c r="B101" t="s">
        <v>323</v>
      </c>
      <c r="C101" t="s">
        <v>323</v>
      </c>
      <c r="D101" t="s">
        <v>721</v>
      </c>
      <c r="E101">
        <f t="shared" si="3"/>
        <v>17</v>
      </c>
      <c r="F101" t="s">
        <v>1617</v>
      </c>
      <c r="G101">
        <v>50</v>
      </c>
      <c r="H101">
        <v>0.4375</v>
      </c>
      <c r="K101">
        <v>1988</v>
      </c>
      <c r="L101">
        <v>2005</v>
      </c>
      <c r="M101" t="s">
        <v>1614</v>
      </c>
      <c r="N101" t="s">
        <v>1615</v>
      </c>
    </row>
    <row r="102" spans="1:14">
      <c r="A102" t="str">
        <f t="shared" si="2"/>
        <v>Heizkraftwerk der Sappi Stockstadt GmbH Konventionelles Sammelschienenkraftwerk Turbine 7</v>
      </c>
      <c r="B102" t="s">
        <v>323</v>
      </c>
      <c r="C102" t="s">
        <v>323</v>
      </c>
      <c r="D102" t="s">
        <v>721</v>
      </c>
      <c r="E102">
        <f t="shared" si="3"/>
        <v>52</v>
      </c>
      <c r="F102" t="s">
        <v>1123</v>
      </c>
      <c r="G102">
        <v>24.79</v>
      </c>
      <c r="H102">
        <v>0.35</v>
      </c>
      <c r="K102">
        <v>1970</v>
      </c>
      <c r="M102" t="s">
        <v>1121</v>
      </c>
      <c r="N102" t="s">
        <v>1626</v>
      </c>
    </row>
    <row r="103" spans="1:14">
      <c r="A103" t="str">
        <f t="shared" si="2"/>
        <v>Restmüll-Heizkraftwerk Stuttgart-Münster MÜN DT12</v>
      </c>
      <c r="B103" t="s">
        <v>323</v>
      </c>
      <c r="C103" t="s">
        <v>323</v>
      </c>
      <c r="D103" t="s">
        <v>721</v>
      </c>
      <c r="E103">
        <f t="shared" si="3"/>
        <v>40</v>
      </c>
      <c r="F103" t="s">
        <v>1214</v>
      </c>
      <c r="G103">
        <v>45</v>
      </c>
      <c r="H103">
        <v>0.38</v>
      </c>
      <c r="K103">
        <v>1982</v>
      </c>
      <c r="M103" t="s">
        <v>1629</v>
      </c>
      <c r="N103" t="s">
        <v>1630</v>
      </c>
    </row>
    <row r="104" spans="1:14">
      <c r="A104" t="str">
        <f t="shared" si="2"/>
        <v>Restmüll-Heizkraftwerk Stuttgart-Münster MÜN DT15</v>
      </c>
      <c r="B104" t="s">
        <v>323</v>
      </c>
      <c r="C104" t="s">
        <v>323</v>
      </c>
      <c r="D104" t="s">
        <v>721</v>
      </c>
      <c r="E104">
        <f t="shared" si="3"/>
        <v>38</v>
      </c>
      <c r="F104" t="s">
        <v>1214</v>
      </c>
      <c r="G104">
        <v>45</v>
      </c>
      <c r="H104">
        <v>0.38500000000000001</v>
      </c>
      <c r="K104">
        <v>1984</v>
      </c>
      <c r="M104" t="s">
        <v>1629</v>
      </c>
      <c r="N104" t="s">
        <v>1640</v>
      </c>
    </row>
    <row r="105" spans="1:14">
      <c r="A105" t="str">
        <f t="shared" si="2"/>
        <v>Nord 2 2</v>
      </c>
      <c r="B105" t="s">
        <v>323</v>
      </c>
      <c r="C105" t="s">
        <v>323</v>
      </c>
      <c r="D105" t="s">
        <v>721</v>
      </c>
      <c r="E105">
        <f t="shared" si="3"/>
        <v>31</v>
      </c>
      <c r="F105" t="s">
        <v>1645</v>
      </c>
      <c r="G105">
        <v>332.7</v>
      </c>
      <c r="H105">
        <v>0.40250000000000002</v>
      </c>
      <c r="K105">
        <v>1991</v>
      </c>
      <c r="M105" t="s">
        <v>490</v>
      </c>
      <c r="N105" t="s">
        <v>1643</v>
      </c>
    </row>
    <row r="106" spans="1:14">
      <c r="A106" t="str">
        <f t="shared" si="2"/>
        <v>Modellkraftwerk MKV</v>
      </c>
      <c r="B106" t="s">
        <v>323</v>
      </c>
      <c r="C106" t="s">
        <v>323</v>
      </c>
      <c r="D106" t="s">
        <v>721</v>
      </c>
      <c r="E106">
        <f t="shared" si="3"/>
        <v>40</v>
      </c>
      <c r="F106" t="s">
        <v>1319</v>
      </c>
      <c r="G106">
        <v>179</v>
      </c>
      <c r="H106">
        <v>0.38</v>
      </c>
      <c r="K106">
        <v>1982</v>
      </c>
      <c r="M106" t="s">
        <v>476</v>
      </c>
      <c r="N106" t="s">
        <v>1654</v>
      </c>
    </row>
    <row r="107" spans="1:14">
      <c r="A107" t="str">
        <f t="shared" si="2"/>
        <v>Heizkraftwerk HKV</v>
      </c>
      <c r="B107" t="s">
        <v>323</v>
      </c>
      <c r="C107" t="s">
        <v>323</v>
      </c>
      <c r="D107" t="s">
        <v>721</v>
      </c>
      <c r="E107">
        <f t="shared" si="3"/>
        <v>33</v>
      </c>
      <c r="F107" t="s">
        <v>1319</v>
      </c>
      <c r="G107">
        <v>211</v>
      </c>
      <c r="H107">
        <v>0.39750000000000002</v>
      </c>
      <c r="K107">
        <v>1989</v>
      </c>
      <c r="M107" t="s">
        <v>478</v>
      </c>
      <c r="N107" t="s">
        <v>1666</v>
      </c>
    </row>
    <row r="108" spans="1:14">
      <c r="A108" t="str">
        <f t="shared" si="2"/>
        <v>Kraftwerk Walheim WAL 1</v>
      </c>
      <c r="B108" t="s">
        <v>323</v>
      </c>
      <c r="C108" t="s">
        <v>323</v>
      </c>
      <c r="D108" t="s">
        <v>721</v>
      </c>
      <c r="E108">
        <f t="shared" si="3"/>
        <v>11</v>
      </c>
      <c r="F108" t="s">
        <v>1214</v>
      </c>
      <c r="G108">
        <v>96</v>
      </c>
      <c r="H108">
        <v>0.45250000000000001</v>
      </c>
      <c r="K108">
        <v>1964</v>
      </c>
      <c r="L108">
        <v>2011</v>
      </c>
      <c r="M108" t="s">
        <v>634</v>
      </c>
      <c r="N108" t="s">
        <v>1671</v>
      </c>
    </row>
    <row r="109" spans="1:14">
      <c r="A109" t="str">
        <f t="shared" si="2"/>
        <v>Kraftwerk Walheim WAL 2</v>
      </c>
      <c r="B109" t="s">
        <v>323</v>
      </c>
      <c r="C109" t="s">
        <v>323</v>
      </c>
      <c r="D109" t="s">
        <v>721</v>
      </c>
      <c r="E109">
        <f t="shared" si="3"/>
        <v>11</v>
      </c>
      <c r="F109" t="s">
        <v>1214</v>
      </c>
      <c r="G109">
        <v>148</v>
      </c>
      <c r="H109">
        <v>0.45250000000000001</v>
      </c>
      <c r="K109">
        <v>1967</v>
      </c>
      <c r="L109">
        <v>2011</v>
      </c>
      <c r="M109" t="s">
        <v>634</v>
      </c>
      <c r="N109" t="s">
        <v>1678</v>
      </c>
    </row>
    <row r="110" spans="1:14">
      <c r="A110" t="str">
        <f t="shared" si="2"/>
        <v>Wilhelmshaven 1</v>
      </c>
      <c r="B110" t="s">
        <v>323</v>
      </c>
      <c r="C110" t="s">
        <v>323</v>
      </c>
      <c r="D110" t="s">
        <v>721</v>
      </c>
      <c r="E110">
        <f t="shared" si="3"/>
        <v>46</v>
      </c>
      <c r="F110" t="s">
        <v>1375</v>
      </c>
      <c r="G110">
        <v>757</v>
      </c>
      <c r="H110">
        <v>0.36499999999999999</v>
      </c>
      <c r="K110">
        <v>1976</v>
      </c>
      <c r="M110" t="s">
        <v>1682</v>
      </c>
      <c r="N110" t="s">
        <v>1683</v>
      </c>
    </row>
    <row r="111" spans="1:14">
      <c r="A111" t="str">
        <f t="shared" si="2"/>
        <v>HKW Nord Generator A</v>
      </c>
      <c r="B111" t="s">
        <v>323</v>
      </c>
      <c r="C111" t="s">
        <v>323</v>
      </c>
      <c r="D111" t="s">
        <v>721</v>
      </c>
      <c r="E111">
        <f t="shared" si="3"/>
        <v>22</v>
      </c>
      <c r="F111" t="s">
        <v>1693</v>
      </c>
      <c r="G111">
        <v>61.5</v>
      </c>
      <c r="H111">
        <v>0.42499999999999999</v>
      </c>
      <c r="K111">
        <v>2000</v>
      </c>
      <c r="M111" t="s">
        <v>1691</v>
      </c>
      <c r="N111" t="s">
        <v>1692</v>
      </c>
    </row>
    <row r="112" spans="1:14">
      <c r="A112" t="str">
        <f t="shared" si="2"/>
        <v>HKW Nord Generator B</v>
      </c>
      <c r="B112" t="s">
        <v>323</v>
      </c>
      <c r="C112" t="s">
        <v>323</v>
      </c>
      <c r="D112" t="s">
        <v>721</v>
      </c>
      <c r="E112">
        <f t="shared" si="3"/>
        <v>22</v>
      </c>
      <c r="F112" t="s">
        <v>1693</v>
      </c>
      <c r="G112">
        <v>61.5</v>
      </c>
      <c r="H112">
        <v>0.42499999999999999</v>
      </c>
      <c r="K112">
        <v>2000</v>
      </c>
      <c r="M112" t="s">
        <v>1691</v>
      </c>
      <c r="N112" t="s">
        <v>1701</v>
      </c>
    </row>
    <row r="113" spans="1:14">
      <c r="A113" t="str">
        <f t="shared" si="2"/>
        <v>HKW West Block 1</v>
      </c>
      <c r="B113" t="s">
        <v>323</v>
      </c>
      <c r="C113" t="s">
        <v>323</v>
      </c>
      <c r="D113" t="s">
        <v>721</v>
      </c>
      <c r="E113">
        <f t="shared" si="3"/>
        <v>37</v>
      </c>
      <c r="F113" t="s">
        <v>1693</v>
      </c>
      <c r="G113">
        <v>138.5</v>
      </c>
      <c r="H113">
        <v>0.38750000000000001</v>
      </c>
      <c r="K113">
        <v>1985</v>
      </c>
      <c r="M113" t="s">
        <v>473</v>
      </c>
      <c r="N113" t="s">
        <v>1704</v>
      </c>
    </row>
    <row r="114" spans="1:14">
      <c r="A114" t="str">
        <f t="shared" si="2"/>
        <v>HKW West Block 2</v>
      </c>
      <c r="B114" t="s">
        <v>323</v>
      </c>
      <c r="C114" t="s">
        <v>323</v>
      </c>
      <c r="D114" t="s">
        <v>721</v>
      </c>
      <c r="E114">
        <f t="shared" si="3"/>
        <v>37</v>
      </c>
      <c r="F114" t="s">
        <v>1693</v>
      </c>
      <c r="G114">
        <v>138.5</v>
      </c>
      <c r="H114">
        <v>0.38750000000000001</v>
      </c>
      <c r="K114">
        <v>1985</v>
      </c>
      <c r="M114" t="s">
        <v>473</v>
      </c>
      <c r="N114" t="s">
        <v>1131</v>
      </c>
    </row>
    <row r="115" spans="1:14">
      <c r="A115" t="str">
        <f t="shared" si="2"/>
        <v>Zolling Zolling Block 5</v>
      </c>
      <c r="B115" t="s">
        <v>323</v>
      </c>
      <c r="C115" t="s">
        <v>323</v>
      </c>
      <c r="D115" t="s">
        <v>721</v>
      </c>
      <c r="E115">
        <f t="shared" si="3"/>
        <v>11</v>
      </c>
      <c r="F115" t="s">
        <v>1140</v>
      </c>
      <c r="G115">
        <v>472</v>
      </c>
      <c r="H115">
        <v>0.45250000000000001</v>
      </c>
      <c r="K115">
        <v>1985</v>
      </c>
      <c r="L115">
        <v>2011</v>
      </c>
      <c r="M115" t="s">
        <v>1138</v>
      </c>
      <c r="N115" t="s">
        <v>1712</v>
      </c>
    </row>
    <row r="116" spans="1:14">
      <c r="A116" t="str">
        <f t="shared" si="2"/>
        <v>Reno De Medici HD - Kraftwerk</v>
      </c>
      <c r="B116" t="s">
        <v>323</v>
      </c>
      <c r="C116" t="s">
        <v>323</v>
      </c>
      <c r="D116" t="s">
        <v>721</v>
      </c>
      <c r="E116">
        <f t="shared" si="3"/>
        <v>99</v>
      </c>
      <c r="F116" t="s">
        <v>1720</v>
      </c>
      <c r="G116">
        <v>19</v>
      </c>
      <c r="H116">
        <v>0.23250000000000001</v>
      </c>
      <c r="K116">
        <v>1923</v>
      </c>
      <c r="M116" t="s">
        <v>1718</v>
      </c>
      <c r="N116" t="s">
        <v>1719</v>
      </c>
    </row>
    <row r="117" spans="1:14">
      <c r="A117" t="str">
        <f t="shared" si="2"/>
        <v>Heizkraftwerk Magirusstraße</v>
      </c>
      <c r="B117" t="s">
        <v>323</v>
      </c>
      <c r="C117" t="s">
        <v>323</v>
      </c>
      <c r="D117" t="s">
        <v>721</v>
      </c>
      <c r="E117">
        <f t="shared" si="3"/>
        <v>30</v>
      </c>
      <c r="F117" t="s">
        <v>1185</v>
      </c>
      <c r="G117">
        <v>20.7</v>
      </c>
      <c r="H117">
        <v>0.40500000000000003</v>
      </c>
      <c r="K117">
        <v>1992</v>
      </c>
      <c r="M117" t="s">
        <v>1727</v>
      </c>
    </row>
    <row r="118" spans="1:14">
      <c r="A118" t="str">
        <f t="shared" si="2"/>
        <v>Werk Uelzen</v>
      </c>
      <c r="B118" t="s">
        <v>323</v>
      </c>
      <c r="C118" t="s">
        <v>323</v>
      </c>
      <c r="D118" t="s">
        <v>721</v>
      </c>
      <c r="E118">
        <f t="shared" si="3"/>
        <v>57</v>
      </c>
      <c r="F118" t="s">
        <v>1732</v>
      </c>
      <c r="G118">
        <v>40</v>
      </c>
      <c r="H118">
        <v>0.33750000000000002</v>
      </c>
      <c r="K118">
        <v>1965</v>
      </c>
      <c r="M118" t="s">
        <v>1731</v>
      </c>
    </row>
    <row r="119" spans="1:14">
      <c r="A119" t="str">
        <f t="shared" si="2"/>
        <v>Trianel Kohlekraftwerk Lünen</v>
      </c>
      <c r="B119" t="s">
        <v>323</v>
      </c>
      <c r="C119" t="s">
        <v>323</v>
      </c>
      <c r="D119" t="s">
        <v>721</v>
      </c>
      <c r="E119">
        <f t="shared" si="3"/>
        <v>9</v>
      </c>
      <c r="F119" t="s">
        <v>1743</v>
      </c>
      <c r="G119">
        <v>735</v>
      </c>
      <c r="H119">
        <v>0.45750000000000002</v>
      </c>
      <c r="K119">
        <v>2013</v>
      </c>
      <c r="M119" t="s">
        <v>1741</v>
      </c>
    </row>
    <row r="120" spans="1:14">
      <c r="A120" t="str">
        <f t="shared" si="2"/>
        <v>Moorburg B</v>
      </c>
      <c r="B120" t="s">
        <v>323</v>
      </c>
      <c r="C120" t="s">
        <v>323</v>
      </c>
      <c r="D120" t="s">
        <v>721</v>
      </c>
      <c r="E120">
        <f t="shared" si="3"/>
        <v>7</v>
      </c>
      <c r="F120" t="s">
        <v>1752</v>
      </c>
      <c r="G120">
        <v>800</v>
      </c>
      <c r="H120">
        <v>0.46250000000000002</v>
      </c>
      <c r="K120">
        <v>2015</v>
      </c>
      <c r="M120" t="s">
        <v>6030</v>
      </c>
      <c r="N120" t="s">
        <v>1381</v>
      </c>
    </row>
    <row r="121" spans="1:14">
      <c r="A121" t="str">
        <f t="shared" si="2"/>
        <v>Moorburg A</v>
      </c>
      <c r="B121" t="s">
        <v>323</v>
      </c>
      <c r="C121" t="s">
        <v>323</v>
      </c>
      <c r="D121" t="s">
        <v>721</v>
      </c>
      <c r="E121">
        <f t="shared" si="3"/>
        <v>7</v>
      </c>
      <c r="F121" t="s">
        <v>1752</v>
      </c>
      <c r="G121">
        <v>800</v>
      </c>
      <c r="H121">
        <v>0.46250000000000002</v>
      </c>
      <c r="K121">
        <v>2015</v>
      </c>
      <c r="M121" t="s">
        <v>6030</v>
      </c>
      <c r="N121" t="s">
        <v>1231</v>
      </c>
    </row>
    <row r="122" spans="1:14">
      <c r="A122" t="str">
        <f t="shared" si="2"/>
        <v>Kraftwerk Wilhelmshaven Kraftwerk Wilhelmshaven</v>
      </c>
      <c r="B122" t="s">
        <v>323</v>
      </c>
      <c r="C122" t="s">
        <v>323</v>
      </c>
      <c r="D122" t="s">
        <v>721</v>
      </c>
      <c r="E122">
        <f t="shared" si="3"/>
        <v>7</v>
      </c>
      <c r="F122" t="s">
        <v>1140</v>
      </c>
      <c r="G122">
        <v>731</v>
      </c>
      <c r="H122">
        <v>0.46250000000000002</v>
      </c>
      <c r="K122">
        <v>2015</v>
      </c>
      <c r="M122" t="s">
        <v>512</v>
      </c>
      <c r="N122" t="s">
        <v>512</v>
      </c>
    </row>
    <row r="123" spans="1:14">
      <c r="A123" t="str">
        <f t="shared" si="2"/>
        <v>RADAG</v>
      </c>
      <c r="B123" t="s">
        <v>227</v>
      </c>
      <c r="C123" t="s">
        <v>188</v>
      </c>
      <c r="D123" t="s">
        <v>721</v>
      </c>
      <c r="E123">
        <f t="shared" si="3"/>
        <v>2</v>
      </c>
      <c r="F123" t="s">
        <v>1772</v>
      </c>
      <c r="G123">
        <v>79.5</v>
      </c>
      <c r="H123">
        <v>0.8</v>
      </c>
      <c r="K123">
        <v>1934</v>
      </c>
      <c r="L123">
        <v>2020</v>
      </c>
      <c r="M123" t="s">
        <v>586</v>
      </c>
    </row>
    <row r="124" spans="1:14">
      <c r="A124" t="str">
        <f t="shared" si="2"/>
        <v>WKW</v>
      </c>
      <c r="B124" t="s">
        <v>227</v>
      </c>
      <c r="C124" t="s">
        <v>188</v>
      </c>
      <c r="D124" t="s">
        <v>721</v>
      </c>
      <c r="E124">
        <f t="shared" si="3"/>
        <v>2</v>
      </c>
      <c r="F124" t="s">
        <v>1772</v>
      </c>
      <c r="G124">
        <v>24</v>
      </c>
      <c r="H124">
        <v>0.8</v>
      </c>
      <c r="K124">
        <v>2009</v>
      </c>
      <c r="L124">
        <v>2020</v>
      </c>
      <c r="M124" t="s">
        <v>1781</v>
      </c>
    </row>
    <row r="125" spans="1:14">
      <c r="A125" t="str">
        <f t="shared" si="2"/>
        <v>Werkskraftwerk Sappi Alfeld Wasserturbine</v>
      </c>
      <c r="B125" t="s">
        <v>227</v>
      </c>
      <c r="C125" t="s">
        <v>188</v>
      </c>
      <c r="D125" t="s">
        <v>721</v>
      </c>
      <c r="E125">
        <f t="shared" si="3"/>
        <v>110</v>
      </c>
      <c r="F125" t="s">
        <v>838</v>
      </c>
      <c r="G125">
        <v>0.1</v>
      </c>
      <c r="H125">
        <v>0.8</v>
      </c>
      <c r="K125">
        <v>1912</v>
      </c>
      <c r="M125" t="s">
        <v>836</v>
      </c>
      <c r="N125" t="s">
        <v>1787</v>
      </c>
    </row>
    <row r="126" spans="1:14">
      <c r="A126" t="str">
        <f t="shared" si="2"/>
        <v>Egglfing Egglfing</v>
      </c>
      <c r="B126" t="s">
        <v>227</v>
      </c>
      <c r="C126" t="s">
        <v>188</v>
      </c>
      <c r="D126" t="s">
        <v>721</v>
      </c>
      <c r="E126">
        <f t="shared" si="3"/>
        <v>78</v>
      </c>
      <c r="F126" t="s">
        <v>1801</v>
      </c>
      <c r="G126">
        <v>84</v>
      </c>
      <c r="H126">
        <v>0.8</v>
      </c>
      <c r="K126">
        <v>1944</v>
      </c>
      <c r="M126" t="s">
        <v>1800</v>
      </c>
      <c r="N126" t="s">
        <v>1800</v>
      </c>
    </row>
    <row r="127" spans="1:14">
      <c r="A127" t="str">
        <f t="shared" si="2"/>
        <v>Rheinkraftwerk Säckingen Säckingen</v>
      </c>
      <c r="B127" t="s">
        <v>227</v>
      </c>
      <c r="C127" t="s">
        <v>188</v>
      </c>
      <c r="D127" t="s">
        <v>721</v>
      </c>
      <c r="E127">
        <f t="shared" si="3"/>
        <v>56</v>
      </c>
      <c r="F127" t="s">
        <v>1214</v>
      </c>
      <c r="G127">
        <v>36.799999999999997</v>
      </c>
      <c r="H127">
        <v>0.8</v>
      </c>
      <c r="K127">
        <v>1966</v>
      </c>
      <c r="M127" t="s">
        <v>1808</v>
      </c>
      <c r="N127" t="s">
        <v>1809</v>
      </c>
    </row>
    <row r="128" spans="1:14">
      <c r="A128" t="str">
        <f t="shared" si="2"/>
        <v>Säckingen Säckingen</v>
      </c>
      <c r="B128" t="s">
        <v>227</v>
      </c>
      <c r="C128" t="s">
        <v>188</v>
      </c>
      <c r="D128" t="s">
        <v>721</v>
      </c>
      <c r="E128">
        <f t="shared" si="3"/>
        <v>56</v>
      </c>
      <c r="F128" t="s">
        <v>1817</v>
      </c>
      <c r="G128">
        <v>360</v>
      </c>
      <c r="H128">
        <v>0.75</v>
      </c>
      <c r="K128">
        <v>1966</v>
      </c>
      <c r="M128" t="s">
        <v>1809</v>
      </c>
      <c r="N128" t="s">
        <v>1809</v>
      </c>
    </row>
    <row r="129" spans="1:14">
      <c r="A129" t="str">
        <f t="shared" si="2"/>
        <v>Bergheim entfällt</v>
      </c>
      <c r="B129" t="s">
        <v>227</v>
      </c>
      <c r="C129" t="s">
        <v>188</v>
      </c>
      <c r="D129" t="s">
        <v>721</v>
      </c>
      <c r="E129">
        <f t="shared" si="3"/>
        <v>52</v>
      </c>
      <c r="F129" t="s">
        <v>1828</v>
      </c>
      <c r="G129">
        <v>23.7</v>
      </c>
      <c r="H129">
        <v>0.8</v>
      </c>
      <c r="K129">
        <v>1970</v>
      </c>
      <c r="M129" t="s">
        <v>1826</v>
      </c>
      <c r="N129" t="s">
        <v>1827</v>
      </c>
    </row>
    <row r="130" spans="1:14">
      <c r="A130" t="str">
        <f t="shared" si="2"/>
        <v>Alzwerke</v>
      </c>
      <c r="B130" t="s">
        <v>227</v>
      </c>
      <c r="C130" t="s">
        <v>188</v>
      </c>
      <c r="D130" t="s">
        <v>721</v>
      </c>
      <c r="E130">
        <f t="shared" si="3"/>
        <v>100</v>
      </c>
      <c r="F130" t="s">
        <v>1836</v>
      </c>
      <c r="G130">
        <v>45</v>
      </c>
      <c r="H130">
        <v>0.8</v>
      </c>
      <c r="K130">
        <v>1922</v>
      </c>
      <c r="M130" t="s">
        <v>1835</v>
      </c>
    </row>
    <row r="131" spans="1:14">
      <c r="A131" t="str">
        <f t="shared" ref="A131:A174" si="4">IF(N131="",M131,_xlfn.CONCAT(M131," ",N131))</f>
        <v>Waldeck1/Bringhausen Waldeck1/Bringhausen</v>
      </c>
      <c r="B131" t="s">
        <v>227</v>
      </c>
      <c r="C131" t="s">
        <v>188</v>
      </c>
      <c r="D131" t="s">
        <v>721</v>
      </c>
      <c r="E131">
        <f t="shared" ref="E131:E174" si="5">2022-MAX(K131,L131)</f>
        <v>13</v>
      </c>
      <c r="F131" t="s">
        <v>1375</v>
      </c>
      <c r="G131">
        <v>145</v>
      </c>
      <c r="H131">
        <v>0.75</v>
      </c>
      <c r="K131">
        <v>1931</v>
      </c>
      <c r="L131">
        <v>2009</v>
      </c>
      <c r="M131" t="s">
        <v>605</v>
      </c>
      <c r="N131" t="s">
        <v>605</v>
      </c>
    </row>
    <row r="132" spans="1:14">
      <c r="A132" t="str">
        <f t="shared" si="4"/>
        <v>Waldeck 2 Waldeck 2</v>
      </c>
      <c r="B132" t="s">
        <v>227</v>
      </c>
      <c r="C132" t="s">
        <v>188</v>
      </c>
      <c r="D132" t="s">
        <v>721</v>
      </c>
      <c r="E132">
        <f t="shared" si="5"/>
        <v>13</v>
      </c>
      <c r="F132" t="s">
        <v>1375</v>
      </c>
      <c r="G132">
        <v>480</v>
      </c>
      <c r="H132">
        <v>0.75</v>
      </c>
      <c r="K132">
        <v>1974</v>
      </c>
      <c r="L132">
        <v>2009</v>
      </c>
      <c r="M132" t="s">
        <v>617</v>
      </c>
      <c r="N132" t="s">
        <v>617</v>
      </c>
    </row>
    <row r="133" spans="1:14">
      <c r="A133" t="str">
        <f t="shared" si="4"/>
        <v>Hemfurth Hemfurth</v>
      </c>
      <c r="B133" t="s">
        <v>227</v>
      </c>
      <c r="C133" t="s">
        <v>188</v>
      </c>
      <c r="D133" t="s">
        <v>721</v>
      </c>
      <c r="E133">
        <f t="shared" si="5"/>
        <v>107</v>
      </c>
      <c r="F133" t="s">
        <v>1375</v>
      </c>
      <c r="G133">
        <v>20</v>
      </c>
      <c r="H133">
        <v>1</v>
      </c>
      <c r="K133">
        <v>1915</v>
      </c>
      <c r="M133" t="s">
        <v>1855</v>
      </c>
      <c r="N133" t="s">
        <v>1855</v>
      </c>
    </row>
    <row r="134" spans="1:14">
      <c r="A134" t="str">
        <f t="shared" si="4"/>
        <v>Ering Ering</v>
      </c>
      <c r="B134" t="s">
        <v>227</v>
      </c>
      <c r="C134" t="s">
        <v>188</v>
      </c>
      <c r="D134" t="s">
        <v>721</v>
      </c>
      <c r="E134">
        <f t="shared" si="5"/>
        <v>80</v>
      </c>
      <c r="F134" t="s">
        <v>1801</v>
      </c>
      <c r="G134">
        <v>72.5</v>
      </c>
      <c r="H134">
        <v>0.8</v>
      </c>
      <c r="K134">
        <v>1942</v>
      </c>
      <c r="M134" t="s">
        <v>1859</v>
      </c>
      <c r="N134" t="s">
        <v>1859</v>
      </c>
    </row>
    <row r="135" spans="1:14">
      <c r="A135" t="str">
        <f t="shared" si="4"/>
        <v>Pumpspeicherwerk Rönkhausen PSW</v>
      </c>
      <c r="B135" t="s">
        <v>227</v>
      </c>
      <c r="C135" t="s">
        <v>188</v>
      </c>
      <c r="D135" t="s">
        <v>721</v>
      </c>
      <c r="E135">
        <f t="shared" si="5"/>
        <v>19</v>
      </c>
      <c r="F135" t="s">
        <v>998</v>
      </c>
      <c r="G135">
        <v>138</v>
      </c>
      <c r="H135">
        <v>0.75</v>
      </c>
      <c r="K135">
        <v>1969</v>
      </c>
      <c r="L135">
        <v>2003</v>
      </c>
      <c r="M135" t="s">
        <v>1864</v>
      </c>
      <c r="N135" t="s">
        <v>1865</v>
      </c>
    </row>
    <row r="136" spans="1:14">
      <c r="A136" t="str">
        <f t="shared" si="4"/>
        <v>Rudolf-Fettweis-Werk      Forb/ Murgwerk</v>
      </c>
      <c r="B136" t="s">
        <v>227</v>
      </c>
      <c r="C136" t="s">
        <v>188</v>
      </c>
      <c r="D136" t="s">
        <v>721</v>
      </c>
      <c r="E136">
        <f t="shared" si="5"/>
        <v>104</v>
      </c>
      <c r="F136" t="s">
        <v>1214</v>
      </c>
      <c r="G136">
        <v>22</v>
      </c>
      <c r="H136">
        <v>0.8</v>
      </c>
      <c r="K136">
        <v>1918</v>
      </c>
      <c r="M136" t="s">
        <v>1871</v>
      </c>
      <c r="N136" t="s">
        <v>1872</v>
      </c>
    </row>
    <row r="137" spans="1:14">
      <c r="A137" t="str">
        <f t="shared" si="4"/>
        <v>Rudolf-Fettweis-Werk      Pumpspeicherkraftwerk Schwarzenbachwerk</v>
      </c>
      <c r="B137" t="s">
        <v>227</v>
      </c>
      <c r="C137" t="s">
        <v>188</v>
      </c>
      <c r="D137" t="s">
        <v>721</v>
      </c>
      <c r="E137">
        <f t="shared" si="5"/>
        <v>96</v>
      </c>
      <c r="F137" t="s">
        <v>1214</v>
      </c>
      <c r="G137">
        <v>43</v>
      </c>
      <c r="H137">
        <v>0.75</v>
      </c>
      <c r="K137">
        <v>1926</v>
      </c>
      <c r="M137" t="s">
        <v>1871</v>
      </c>
      <c r="N137" t="s">
        <v>1878</v>
      </c>
    </row>
    <row r="138" spans="1:14">
      <c r="A138" t="str">
        <f t="shared" si="4"/>
        <v>Gars</v>
      </c>
      <c r="B138" t="s">
        <v>227</v>
      </c>
      <c r="C138" t="s">
        <v>188</v>
      </c>
      <c r="D138" t="s">
        <v>721</v>
      </c>
      <c r="E138">
        <f t="shared" si="5"/>
        <v>84</v>
      </c>
      <c r="F138" t="s">
        <v>1882</v>
      </c>
      <c r="G138">
        <v>25</v>
      </c>
      <c r="H138">
        <v>0.8</v>
      </c>
      <c r="K138">
        <v>1938</v>
      </c>
      <c r="M138" t="s">
        <v>1881</v>
      </c>
    </row>
    <row r="139" spans="1:14">
      <c r="A139" t="str">
        <f t="shared" si="4"/>
        <v>Geesthacht PSS A</v>
      </c>
      <c r="B139" t="s">
        <v>227</v>
      </c>
      <c r="C139" t="s">
        <v>188</v>
      </c>
      <c r="D139" t="s">
        <v>721</v>
      </c>
      <c r="E139">
        <f t="shared" si="5"/>
        <v>64</v>
      </c>
      <c r="F139" t="s">
        <v>1890</v>
      </c>
      <c r="G139">
        <v>119.1</v>
      </c>
      <c r="H139">
        <v>0.75</v>
      </c>
      <c r="K139">
        <v>1958</v>
      </c>
      <c r="M139" t="s">
        <v>602</v>
      </c>
      <c r="N139" t="s">
        <v>1888</v>
      </c>
    </row>
    <row r="140" spans="1:14">
      <c r="A140" t="str">
        <f t="shared" si="4"/>
        <v>PSW Langenprozelten entfällt</v>
      </c>
      <c r="B140" t="s">
        <v>227</v>
      </c>
      <c r="C140" t="s">
        <v>188</v>
      </c>
      <c r="D140" t="s">
        <v>721</v>
      </c>
      <c r="E140">
        <f t="shared" si="5"/>
        <v>48</v>
      </c>
      <c r="F140" t="s">
        <v>1828</v>
      </c>
      <c r="G140">
        <v>164</v>
      </c>
      <c r="H140">
        <v>0.75</v>
      </c>
      <c r="K140">
        <v>1974</v>
      </c>
      <c r="M140" t="s">
        <v>610</v>
      </c>
      <c r="N140" t="s">
        <v>1827</v>
      </c>
    </row>
    <row r="141" spans="1:14">
      <c r="A141" t="str">
        <f t="shared" si="4"/>
        <v>Goldisthal PSS A</v>
      </c>
      <c r="B141" t="s">
        <v>227</v>
      </c>
      <c r="C141" t="s">
        <v>188</v>
      </c>
      <c r="D141" t="s">
        <v>721</v>
      </c>
      <c r="E141">
        <f t="shared" si="5"/>
        <v>18</v>
      </c>
      <c r="F141" t="s">
        <v>1890</v>
      </c>
      <c r="G141">
        <v>1052</v>
      </c>
      <c r="H141">
        <v>0.75</v>
      </c>
      <c r="K141">
        <v>2004</v>
      </c>
      <c r="M141" t="s">
        <v>620</v>
      </c>
      <c r="N141" t="s">
        <v>1888</v>
      </c>
    </row>
    <row r="142" spans="1:14">
      <c r="A142" t="str">
        <f t="shared" si="4"/>
        <v>KW Wyhlen KW Wyhlen</v>
      </c>
      <c r="B142" t="s">
        <v>227</v>
      </c>
      <c r="C142" t="s">
        <v>188</v>
      </c>
      <c r="D142" t="s">
        <v>721</v>
      </c>
      <c r="E142">
        <f t="shared" si="5"/>
        <v>110</v>
      </c>
      <c r="F142" t="s">
        <v>1928</v>
      </c>
      <c r="G142">
        <v>37.9</v>
      </c>
      <c r="H142">
        <v>0.8</v>
      </c>
      <c r="K142">
        <v>1912</v>
      </c>
      <c r="M142" t="s">
        <v>1927</v>
      </c>
      <c r="N142" t="s">
        <v>1927</v>
      </c>
    </row>
    <row r="143" spans="1:14">
      <c r="A143" t="str">
        <f t="shared" si="4"/>
        <v>Jochenstein Jochenstein</v>
      </c>
      <c r="B143" t="s">
        <v>227</v>
      </c>
      <c r="C143" t="s">
        <v>188</v>
      </c>
      <c r="D143" t="s">
        <v>721</v>
      </c>
      <c r="E143">
        <f t="shared" si="5"/>
        <v>67</v>
      </c>
      <c r="F143" t="s">
        <v>1801</v>
      </c>
      <c r="G143">
        <v>66</v>
      </c>
      <c r="H143">
        <v>0.8</v>
      </c>
      <c r="K143">
        <v>1955</v>
      </c>
      <c r="M143" t="s">
        <v>585</v>
      </c>
      <c r="N143" t="s">
        <v>585</v>
      </c>
    </row>
    <row r="144" spans="1:14">
      <c r="A144" t="str">
        <f t="shared" si="4"/>
        <v>Happurg Happurg</v>
      </c>
      <c r="B144" t="s">
        <v>227</v>
      </c>
      <c r="C144" t="s">
        <v>188</v>
      </c>
      <c r="D144" t="s">
        <v>721</v>
      </c>
      <c r="E144">
        <f t="shared" si="5"/>
        <v>64</v>
      </c>
      <c r="F144" t="s">
        <v>1375</v>
      </c>
      <c r="G144">
        <v>160</v>
      </c>
      <c r="H144">
        <v>0.75</v>
      </c>
      <c r="K144">
        <v>1958</v>
      </c>
      <c r="M144" t="s">
        <v>609</v>
      </c>
      <c r="N144" t="s">
        <v>609</v>
      </c>
    </row>
    <row r="145" spans="1:14">
      <c r="A145" t="str">
        <f t="shared" si="4"/>
        <v>Häusern Häusern</v>
      </c>
      <c r="B145" t="s">
        <v>227</v>
      </c>
      <c r="C145" t="s">
        <v>188</v>
      </c>
      <c r="D145" t="s">
        <v>721</v>
      </c>
      <c r="E145">
        <f t="shared" si="5"/>
        <v>74</v>
      </c>
      <c r="F145" t="s">
        <v>1817</v>
      </c>
      <c r="G145">
        <v>100</v>
      </c>
      <c r="H145">
        <v>0.75</v>
      </c>
      <c r="K145">
        <v>1931</v>
      </c>
      <c r="L145">
        <v>1948</v>
      </c>
      <c r="M145" t="s">
        <v>1946</v>
      </c>
      <c r="N145" t="s">
        <v>1946</v>
      </c>
    </row>
    <row r="146" spans="1:14">
      <c r="A146" t="str">
        <f t="shared" si="4"/>
        <v>Koepchenwerk Koepchenwerk</v>
      </c>
      <c r="B146" t="s">
        <v>227</v>
      </c>
      <c r="C146" t="s">
        <v>188</v>
      </c>
      <c r="D146" t="s">
        <v>721</v>
      </c>
      <c r="E146">
        <f t="shared" si="5"/>
        <v>33</v>
      </c>
      <c r="F146" t="s">
        <v>1955</v>
      </c>
      <c r="G146">
        <v>165</v>
      </c>
      <c r="H146">
        <v>0.75</v>
      </c>
      <c r="K146">
        <v>1989</v>
      </c>
      <c r="L146">
        <v>1989</v>
      </c>
      <c r="M146" t="s">
        <v>608</v>
      </c>
      <c r="N146" t="s">
        <v>608</v>
      </c>
    </row>
    <row r="147" spans="1:14">
      <c r="A147" t="str">
        <f t="shared" si="4"/>
        <v>Hohenwarte 1 PSS A</v>
      </c>
      <c r="B147" t="s">
        <v>227</v>
      </c>
      <c r="C147" t="s">
        <v>188</v>
      </c>
      <c r="D147" t="s">
        <v>721</v>
      </c>
      <c r="E147">
        <f t="shared" si="5"/>
        <v>63</v>
      </c>
      <c r="F147" t="s">
        <v>1890</v>
      </c>
      <c r="G147">
        <v>59.8</v>
      </c>
      <c r="H147">
        <v>0.75</v>
      </c>
      <c r="K147">
        <v>1959</v>
      </c>
      <c r="M147" t="s">
        <v>584</v>
      </c>
      <c r="N147" t="s">
        <v>1888</v>
      </c>
    </row>
    <row r="148" spans="1:14">
      <c r="A148" t="str">
        <f t="shared" si="4"/>
        <v>Hohenwarte 2 PSS A</v>
      </c>
      <c r="B148" t="s">
        <v>227</v>
      </c>
      <c r="C148" t="s">
        <v>188</v>
      </c>
      <c r="D148" t="s">
        <v>721</v>
      </c>
      <c r="E148">
        <f t="shared" si="5"/>
        <v>57</v>
      </c>
      <c r="F148" t="s">
        <v>1890</v>
      </c>
      <c r="G148">
        <v>317.8</v>
      </c>
      <c r="H148">
        <v>0.75</v>
      </c>
      <c r="K148">
        <v>1965</v>
      </c>
      <c r="M148" t="s">
        <v>615</v>
      </c>
      <c r="N148" t="s">
        <v>1888</v>
      </c>
    </row>
    <row r="149" spans="1:14">
      <c r="A149" t="str">
        <f t="shared" si="4"/>
        <v>Rheinkraftwerk Iffezheim Iffezheim M1-M5</v>
      </c>
      <c r="B149" t="s">
        <v>227</v>
      </c>
      <c r="C149" t="s">
        <v>188</v>
      </c>
      <c r="D149" t="s">
        <v>721</v>
      </c>
      <c r="E149">
        <f t="shared" si="5"/>
        <v>44</v>
      </c>
      <c r="F149" t="s">
        <v>1994</v>
      </c>
      <c r="G149">
        <v>148</v>
      </c>
      <c r="H149">
        <v>0.8</v>
      </c>
      <c r="K149">
        <v>1978</v>
      </c>
      <c r="M149" t="s">
        <v>606</v>
      </c>
      <c r="N149" t="s">
        <v>1992</v>
      </c>
    </row>
    <row r="150" spans="1:14">
      <c r="A150" t="str">
        <f t="shared" si="4"/>
        <v>Braunau-Simbach Braunau-Simbach</v>
      </c>
      <c r="B150" t="s">
        <v>227</v>
      </c>
      <c r="C150" t="s">
        <v>188</v>
      </c>
      <c r="D150" t="s">
        <v>721</v>
      </c>
      <c r="E150">
        <f t="shared" si="5"/>
        <v>69</v>
      </c>
      <c r="F150" t="s">
        <v>1801</v>
      </c>
      <c r="G150">
        <v>100</v>
      </c>
      <c r="H150">
        <v>0.8</v>
      </c>
      <c r="K150">
        <v>1953</v>
      </c>
      <c r="M150" t="s">
        <v>582</v>
      </c>
      <c r="N150" t="s">
        <v>582</v>
      </c>
    </row>
    <row r="151" spans="1:14">
      <c r="A151" t="str">
        <f t="shared" si="4"/>
        <v>Walchensee Walchensee</v>
      </c>
      <c r="B151" t="s">
        <v>227</v>
      </c>
      <c r="C151" t="s">
        <v>188</v>
      </c>
      <c r="D151" t="s">
        <v>721</v>
      </c>
      <c r="E151">
        <f t="shared" si="5"/>
        <v>67</v>
      </c>
      <c r="F151" t="s">
        <v>1375</v>
      </c>
      <c r="G151">
        <v>124</v>
      </c>
      <c r="H151">
        <v>0.8</v>
      </c>
      <c r="K151">
        <v>1924</v>
      </c>
      <c r="L151">
        <v>1955</v>
      </c>
      <c r="M151" t="s">
        <v>603</v>
      </c>
      <c r="N151" t="s">
        <v>603</v>
      </c>
    </row>
    <row r="152" spans="1:14">
      <c r="A152" t="str">
        <f t="shared" si="4"/>
        <v>Erzhausen</v>
      </c>
      <c r="B152" t="s">
        <v>227</v>
      </c>
      <c r="C152" t="s">
        <v>188</v>
      </c>
      <c r="D152" t="s">
        <v>721</v>
      </c>
      <c r="E152">
        <f t="shared" si="5"/>
        <v>58</v>
      </c>
      <c r="F152" t="s">
        <v>952</v>
      </c>
      <c r="G152">
        <v>220</v>
      </c>
      <c r="H152">
        <v>0.75</v>
      </c>
      <c r="K152">
        <v>1964</v>
      </c>
      <c r="M152" t="s">
        <v>613</v>
      </c>
    </row>
    <row r="153" spans="1:14">
      <c r="A153" t="str">
        <f t="shared" si="4"/>
        <v>Markersbach PSS A</v>
      </c>
      <c r="B153" t="s">
        <v>227</v>
      </c>
      <c r="C153" t="s">
        <v>188</v>
      </c>
      <c r="D153" t="s">
        <v>721</v>
      </c>
      <c r="E153">
        <f t="shared" si="5"/>
        <v>43</v>
      </c>
      <c r="F153" t="s">
        <v>1890</v>
      </c>
      <c r="G153">
        <v>1045.2</v>
      </c>
      <c r="H153">
        <v>0.75</v>
      </c>
      <c r="K153">
        <v>1979</v>
      </c>
      <c r="M153" t="s">
        <v>619</v>
      </c>
      <c r="N153" t="s">
        <v>1888</v>
      </c>
    </row>
    <row r="154" spans="1:14">
      <c r="A154" t="str">
        <f t="shared" si="4"/>
        <v>Pumpspeicherkraftwerk Glems Pumpspeicherkraftwerk Glems</v>
      </c>
      <c r="B154" t="s">
        <v>227</v>
      </c>
      <c r="C154" t="s">
        <v>188</v>
      </c>
      <c r="D154" t="s">
        <v>721</v>
      </c>
      <c r="E154">
        <f t="shared" si="5"/>
        <v>58</v>
      </c>
      <c r="F154" t="s">
        <v>1214</v>
      </c>
      <c r="G154">
        <v>90</v>
      </c>
      <c r="H154">
        <v>0.75</v>
      </c>
      <c r="K154">
        <v>1964</v>
      </c>
      <c r="M154" t="s">
        <v>590</v>
      </c>
      <c r="N154" t="s">
        <v>590</v>
      </c>
    </row>
    <row r="155" spans="1:14">
      <c r="A155" t="str">
        <f t="shared" si="4"/>
        <v>Bittenbrunn entfällt</v>
      </c>
      <c r="B155" t="s">
        <v>227</v>
      </c>
      <c r="C155" t="s">
        <v>188</v>
      </c>
      <c r="D155" t="s">
        <v>721</v>
      </c>
      <c r="E155">
        <f t="shared" si="5"/>
        <v>53</v>
      </c>
      <c r="F155" t="s">
        <v>1828</v>
      </c>
      <c r="G155">
        <v>20.2</v>
      </c>
      <c r="H155">
        <v>0.8</v>
      </c>
      <c r="K155">
        <v>1969</v>
      </c>
      <c r="M155" t="s">
        <v>2094</v>
      </c>
      <c r="N155" t="s">
        <v>1827</v>
      </c>
    </row>
    <row r="156" spans="1:14">
      <c r="A156" t="str">
        <f t="shared" si="4"/>
        <v>Neuötting</v>
      </c>
      <c r="B156" t="s">
        <v>227</v>
      </c>
      <c r="C156" t="s">
        <v>188</v>
      </c>
      <c r="D156" t="s">
        <v>721</v>
      </c>
      <c r="E156">
        <f t="shared" si="5"/>
        <v>71</v>
      </c>
      <c r="F156" t="s">
        <v>1882</v>
      </c>
      <c r="G156">
        <v>26.1</v>
      </c>
      <c r="H156">
        <v>0.8</v>
      </c>
      <c r="K156">
        <v>1951</v>
      </c>
      <c r="M156" t="s">
        <v>2098</v>
      </c>
    </row>
    <row r="157" spans="1:14">
      <c r="A157" t="str">
        <f t="shared" si="4"/>
        <v>Lehmen</v>
      </c>
      <c r="B157" t="s">
        <v>227</v>
      </c>
      <c r="C157" t="s">
        <v>188</v>
      </c>
      <c r="D157" t="s">
        <v>721</v>
      </c>
      <c r="E157">
        <f t="shared" si="5"/>
        <v>60</v>
      </c>
      <c r="F157" t="s">
        <v>903</v>
      </c>
      <c r="G157">
        <v>20</v>
      </c>
      <c r="H157">
        <v>0.8</v>
      </c>
      <c r="K157">
        <v>1962</v>
      </c>
      <c r="M157" t="s">
        <v>2104</v>
      </c>
    </row>
    <row r="158" spans="1:14">
      <c r="A158" t="str">
        <f t="shared" si="4"/>
        <v>Niederwartha PSS C</v>
      </c>
      <c r="B158" t="s">
        <v>227</v>
      </c>
      <c r="C158" t="s">
        <v>188</v>
      </c>
      <c r="D158" t="s">
        <v>721</v>
      </c>
      <c r="E158">
        <f t="shared" si="5"/>
        <v>64</v>
      </c>
      <c r="F158" t="s">
        <v>1890</v>
      </c>
      <c r="G158">
        <v>39.799999999999997</v>
      </c>
      <c r="H158">
        <v>0.75</v>
      </c>
      <c r="K158">
        <v>1958</v>
      </c>
      <c r="M158" t="s">
        <v>2107</v>
      </c>
      <c r="N158" t="s">
        <v>1898</v>
      </c>
    </row>
    <row r="159" spans="1:14">
      <c r="A159" t="str">
        <f t="shared" si="4"/>
        <v>Nußdorf Nußdorf</v>
      </c>
      <c r="B159" t="s">
        <v>227</v>
      </c>
      <c r="C159" t="s">
        <v>188</v>
      </c>
      <c r="D159" t="s">
        <v>721</v>
      </c>
      <c r="E159">
        <f t="shared" si="5"/>
        <v>40</v>
      </c>
      <c r="F159" t="s">
        <v>1801</v>
      </c>
      <c r="G159">
        <v>48</v>
      </c>
      <c r="H159">
        <v>0.8</v>
      </c>
      <c r="K159">
        <v>1982</v>
      </c>
      <c r="M159" t="s">
        <v>2116</v>
      </c>
      <c r="N159" t="s">
        <v>2116</v>
      </c>
    </row>
    <row r="160" spans="1:14">
      <c r="A160" t="str">
        <f t="shared" si="4"/>
        <v>Oberaudorf-Ebbs Oberaudorf-Ebbs</v>
      </c>
      <c r="B160" t="s">
        <v>227</v>
      </c>
      <c r="C160" t="s">
        <v>188</v>
      </c>
      <c r="D160" t="s">
        <v>721</v>
      </c>
      <c r="E160">
        <f t="shared" si="5"/>
        <v>30</v>
      </c>
      <c r="F160" t="s">
        <v>1801</v>
      </c>
      <c r="G160">
        <v>60</v>
      </c>
      <c r="H160">
        <v>0.8</v>
      </c>
      <c r="K160">
        <v>1992</v>
      </c>
      <c r="M160" t="s">
        <v>2121</v>
      </c>
      <c r="N160" t="s">
        <v>2121</v>
      </c>
    </row>
    <row r="161" spans="1:14">
      <c r="A161" t="str">
        <f t="shared" si="4"/>
        <v>Kachlet Kachlet</v>
      </c>
      <c r="B161" t="s">
        <v>227</v>
      </c>
      <c r="C161" t="s">
        <v>188</v>
      </c>
      <c r="D161" t="s">
        <v>721</v>
      </c>
      <c r="E161">
        <f t="shared" si="5"/>
        <v>95</v>
      </c>
      <c r="F161" t="s">
        <v>2147</v>
      </c>
      <c r="G161">
        <v>53.7</v>
      </c>
      <c r="H161">
        <v>0.8</v>
      </c>
      <c r="K161">
        <v>1927</v>
      </c>
      <c r="M161" t="s">
        <v>583</v>
      </c>
      <c r="N161" t="s">
        <v>583</v>
      </c>
    </row>
    <row r="162" spans="1:14">
      <c r="A162" t="str">
        <f t="shared" si="4"/>
        <v>Passau-Ingling Passau-Ingling</v>
      </c>
      <c r="B162" t="s">
        <v>227</v>
      </c>
      <c r="C162" t="s">
        <v>188</v>
      </c>
      <c r="D162" t="s">
        <v>721</v>
      </c>
      <c r="E162">
        <f t="shared" si="5"/>
        <v>57</v>
      </c>
      <c r="F162" t="s">
        <v>1801</v>
      </c>
      <c r="G162">
        <v>86.4</v>
      </c>
      <c r="H162">
        <v>0.8</v>
      </c>
      <c r="K162">
        <v>1965</v>
      </c>
      <c r="M162" t="s">
        <v>2153</v>
      </c>
      <c r="N162" t="s">
        <v>2153</v>
      </c>
    </row>
    <row r="163" spans="1:14">
      <c r="A163" t="str">
        <f t="shared" si="4"/>
        <v>Perach</v>
      </c>
      <c r="B163" t="s">
        <v>227</v>
      </c>
      <c r="C163" t="s">
        <v>188</v>
      </c>
      <c r="D163" t="s">
        <v>721</v>
      </c>
      <c r="E163">
        <f t="shared" si="5"/>
        <v>45</v>
      </c>
      <c r="F163" t="s">
        <v>1882</v>
      </c>
      <c r="G163">
        <v>19.399999999999999</v>
      </c>
      <c r="H163">
        <v>0.8</v>
      </c>
      <c r="K163">
        <v>1977</v>
      </c>
      <c r="M163" t="s">
        <v>2158</v>
      </c>
    </row>
    <row r="164" spans="1:14">
      <c r="A164" t="str">
        <f t="shared" si="4"/>
        <v>Geisling Geisling</v>
      </c>
      <c r="B164" t="s">
        <v>227</v>
      </c>
      <c r="C164" t="s">
        <v>188</v>
      </c>
      <c r="D164" t="s">
        <v>721</v>
      </c>
      <c r="E164">
        <f t="shared" si="5"/>
        <v>37</v>
      </c>
      <c r="F164" t="s">
        <v>2147</v>
      </c>
      <c r="G164">
        <v>25</v>
      </c>
      <c r="H164">
        <v>0.8</v>
      </c>
      <c r="K164">
        <v>1985</v>
      </c>
      <c r="M164" t="s">
        <v>2164</v>
      </c>
      <c r="N164" t="s">
        <v>2164</v>
      </c>
    </row>
    <row r="165" spans="1:14">
      <c r="A165" t="str">
        <f t="shared" si="4"/>
        <v>Rheinkraftwerk Reckingen Reckingen</v>
      </c>
      <c r="B165" t="s">
        <v>227</v>
      </c>
      <c r="C165" t="s">
        <v>188</v>
      </c>
      <c r="D165" t="s">
        <v>721</v>
      </c>
      <c r="E165">
        <f t="shared" si="5"/>
        <v>80</v>
      </c>
      <c r="F165" t="s">
        <v>1214</v>
      </c>
      <c r="G165">
        <v>19</v>
      </c>
      <c r="H165">
        <v>0.8</v>
      </c>
      <c r="K165">
        <v>1942</v>
      </c>
      <c r="M165" t="s">
        <v>2177</v>
      </c>
      <c r="N165" t="s">
        <v>2178</v>
      </c>
    </row>
    <row r="166" spans="1:14">
      <c r="A166" t="str">
        <f t="shared" si="4"/>
        <v>KW Rheinfelden KW Rheinfelden</v>
      </c>
      <c r="B166" t="s">
        <v>227</v>
      </c>
      <c r="C166" t="s">
        <v>188</v>
      </c>
      <c r="D166" t="s">
        <v>721</v>
      </c>
      <c r="E166">
        <f t="shared" si="5"/>
        <v>12</v>
      </c>
      <c r="F166" t="s">
        <v>1928</v>
      </c>
      <c r="G166">
        <v>46.7</v>
      </c>
      <c r="H166">
        <v>0.8</v>
      </c>
      <c r="K166">
        <v>2010</v>
      </c>
      <c r="M166" t="s">
        <v>2185</v>
      </c>
      <c r="N166" t="s">
        <v>2185</v>
      </c>
    </row>
    <row r="167" spans="1:14">
      <c r="A167" t="str">
        <f t="shared" si="4"/>
        <v>Rosenheim</v>
      </c>
      <c r="B167" t="s">
        <v>227</v>
      </c>
      <c r="C167" t="s">
        <v>188</v>
      </c>
      <c r="D167" t="s">
        <v>721</v>
      </c>
      <c r="E167">
        <f t="shared" si="5"/>
        <v>62</v>
      </c>
      <c r="F167" t="s">
        <v>1882</v>
      </c>
      <c r="G167">
        <v>35.1</v>
      </c>
      <c r="H167">
        <v>0.8</v>
      </c>
      <c r="K167">
        <v>1960</v>
      </c>
      <c r="M167" t="s">
        <v>2192</v>
      </c>
    </row>
    <row r="168" spans="1:14">
      <c r="A168" t="str">
        <f t="shared" si="4"/>
        <v>Roßhaupten Roßhaupten</v>
      </c>
      <c r="B168" t="s">
        <v>227</v>
      </c>
      <c r="C168" t="s">
        <v>188</v>
      </c>
      <c r="D168" t="s">
        <v>721</v>
      </c>
      <c r="E168">
        <f t="shared" si="5"/>
        <v>68</v>
      </c>
      <c r="F168" t="s">
        <v>1375</v>
      </c>
      <c r="G168">
        <v>45.5</v>
      </c>
      <c r="H168">
        <v>1</v>
      </c>
      <c r="K168">
        <v>1954</v>
      </c>
      <c r="M168" t="s">
        <v>2199</v>
      </c>
      <c r="N168" t="s">
        <v>2199</v>
      </c>
    </row>
    <row r="169" spans="1:14">
      <c r="A169" t="str">
        <f t="shared" si="4"/>
        <v>Feldkirchen</v>
      </c>
      <c r="B169" t="s">
        <v>227</v>
      </c>
      <c r="C169" t="s">
        <v>188</v>
      </c>
      <c r="D169" t="s">
        <v>721</v>
      </c>
      <c r="E169">
        <f t="shared" si="5"/>
        <v>52</v>
      </c>
      <c r="F169" t="s">
        <v>1882</v>
      </c>
      <c r="G169">
        <v>38.200000000000003</v>
      </c>
      <c r="H169">
        <v>0.8</v>
      </c>
      <c r="K169">
        <v>1970</v>
      </c>
      <c r="M169" t="s">
        <v>2204</v>
      </c>
    </row>
    <row r="170" spans="1:14">
      <c r="A170" t="str">
        <f t="shared" si="4"/>
        <v>Rheinkraftwerk Ryburg-Schwörstadt  Ryburg-Schwörstadt</v>
      </c>
      <c r="B170" t="s">
        <v>227</v>
      </c>
      <c r="C170" t="s">
        <v>188</v>
      </c>
      <c r="D170" t="s">
        <v>721</v>
      </c>
      <c r="E170">
        <f t="shared" si="5"/>
        <v>38</v>
      </c>
      <c r="F170" t="s">
        <v>1214</v>
      </c>
      <c r="G170">
        <v>30</v>
      </c>
      <c r="H170">
        <v>0.8</v>
      </c>
      <c r="K170">
        <v>1930</v>
      </c>
      <c r="L170">
        <v>1984</v>
      </c>
      <c r="M170" t="s">
        <v>2210</v>
      </c>
      <c r="N170" t="s">
        <v>2211</v>
      </c>
    </row>
    <row r="171" spans="1:14">
      <c r="A171" t="str">
        <f t="shared" si="4"/>
        <v>Detzem</v>
      </c>
      <c r="B171" t="s">
        <v>227</v>
      </c>
      <c r="C171" t="s">
        <v>188</v>
      </c>
      <c r="D171" t="s">
        <v>721</v>
      </c>
      <c r="E171">
        <f t="shared" si="5"/>
        <v>60</v>
      </c>
      <c r="F171" t="s">
        <v>903</v>
      </c>
      <c r="G171">
        <v>24</v>
      </c>
      <c r="H171">
        <v>0.8</v>
      </c>
      <c r="K171">
        <v>1962</v>
      </c>
      <c r="M171" t="s">
        <v>2218</v>
      </c>
    </row>
    <row r="172" spans="1:14">
      <c r="A172" t="str">
        <f t="shared" si="4"/>
        <v>Bleiloch PSS A</v>
      </c>
      <c r="B172" t="s">
        <v>227</v>
      </c>
      <c r="C172" t="s">
        <v>188</v>
      </c>
      <c r="D172" t="s">
        <v>721</v>
      </c>
      <c r="E172">
        <f t="shared" si="5"/>
        <v>90</v>
      </c>
      <c r="F172" t="s">
        <v>1890</v>
      </c>
      <c r="G172">
        <v>79.8</v>
      </c>
      <c r="H172">
        <v>0.75</v>
      </c>
      <c r="K172">
        <v>1932</v>
      </c>
      <c r="M172" t="s">
        <v>588</v>
      </c>
      <c r="N172" t="s">
        <v>1888</v>
      </c>
    </row>
    <row r="173" spans="1:14">
      <c r="A173" t="str">
        <f t="shared" si="4"/>
        <v>Teufelsbruck</v>
      </c>
      <c r="B173" t="s">
        <v>227</v>
      </c>
      <c r="C173" t="s">
        <v>188</v>
      </c>
      <c r="D173" t="s">
        <v>721</v>
      </c>
      <c r="E173">
        <f t="shared" si="5"/>
        <v>84</v>
      </c>
      <c r="F173" t="s">
        <v>1882</v>
      </c>
      <c r="G173">
        <v>25</v>
      </c>
      <c r="H173">
        <v>0.8</v>
      </c>
      <c r="K173">
        <v>1938</v>
      </c>
      <c r="M173" t="s">
        <v>2236</v>
      </c>
    </row>
    <row r="174" spans="1:14">
      <c r="A174" t="str">
        <f t="shared" si="4"/>
        <v>Stammham</v>
      </c>
      <c r="B174" t="s">
        <v>227</v>
      </c>
      <c r="C174" t="s">
        <v>188</v>
      </c>
      <c r="D174" t="s">
        <v>721</v>
      </c>
      <c r="E174">
        <f t="shared" si="5"/>
        <v>67</v>
      </c>
      <c r="F174" t="s">
        <v>1882</v>
      </c>
      <c r="G174">
        <v>23.2</v>
      </c>
      <c r="H174">
        <v>0.8</v>
      </c>
      <c r="K174">
        <v>1955</v>
      </c>
      <c r="M174" t="s">
        <v>2248</v>
      </c>
    </row>
    <row r="175" spans="1:14">
      <c r="A175" t="str">
        <f t="shared" ref="A175:A237" si="6">IF(N175="",M175,_xlfn.CONCAT(M175," ",N175))</f>
        <v>Straubing Straubing</v>
      </c>
      <c r="B175" t="s">
        <v>227</v>
      </c>
      <c r="C175" t="s">
        <v>188</v>
      </c>
      <c r="D175" t="s">
        <v>721</v>
      </c>
      <c r="E175">
        <f t="shared" ref="E175:E237" si="7">2022-MAX(K175,L175)</f>
        <v>28</v>
      </c>
      <c r="F175" t="s">
        <v>2147</v>
      </c>
      <c r="G175">
        <v>21.5</v>
      </c>
      <c r="H175">
        <v>0.8</v>
      </c>
      <c r="K175">
        <v>1994</v>
      </c>
      <c r="M175" t="s">
        <v>2254</v>
      </c>
      <c r="N175" t="s">
        <v>2254</v>
      </c>
    </row>
    <row r="176" spans="1:14">
      <c r="A176" t="str">
        <f t="shared" si="6"/>
        <v>Kraftwerksgruppe Pfreimd PSKW Tanzmühle</v>
      </c>
      <c r="B176" t="s">
        <v>227</v>
      </c>
      <c r="C176" t="s">
        <v>188</v>
      </c>
      <c r="D176" t="s">
        <v>721</v>
      </c>
      <c r="E176">
        <f t="shared" si="7"/>
        <v>64</v>
      </c>
      <c r="F176" t="s">
        <v>1140</v>
      </c>
      <c r="G176">
        <v>28</v>
      </c>
      <c r="H176">
        <v>0.75</v>
      </c>
      <c r="K176">
        <v>1958</v>
      </c>
      <c r="M176" t="s">
        <v>591</v>
      </c>
      <c r="N176" t="s">
        <v>2259</v>
      </c>
    </row>
    <row r="177" spans="1:14">
      <c r="A177" t="str">
        <f t="shared" si="6"/>
        <v>Kraftwerksgruppe Pfreimd LWKW Tanzmühle</v>
      </c>
      <c r="B177" t="s">
        <v>227</v>
      </c>
      <c r="C177" t="s">
        <v>188</v>
      </c>
      <c r="D177" t="s">
        <v>721</v>
      </c>
      <c r="E177">
        <f t="shared" si="7"/>
        <v>67</v>
      </c>
      <c r="F177" t="s">
        <v>1140</v>
      </c>
      <c r="G177">
        <v>3.3</v>
      </c>
      <c r="H177">
        <v>0.8</v>
      </c>
      <c r="K177">
        <v>1955</v>
      </c>
      <c r="M177" t="s">
        <v>591</v>
      </c>
      <c r="N177" t="s">
        <v>2266</v>
      </c>
    </row>
    <row r="178" spans="1:14">
      <c r="A178" t="str">
        <f t="shared" si="6"/>
        <v>Kraftwerksgruppe Pfreimd LWKW Trausnitz</v>
      </c>
      <c r="B178" t="s">
        <v>227</v>
      </c>
      <c r="C178" t="s">
        <v>188</v>
      </c>
      <c r="D178" t="s">
        <v>721</v>
      </c>
      <c r="E178">
        <f t="shared" si="7"/>
        <v>70</v>
      </c>
      <c r="F178" t="s">
        <v>1140</v>
      </c>
      <c r="G178">
        <v>1.8</v>
      </c>
      <c r="H178">
        <v>0.8</v>
      </c>
      <c r="K178">
        <v>1952</v>
      </c>
      <c r="M178" t="s">
        <v>591</v>
      </c>
      <c r="N178" t="s">
        <v>2270</v>
      </c>
    </row>
    <row r="179" spans="1:14">
      <c r="A179" t="str">
        <f t="shared" si="6"/>
        <v>Töging</v>
      </c>
      <c r="B179" t="s">
        <v>227</v>
      </c>
      <c r="C179" t="s">
        <v>188</v>
      </c>
      <c r="D179" t="s">
        <v>721</v>
      </c>
      <c r="E179">
        <f t="shared" si="7"/>
        <v>98</v>
      </c>
      <c r="F179" t="s">
        <v>1882</v>
      </c>
      <c r="G179">
        <v>85.3</v>
      </c>
      <c r="H179">
        <v>0.8</v>
      </c>
      <c r="K179">
        <v>1924</v>
      </c>
      <c r="M179" t="s">
        <v>2274</v>
      </c>
    </row>
    <row r="180" spans="1:14">
      <c r="A180" t="str">
        <f t="shared" si="6"/>
        <v>Kraftwerksgruppe Pfreimd PSKW Reisach</v>
      </c>
      <c r="B180" t="s">
        <v>227</v>
      </c>
      <c r="C180" t="s">
        <v>188</v>
      </c>
      <c r="D180" t="s">
        <v>721</v>
      </c>
      <c r="E180">
        <f t="shared" si="7"/>
        <v>67</v>
      </c>
      <c r="F180" t="s">
        <v>1140</v>
      </c>
      <c r="G180">
        <v>99</v>
      </c>
      <c r="H180">
        <v>0.75</v>
      </c>
      <c r="K180">
        <v>1955</v>
      </c>
      <c r="M180" t="s">
        <v>591</v>
      </c>
      <c r="N180" t="s">
        <v>2280</v>
      </c>
    </row>
    <row r="181" spans="1:14">
      <c r="A181" t="str">
        <f t="shared" si="6"/>
        <v>Leitzach 1 1</v>
      </c>
      <c r="B181" t="s">
        <v>227</v>
      </c>
      <c r="C181" t="s">
        <v>188</v>
      </c>
      <c r="D181" t="s">
        <v>721</v>
      </c>
      <c r="E181">
        <f t="shared" si="7"/>
        <v>39</v>
      </c>
      <c r="F181" t="s">
        <v>2291</v>
      </c>
      <c r="G181">
        <v>48</v>
      </c>
      <c r="H181">
        <v>0.75</v>
      </c>
      <c r="K181">
        <v>1983</v>
      </c>
      <c r="M181" t="s">
        <v>2290</v>
      </c>
      <c r="N181" t="s">
        <v>1683</v>
      </c>
    </row>
    <row r="182" spans="1:14">
      <c r="A182" t="str">
        <f t="shared" si="6"/>
        <v>Leitzach 2 2</v>
      </c>
      <c r="B182" t="s">
        <v>227</v>
      </c>
      <c r="C182" t="s">
        <v>188</v>
      </c>
      <c r="D182" t="s">
        <v>721</v>
      </c>
      <c r="E182">
        <f t="shared" si="7"/>
        <v>62</v>
      </c>
      <c r="F182" t="s">
        <v>2291</v>
      </c>
      <c r="G182">
        <v>44</v>
      </c>
      <c r="H182">
        <v>0.75</v>
      </c>
      <c r="K182">
        <v>1960</v>
      </c>
      <c r="M182" t="s">
        <v>2297</v>
      </c>
      <c r="N182" t="s">
        <v>1643</v>
      </c>
    </row>
    <row r="183" spans="1:14">
      <c r="A183" t="str">
        <f t="shared" si="6"/>
        <v>Vohburg entfällt</v>
      </c>
      <c r="B183" t="s">
        <v>227</v>
      </c>
      <c r="C183" t="s">
        <v>188</v>
      </c>
      <c r="D183" t="s">
        <v>721</v>
      </c>
      <c r="E183">
        <f t="shared" si="7"/>
        <v>30</v>
      </c>
      <c r="F183" t="s">
        <v>1828</v>
      </c>
      <c r="G183">
        <v>23.3</v>
      </c>
      <c r="H183">
        <v>0.8</v>
      </c>
      <c r="K183">
        <v>1992</v>
      </c>
      <c r="M183" t="s">
        <v>2360</v>
      </c>
      <c r="N183" t="s">
        <v>1827</v>
      </c>
    </row>
    <row r="184" spans="1:14">
      <c r="A184" t="str">
        <f t="shared" si="6"/>
        <v>Kraftwerk Waldshut Waldshut</v>
      </c>
      <c r="B184" t="s">
        <v>227</v>
      </c>
      <c r="C184" t="s">
        <v>188</v>
      </c>
      <c r="D184" t="s">
        <v>721</v>
      </c>
      <c r="E184">
        <f t="shared" si="7"/>
        <v>71</v>
      </c>
      <c r="F184" t="s">
        <v>1817</v>
      </c>
      <c r="G184">
        <v>150</v>
      </c>
      <c r="H184">
        <v>0.75</v>
      </c>
      <c r="K184">
        <v>1951</v>
      </c>
      <c r="M184" t="s">
        <v>607</v>
      </c>
      <c r="N184" t="s">
        <v>2364</v>
      </c>
    </row>
    <row r="185" spans="1:14">
      <c r="A185" t="str">
        <f t="shared" si="6"/>
        <v>Uppenborn 1 1</v>
      </c>
      <c r="B185" t="s">
        <v>227</v>
      </c>
      <c r="C185" t="s">
        <v>188</v>
      </c>
      <c r="D185" t="s">
        <v>721</v>
      </c>
      <c r="E185">
        <f t="shared" si="7"/>
        <v>92</v>
      </c>
      <c r="F185" t="s">
        <v>2291</v>
      </c>
      <c r="G185">
        <v>25</v>
      </c>
      <c r="H185">
        <v>0.8</v>
      </c>
      <c r="K185">
        <v>1930</v>
      </c>
      <c r="M185" t="s">
        <v>2372</v>
      </c>
      <c r="N185" t="s">
        <v>1683</v>
      </c>
    </row>
    <row r="186" spans="1:14">
      <c r="A186" t="str">
        <f t="shared" si="6"/>
        <v>Wasserburg</v>
      </c>
      <c r="B186" t="s">
        <v>227</v>
      </c>
      <c r="C186" t="s">
        <v>188</v>
      </c>
      <c r="D186" t="s">
        <v>721</v>
      </c>
      <c r="E186">
        <f t="shared" si="7"/>
        <v>84</v>
      </c>
      <c r="F186" t="s">
        <v>1882</v>
      </c>
      <c r="G186">
        <v>24.1</v>
      </c>
      <c r="H186">
        <v>0.8</v>
      </c>
      <c r="K186">
        <v>1938</v>
      </c>
      <c r="M186" t="s">
        <v>2377</v>
      </c>
    </row>
    <row r="187" spans="1:14">
      <c r="A187" t="str">
        <f t="shared" si="6"/>
        <v>Wehr Wehr</v>
      </c>
      <c r="B187" t="s">
        <v>227</v>
      </c>
      <c r="C187" t="s">
        <v>188</v>
      </c>
      <c r="D187" t="s">
        <v>721</v>
      </c>
      <c r="E187">
        <f t="shared" si="7"/>
        <v>47</v>
      </c>
      <c r="F187" t="s">
        <v>1817</v>
      </c>
      <c r="G187">
        <v>910</v>
      </c>
      <c r="H187">
        <v>0.75</v>
      </c>
      <c r="K187">
        <v>1975</v>
      </c>
      <c r="M187" t="s">
        <v>618</v>
      </c>
      <c r="N187" t="s">
        <v>618</v>
      </c>
    </row>
    <row r="188" spans="1:14">
      <c r="A188" t="str">
        <f t="shared" si="6"/>
        <v>Wendefurth PSS A</v>
      </c>
      <c r="B188" t="s">
        <v>227</v>
      </c>
      <c r="C188" t="s">
        <v>188</v>
      </c>
      <c r="D188" t="s">
        <v>721</v>
      </c>
      <c r="E188">
        <f t="shared" si="7"/>
        <v>55</v>
      </c>
      <c r="F188" t="s">
        <v>1890</v>
      </c>
      <c r="G188">
        <v>79.7</v>
      </c>
      <c r="H188">
        <v>0.75</v>
      </c>
      <c r="K188">
        <v>1967</v>
      </c>
      <c r="M188" t="s">
        <v>587</v>
      </c>
      <c r="N188" t="s">
        <v>1888</v>
      </c>
    </row>
    <row r="189" spans="1:14">
      <c r="A189" t="str">
        <f t="shared" si="6"/>
        <v>Wintrich</v>
      </c>
      <c r="B189" t="s">
        <v>227</v>
      </c>
      <c r="C189" t="s">
        <v>188</v>
      </c>
      <c r="D189" t="s">
        <v>721</v>
      </c>
      <c r="E189">
        <f t="shared" si="7"/>
        <v>57</v>
      </c>
      <c r="F189" t="s">
        <v>903</v>
      </c>
      <c r="G189">
        <v>20</v>
      </c>
      <c r="H189">
        <v>0.8</v>
      </c>
      <c r="K189">
        <v>1965</v>
      </c>
      <c r="M189" t="s">
        <v>2398</v>
      </c>
    </row>
    <row r="190" spans="1:14">
      <c r="A190" t="str">
        <f t="shared" si="6"/>
        <v>Witznau Witznau</v>
      </c>
      <c r="B190" t="s">
        <v>227</v>
      </c>
      <c r="C190" t="s">
        <v>188</v>
      </c>
      <c r="D190" t="s">
        <v>721</v>
      </c>
      <c r="E190">
        <f t="shared" si="7"/>
        <v>79</v>
      </c>
      <c r="F190" t="s">
        <v>1817</v>
      </c>
      <c r="G190">
        <v>220</v>
      </c>
      <c r="H190">
        <v>0.75</v>
      </c>
      <c r="K190">
        <v>1943</v>
      </c>
      <c r="M190" t="s">
        <v>614</v>
      </c>
      <c r="N190" t="s">
        <v>614</v>
      </c>
    </row>
    <row r="191" spans="1:14">
      <c r="A191" t="str">
        <f t="shared" si="6"/>
        <v>Weserkraftwerk Bremen WKB</v>
      </c>
      <c r="B191" t="s">
        <v>227</v>
      </c>
      <c r="C191" t="s">
        <v>188</v>
      </c>
      <c r="D191" t="s">
        <v>721</v>
      </c>
      <c r="E191">
        <f t="shared" si="7"/>
        <v>11</v>
      </c>
      <c r="F191" t="s">
        <v>2410</v>
      </c>
      <c r="G191">
        <v>9.9</v>
      </c>
      <c r="H191">
        <v>0.8</v>
      </c>
      <c r="K191">
        <v>2011</v>
      </c>
      <c r="M191" t="s">
        <v>2408</v>
      </c>
      <c r="N191" t="s">
        <v>2409</v>
      </c>
    </row>
    <row r="192" spans="1:14">
      <c r="A192" t="str">
        <f t="shared" si="6"/>
        <v>Bigge</v>
      </c>
      <c r="B192" t="s">
        <v>227</v>
      </c>
      <c r="C192" t="s">
        <v>188</v>
      </c>
      <c r="D192" t="s">
        <v>721</v>
      </c>
      <c r="E192">
        <f t="shared" si="7"/>
        <v>57</v>
      </c>
      <c r="F192" t="s">
        <v>2415</v>
      </c>
      <c r="G192">
        <v>15</v>
      </c>
      <c r="H192">
        <v>1</v>
      </c>
      <c r="K192">
        <v>1965</v>
      </c>
      <c r="M192" t="s">
        <v>2414</v>
      </c>
    </row>
    <row r="193" spans="1:14">
      <c r="A193" t="str">
        <f t="shared" si="6"/>
        <v>Dessau Dessau</v>
      </c>
      <c r="B193" t="s">
        <v>227</v>
      </c>
      <c r="C193" t="s">
        <v>188</v>
      </c>
      <c r="D193" t="s">
        <v>721</v>
      </c>
      <c r="E193">
        <f t="shared" si="7"/>
        <v>55</v>
      </c>
      <c r="F193" t="s">
        <v>1375</v>
      </c>
      <c r="G193">
        <v>10.3</v>
      </c>
      <c r="H193">
        <v>0.8</v>
      </c>
      <c r="K193">
        <v>1967</v>
      </c>
      <c r="M193" t="s">
        <v>2423</v>
      </c>
      <c r="N193" t="s">
        <v>2423</v>
      </c>
    </row>
    <row r="194" spans="1:14">
      <c r="A194" t="str">
        <f t="shared" si="6"/>
        <v>Dettingen Dettingen</v>
      </c>
      <c r="B194" t="s">
        <v>227</v>
      </c>
      <c r="C194" t="s">
        <v>188</v>
      </c>
      <c r="D194" t="s">
        <v>721</v>
      </c>
      <c r="E194">
        <f t="shared" si="7"/>
        <v>95</v>
      </c>
      <c r="F194" t="s">
        <v>2428</v>
      </c>
      <c r="G194">
        <v>11</v>
      </c>
      <c r="H194">
        <v>0.8</v>
      </c>
      <c r="K194">
        <v>1927</v>
      </c>
      <c r="M194" t="s">
        <v>2427</v>
      </c>
      <c r="N194" t="s">
        <v>2427</v>
      </c>
    </row>
    <row r="195" spans="1:14">
      <c r="A195" t="str">
        <f t="shared" si="6"/>
        <v>Dingolfing Dingolfing</v>
      </c>
      <c r="B195" t="s">
        <v>227</v>
      </c>
      <c r="C195" t="s">
        <v>188</v>
      </c>
      <c r="D195" t="s">
        <v>721</v>
      </c>
      <c r="E195">
        <f t="shared" si="7"/>
        <v>65</v>
      </c>
      <c r="F195" t="s">
        <v>1375</v>
      </c>
      <c r="G195">
        <v>15</v>
      </c>
      <c r="H195">
        <v>0.8</v>
      </c>
      <c r="K195">
        <v>1957</v>
      </c>
      <c r="M195" t="s">
        <v>2432</v>
      </c>
      <c r="N195" t="s">
        <v>2432</v>
      </c>
    </row>
    <row r="196" spans="1:14">
      <c r="A196" t="str">
        <f t="shared" si="6"/>
        <v>Eitting Eitting</v>
      </c>
      <c r="B196" t="s">
        <v>227</v>
      </c>
      <c r="C196" t="s">
        <v>188</v>
      </c>
      <c r="D196" t="s">
        <v>721</v>
      </c>
      <c r="E196">
        <f t="shared" si="7"/>
        <v>97</v>
      </c>
      <c r="F196" t="s">
        <v>1375</v>
      </c>
      <c r="G196">
        <v>26</v>
      </c>
      <c r="H196">
        <v>0.8</v>
      </c>
      <c r="K196">
        <v>1925</v>
      </c>
      <c r="M196" t="s">
        <v>2436</v>
      </c>
      <c r="N196" t="s">
        <v>2436</v>
      </c>
    </row>
    <row r="197" spans="1:14">
      <c r="A197" t="str">
        <f t="shared" si="6"/>
        <v>Fankel</v>
      </c>
      <c r="B197" t="s">
        <v>227</v>
      </c>
      <c r="C197" t="s">
        <v>188</v>
      </c>
      <c r="D197" t="s">
        <v>721</v>
      </c>
      <c r="E197">
        <f t="shared" si="7"/>
        <v>59</v>
      </c>
      <c r="F197" t="s">
        <v>903</v>
      </c>
      <c r="G197">
        <v>16.399999999999999</v>
      </c>
      <c r="H197">
        <v>0.8</v>
      </c>
      <c r="K197">
        <v>1963</v>
      </c>
      <c r="M197" t="s">
        <v>2441</v>
      </c>
    </row>
    <row r="198" spans="1:14">
      <c r="A198" t="str">
        <f t="shared" si="6"/>
        <v>Ellgau</v>
      </c>
      <c r="B198" t="s">
        <v>227</v>
      </c>
      <c r="C198" t="s">
        <v>188</v>
      </c>
      <c r="D198" t="s">
        <v>721</v>
      </c>
      <c r="E198">
        <f t="shared" si="7"/>
        <v>70</v>
      </c>
      <c r="F198" t="s">
        <v>2447</v>
      </c>
      <c r="G198">
        <v>9.6999999999999993</v>
      </c>
      <c r="H198">
        <v>0.8</v>
      </c>
      <c r="K198">
        <v>1952</v>
      </c>
      <c r="M198" t="s">
        <v>2446</v>
      </c>
    </row>
    <row r="199" spans="1:14">
      <c r="A199" t="str">
        <f t="shared" si="6"/>
        <v>Enkirch</v>
      </c>
      <c r="B199" t="s">
        <v>227</v>
      </c>
      <c r="C199" t="s">
        <v>188</v>
      </c>
      <c r="D199" t="s">
        <v>721</v>
      </c>
      <c r="E199">
        <f t="shared" si="7"/>
        <v>56</v>
      </c>
      <c r="F199" t="s">
        <v>903</v>
      </c>
      <c r="G199">
        <v>18.399999999999999</v>
      </c>
      <c r="H199">
        <v>0.8</v>
      </c>
      <c r="K199">
        <v>1966</v>
      </c>
      <c r="M199" t="s">
        <v>2452</v>
      </c>
    </row>
    <row r="200" spans="1:14">
      <c r="A200" t="str">
        <f t="shared" si="6"/>
        <v>Altheim Altheim</v>
      </c>
      <c r="B200" t="s">
        <v>227</v>
      </c>
      <c r="C200" t="s">
        <v>188</v>
      </c>
      <c r="D200" t="s">
        <v>721</v>
      </c>
      <c r="E200">
        <f t="shared" si="7"/>
        <v>71</v>
      </c>
      <c r="F200" t="s">
        <v>1375</v>
      </c>
      <c r="G200">
        <v>17.8</v>
      </c>
      <c r="H200">
        <v>0.8</v>
      </c>
      <c r="K200">
        <v>1951</v>
      </c>
      <c r="M200" t="s">
        <v>2455</v>
      </c>
      <c r="N200" t="s">
        <v>2455</v>
      </c>
    </row>
    <row r="201" spans="1:14">
      <c r="A201" t="str">
        <f t="shared" si="6"/>
        <v>Serrig</v>
      </c>
      <c r="B201" t="s">
        <v>227</v>
      </c>
      <c r="C201" t="s">
        <v>188</v>
      </c>
      <c r="D201" t="s">
        <v>721</v>
      </c>
      <c r="E201">
        <f t="shared" si="7"/>
        <v>37</v>
      </c>
      <c r="F201" t="s">
        <v>903</v>
      </c>
      <c r="G201">
        <v>12.1</v>
      </c>
      <c r="H201">
        <v>0.8</v>
      </c>
      <c r="K201">
        <v>1985</v>
      </c>
      <c r="M201" t="s">
        <v>2461</v>
      </c>
    </row>
    <row r="202" spans="1:14">
      <c r="A202" t="str">
        <f t="shared" si="6"/>
        <v>Schwammenauel</v>
      </c>
      <c r="B202" t="s">
        <v>227</v>
      </c>
      <c r="C202" t="s">
        <v>188</v>
      </c>
      <c r="D202" t="s">
        <v>721</v>
      </c>
      <c r="E202">
        <f t="shared" si="7"/>
        <v>84</v>
      </c>
      <c r="F202" t="s">
        <v>903</v>
      </c>
      <c r="G202">
        <v>14</v>
      </c>
      <c r="H202">
        <v>0.8</v>
      </c>
      <c r="K202">
        <v>1938</v>
      </c>
      <c r="M202" t="s">
        <v>2465</v>
      </c>
    </row>
    <row r="203" spans="1:14">
      <c r="A203" t="str">
        <f t="shared" si="6"/>
        <v>Heimbach</v>
      </c>
      <c r="B203" t="s">
        <v>227</v>
      </c>
      <c r="C203" t="s">
        <v>188</v>
      </c>
      <c r="D203" t="s">
        <v>721</v>
      </c>
      <c r="E203">
        <f t="shared" si="7"/>
        <v>117</v>
      </c>
      <c r="F203" t="s">
        <v>903</v>
      </c>
      <c r="G203">
        <v>16</v>
      </c>
      <c r="H203">
        <v>0.8</v>
      </c>
      <c r="K203">
        <v>1905</v>
      </c>
      <c r="M203" t="s">
        <v>2467</v>
      </c>
    </row>
    <row r="204" spans="1:14">
      <c r="A204" t="str">
        <f t="shared" si="6"/>
        <v>Höchstädt</v>
      </c>
      <c r="B204" t="s">
        <v>227</v>
      </c>
      <c r="C204" t="s">
        <v>188</v>
      </c>
      <c r="D204" t="s">
        <v>721</v>
      </c>
      <c r="E204">
        <f t="shared" si="7"/>
        <v>40</v>
      </c>
      <c r="F204" t="s">
        <v>2447</v>
      </c>
      <c r="G204">
        <v>10</v>
      </c>
      <c r="H204">
        <v>0.8</v>
      </c>
      <c r="K204">
        <v>1982</v>
      </c>
      <c r="M204" t="s">
        <v>2472</v>
      </c>
    </row>
    <row r="205" spans="1:14">
      <c r="A205" t="str">
        <f t="shared" si="6"/>
        <v>Ingolstadt entfällt</v>
      </c>
      <c r="B205" t="s">
        <v>227</v>
      </c>
      <c r="C205" t="s">
        <v>188</v>
      </c>
      <c r="D205" t="s">
        <v>721</v>
      </c>
      <c r="E205">
        <f t="shared" si="7"/>
        <v>51</v>
      </c>
      <c r="F205" t="s">
        <v>1828</v>
      </c>
      <c r="G205">
        <v>19.8</v>
      </c>
      <c r="H205">
        <v>0.8</v>
      </c>
      <c r="K205">
        <v>1971</v>
      </c>
      <c r="M205" t="s">
        <v>639</v>
      </c>
      <c r="N205" t="s">
        <v>1827</v>
      </c>
    </row>
    <row r="206" spans="1:14">
      <c r="A206" t="str">
        <f t="shared" si="6"/>
        <v>Kaufering Kaufering</v>
      </c>
      <c r="B206" t="s">
        <v>227</v>
      </c>
      <c r="C206" t="s">
        <v>188</v>
      </c>
      <c r="D206" t="s">
        <v>721</v>
      </c>
      <c r="E206">
        <f t="shared" si="7"/>
        <v>47</v>
      </c>
      <c r="F206" t="s">
        <v>1375</v>
      </c>
      <c r="G206">
        <v>16.7</v>
      </c>
      <c r="H206">
        <v>0.8</v>
      </c>
      <c r="K206">
        <v>1975</v>
      </c>
      <c r="M206" t="s">
        <v>2481</v>
      </c>
      <c r="N206" t="s">
        <v>2481</v>
      </c>
    </row>
    <row r="207" spans="1:14">
      <c r="A207" t="str">
        <f t="shared" si="6"/>
        <v>Unteropfingen Unteropfingen</v>
      </c>
      <c r="B207" t="s">
        <v>227</v>
      </c>
      <c r="C207" t="s">
        <v>188</v>
      </c>
      <c r="D207" t="s">
        <v>721</v>
      </c>
      <c r="E207">
        <f t="shared" si="7"/>
        <v>98</v>
      </c>
      <c r="F207" t="s">
        <v>1214</v>
      </c>
      <c r="G207">
        <v>14.5</v>
      </c>
      <c r="H207">
        <v>0.8</v>
      </c>
      <c r="K207">
        <v>1924</v>
      </c>
      <c r="M207" t="s">
        <v>2486</v>
      </c>
      <c r="N207" t="s">
        <v>2486</v>
      </c>
    </row>
    <row r="208" spans="1:14">
      <c r="A208" t="str">
        <f t="shared" si="6"/>
        <v>Koblenz</v>
      </c>
      <c r="B208" t="s">
        <v>227</v>
      </c>
      <c r="C208" t="s">
        <v>188</v>
      </c>
      <c r="D208" t="s">
        <v>721</v>
      </c>
      <c r="E208">
        <f t="shared" si="7"/>
        <v>71</v>
      </c>
      <c r="F208" t="s">
        <v>903</v>
      </c>
      <c r="G208">
        <v>16</v>
      </c>
      <c r="H208">
        <v>0.8</v>
      </c>
      <c r="K208">
        <v>1951</v>
      </c>
      <c r="M208" t="s">
        <v>2490</v>
      </c>
    </row>
    <row r="209" spans="1:14">
      <c r="A209" t="str">
        <f t="shared" si="6"/>
        <v>Faimingen entfällt</v>
      </c>
      <c r="B209" t="s">
        <v>227</v>
      </c>
      <c r="C209" t="s">
        <v>188</v>
      </c>
      <c r="D209" t="s">
        <v>721</v>
      </c>
      <c r="E209">
        <f t="shared" si="7"/>
        <v>57</v>
      </c>
      <c r="F209" t="s">
        <v>2496</v>
      </c>
      <c r="G209">
        <v>10.1</v>
      </c>
      <c r="H209">
        <v>0.8</v>
      </c>
      <c r="K209">
        <v>1965</v>
      </c>
      <c r="M209" t="s">
        <v>2495</v>
      </c>
      <c r="N209" t="s">
        <v>1827</v>
      </c>
    </row>
    <row r="210" spans="1:14">
      <c r="A210" t="str">
        <f t="shared" si="6"/>
        <v>Urspring Urspring</v>
      </c>
      <c r="B210" t="s">
        <v>227</v>
      </c>
      <c r="C210" t="s">
        <v>188</v>
      </c>
      <c r="D210" t="s">
        <v>721</v>
      </c>
      <c r="E210">
        <f t="shared" si="7"/>
        <v>56</v>
      </c>
      <c r="F210" t="s">
        <v>1375</v>
      </c>
      <c r="G210">
        <v>10.1</v>
      </c>
      <c r="H210">
        <v>0.8</v>
      </c>
      <c r="K210">
        <v>1966</v>
      </c>
      <c r="M210" t="s">
        <v>2500</v>
      </c>
      <c r="N210" t="s">
        <v>2500</v>
      </c>
    </row>
    <row r="211" spans="1:14">
      <c r="A211" t="str">
        <f t="shared" si="6"/>
        <v>Prem Prem</v>
      </c>
      <c r="B211" t="s">
        <v>227</v>
      </c>
      <c r="C211" t="s">
        <v>188</v>
      </c>
      <c r="D211" t="s">
        <v>721</v>
      </c>
      <c r="E211">
        <f t="shared" si="7"/>
        <v>51</v>
      </c>
      <c r="F211" t="s">
        <v>1375</v>
      </c>
      <c r="G211">
        <v>19.2</v>
      </c>
      <c r="H211">
        <v>0.8</v>
      </c>
      <c r="K211">
        <v>1971</v>
      </c>
      <c r="M211" t="s">
        <v>2505</v>
      </c>
      <c r="N211" t="s">
        <v>2505</v>
      </c>
    </row>
    <row r="212" spans="1:14">
      <c r="A212" t="str">
        <f t="shared" si="6"/>
        <v>Meitingen</v>
      </c>
      <c r="B212" t="s">
        <v>227</v>
      </c>
      <c r="C212" t="s">
        <v>188</v>
      </c>
      <c r="D212" t="s">
        <v>721</v>
      </c>
      <c r="E212">
        <f t="shared" si="7"/>
        <v>100</v>
      </c>
      <c r="F212" t="s">
        <v>2447</v>
      </c>
      <c r="G212">
        <v>11.3</v>
      </c>
      <c r="H212">
        <v>0.8</v>
      </c>
      <c r="K212">
        <v>1922</v>
      </c>
      <c r="M212" t="s">
        <v>2508</v>
      </c>
    </row>
    <row r="213" spans="1:14">
      <c r="A213" t="str">
        <f t="shared" si="6"/>
        <v>Merching Merching</v>
      </c>
      <c r="B213" t="s">
        <v>227</v>
      </c>
      <c r="C213" t="s">
        <v>188</v>
      </c>
      <c r="D213" t="s">
        <v>721</v>
      </c>
      <c r="E213">
        <f t="shared" si="7"/>
        <v>44</v>
      </c>
      <c r="F213" t="s">
        <v>1375</v>
      </c>
      <c r="G213">
        <v>12</v>
      </c>
      <c r="H213">
        <v>0.8</v>
      </c>
      <c r="K213">
        <v>1978</v>
      </c>
      <c r="M213" t="s">
        <v>2513</v>
      </c>
      <c r="N213" t="s">
        <v>2513</v>
      </c>
    </row>
    <row r="214" spans="1:14">
      <c r="A214" t="str">
        <f t="shared" si="6"/>
        <v>Pfrombach Pfrombach</v>
      </c>
      <c r="B214" t="s">
        <v>227</v>
      </c>
      <c r="C214" t="s">
        <v>188</v>
      </c>
      <c r="D214" t="s">
        <v>721</v>
      </c>
      <c r="E214">
        <f t="shared" si="7"/>
        <v>93</v>
      </c>
      <c r="F214" t="s">
        <v>1375</v>
      </c>
      <c r="G214">
        <v>22.3</v>
      </c>
      <c r="H214">
        <v>0.8</v>
      </c>
      <c r="K214">
        <v>1929</v>
      </c>
      <c r="M214" t="s">
        <v>2517</v>
      </c>
      <c r="N214" t="s">
        <v>2517</v>
      </c>
    </row>
    <row r="215" spans="1:14">
      <c r="A215" t="str">
        <f t="shared" si="6"/>
        <v>Müden</v>
      </c>
      <c r="B215" t="s">
        <v>227</v>
      </c>
      <c r="C215" t="s">
        <v>188</v>
      </c>
      <c r="D215" t="s">
        <v>721</v>
      </c>
      <c r="E215">
        <f t="shared" si="7"/>
        <v>57</v>
      </c>
      <c r="F215" t="s">
        <v>903</v>
      </c>
      <c r="G215">
        <v>16.399999999999999</v>
      </c>
      <c r="H215">
        <v>0.8</v>
      </c>
      <c r="K215">
        <v>1965</v>
      </c>
      <c r="M215" t="s">
        <v>2522</v>
      </c>
    </row>
    <row r="216" spans="1:14">
      <c r="A216" t="str">
        <f t="shared" si="6"/>
        <v>Neef</v>
      </c>
      <c r="B216" t="s">
        <v>227</v>
      </c>
      <c r="C216" t="s">
        <v>188</v>
      </c>
      <c r="D216" t="s">
        <v>721</v>
      </c>
      <c r="E216">
        <f t="shared" si="7"/>
        <v>56</v>
      </c>
      <c r="F216" t="s">
        <v>903</v>
      </c>
      <c r="G216">
        <v>16.399999999999999</v>
      </c>
      <c r="H216">
        <v>0.8</v>
      </c>
      <c r="K216">
        <v>1966</v>
      </c>
      <c r="M216" t="s">
        <v>2525</v>
      </c>
    </row>
    <row r="217" spans="1:14">
      <c r="A217" t="str">
        <f t="shared" si="6"/>
        <v>Niederaichbach Niederaichbach</v>
      </c>
      <c r="B217" t="s">
        <v>227</v>
      </c>
      <c r="C217" t="s">
        <v>188</v>
      </c>
      <c r="D217" t="s">
        <v>721</v>
      </c>
      <c r="E217">
        <f t="shared" si="7"/>
        <v>71</v>
      </c>
      <c r="F217" t="s">
        <v>1375</v>
      </c>
      <c r="G217">
        <v>16.2</v>
      </c>
      <c r="H217">
        <v>0.8</v>
      </c>
      <c r="K217">
        <v>1951</v>
      </c>
      <c r="M217" t="s">
        <v>2528</v>
      </c>
      <c r="N217" t="s">
        <v>2528</v>
      </c>
    </row>
    <row r="218" spans="1:14">
      <c r="A218" t="str">
        <f t="shared" si="6"/>
        <v>Gummering Gummering</v>
      </c>
      <c r="B218" t="s">
        <v>227</v>
      </c>
      <c r="C218" t="s">
        <v>188</v>
      </c>
      <c r="D218" t="s">
        <v>721</v>
      </c>
      <c r="E218">
        <f t="shared" si="7"/>
        <v>65</v>
      </c>
      <c r="F218" t="s">
        <v>1375</v>
      </c>
      <c r="G218">
        <v>14.8</v>
      </c>
      <c r="H218">
        <v>0.8</v>
      </c>
      <c r="K218">
        <v>1957</v>
      </c>
      <c r="M218" t="s">
        <v>2532</v>
      </c>
      <c r="N218" t="s">
        <v>2532</v>
      </c>
    </row>
    <row r="219" spans="1:14">
      <c r="A219" t="str">
        <f t="shared" si="6"/>
        <v>Aufkirchen Aufkirchen</v>
      </c>
      <c r="B219" t="s">
        <v>227</v>
      </c>
      <c r="C219" t="s">
        <v>188</v>
      </c>
      <c r="D219" t="s">
        <v>721</v>
      </c>
      <c r="E219">
        <f t="shared" si="7"/>
        <v>98</v>
      </c>
      <c r="F219" t="s">
        <v>1375</v>
      </c>
      <c r="G219">
        <v>27</v>
      </c>
      <c r="H219">
        <v>0.8</v>
      </c>
      <c r="K219">
        <v>1924</v>
      </c>
      <c r="M219" t="s">
        <v>2537</v>
      </c>
      <c r="N219" t="s">
        <v>2537</v>
      </c>
    </row>
    <row r="220" spans="1:14">
      <c r="A220" t="str">
        <f t="shared" si="6"/>
        <v>Oberpeiching</v>
      </c>
      <c r="B220" t="s">
        <v>227</v>
      </c>
      <c r="C220" t="s">
        <v>188</v>
      </c>
      <c r="D220" t="s">
        <v>721</v>
      </c>
      <c r="E220">
        <f t="shared" si="7"/>
        <v>68</v>
      </c>
      <c r="F220" t="s">
        <v>2447</v>
      </c>
      <c r="G220">
        <v>11.9</v>
      </c>
      <c r="H220">
        <v>0.8</v>
      </c>
      <c r="K220">
        <v>1954</v>
      </c>
      <c r="M220" t="s">
        <v>2542</v>
      </c>
    </row>
    <row r="221" spans="1:14">
      <c r="A221" t="str">
        <f t="shared" si="6"/>
        <v>Landau Landau</v>
      </c>
      <c r="B221" t="s">
        <v>227</v>
      </c>
      <c r="C221" t="s">
        <v>188</v>
      </c>
      <c r="D221" t="s">
        <v>721</v>
      </c>
      <c r="E221">
        <f t="shared" si="7"/>
        <v>38</v>
      </c>
      <c r="F221" t="s">
        <v>1375</v>
      </c>
      <c r="G221">
        <v>12.6</v>
      </c>
      <c r="H221">
        <v>0.8</v>
      </c>
      <c r="K221">
        <v>1984</v>
      </c>
      <c r="M221" t="s">
        <v>2548</v>
      </c>
      <c r="N221" t="s">
        <v>2548</v>
      </c>
    </row>
    <row r="222" spans="1:14">
      <c r="A222" t="str">
        <f t="shared" si="6"/>
        <v>Pielweichs Pielweichs</v>
      </c>
      <c r="B222" t="s">
        <v>227</v>
      </c>
      <c r="C222" t="s">
        <v>188</v>
      </c>
      <c r="D222" t="s">
        <v>721</v>
      </c>
      <c r="E222">
        <f t="shared" si="7"/>
        <v>28</v>
      </c>
      <c r="F222" t="s">
        <v>1375</v>
      </c>
      <c r="G222">
        <v>12.6</v>
      </c>
      <c r="H222">
        <v>0.8</v>
      </c>
      <c r="K222">
        <v>1994</v>
      </c>
      <c r="M222" t="s">
        <v>2553</v>
      </c>
      <c r="N222" t="s">
        <v>2553</v>
      </c>
    </row>
    <row r="223" spans="1:14">
      <c r="A223" t="str">
        <f t="shared" si="6"/>
        <v>Prittriching Prittriching</v>
      </c>
      <c r="B223" t="s">
        <v>227</v>
      </c>
      <c r="C223" t="s">
        <v>188</v>
      </c>
      <c r="D223" t="s">
        <v>721</v>
      </c>
      <c r="E223">
        <f t="shared" si="7"/>
        <v>38</v>
      </c>
      <c r="F223" t="s">
        <v>1375</v>
      </c>
      <c r="G223">
        <v>12.1</v>
      </c>
      <c r="H223">
        <v>0.8</v>
      </c>
      <c r="K223">
        <v>1984</v>
      </c>
      <c r="M223" t="s">
        <v>2559</v>
      </c>
      <c r="N223" t="s">
        <v>2559</v>
      </c>
    </row>
    <row r="224" spans="1:14">
      <c r="A224" t="str">
        <f t="shared" si="6"/>
        <v>Rain</v>
      </c>
      <c r="B224" t="s">
        <v>227</v>
      </c>
      <c r="C224" t="s">
        <v>188</v>
      </c>
      <c r="D224" t="s">
        <v>721</v>
      </c>
      <c r="E224">
        <f t="shared" si="7"/>
        <v>66</v>
      </c>
      <c r="F224" t="s">
        <v>2447</v>
      </c>
      <c r="G224">
        <v>10.9</v>
      </c>
      <c r="H224">
        <v>0.8</v>
      </c>
      <c r="K224">
        <v>1956</v>
      </c>
      <c r="M224" t="s">
        <v>2563</v>
      </c>
    </row>
    <row r="225" spans="1:14">
      <c r="A225" t="str">
        <f t="shared" si="6"/>
        <v>Bertoldsheim entfällt</v>
      </c>
      <c r="B225" t="s">
        <v>227</v>
      </c>
      <c r="C225" t="s">
        <v>188</v>
      </c>
      <c r="D225" t="s">
        <v>721</v>
      </c>
      <c r="E225">
        <f t="shared" si="7"/>
        <v>54</v>
      </c>
      <c r="F225" t="s">
        <v>1828</v>
      </c>
      <c r="G225">
        <v>18.899999999999999</v>
      </c>
      <c r="H225">
        <v>0.8</v>
      </c>
      <c r="K225">
        <v>1968</v>
      </c>
      <c r="M225" t="s">
        <v>2568</v>
      </c>
      <c r="N225" t="s">
        <v>1827</v>
      </c>
    </row>
    <row r="226" spans="1:14">
      <c r="A226" t="str">
        <f t="shared" si="6"/>
        <v>Schwabstadl Schwabstadl</v>
      </c>
      <c r="B226" t="s">
        <v>227</v>
      </c>
      <c r="C226" t="s">
        <v>188</v>
      </c>
      <c r="D226" t="s">
        <v>721</v>
      </c>
      <c r="E226">
        <f t="shared" si="7"/>
        <v>41</v>
      </c>
      <c r="F226" t="s">
        <v>1375</v>
      </c>
      <c r="G226">
        <v>12</v>
      </c>
      <c r="H226">
        <v>0.8</v>
      </c>
      <c r="K226">
        <v>1981</v>
      </c>
      <c r="M226" t="s">
        <v>2572</v>
      </c>
      <c r="N226" t="s">
        <v>2572</v>
      </c>
    </row>
    <row r="227" spans="1:14">
      <c r="A227" t="str">
        <f t="shared" si="6"/>
        <v>Scheuring Scheuring</v>
      </c>
      <c r="B227" t="s">
        <v>227</v>
      </c>
      <c r="C227" t="s">
        <v>188</v>
      </c>
      <c r="D227" t="s">
        <v>721</v>
      </c>
      <c r="E227">
        <f t="shared" si="7"/>
        <v>42</v>
      </c>
      <c r="F227" t="s">
        <v>1375</v>
      </c>
      <c r="G227">
        <v>12.2</v>
      </c>
      <c r="H227">
        <v>0.8</v>
      </c>
      <c r="K227">
        <v>1980</v>
      </c>
      <c r="M227" t="s">
        <v>2575</v>
      </c>
      <c r="N227" t="s">
        <v>2575</v>
      </c>
    </row>
    <row r="228" spans="1:14">
      <c r="A228" t="str">
        <f t="shared" si="6"/>
        <v>Unterbergen Unterbergen</v>
      </c>
      <c r="B228" t="s">
        <v>227</v>
      </c>
      <c r="C228" t="s">
        <v>188</v>
      </c>
      <c r="D228" t="s">
        <v>721</v>
      </c>
      <c r="E228">
        <f t="shared" si="7"/>
        <v>39</v>
      </c>
      <c r="F228" t="s">
        <v>1375</v>
      </c>
      <c r="G228">
        <v>12.3</v>
      </c>
      <c r="H228">
        <v>0.8</v>
      </c>
      <c r="K228">
        <v>1983</v>
      </c>
      <c r="M228" t="s">
        <v>2580</v>
      </c>
      <c r="N228" t="s">
        <v>2580</v>
      </c>
    </row>
    <row r="229" spans="1:14">
      <c r="A229" t="str">
        <f t="shared" si="6"/>
        <v>UPM Schongau Wasserkraft</v>
      </c>
      <c r="B229" t="s">
        <v>227</v>
      </c>
      <c r="C229" t="s">
        <v>188</v>
      </c>
      <c r="D229" t="s">
        <v>721</v>
      </c>
      <c r="E229">
        <f t="shared" si="7"/>
        <v>63</v>
      </c>
      <c r="F229" t="s">
        <v>2587</v>
      </c>
      <c r="G229">
        <v>10.5</v>
      </c>
      <c r="H229">
        <v>0.8</v>
      </c>
      <c r="K229">
        <v>1959</v>
      </c>
      <c r="M229" t="s">
        <v>2585</v>
      </c>
      <c r="N229" t="s">
        <v>2586</v>
      </c>
    </row>
    <row r="230" spans="1:14">
      <c r="A230" t="str">
        <f t="shared" si="6"/>
        <v>Dornau Dornau</v>
      </c>
      <c r="B230" t="s">
        <v>227</v>
      </c>
      <c r="C230" t="s">
        <v>188</v>
      </c>
      <c r="D230" t="s">
        <v>721</v>
      </c>
      <c r="E230">
        <f t="shared" si="7"/>
        <v>62</v>
      </c>
      <c r="F230" t="s">
        <v>1375</v>
      </c>
      <c r="G230">
        <v>16.600000000000001</v>
      </c>
      <c r="H230">
        <v>0.8</v>
      </c>
      <c r="K230">
        <v>1960</v>
      </c>
      <c r="M230" t="s">
        <v>2594</v>
      </c>
      <c r="N230" t="s">
        <v>2594</v>
      </c>
    </row>
    <row r="231" spans="1:14">
      <c r="A231" t="str">
        <f t="shared" si="6"/>
        <v>Mühltal Mühltal</v>
      </c>
      <c r="B231" t="s">
        <v>227</v>
      </c>
      <c r="C231" t="s">
        <v>188</v>
      </c>
      <c r="D231" t="s">
        <v>721</v>
      </c>
      <c r="E231">
        <f t="shared" si="7"/>
        <v>98</v>
      </c>
      <c r="F231" t="s">
        <v>1375</v>
      </c>
      <c r="G231">
        <v>11.2</v>
      </c>
      <c r="H231">
        <v>0.8</v>
      </c>
      <c r="K231">
        <v>1924</v>
      </c>
      <c r="M231" t="s">
        <v>2598</v>
      </c>
      <c r="N231" t="s">
        <v>2598</v>
      </c>
    </row>
    <row r="232" spans="1:14">
      <c r="A232" t="str">
        <f t="shared" si="6"/>
        <v>Tannheim Tannheim</v>
      </c>
      <c r="B232" t="s">
        <v>227</v>
      </c>
      <c r="C232" t="s">
        <v>188</v>
      </c>
      <c r="D232" t="s">
        <v>721</v>
      </c>
      <c r="E232">
        <f t="shared" si="7"/>
        <v>102</v>
      </c>
      <c r="F232" t="s">
        <v>1214</v>
      </c>
      <c r="G232">
        <v>12.3</v>
      </c>
      <c r="H232">
        <v>0.8</v>
      </c>
      <c r="K232">
        <v>1920</v>
      </c>
      <c r="M232" t="s">
        <v>2603</v>
      </c>
      <c r="N232" t="s">
        <v>2603</v>
      </c>
    </row>
    <row r="233" spans="1:14">
      <c r="A233" t="str">
        <f t="shared" si="6"/>
        <v>Uppenborn 2 2</v>
      </c>
      <c r="B233" t="s">
        <v>227</v>
      </c>
      <c r="C233" t="s">
        <v>188</v>
      </c>
      <c r="D233" t="s">
        <v>721</v>
      </c>
      <c r="E233">
        <f t="shared" si="7"/>
        <v>71</v>
      </c>
      <c r="F233" t="s">
        <v>2291</v>
      </c>
      <c r="G233">
        <v>18</v>
      </c>
      <c r="H233">
        <v>0.8</v>
      </c>
      <c r="K233">
        <v>1951</v>
      </c>
      <c r="M233" t="s">
        <v>2607</v>
      </c>
      <c r="N233" t="s">
        <v>1643</v>
      </c>
    </row>
    <row r="234" spans="1:14">
      <c r="A234" t="str">
        <f t="shared" si="6"/>
        <v>Trier</v>
      </c>
      <c r="B234" t="s">
        <v>227</v>
      </c>
      <c r="C234" t="s">
        <v>188</v>
      </c>
      <c r="D234" t="s">
        <v>721</v>
      </c>
      <c r="E234">
        <f t="shared" si="7"/>
        <v>60</v>
      </c>
      <c r="F234" t="s">
        <v>903</v>
      </c>
      <c r="G234">
        <v>18.8</v>
      </c>
      <c r="H234">
        <v>0.8</v>
      </c>
      <c r="K234">
        <v>1962</v>
      </c>
      <c r="M234" t="s">
        <v>2612</v>
      </c>
    </row>
    <row r="235" spans="1:14">
      <c r="A235" t="str">
        <f t="shared" si="6"/>
        <v>Obernach Obernach</v>
      </c>
      <c r="B235" t="s">
        <v>227</v>
      </c>
      <c r="C235" t="s">
        <v>188</v>
      </c>
      <c r="D235" t="s">
        <v>721</v>
      </c>
      <c r="E235">
        <f t="shared" si="7"/>
        <v>67</v>
      </c>
      <c r="F235" t="s">
        <v>1375</v>
      </c>
      <c r="G235">
        <v>12.8</v>
      </c>
      <c r="H235">
        <v>0.8</v>
      </c>
      <c r="K235">
        <v>1955</v>
      </c>
      <c r="M235" t="s">
        <v>2616</v>
      </c>
      <c r="N235" t="s">
        <v>2616</v>
      </c>
    </row>
    <row r="236" spans="1:14">
      <c r="A236" t="str">
        <f t="shared" si="6"/>
        <v>Ettling Ettling</v>
      </c>
      <c r="B236" t="s">
        <v>227</v>
      </c>
      <c r="C236" t="s">
        <v>188</v>
      </c>
      <c r="D236" t="s">
        <v>721</v>
      </c>
      <c r="E236">
        <f t="shared" si="7"/>
        <v>34</v>
      </c>
      <c r="F236" t="s">
        <v>1375</v>
      </c>
      <c r="G236">
        <v>12.6</v>
      </c>
      <c r="H236">
        <v>0.8</v>
      </c>
      <c r="K236">
        <v>1988</v>
      </c>
      <c r="M236" t="s">
        <v>2620</v>
      </c>
      <c r="N236" t="s">
        <v>2620</v>
      </c>
    </row>
    <row r="237" spans="1:14">
      <c r="A237" t="str">
        <f t="shared" si="6"/>
        <v>Zeltingen</v>
      </c>
      <c r="B237" t="s">
        <v>227</v>
      </c>
      <c r="C237" t="s">
        <v>188</v>
      </c>
      <c r="D237" t="s">
        <v>721</v>
      </c>
      <c r="E237">
        <f t="shared" si="7"/>
        <v>58</v>
      </c>
      <c r="F237" t="s">
        <v>903</v>
      </c>
      <c r="G237">
        <v>13.6</v>
      </c>
      <c r="H237">
        <v>0.8</v>
      </c>
      <c r="K237">
        <v>1964</v>
      </c>
      <c r="M237" t="s">
        <v>2625</v>
      </c>
    </row>
    <row r="238" spans="1:14">
      <c r="A238" t="str">
        <f t="shared" ref="A238:A301" si="8">IF(N238="",M238,_xlfn.CONCAT(M238," ",N238))</f>
        <v>Kraftwerk 3</v>
      </c>
      <c r="B238" t="s">
        <v>227</v>
      </c>
      <c r="C238" t="s">
        <v>188</v>
      </c>
      <c r="D238" t="s">
        <v>721</v>
      </c>
      <c r="E238">
        <f t="shared" ref="E238:E301" si="9">2022-MAX(K238,L238)</f>
        <v>102</v>
      </c>
      <c r="F238" t="s">
        <v>2629</v>
      </c>
      <c r="G238">
        <v>18.95</v>
      </c>
      <c r="H238">
        <v>0.8</v>
      </c>
      <c r="K238">
        <v>1920</v>
      </c>
      <c r="M238" t="s">
        <v>2628</v>
      </c>
    </row>
    <row r="239" spans="1:14">
      <c r="A239" t="str">
        <f t="shared" si="8"/>
        <v>Lippendorf R</v>
      </c>
      <c r="B239" t="s">
        <v>525</v>
      </c>
      <c r="C239" t="s">
        <v>525</v>
      </c>
      <c r="D239" t="s">
        <v>721</v>
      </c>
      <c r="E239">
        <f t="shared" si="9"/>
        <v>22</v>
      </c>
      <c r="F239" t="s">
        <v>2659</v>
      </c>
      <c r="G239">
        <v>875</v>
      </c>
      <c r="H239">
        <v>0.4</v>
      </c>
      <c r="K239">
        <v>2000</v>
      </c>
      <c r="M239" t="s">
        <v>563</v>
      </c>
      <c r="N239" t="s">
        <v>2657</v>
      </c>
    </row>
    <row r="240" spans="1:14">
      <c r="A240" t="str">
        <f t="shared" si="8"/>
        <v>Braunkohlekraftwerk Lippendorf LIP S</v>
      </c>
      <c r="B240" t="s">
        <v>525</v>
      </c>
      <c r="C240" t="s">
        <v>525</v>
      </c>
      <c r="D240" t="s">
        <v>721</v>
      </c>
      <c r="E240">
        <f t="shared" si="9"/>
        <v>23</v>
      </c>
      <c r="F240" t="s">
        <v>1214</v>
      </c>
      <c r="G240">
        <v>875</v>
      </c>
      <c r="H240">
        <v>0.39760000000000001</v>
      </c>
      <c r="K240">
        <v>1999</v>
      </c>
      <c r="M240" t="s">
        <v>564</v>
      </c>
      <c r="N240" t="s">
        <v>2669</v>
      </c>
    </row>
    <row r="241" spans="1:14">
      <c r="A241" t="str">
        <f t="shared" si="8"/>
        <v>Boxberg N</v>
      </c>
      <c r="B241" t="s">
        <v>525</v>
      </c>
      <c r="C241" t="s">
        <v>525</v>
      </c>
      <c r="D241" t="s">
        <v>721</v>
      </c>
      <c r="E241">
        <f t="shared" si="9"/>
        <v>29</v>
      </c>
      <c r="F241" t="s">
        <v>2659</v>
      </c>
      <c r="G241">
        <v>465</v>
      </c>
      <c r="H241">
        <v>0.38319999999999999</v>
      </c>
      <c r="K241">
        <v>1979</v>
      </c>
      <c r="L241">
        <v>1993</v>
      </c>
      <c r="M241" t="s">
        <v>562</v>
      </c>
      <c r="N241" t="s">
        <v>2675</v>
      </c>
    </row>
    <row r="242" spans="1:14">
      <c r="A242" t="str">
        <f t="shared" si="8"/>
        <v>Boxberg P</v>
      </c>
      <c r="B242" t="s">
        <v>525</v>
      </c>
      <c r="C242" t="s">
        <v>525</v>
      </c>
      <c r="D242" t="s">
        <v>721</v>
      </c>
      <c r="E242">
        <f t="shared" si="9"/>
        <v>28</v>
      </c>
      <c r="F242" t="s">
        <v>2659</v>
      </c>
      <c r="G242">
        <v>465</v>
      </c>
      <c r="H242">
        <v>0.3856</v>
      </c>
      <c r="K242">
        <v>1980</v>
      </c>
      <c r="L242">
        <v>1994</v>
      </c>
      <c r="M242" t="s">
        <v>562</v>
      </c>
      <c r="N242" t="s">
        <v>2684</v>
      </c>
    </row>
    <row r="243" spans="1:14">
      <c r="A243" t="str">
        <f t="shared" si="8"/>
        <v>Boxberg Q</v>
      </c>
      <c r="B243" t="s">
        <v>525</v>
      </c>
      <c r="C243" t="s">
        <v>525</v>
      </c>
      <c r="D243" t="s">
        <v>721</v>
      </c>
      <c r="E243">
        <f t="shared" si="9"/>
        <v>22</v>
      </c>
      <c r="F243" t="s">
        <v>2659</v>
      </c>
      <c r="G243">
        <v>857</v>
      </c>
      <c r="H243">
        <v>0.4</v>
      </c>
      <c r="K243">
        <v>2000</v>
      </c>
      <c r="M243" t="s">
        <v>562</v>
      </c>
      <c r="N243" t="s">
        <v>2688</v>
      </c>
    </row>
    <row r="244" spans="1:14">
      <c r="A244" t="str">
        <f t="shared" si="8"/>
        <v>HKW Chemnitz  Nord II Block B</v>
      </c>
      <c r="B244" t="s">
        <v>525</v>
      </c>
      <c r="C244" t="s">
        <v>525</v>
      </c>
      <c r="D244" t="s">
        <v>721</v>
      </c>
      <c r="E244">
        <f t="shared" si="9"/>
        <v>34</v>
      </c>
      <c r="F244" t="s">
        <v>2695</v>
      </c>
      <c r="G244">
        <v>56.8</v>
      </c>
      <c r="H244">
        <v>0.37119999999999997</v>
      </c>
      <c r="K244">
        <v>1988</v>
      </c>
      <c r="M244" t="s">
        <v>2694</v>
      </c>
      <c r="N244" t="s">
        <v>1488</v>
      </c>
    </row>
    <row r="245" spans="1:14">
      <c r="A245" t="str">
        <f t="shared" si="8"/>
        <v>HKW Chemnitz  Nord II Block C</v>
      </c>
      <c r="B245" t="s">
        <v>525</v>
      </c>
      <c r="C245" t="s">
        <v>525</v>
      </c>
      <c r="D245" t="s">
        <v>721</v>
      </c>
      <c r="E245">
        <f t="shared" si="9"/>
        <v>32</v>
      </c>
      <c r="F245" t="s">
        <v>2695</v>
      </c>
      <c r="G245">
        <v>90.8</v>
      </c>
      <c r="H245">
        <v>0.376</v>
      </c>
      <c r="K245">
        <v>1990</v>
      </c>
      <c r="M245" t="s">
        <v>2694</v>
      </c>
      <c r="N245" t="s">
        <v>2702</v>
      </c>
    </row>
    <row r="246" spans="1:14">
      <c r="A246" t="str">
        <f t="shared" si="8"/>
        <v>HKW Cottbus 1</v>
      </c>
      <c r="B246" t="s">
        <v>525</v>
      </c>
      <c r="C246" t="s">
        <v>525</v>
      </c>
      <c r="D246" t="s">
        <v>721</v>
      </c>
      <c r="E246">
        <f t="shared" si="9"/>
        <v>23</v>
      </c>
      <c r="F246" t="s">
        <v>2708</v>
      </c>
      <c r="G246">
        <v>74</v>
      </c>
      <c r="H246">
        <v>0.39760000000000001</v>
      </c>
      <c r="K246">
        <v>1999</v>
      </c>
      <c r="M246" t="s">
        <v>2707</v>
      </c>
      <c r="N246" t="s">
        <v>1683</v>
      </c>
    </row>
    <row r="247" spans="1:14">
      <c r="A247" t="str">
        <f t="shared" si="8"/>
        <v>Deuben</v>
      </c>
      <c r="B247" t="s">
        <v>525</v>
      </c>
      <c r="C247" t="s">
        <v>525</v>
      </c>
      <c r="D247" t="s">
        <v>721</v>
      </c>
      <c r="E247">
        <f t="shared" si="9"/>
        <v>86</v>
      </c>
      <c r="F247" t="s">
        <v>2716</v>
      </c>
      <c r="G247">
        <v>67</v>
      </c>
      <c r="H247">
        <v>0.24640000000000001</v>
      </c>
      <c r="K247">
        <v>1936</v>
      </c>
      <c r="M247" t="s">
        <v>2715</v>
      </c>
    </row>
    <row r="248" spans="1:14">
      <c r="A248" t="str">
        <f t="shared" si="8"/>
        <v>Frechen/Wachtberg Frechen/Wachtberg</v>
      </c>
      <c r="B248" t="s">
        <v>525</v>
      </c>
      <c r="C248" t="s">
        <v>525</v>
      </c>
      <c r="D248" t="s">
        <v>721</v>
      </c>
      <c r="E248">
        <f t="shared" si="9"/>
        <v>34</v>
      </c>
      <c r="F248" t="s">
        <v>1955</v>
      </c>
      <c r="G248">
        <v>176</v>
      </c>
      <c r="H248">
        <v>0.37119999999999997</v>
      </c>
      <c r="K248">
        <v>1959</v>
      </c>
      <c r="L248">
        <v>1988</v>
      </c>
      <c r="M248" t="s">
        <v>527</v>
      </c>
      <c r="N248" t="s">
        <v>527</v>
      </c>
    </row>
    <row r="249" spans="1:14">
      <c r="A249" t="str">
        <f t="shared" si="8"/>
        <v>Frimmersdorf P</v>
      </c>
      <c r="B249" t="s">
        <v>525</v>
      </c>
      <c r="C249" t="s">
        <v>525</v>
      </c>
      <c r="D249" t="s">
        <v>721</v>
      </c>
      <c r="E249">
        <f t="shared" si="9"/>
        <v>32</v>
      </c>
      <c r="F249" t="s">
        <v>1955</v>
      </c>
      <c r="G249">
        <v>284</v>
      </c>
      <c r="H249">
        <v>0.376</v>
      </c>
      <c r="K249">
        <v>1966</v>
      </c>
      <c r="L249">
        <v>1990</v>
      </c>
      <c r="M249" t="s">
        <v>533</v>
      </c>
      <c r="N249" t="s">
        <v>2684</v>
      </c>
    </row>
    <row r="250" spans="1:14">
      <c r="A250" t="str">
        <f t="shared" si="8"/>
        <v>Frimmersdorf Q</v>
      </c>
      <c r="B250" t="s">
        <v>525</v>
      </c>
      <c r="C250" t="s">
        <v>525</v>
      </c>
      <c r="D250" t="s">
        <v>721</v>
      </c>
      <c r="E250">
        <f t="shared" si="9"/>
        <v>32</v>
      </c>
      <c r="F250" t="s">
        <v>1955</v>
      </c>
      <c r="G250">
        <v>278</v>
      </c>
      <c r="H250">
        <v>0.376</v>
      </c>
      <c r="K250">
        <v>1970</v>
      </c>
      <c r="L250">
        <v>1990</v>
      </c>
      <c r="M250" t="s">
        <v>533</v>
      </c>
      <c r="N250" t="s">
        <v>2688</v>
      </c>
    </row>
    <row r="251" spans="1:14">
      <c r="A251" t="str">
        <f t="shared" si="8"/>
        <v>Buschhaus D</v>
      </c>
      <c r="B251" t="s">
        <v>525</v>
      </c>
      <c r="C251" t="s">
        <v>525</v>
      </c>
      <c r="D251" t="s">
        <v>721</v>
      </c>
      <c r="E251">
        <f t="shared" si="9"/>
        <v>37</v>
      </c>
      <c r="F251" t="s">
        <v>2742</v>
      </c>
      <c r="G251">
        <v>352</v>
      </c>
      <c r="H251">
        <v>0.36399999999999999</v>
      </c>
      <c r="K251">
        <v>1985</v>
      </c>
      <c r="M251" t="s">
        <v>542</v>
      </c>
      <c r="N251" t="s">
        <v>2740</v>
      </c>
    </row>
    <row r="252" spans="1:14">
      <c r="A252" t="str">
        <f t="shared" si="8"/>
        <v>Goldenberg F</v>
      </c>
      <c r="B252" t="s">
        <v>525</v>
      </c>
      <c r="C252" t="s">
        <v>525</v>
      </c>
      <c r="D252" t="s">
        <v>721</v>
      </c>
      <c r="E252">
        <f t="shared" si="9"/>
        <v>29</v>
      </c>
      <c r="F252" t="s">
        <v>1955</v>
      </c>
      <c r="G252">
        <v>0</v>
      </c>
      <c r="H252">
        <v>0.38319999999999999</v>
      </c>
      <c r="K252">
        <v>1993</v>
      </c>
      <c r="M252" t="s">
        <v>2750</v>
      </c>
      <c r="N252" t="s">
        <v>2756</v>
      </c>
    </row>
    <row r="253" spans="1:14">
      <c r="A253" t="str">
        <f t="shared" si="8"/>
        <v>Ville/Berrenrath Ville/Berrenrath</v>
      </c>
      <c r="B253" t="s">
        <v>525</v>
      </c>
      <c r="C253" t="s">
        <v>525</v>
      </c>
      <c r="D253" t="s">
        <v>721</v>
      </c>
      <c r="E253">
        <f t="shared" si="9"/>
        <v>105</v>
      </c>
      <c r="F253" t="s">
        <v>1955</v>
      </c>
      <c r="G253">
        <v>98</v>
      </c>
      <c r="H253">
        <v>0.20080000000000001</v>
      </c>
      <c r="K253">
        <v>1917</v>
      </c>
      <c r="M253" t="s">
        <v>2759</v>
      </c>
      <c r="N253" t="s">
        <v>2759</v>
      </c>
    </row>
    <row r="254" spans="1:14">
      <c r="A254" t="str">
        <f t="shared" si="8"/>
        <v>FKK</v>
      </c>
      <c r="B254" t="s">
        <v>525</v>
      </c>
      <c r="C254" t="s">
        <v>525</v>
      </c>
      <c r="D254" t="s">
        <v>721</v>
      </c>
      <c r="E254">
        <f t="shared" si="9"/>
        <v>33</v>
      </c>
      <c r="F254" t="s">
        <v>2765</v>
      </c>
      <c r="G254">
        <v>33.5</v>
      </c>
      <c r="H254">
        <v>0.37359999999999999</v>
      </c>
      <c r="K254">
        <v>1989</v>
      </c>
      <c r="M254" t="s">
        <v>2764</v>
      </c>
    </row>
    <row r="255" spans="1:14">
      <c r="A255" t="str">
        <f t="shared" si="8"/>
        <v>HKW Merkenich Block 6</v>
      </c>
      <c r="B255" t="s">
        <v>525</v>
      </c>
      <c r="C255" t="s">
        <v>525</v>
      </c>
      <c r="D255" t="s">
        <v>721</v>
      </c>
      <c r="E255">
        <f t="shared" si="9"/>
        <v>12</v>
      </c>
      <c r="F255" t="s">
        <v>2773</v>
      </c>
      <c r="G255">
        <v>75.3</v>
      </c>
      <c r="H255">
        <v>0.42399999999999999</v>
      </c>
      <c r="K255">
        <v>2010</v>
      </c>
      <c r="M255" t="s">
        <v>2771</v>
      </c>
      <c r="N255" t="s">
        <v>1299</v>
      </c>
    </row>
    <row r="256" spans="1:14">
      <c r="A256" t="str">
        <f t="shared" si="8"/>
        <v>Neurath A</v>
      </c>
      <c r="B256" t="s">
        <v>525</v>
      </c>
      <c r="C256" t="s">
        <v>525</v>
      </c>
      <c r="D256" t="s">
        <v>721</v>
      </c>
      <c r="E256">
        <f t="shared" si="9"/>
        <v>50</v>
      </c>
      <c r="F256" t="s">
        <v>1955</v>
      </c>
      <c r="G256">
        <v>294</v>
      </c>
      <c r="H256">
        <v>0.33279999999999998</v>
      </c>
      <c r="K256">
        <v>1972</v>
      </c>
      <c r="M256" t="s">
        <v>556</v>
      </c>
      <c r="N256" t="s">
        <v>1231</v>
      </c>
    </row>
    <row r="257" spans="1:14">
      <c r="A257" t="str">
        <f t="shared" si="8"/>
        <v>Neurath B</v>
      </c>
      <c r="B257" t="s">
        <v>525</v>
      </c>
      <c r="C257" t="s">
        <v>525</v>
      </c>
      <c r="D257" t="s">
        <v>721</v>
      </c>
      <c r="E257">
        <f t="shared" si="9"/>
        <v>50</v>
      </c>
      <c r="F257" t="s">
        <v>1955</v>
      </c>
      <c r="G257">
        <v>294</v>
      </c>
      <c r="H257">
        <v>0.33279999999999998</v>
      </c>
      <c r="K257">
        <v>1972</v>
      </c>
      <c r="M257" t="s">
        <v>556</v>
      </c>
      <c r="N257" t="s">
        <v>1381</v>
      </c>
    </row>
    <row r="258" spans="1:14">
      <c r="A258" t="str">
        <f t="shared" si="8"/>
        <v>Neurath C</v>
      </c>
      <c r="B258" t="s">
        <v>525</v>
      </c>
      <c r="C258" t="s">
        <v>525</v>
      </c>
      <c r="D258" t="s">
        <v>721</v>
      </c>
      <c r="E258">
        <f t="shared" si="9"/>
        <v>49</v>
      </c>
      <c r="F258" t="s">
        <v>1955</v>
      </c>
      <c r="G258">
        <v>292</v>
      </c>
      <c r="H258">
        <v>0.3352</v>
      </c>
      <c r="K258">
        <v>1973</v>
      </c>
      <c r="M258" t="s">
        <v>556</v>
      </c>
      <c r="N258" t="s">
        <v>1373</v>
      </c>
    </row>
    <row r="259" spans="1:14">
      <c r="A259" t="str">
        <f t="shared" si="8"/>
        <v>Neurath D</v>
      </c>
      <c r="B259" t="s">
        <v>525</v>
      </c>
      <c r="C259" t="s">
        <v>525</v>
      </c>
      <c r="D259" t="s">
        <v>721</v>
      </c>
      <c r="E259">
        <f t="shared" si="9"/>
        <v>47</v>
      </c>
      <c r="F259" t="s">
        <v>1955</v>
      </c>
      <c r="G259">
        <v>607</v>
      </c>
      <c r="H259">
        <v>0.34</v>
      </c>
      <c r="K259">
        <v>1975</v>
      </c>
      <c r="M259" t="s">
        <v>556</v>
      </c>
      <c r="N259" t="s">
        <v>2740</v>
      </c>
    </row>
    <row r="260" spans="1:14">
      <c r="A260" t="str">
        <f t="shared" si="8"/>
        <v>Neurath E</v>
      </c>
      <c r="B260" t="s">
        <v>525</v>
      </c>
      <c r="C260" t="s">
        <v>525</v>
      </c>
      <c r="D260" t="s">
        <v>721</v>
      </c>
      <c r="E260">
        <f t="shared" si="9"/>
        <v>46</v>
      </c>
      <c r="F260" t="s">
        <v>1955</v>
      </c>
      <c r="G260">
        <v>604</v>
      </c>
      <c r="H260">
        <v>0.34239999999999998</v>
      </c>
      <c r="K260">
        <v>1976</v>
      </c>
      <c r="M260" t="s">
        <v>556</v>
      </c>
      <c r="N260" t="s">
        <v>1416</v>
      </c>
    </row>
    <row r="261" spans="1:14">
      <c r="A261" t="str">
        <f t="shared" si="8"/>
        <v>Niederaußem D</v>
      </c>
      <c r="B261" t="s">
        <v>525</v>
      </c>
      <c r="C261" t="s">
        <v>525</v>
      </c>
      <c r="D261" t="s">
        <v>721</v>
      </c>
      <c r="E261">
        <f t="shared" si="9"/>
        <v>54</v>
      </c>
      <c r="F261" t="s">
        <v>1955</v>
      </c>
      <c r="G261">
        <v>297</v>
      </c>
      <c r="H261">
        <v>0.32319999999999999</v>
      </c>
      <c r="K261">
        <v>1968</v>
      </c>
      <c r="M261" t="s">
        <v>2806</v>
      </c>
      <c r="N261" t="s">
        <v>2740</v>
      </c>
    </row>
    <row r="262" spans="1:14">
      <c r="A262" t="str">
        <f t="shared" si="8"/>
        <v>Niederaußem F</v>
      </c>
      <c r="B262" t="s">
        <v>525</v>
      </c>
      <c r="C262" t="s">
        <v>525</v>
      </c>
      <c r="D262" t="s">
        <v>721</v>
      </c>
      <c r="E262">
        <f t="shared" si="9"/>
        <v>51</v>
      </c>
      <c r="F262" t="s">
        <v>1955</v>
      </c>
      <c r="G262">
        <v>299</v>
      </c>
      <c r="H262">
        <v>0.33040000000000003</v>
      </c>
      <c r="K262">
        <v>1971</v>
      </c>
      <c r="M262" t="s">
        <v>2806</v>
      </c>
      <c r="N262" t="s">
        <v>2756</v>
      </c>
    </row>
    <row r="263" spans="1:14">
      <c r="A263" t="str">
        <f t="shared" si="8"/>
        <v>Niederaußem H</v>
      </c>
      <c r="B263" t="s">
        <v>525</v>
      </c>
      <c r="C263" t="s">
        <v>525</v>
      </c>
      <c r="D263" t="s">
        <v>721</v>
      </c>
      <c r="E263">
        <f t="shared" si="9"/>
        <v>13</v>
      </c>
      <c r="F263" t="s">
        <v>1955</v>
      </c>
      <c r="G263">
        <v>648</v>
      </c>
      <c r="H263">
        <v>0.42159999999999997</v>
      </c>
      <c r="K263">
        <v>1974</v>
      </c>
      <c r="L263">
        <v>2009</v>
      </c>
      <c r="M263" t="s">
        <v>2806</v>
      </c>
      <c r="N263" t="s">
        <v>2818</v>
      </c>
    </row>
    <row r="264" spans="1:14">
      <c r="A264" t="str">
        <f t="shared" si="8"/>
        <v>Niederaußem G</v>
      </c>
      <c r="B264" t="s">
        <v>525</v>
      </c>
      <c r="C264" t="s">
        <v>525</v>
      </c>
      <c r="D264" t="s">
        <v>721</v>
      </c>
      <c r="E264">
        <f t="shared" si="9"/>
        <v>14</v>
      </c>
      <c r="F264" t="s">
        <v>1955</v>
      </c>
      <c r="G264">
        <v>628</v>
      </c>
      <c r="H264">
        <v>0.41920000000000002</v>
      </c>
      <c r="K264">
        <v>1974</v>
      </c>
      <c r="L264">
        <v>2008</v>
      </c>
      <c r="M264" t="s">
        <v>2806</v>
      </c>
      <c r="N264" t="s">
        <v>2823</v>
      </c>
    </row>
    <row r="265" spans="1:14">
      <c r="A265" t="str">
        <f t="shared" si="8"/>
        <v>Niederaußem K</v>
      </c>
      <c r="B265" t="s">
        <v>525</v>
      </c>
      <c r="C265" t="s">
        <v>525</v>
      </c>
      <c r="D265" t="s">
        <v>721</v>
      </c>
      <c r="E265">
        <f t="shared" si="9"/>
        <v>20</v>
      </c>
      <c r="F265" t="s">
        <v>1955</v>
      </c>
      <c r="G265">
        <v>944</v>
      </c>
      <c r="H265">
        <v>0.40479999999999999</v>
      </c>
      <c r="K265">
        <v>2002</v>
      </c>
      <c r="M265" t="s">
        <v>2806</v>
      </c>
      <c r="N265" t="s">
        <v>2828</v>
      </c>
    </row>
    <row r="266" spans="1:14">
      <c r="A266" t="str">
        <f t="shared" si="8"/>
        <v>Niederaußem C</v>
      </c>
      <c r="B266" t="s">
        <v>525</v>
      </c>
      <c r="C266" t="s">
        <v>525</v>
      </c>
      <c r="D266" t="s">
        <v>721</v>
      </c>
      <c r="E266">
        <f t="shared" si="9"/>
        <v>57</v>
      </c>
      <c r="F266" t="s">
        <v>1955</v>
      </c>
      <c r="G266">
        <v>295</v>
      </c>
      <c r="H266">
        <v>0.316</v>
      </c>
      <c r="K266">
        <v>1965</v>
      </c>
      <c r="M266" t="s">
        <v>2806</v>
      </c>
      <c r="N266" t="s">
        <v>1373</v>
      </c>
    </row>
    <row r="267" spans="1:14">
      <c r="A267" t="str">
        <f t="shared" si="8"/>
        <v>Niederaußem E</v>
      </c>
      <c r="B267" t="s">
        <v>525</v>
      </c>
      <c r="C267" t="s">
        <v>525</v>
      </c>
      <c r="D267" t="s">
        <v>721</v>
      </c>
      <c r="E267">
        <f t="shared" si="9"/>
        <v>52</v>
      </c>
      <c r="F267" t="s">
        <v>1955</v>
      </c>
      <c r="G267">
        <v>295</v>
      </c>
      <c r="H267">
        <v>0.32800000000000001</v>
      </c>
      <c r="K267">
        <v>1970</v>
      </c>
      <c r="M267" t="s">
        <v>2806</v>
      </c>
      <c r="N267" t="s">
        <v>1416</v>
      </c>
    </row>
    <row r="268" spans="1:14">
      <c r="A268" t="str">
        <f t="shared" si="8"/>
        <v>Fortuna Nord Fortuna Nord</v>
      </c>
      <c r="B268" t="s">
        <v>525</v>
      </c>
      <c r="C268" t="s">
        <v>525</v>
      </c>
      <c r="D268" t="s">
        <v>721</v>
      </c>
      <c r="E268">
        <f t="shared" si="9"/>
        <v>83</v>
      </c>
      <c r="F268" t="s">
        <v>1955</v>
      </c>
      <c r="G268">
        <v>15</v>
      </c>
      <c r="H268">
        <v>0.25359999999999999</v>
      </c>
      <c r="K268">
        <v>1939</v>
      </c>
      <c r="M268" t="s">
        <v>2842</v>
      </c>
      <c r="N268" t="s">
        <v>2842</v>
      </c>
    </row>
    <row r="269" spans="1:14">
      <c r="A269" t="str">
        <f t="shared" si="8"/>
        <v>KW Jänschwalde A</v>
      </c>
      <c r="B269" t="s">
        <v>525</v>
      </c>
      <c r="C269" t="s">
        <v>525</v>
      </c>
      <c r="D269" t="s">
        <v>721</v>
      </c>
      <c r="E269">
        <f t="shared" si="9"/>
        <v>26</v>
      </c>
      <c r="F269" t="s">
        <v>2659</v>
      </c>
      <c r="G269">
        <v>465</v>
      </c>
      <c r="H269">
        <v>0.39040000000000002</v>
      </c>
      <c r="K269">
        <v>1981</v>
      </c>
      <c r="L269">
        <v>1996</v>
      </c>
      <c r="M269" t="s">
        <v>2847</v>
      </c>
      <c r="N269" t="s">
        <v>1231</v>
      </c>
    </row>
    <row r="270" spans="1:14">
      <c r="A270" t="str">
        <f t="shared" si="8"/>
        <v>KW Jänschwalde B</v>
      </c>
      <c r="B270" t="s">
        <v>525</v>
      </c>
      <c r="C270" t="s">
        <v>525</v>
      </c>
      <c r="D270" t="s">
        <v>721</v>
      </c>
      <c r="E270">
        <f t="shared" si="9"/>
        <v>26</v>
      </c>
      <c r="F270" t="s">
        <v>2659</v>
      </c>
      <c r="G270">
        <v>465</v>
      </c>
      <c r="H270">
        <v>0.39040000000000002</v>
      </c>
      <c r="K270">
        <v>1982</v>
      </c>
      <c r="L270">
        <v>1996</v>
      </c>
      <c r="M270" t="s">
        <v>2847</v>
      </c>
      <c r="N270" t="s">
        <v>1381</v>
      </c>
    </row>
    <row r="271" spans="1:14">
      <c r="A271" t="str">
        <f t="shared" si="8"/>
        <v>KW Jänschwalde C</v>
      </c>
      <c r="B271" t="s">
        <v>525</v>
      </c>
      <c r="C271" t="s">
        <v>525</v>
      </c>
      <c r="D271" t="s">
        <v>721</v>
      </c>
      <c r="E271">
        <f t="shared" si="9"/>
        <v>26</v>
      </c>
      <c r="F271" t="s">
        <v>2659</v>
      </c>
      <c r="G271">
        <v>465</v>
      </c>
      <c r="H271">
        <v>0.39040000000000002</v>
      </c>
      <c r="K271">
        <v>1984</v>
      </c>
      <c r="L271">
        <v>1996</v>
      </c>
      <c r="M271" t="s">
        <v>2847</v>
      </c>
      <c r="N271" t="s">
        <v>1373</v>
      </c>
    </row>
    <row r="272" spans="1:14">
      <c r="A272" t="str">
        <f t="shared" si="8"/>
        <v>KW Jänschwalde D</v>
      </c>
      <c r="B272" t="s">
        <v>525</v>
      </c>
      <c r="C272" t="s">
        <v>525</v>
      </c>
      <c r="D272" t="s">
        <v>721</v>
      </c>
      <c r="E272">
        <f t="shared" si="9"/>
        <v>26</v>
      </c>
      <c r="F272" t="s">
        <v>2659</v>
      </c>
      <c r="G272">
        <v>465</v>
      </c>
      <c r="H272">
        <v>0.39040000000000002</v>
      </c>
      <c r="K272">
        <v>1985</v>
      </c>
      <c r="L272">
        <v>1996</v>
      </c>
      <c r="M272" t="s">
        <v>2847</v>
      </c>
      <c r="N272" t="s">
        <v>2740</v>
      </c>
    </row>
    <row r="273" spans="1:14">
      <c r="A273" t="str">
        <f t="shared" si="8"/>
        <v>KW Jänschwalde E</v>
      </c>
      <c r="B273" t="s">
        <v>525</v>
      </c>
      <c r="C273" t="s">
        <v>525</v>
      </c>
      <c r="D273" t="s">
        <v>721</v>
      </c>
      <c r="E273">
        <f t="shared" si="9"/>
        <v>35</v>
      </c>
      <c r="F273" t="s">
        <v>2659</v>
      </c>
      <c r="G273">
        <v>465</v>
      </c>
      <c r="H273">
        <v>0.36880000000000002</v>
      </c>
      <c r="K273">
        <v>1987</v>
      </c>
      <c r="M273" t="s">
        <v>2847</v>
      </c>
      <c r="N273" t="s">
        <v>1416</v>
      </c>
    </row>
    <row r="274" spans="1:14">
      <c r="A274" t="str">
        <f t="shared" si="8"/>
        <v>KW Jänschwalde F</v>
      </c>
      <c r="B274" t="s">
        <v>525</v>
      </c>
      <c r="C274" t="s">
        <v>525</v>
      </c>
      <c r="D274" t="s">
        <v>721</v>
      </c>
      <c r="E274">
        <f t="shared" si="9"/>
        <v>33</v>
      </c>
      <c r="F274" t="s">
        <v>2659</v>
      </c>
      <c r="G274">
        <v>465</v>
      </c>
      <c r="H274">
        <v>0.37359999999999999</v>
      </c>
      <c r="K274">
        <v>1989</v>
      </c>
      <c r="M274" t="s">
        <v>2847</v>
      </c>
      <c r="N274" t="s">
        <v>2756</v>
      </c>
    </row>
    <row r="275" spans="1:14">
      <c r="A275" t="str">
        <f t="shared" si="8"/>
        <v>Schkopau A</v>
      </c>
      <c r="B275" t="s">
        <v>525</v>
      </c>
      <c r="C275" t="s">
        <v>525</v>
      </c>
      <c r="D275" t="s">
        <v>721</v>
      </c>
      <c r="E275">
        <f t="shared" si="9"/>
        <v>26</v>
      </c>
      <c r="F275" t="s">
        <v>1375</v>
      </c>
      <c r="G275">
        <v>450</v>
      </c>
      <c r="H275">
        <v>0.39040000000000002</v>
      </c>
      <c r="K275">
        <v>1996</v>
      </c>
      <c r="M275" t="s">
        <v>544</v>
      </c>
      <c r="N275" t="s">
        <v>1231</v>
      </c>
    </row>
    <row r="276" spans="1:14">
      <c r="A276" t="str">
        <f t="shared" si="8"/>
        <v>Schkopau B</v>
      </c>
      <c r="B276" t="s">
        <v>525</v>
      </c>
      <c r="C276" t="s">
        <v>525</v>
      </c>
      <c r="D276" t="s">
        <v>721</v>
      </c>
      <c r="E276">
        <f t="shared" si="9"/>
        <v>26</v>
      </c>
      <c r="F276" t="s">
        <v>1375</v>
      </c>
      <c r="G276">
        <v>450</v>
      </c>
      <c r="H276">
        <v>0.39040000000000002</v>
      </c>
      <c r="K276">
        <v>1996</v>
      </c>
      <c r="M276" t="s">
        <v>544</v>
      </c>
      <c r="N276" t="s">
        <v>1381</v>
      </c>
    </row>
    <row r="277" spans="1:14">
      <c r="A277" t="str">
        <f t="shared" si="8"/>
        <v>Schwarze Pumpe A</v>
      </c>
      <c r="B277" t="s">
        <v>525</v>
      </c>
      <c r="C277" t="s">
        <v>525</v>
      </c>
      <c r="D277" t="s">
        <v>721</v>
      </c>
      <c r="E277">
        <f t="shared" si="9"/>
        <v>25</v>
      </c>
      <c r="F277" t="s">
        <v>2659</v>
      </c>
      <c r="G277">
        <v>750</v>
      </c>
      <c r="H277">
        <v>0.39279999999999998</v>
      </c>
      <c r="K277">
        <v>1997</v>
      </c>
      <c r="M277" t="s">
        <v>561</v>
      </c>
      <c r="N277" t="s">
        <v>1231</v>
      </c>
    </row>
    <row r="278" spans="1:14">
      <c r="A278" t="str">
        <f t="shared" si="8"/>
        <v>Schwarze Pumpe B</v>
      </c>
      <c r="B278" t="s">
        <v>525</v>
      </c>
      <c r="C278" t="s">
        <v>525</v>
      </c>
      <c r="D278" t="s">
        <v>721</v>
      </c>
      <c r="E278">
        <f t="shared" si="9"/>
        <v>24</v>
      </c>
      <c r="F278" t="s">
        <v>2659</v>
      </c>
      <c r="G278">
        <v>750</v>
      </c>
      <c r="H278">
        <v>0.3952</v>
      </c>
      <c r="K278">
        <v>1998</v>
      </c>
      <c r="M278" t="s">
        <v>561</v>
      </c>
      <c r="N278" t="s">
        <v>1381</v>
      </c>
    </row>
    <row r="279" spans="1:14">
      <c r="A279" t="str">
        <f t="shared" si="8"/>
        <v>Wählitz</v>
      </c>
      <c r="B279" t="s">
        <v>525</v>
      </c>
      <c r="C279" t="s">
        <v>525</v>
      </c>
      <c r="D279" t="s">
        <v>721</v>
      </c>
      <c r="E279">
        <f t="shared" si="9"/>
        <v>28</v>
      </c>
      <c r="F279" t="s">
        <v>2716</v>
      </c>
      <c r="G279">
        <v>31</v>
      </c>
      <c r="H279">
        <v>0.3856</v>
      </c>
      <c r="K279">
        <v>1994</v>
      </c>
      <c r="M279" t="s">
        <v>2902</v>
      </c>
    </row>
    <row r="280" spans="1:14">
      <c r="A280" t="str">
        <f t="shared" si="8"/>
        <v>Weisweiler E</v>
      </c>
      <c r="B280" t="s">
        <v>525</v>
      </c>
      <c r="C280" t="s">
        <v>525</v>
      </c>
      <c r="D280" t="s">
        <v>721</v>
      </c>
      <c r="E280">
        <f t="shared" si="9"/>
        <v>57</v>
      </c>
      <c r="F280" t="s">
        <v>1955</v>
      </c>
      <c r="G280">
        <v>321</v>
      </c>
      <c r="H280">
        <v>0.316</v>
      </c>
      <c r="K280">
        <v>1965</v>
      </c>
      <c r="M280" t="s">
        <v>554</v>
      </c>
      <c r="N280" t="s">
        <v>1416</v>
      </c>
    </row>
    <row r="281" spans="1:14">
      <c r="A281" t="str">
        <f t="shared" si="8"/>
        <v>Weisweiler F</v>
      </c>
      <c r="B281" t="s">
        <v>525</v>
      </c>
      <c r="C281" t="s">
        <v>525</v>
      </c>
      <c r="D281" t="s">
        <v>721</v>
      </c>
      <c r="E281">
        <f t="shared" si="9"/>
        <v>55</v>
      </c>
      <c r="F281" t="s">
        <v>1955</v>
      </c>
      <c r="G281">
        <v>321</v>
      </c>
      <c r="H281">
        <v>0.32079999999999997</v>
      </c>
      <c r="K281">
        <v>1967</v>
      </c>
      <c r="M281" t="s">
        <v>554</v>
      </c>
      <c r="N281" t="s">
        <v>2756</v>
      </c>
    </row>
    <row r="282" spans="1:14">
      <c r="A282" t="str">
        <f t="shared" si="8"/>
        <v>Weisweiler G</v>
      </c>
      <c r="B282" t="s">
        <v>525</v>
      </c>
      <c r="C282" t="s">
        <v>525</v>
      </c>
      <c r="D282" t="s">
        <v>721</v>
      </c>
      <c r="E282">
        <f t="shared" si="9"/>
        <v>48</v>
      </c>
      <c r="F282" t="s">
        <v>1955</v>
      </c>
      <c r="G282">
        <v>663</v>
      </c>
      <c r="H282">
        <v>0.33760000000000001</v>
      </c>
      <c r="K282">
        <v>1974</v>
      </c>
      <c r="M282" t="s">
        <v>554</v>
      </c>
      <c r="N282" t="s">
        <v>2823</v>
      </c>
    </row>
    <row r="283" spans="1:14">
      <c r="A283" t="str">
        <f t="shared" si="8"/>
        <v>Weisweiler H</v>
      </c>
      <c r="B283" t="s">
        <v>525</v>
      </c>
      <c r="C283" t="s">
        <v>525</v>
      </c>
      <c r="D283" t="s">
        <v>721</v>
      </c>
      <c r="E283">
        <f t="shared" si="9"/>
        <v>47</v>
      </c>
      <c r="F283" t="s">
        <v>1955</v>
      </c>
      <c r="G283">
        <v>656</v>
      </c>
      <c r="H283">
        <v>0.34</v>
      </c>
      <c r="K283">
        <v>1975</v>
      </c>
      <c r="M283" t="s">
        <v>554</v>
      </c>
      <c r="N283" t="s">
        <v>2818</v>
      </c>
    </row>
    <row r="284" spans="1:14">
      <c r="A284" t="str">
        <f t="shared" si="8"/>
        <v>Kohlekraftwerk K06</v>
      </c>
      <c r="B284" t="s">
        <v>525</v>
      </c>
      <c r="C284" t="s">
        <v>525</v>
      </c>
      <c r="D284" t="s">
        <v>721</v>
      </c>
      <c r="E284">
        <f t="shared" si="9"/>
        <v>12</v>
      </c>
      <c r="F284" t="s">
        <v>2932</v>
      </c>
      <c r="G284">
        <v>19.5</v>
      </c>
      <c r="H284">
        <v>0.42399999999999999</v>
      </c>
      <c r="K284">
        <v>2010</v>
      </c>
      <c r="M284" t="s">
        <v>2930</v>
      </c>
      <c r="N284" t="s">
        <v>2931</v>
      </c>
    </row>
    <row r="285" spans="1:14">
      <c r="A285" t="str">
        <f t="shared" si="8"/>
        <v>P&amp;L Werk Euskirchen Kessel 4 / 6</v>
      </c>
      <c r="B285" t="s">
        <v>525</v>
      </c>
      <c r="C285" t="s">
        <v>525</v>
      </c>
      <c r="D285" t="s">
        <v>721</v>
      </c>
      <c r="E285">
        <f t="shared" si="9"/>
        <v>43</v>
      </c>
      <c r="F285" t="s">
        <v>2941</v>
      </c>
      <c r="G285">
        <v>14.5</v>
      </c>
      <c r="H285">
        <v>0.34960000000000002</v>
      </c>
      <c r="K285">
        <v>1979</v>
      </c>
      <c r="M285" t="s">
        <v>2939</v>
      </c>
      <c r="N285" t="s">
        <v>2940</v>
      </c>
    </row>
    <row r="286" spans="1:14">
      <c r="A286" t="str">
        <f t="shared" si="8"/>
        <v>P&amp;L Werk Jülich Kessel 5</v>
      </c>
      <c r="B286" t="s">
        <v>525</v>
      </c>
      <c r="C286" t="s">
        <v>525</v>
      </c>
      <c r="D286" t="s">
        <v>721</v>
      </c>
      <c r="E286">
        <f t="shared" si="9"/>
        <v>18</v>
      </c>
      <c r="F286" t="s">
        <v>2941</v>
      </c>
      <c r="G286">
        <v>23.22</v>
      </c>
      <c r="H286">
        <v>0.40960000000000002</v>
      </c>
      <c r="K286">
        <v>2004</v>
      </c>
      <c r="M286" t="s">
        <v>2947</v>
      </c>
      <c r="N286" t="s">
        <v>2948</v>
      </c>
    </row>
    <row r="287" spans="1:14">
      <c r="A287" t="str">
        <f t="shared" si="8"/>
        <v>P&amp;L Werk Könnern Kessel 1 und 2</v>
      </c>
      <c r="B287" t="s">
        <v>525</v>
      </c>
      <c r="C287" t="s">
        <v>525</v>
      </c>
      <c r="D287" t="s">
        <v>721</v>
      </c>
      <c r="E287">
        <f t="shared" si="9"/>
        <v>8</v>
      </c>
      <c r="F287" t="s">
        <v>2941</v>
      </c>
      <c r="G287">
        <v>20.3</v>
      </c>
      <c r="H287">
        <v>0.43359999999999999</v>
      </c>
      <c r="K287">
        <v>2014</v>
      </c>
      <c r="M287" t="s">
        <v>2954</v>
      </c>
      <c r="N287" t="s">
        <v>2955</v>
      </c>
    </row>
    <row r="288" spans="1:14">
      <c r="A288" t="str">
        <f t="shared" si="8"/>
        <v>Kraftwerk K1/TG1</v>
      </c>
      <c r="B288" t="s">
        <v>525</v>
      </c>
      <c r="C288" t="s">
        <v>525</v>
      </c>
      <c r="D288" t="s">
        <v>721</v>
      </c>
      <c r="E288">
        <f t="shared" si="9"/>
        <v>27</v>
      </c>
      <c r="F288" t="s">
        <v>2964</v>
      </c>
      <c r="G288">
        <v>10</v>
      </c>
      <c r="H288">
        <v>0.38800000000000001</v>
      </c>
      <c r="K288">
        <v>1995</v>
      </c>
      <c r="M288" t="s">
        <v>2962</v>
      </c>
      <c r="N288" t="s">
        <v>2963</v>
      </c>
    </row>
    <row r="289" spans="1:14">
      <c r="A289" t="str">
        <f t="shared" si="8"/>
        <v>Kraftwerk K2/TG2</v>
      </c>
      <c r="B289" t="s">
        <v>525</v>
      </c>
      <c r="C289" t="s">
        <v>525</v>
      </c>
      <c r="D289" t="s">
        <v>721</v>
      </c>
      <c r="E289">
        <f t="shared" si="9"/>
        <v>27</v>
      </c>
      <c r="F289" t="s">
        <v>2964</v>
      </c>
      <c r="G289">
        <v>10</v>
      </c>
      <c r="H289">
        <v>0.38800000000000001</v>
      </c>
      <c r="K289">
        <v>1995</v>
      </c>
      <c r="M289" t="s">
        <v>2962</v>
      </c>
      <c r="N289" t="s">
        <v>2970</v>
      </c>
    </row>
    <row r="290" spans="1:14">
      <c r="A290" t="str">
        <f t="shared" si="8"/>
        <v>EZ1 WSK</v>
      </c>
      <c r="B290" t="s">
        <v>525</v>
      </c>
      <c r="C290" t="s">
        <v>525</v>
      </c>
      <c r="D290" t="s">
        <v>721</v>
      </c>
      <c r="E290">
        <f t="shared" si="9"/>
        <v>29</v>
      </c>
      <c r="F290" t="s">
        <v>2974</v>
      </c>
      <c r="G290">
        <v>23.3</v>
      </c>
      <c r="H290">
        <v>0.38319999999999999</v>
      </c>
      <c r="K290">
        <v>1993</v>
      </c>
      <c r="M290" t="s">
        <v>2972</v>
      </c>
      <c r="N290" t="s">
        <v>2973</v>
      </c>
    </row>
    <row r="291" spans="1:14">
      <c r="A291" t="str">
        <f t="shared" si="8"/>
        <v>BoA 2 Neurath F</v>
      </c>
      <c r="B291" t="s">
        <v>525</v>
      </c>
      <c r="C291" t="s">
        <v>525</v>
      </c>
      <c r="D291" t="s">
        <v>721</v>
      </c>
      <c r="E291">
        <f t="shared" si="9"/>
        <v>10</v>
      </c>
      <c r="F291" t="s">
        <v>1955</v>
      </c>
      <c r="G291">
        <v>1060</v>
      </c>
      <c r="H291">
        <v>0.42880000000000001</v>
      </c>
      <c r="K291">
        <v>2012</v>
      </c>
      <c r="M291" t="s">
        <v>566</v>
      </c>
      <c r="N291" t="s">
        <v>2982</v>
      </c>
    </row>
    <row r="292" spans="1:14">
      <c r="A292" t="str">
        <f t="shared" si="8"/>
        <v>BoA 3 Neurath G</v>
      </c>
      <c r="B292" t="s">
        <v>525</v>
      </c>
      <c r="C292" t="s">
        <v>525</v>
      </c>
      <c r="D292" t="s">
        <v>721</v>
      </c>
      <c r="E292">
        <f t="shared" si="9"/>
        <v>10</v>
      </c>
      <c r="F292" t="s">
        <v>1955</v>
      </c>
      <c r="G292">
        <v>1060</v>
      </c>
      <c r="H292">
        <v>0.42880000000000001</v>
      </c>
      <c r="K292">
        <v>2012</v>
      </c>
      <c r="M292" t="s">
        <v>567</v>
      </c>
      <c r="N292" t="s">
        <v>2990</v>
      </c>
    </row>
    <row r="293" spans="1:14">
      <c r="A293" t="str">
        <f t="shared" si="8"/>
        <v>Boxberg R</v>
      </c>
      <c r="B293" t="s">
        <v>525</v>
      </c>
      <c r="C293" t="s">
        <v>525</v>
      </c>
      <c r="D293" t="s">
        <v>721</v>
      </c>
      <c r="E293">
        <f t="shared" si="9"/>
        <v>10</v>
      </c>
      <c r="F293" t="s">
        <v>2659</v>
      </c>
      <c r="G293">
        <v>640</v>
      </c>
      <c r="H293">
        <v>0.42880000000000001</v>
      </c>
      <c r="K293">
        <v>2012</v>
      </c>
      <c r="M293" t="s">
        <v>562</v>
      </c>
      <c r="N293" t="s">
        <v>2657</v>
      </c>
    </row>
    <row r="294" spans="1:14">
      <c r="A294" t="str">
        <f t="shared" si="8"/>
        <v>HKW Sachtleben</v>
      </c>
      <c r="B294" t="s">
        <v>525</v>
      </c>
      <c r="C294" t="s">
        <v>525</v>
      </c>
      <c r="D294" t="s">
        <v>721</v>
      </c>
      <c r="E294">
        <f t="shared" si="9"/>
        <v>58</v>
      </c>
      <c r="F294" t="s">
        <v>3002</v>
      </c>
      <c r="G294">
        <v>27.5</v>
      </c>
      <c r="H294">
        <v>0.31359999999999999</v>
      </c>
      <c r="K294">
        <v>1964</v>
      </c>
      <c r="M294" t="s">
        <v>3001</v>
      </c>
    </row>
    <row r="295" spans="1:14">
      <c r="A295" t="str">
        <f t="shared" si="8"/>
        <v>Grubenheizkraftwerk</v>
      </c>
      <c r="B295" t="s">
        <v>525</v>
      </c>
      <c r="C295" t="s">
        <v>525</v>
      </c>
      <c r="D295" t="s">
        <v>721</v>
      </c>
      <c r="E295">
        <f t="shared" si="9"/>
        <v>43</v>
      </c>
      <c r="F295" t="s">
        <v>3010</v>
      </c>
      <c r="G295">
        <v>45</v>
      </c>
      <c r="H295">
        <v>0.34960000000000002</v>
      </c>
      <c r="K295">
        <v>1979</v>
      </c>
      <c r="M295" t="s">
        <v>3009</v>
      </c>
    </row>
    <row r="296" spans="1:14">
      <c r="A296" t="str">
        <f t="shared" si="8"/>
        <v>Kessel 4</v>
      </c>
      <c r="B296" t="s">
        <v>525</v>
      </c>
      <c r="C296" t="s">
        <v>525</v>
      </c>
      <c r="D296" t="s">
        <v>721</v>
      </c>
      <c r="E296">
        <f t="shared" si="9"/>
        <v>39</v>
      </c>
      <c r="F296" t="s">
        <v>3018</v>
      </c>
      <c r="G296">
        <v>9.3000000000000007</v>
      </c>
      <c r="H296">
        <v>0.35920000000000002</v>
      </c>
      <c r="K296">
        <v>1983</v>
      </c>
      <c r="M296" t="s">
        <v>3017</v>
      </c>
    </row>
    <row r="297" spans="1:14">
      <c r="A297" t="str">
        <f t="shared" si="8"/>
        <v>Werkskraftwerk Sappi Alfeld Gaskraftwerk</v>
      </c>
      <c r="B297" t="s">
        <v>192</v>
      </c>
      <c r="C297" t="s">
        <v>192</v>
      </c>
      <c r="D297" t="s">
        <v>721</v>
      </c>
      <c r="E297">
        <f t="shared" si="9"/>
        <v>75</v>
      </c>
      <c r="F297" t="s">
        <v>838</v>
      </c>
      <c r="G297">
        <v>11</v>
      </c>
      <c r="H297">
        <v>0.32669999999999999</v>
      </c>
      <c r="K297">
        <v>1947</v>
      </c>
      <c r="M297" t="s">
        <v>836</v>
      </c>
      <c r="N297" t="s">
        <v>3041</v>
      </c>
    </row>
    <row r="298" spans="1:14">
      <c r="A298" t="str">
        <f t="shared" si="8"/>
        <v>Heizkraftwerk Altbach/Deizisau ALT GT E (solo)</v>
      </c>
      <c r="B298" t="s">
        <v>192</v>
      </c>
      <c r="C298" t="s">
        <v>192</v>
      </c>
      <c r="D298" t="s">
        <v>721</v>
      </c>
      <c r="E298">
        <f t="shared" si="9"/>
        <v>25</v>
      </c>
      <c r="F298" t="s">
        <v>1214</v>
      </c>
      <c r="G298">
        <v>65</v>
      </c>
      <c r="H298">
        <v>0.37219999999999998</v>
      </c>
      <c r="K298">
        <v>1997</v>
      </c>
      <c r="M298" t="s">
        <v>497</v>
      </c>
      <c r="N298" t="s">
        <v>3044</v>
      </c>
    </row>
    <row r="299" spans="1:14">
      <c r="A299" t="str">
        <f t="shared" si="8"/>
        <v>Heizkraftwerk Altbach/Deizisau ALT GT A (Solo)</v>
      </c>
      <c r="B299" t="s">
        <v>192</v>
      </c>
      <c r="C299" t="s">
        <v>192</v>
      </c>
      <c r="D299" t="s">
        <v>721</v>
      </c>
      <c r="E299">
        <f t="shared" si="9"/>
        <v>51</v>
      </c>
      <c r="F299" t="s">
        <v>1214</v>
      </c>
      <c r="G299">
        <v>50</v>
      </c>
      <c r="H299">
        <v>0.30459999999999998</v>
      </c>
      <c r="K299">
        <v>1971</v>
      </c>
      <c r="M299" t="s">
        <v>497</v>
      </c>
      <c r="N299" t="s">
        <v>3047</v>
      </c>
    </row>
    <row r="300" spans="1:14">
      <c r="A300" t="str">
        <f t="shared" si="8"/>
        <v>Heizkraftwerk Altbach/Deizisau ALT GT B</v>
      </c>
      <c r="B300" t="s">
        <v>192</v>
      </c>
      <c r="C300" t="s">
        <v>192</v>
      </c>
      <c r="D300" t="s">
        <v>721</v>
      </c>
      <c r="E300">
        <f t="shared" si="9"/>
        <v>49</v>
      </c>
      <c r="F300" t="s">
        <v>1214</v>
      </c>
      <c r="G300">
        <v>57</v>
      </c>
      <c r="H300">
        <v>0.30980000000000002</v>
      </c>
      <c r="K300">
        <v>1973</v>
      </c>
      <c r="M300" t="s">
        <v>497</v>
      </c>
      <c r="N300" t="s">
        <v>3049</v>
      </c>
    </row>
    <row r="301" spans="1:14">
      <c r="A301" t="str">
        <f t="shared" si="8"/>
        <v>Heizkraftwerk Altbach/Deizisau ALT GT C</v>
      </c>
      <c r="B301" t="s">
        <v>192</v>
      </c>
      <c r="C301" t="s">
        <v>192</v>
      </c>
      <c r="D301" t="s">
        <v>721</v>
      </c>
      <c r="E301">
        <f t="shared" si="9"/>
        <v>47</v>
      </c>
      <c r="F301" t="s">
        <v>1214</v>
      </c>
      <c r="G301">
        <v>81</v>
      </c>
      <c r="H301">
        <v>0.315</v>
      </c>
      <c r="K301">
        <v>1975</v>
      </c>
      <c r="M301" t="s">
        <v>497</v>
      </c>
      <c r="N301" t="s">
        <v>3051</v>
      </c>
    </row>
    <row r="302" spans="1:14">
      <c r="A302" t="str">
        <f t="shared" ref="A302:A365" si="10">IF(N302="",M302,_xlfn.CONCAT(M302," ",N302))</f>
        <v>Kesselhaus Zuckerfabrik</v>
      </c>
      <c r="B302" t="s">
        <v>192</v>
      </c>
      <c r="C302" t="s">
        <v>192</v>
      </c>
      <c r="D302" t="s">
        <v>721</v>
      </c>
      <c r="E302">
        <f t="shared" ref="E302:E365" si="11">2022-MAX(K302,L302)</f>
        <v>29</v>
      </c>
      <c r="F302" t="s">
        <v>3054</v>
      </c>
      <c r="G302">
        <v>15.1</v>
      </c>
      <c r="H302">
        <v>0.37730000000000002</v>
      </c>
      <c r="K302">
        <v>1993</v>
      </c>
      <c r="M302" t="s">
        <v>3053</v>
      </c>
    </row>
    <row r="303" spans="1:14">
      <c r="A303" t="str">
        <f t="shared" si="10"/>
        <v>Gasturbine GT</v>
      </c>
      <c r="B303" t="s">
        <v>192</v>
      </c>
      <c r="C303" t="s">
        <v>192</v>
      </c>
      <c r="D303" t="s">
        <v>721</v>
      </c>
      <c r="E303">
        <f t="shared" si="11"/>
        <v>18</v>
      </c>
      <c r="F303" t="s">
        <v>3062</v>
      </c>
      <c r="G303">
        <v>30.7</v>
      </c>
      <c r="H303">
        <v>0.39040000000000002</v>
      </c>
      <c r="K303">
        <v>2004</v>
      </c>
      <c r="M303" t="s">
        <v>958</v>
      </c>
      <c r="N303" t="s">
        <v>167</v>
      </c>
    </row>
    <row r="304" spans="1:14">
      <c r="A304" t="str">
        <f t="shared" si="10"/>
        <v>KWK-Anlage Barby -</v>
      </c>
      <c r="B304" t="s">
        <v>192</v>
      </c>
      <c r="C304" t="s">
        <v>192</v>
      </c>
      <c r="D304" t="s">
        <v>721</v>
      </c>
      <c r="E304">
        <f t="shared" si="11"/>
        <v>28</v>
      </c>
      <c r="F304" t="s">
        <v>3071</v>
      </c>
      <c r="G304">
        <v>17.8</v>
      </c>
      <c r="H304">
        <v>0.37840000000000001</v>
      </c>
      <c r="K304">
        <v>1994</v>
      </c>
      <c r="M304" t="s">
        <v>3070</v>
      </c>
      <c r="N304" t="s">
        <v>169</v>
      </c>
    </row>
    <row r="305" spans="1:14">
      <c r="A305" t="str">
        <f t="shared" si="10"/>
        <v>Charlottenburg Charlottenburg</v>
      </c>
      <c r="B305" t="s">
        <v>192</v>
      </c>
      <c r="C305" t="s">
        <v>192</v>
      </c>
      <c r="D305" t="s">
        <v>721</v>
      </c>
      <c r="E305">
        <f t="shared" si="11"/>
        <v>47</v>
      </c>
      <c r="F305" t="s">
        <v>1243</v>
      </c>
      <c r="G305">
        <v>144</v>
      </c>
      <c r="H305">
        <v>0.35749999999999998</v>
      </c>
      <c r="K305">
        <v>1975</v>
      </c>
      <c r="M305" t="s">
        <v>416</v>
      </c>
      <c r="N305" t="s">
        <v>416</v>
      </c>
    </row>
    <row r="306" spans="1:14">
      <c r="A306" t="str">
        <f t="shared" si="10"/>
        <v>Klingenberg Klingenberg</v>
      </c>
      <c r="B306" t="s">
        <v>192</v>
      </c>
      <c r="C306" t="s">
        <v>192</v>
      </c>
      <c r="D306" t="s">
        <v>721</v>
      </c>
      <c r="E306">
        <f t="shared" si="11"/>
        <v>5</v>
      </c>
      <c r="F306" t="s">
        <v>1243</v>
      </c>
      <c r="G306">
        <v>164</v>
      </c>
      <c r="H306">
        <v>0.4037</v>
      </c>
      <c r="K306">
        <v>1981</v>
      </c>
      <c r="L306">
        <v>2017</v>
      </c>
      <c r="M306" t="s">
        <v>530</v>
      </c>
      <c r="N306" t="s">
        <v>530</v>
      </c>
    </row>
    <row r="307" spans="1:14">
      <c r="A307" t="str">
        <f t="shared" si="10"/>
        <v>HKW Schildescher Straße</v>
      </c>
      <c r="B307" t="s">
        <v>192</v>
      </c>
      <c r="C307" t="s">
        <v>192</v>
      </c>
      <c r="D307" t="s">
        <v>721</v>
      </c>
      <c r="E307">
        <f t="shared" si="11"/>
        <v>45</v>
      </c>
      <c r="F307" t="s">
        <v>3111</v>
      </c>
      <c r="G307">
        <v>23</v>
      </c>
      <c r="H307">
        <v>0.35970000000000002</v>
      </c>
      <c r="K307">
        <v>1977</v>
      </c>
      <c r="M307" t="s">
        <v>3110</v>
      </c>
    </row>
    <row r="308" spans="1:14">
      <c r="A308" t="str">
        <f t="shared" si="10"/>
        <v>HKW Schildescher Straße</v>
      </c>
      <c r="B308" t="s">
        <v>192</v>
      </c>
      <c r="C308" t="s">
        <v>192</v>
      </c>
      <c r="D308" t="s">
        <v>721</v>
      </c>
      <c r="E308">
        <f t="shared" si="11"/>
        <v>56</v>
      </c>
      <c r="F308" t="s">
        <v>3111</v>
      </c>
      <c r="G308">
        <v>41</v>
      </c>
      <c r="H308">
        <v>0.34760000000000002</v>
      </c>
      <c r="K308">
        <v>1966</v>
      </c>
      <c r="M308" t="s">
        <v>3110</v>
      </c>
    </row>
    <row r="309" spans="1:14">
      <c r="A309" t="str">
        <f t="shared" si="10"/>
        <v>HKW Hiltrop</v>
      </c>
      <c r="B309" t="s">
        <v>192</v>
      </c>
      <c r="C309" t="s">
        <v>192</v>
      </c>
      <c r="D309" t="s">
        <v>721</v>
      </c>
      <c r="E309">
        <f t="shared" si="11"/>
        <v>9</v>
      </c>
      <c r="F309" t="s">
        <v>3131</v>
      </c>
      <c r="G309">
        <v>44</v>
      </c>
      <c r="H309">
        <v>0.39929999999999999</v>
      </c>
      <c r="K309">
        <v>2013</v>
      </c>
      <c r="M309" t="s">
        <v>3130</v>
      </c>
    </row>
    <row r="310" spans="1:14">
      <c r="A310" t="str">
        <f t="shared" si="10"/>
        <v>Heizkraftwerk Karlstraße Heizkraftwerk Karlstraße</v>
      </c>
      <c r="B310" t="s">
        <v>192</v>
      </c>
      <c r="C310" t="s">
        <v>192</v>
      </c>
      <c r="D310" t="s">
        <v>721</v>
      </c>
      <c r="E310">
        <f t="shared" si="11"/>
        <v>9</v>
      </c>
      <c r="F310" t="s">
        <v>3139</v>
      </c>
      <c r="G310">
        <v>95</v>
      </c>
      <c r="H310">
        <v>0.39929999999999999</v>
      </c>
      <c r="K310">
        <v>2013</v>
      </c>
      <c r="M310" t="s">
        <v>3138</v>
      </c>
      <c r="N310" t="s">
        <v>3138</v>
      </c>
    </row>
    <row r="311" spans="1:14">
      <c r="A311" t="str">
        <f t="shared" si="10"/>
        <v>HKW</v>
      </c>
      <c r="B311" t="s">
        <v>192</v>
      </c>
      <c r="C311" t="s">
        <v>192</v>
      </c>
      <c r="D311" t="s">
        <v>721</v>
      </c>
      <c r="E311">
        <f t="shared" si="11"/>
        <v>25</v>
      </c>
      <c r="F311" t="s">
        <v>3146</v>
      </c>
      <c r="G311">
        <v>36</v>
      </c>
      <c r="H311">
        <v>0.38169999999999998</v>
      </c>
      <c r="K311">
        <v>1997</v>
      </c>
      <c r="M311" t="s">
        <v>3145</v>
      </c>
    </row>
    <row r="312" spans="1:14">
      <c r="A312" t="str">
        <f t="shared" si="10"/>
        <v>HKW-Nord GT</v>
      </c>
      <c r="B312" t="s">
        <v>192</v>
      </c>
      <c r="C312" t="s">
        <v>192</v>
      </c>
      <c r="D312" t="s">
        <v>721</v>
      </c>
      <c r="E312">
        <f t="shared" si="11"/>
        <v>57</v>
      </c>
      <c r="F312" t="s">
        <v>1277</v>
      </c>
      <c r="G312">
        <v>25</v>
      </c>
      <c r="H312">
        <v>0.28899999999999998</v>
      </c>
      <c r="K312">
        <v>1965</v>
      </c>
      <c r="M312" t="s">
        <v>3163</v>
      </c>
      <c r="N312" t="s">
        <v>167</v>
      </c>
    </row>
    <row r="313" spans="1:14">
      <c r="A313" t="str">
        <f t="shared" si="10"/>
        <v>Egger Kraftwerk Brilon Gasturbinen - KWK - Anlage</v>
      </c>
      <c r="B313" t="s">
        <v>192</v>
      </c>
      <c r="C313" t="s">
        <v>192</v>
      </c>
      <c r="D313" t="s">
        <v>721</v>
      </c>
      <c r="E313">
        <f t="shared" si="11"/>
        <v>26</v>
      </c>
      <c r="F313" t="s">
        <v>931</v>
      </c>
      <c r="G313">
        <v>13.5</v>
      </c>
      <c r="H313">
        <v>0.36959999999999998</v>
      </c>
      <c r="K313">
        <v>1996</v>
      </c>
      <c r="M313" t="s">
        <v>929</v>
      </c>
      <c r="N313" t="s">
        <v>3168</v>
      </c>
    </row>
    <row r="314" spans="1:14">
      <c r="A314" t="str">
        <f t="shared" si="10"/>
        <v>Burghausen 01 - DT</v>
      </c>
      <c r="B314" t="s">
        <v>192</v>
      </c>
      <c r="C314" t="s">
        <v>192</v>
      </c>
      <c r="D314" t="s">
        <v>721</v>
      </c>
      <c r="E314">
        <f t="shared" si="11"/>
        <v>43</v>
      </c>
      <c r="F314" t="s">
        <v>3172</v>
      </c>
      <c r="G314">
        <v>50</v>
      </c>
      <c r="H314">
        <v>0.3619</v>
      </c>
      <c r="K314">
        <v>1979</v>
      </c>
      <c r="M314" t="s">
        <v>3178</v>
      </c>
    </row>
    <row r="315" spans="1:14">
      <c r="A315" t="str">
        <f t="shared" si="10"/>
        <v>Industriepark Werk Gendorf</v>
      </c>
      <c r="B315" t="s">
        <v>192</v>
      </c>
      <c r="C315" t="s">
        <v>192</v>
      </c>
      <c r="D315" t="s">
        <v>721</v>
      </c>
      <c r="E315">
        <f t="shared" si="11"/>
        <v>20</v>
      </c>
      <c r="F315" t="s">
        <v>3182</v>
      </c>
      <c r="G315">
        <v>73.099999999999994</v>
      </c>
      <c r="H315">
        <v>0.38719999999999999</v>
      </c>
      <c r="K315">
        <v>2002</v>
      </c>
      <c r="M315" t="s">
        <v>3181</v>
      </c>
    </row>
    <row r="316" spans="1:14">
      <c r="A316" t="str">
        <f t="shared" si="10"/>
        <v>Kraftwerk Dessau</v>
      </c>
      <c r="B316" t="s">
        <v>192</v>
      </c>
      <c r="C316" t="s">
        <v>192</v>
      </c>
      <c r="D316" t="s">
        <v>721</v>
      </c>
      <c r="E316">
        <f t="shared" si="11"/>
        <v>26</v>
      </c>
      <c r="F316" t="s">
        <v>3193</v>
      </c>
      <c r="G316">
        <v>39</v>
      </c>
      <c r="H316">
        <v>0.38059999999999999</v>
      </c>
      <c r="K316">
        <v>1996</v>
      </c>
      <c r="M316" t="s">
        <v>3192</v>
      </c>
    </row>
    <row r="317" spans="1:14">
      <c r="A317" t="str">
        <f t="shared" si="10"/>
        <v>Dortmund KDO</v>
      </c>
      <c r="B317" t="s">
        <v>192</v>
      </c>
      <c r="C317" t="s">
        <v>192</v>
      </c>
      <c r="D317" t="s">
        <v>721</v>
      </c>
      <c r="E317">
        <f t="shared" si="11"/>
        <v>18</v>
      </c>
      <c r="F317" t="s">
        <v>1418</v>
      </c>
      <c r="G317">
        <v>26</v>
      </c>
      <c r="H317">
        <v>0.38940000000000002</v>
      </c>
      <c r="K317">
        <v>2004</v>
      </c>
      <c r="M317" t="s">
        <v>3205</v>
      </c>
      <c r="N317" t="s">
        <v>3206</v>
      </c>
    </row>
    <row r="318" spans="1:14">
      <c r="A318" t="str">
        <f t="shared" si="10"/>
        <v>HKW III/A HKW III/A</v>
      </c>
      <c r="B318" t="s">
        <v>192</v>
      </c>
      <c r="C318" t="s">
        <v>192</v>
      </c>
      <c r="D318" t="s">
        <v>721</v>
      </c>
      <c r="E318">
        <f t="shared" si="11"/>
        <v>20</v>
      </c>
      <c r="F318" t="s">
        <v>3224</v>
      </c>
      <c r="G318">
        <v>40</v>
      </c>
      <c r="H318">
        <v>0.38719999999999999</v>
      </c>
      <c r="K318">
        <v>2002</v>
      </c>
      <c r="M318" t="s">
        <v>3223</v>
      </c>
      <c r="N318" t="s">
        <v>3223</v>
      </c>
    </row>
    <row r="319" spans="1:14">
      <c r="A319" t="str">
        <f t="shared" si="10"/>
        <v>GT Block E GTE2</v>
      </c>
      <c r="B319" t="s">
        <v>192</v>
      </c>
      <c r="C319" t="s">
        <v>192</v>
      </c>
      <c r="D319" t="s">
        <v>721</v>
      </c>
      <c r="E319">
        <f t="shared" si="11"/>
        <v>47</v>
      </c>
      <c r="F319" t="s">
        <v>3237</v>
      </c>
      <c r="G319">
        <v>64.7</v>
      </c>
      <c r="H319">
        <v>0.315</v>
      </c>
      <c r="K319">
        <v>1975</v>
      </c>
      <c r="M319" t="s">
        <v>167</v>
      </c>
      <c r="N319" t="s">
        <v>3248</v>
      </c>
    </row>
    <row r="320" spans="1:14">
      <c r="A320" t="str">
        <f t="shared" si="10"/>
        <v>GT Block E GTE1</v>
      </c>
      <c r="B320" t="s">
        <v>192</v>
      </c>
      <c r="C320" t="s">
        <v>192</v>
      </c>
      <c r="D320" t="s">
        <v>721</v>
      </c>
      <c r="E320">
        <f t="shared" si="11"/>
        <v>48</v>
      </c>
      <c r="F320" t="s">
        <v>3237</v>
      </c>
      <c r="G320">
        <v>66.7</v>
      </c>
      <c r="H320">
        <v>0.31240000000000001</v>
      </c>
      <c r="K320">
        <v>1974</v>
      </c>
      <c r="M320" t="s">
        <v>167</v>
      </c>
      <c r="N320" t="s">
        <v>3253</v>
      </c>
    </row>
    <row r="321" spans="1:14">
      <c r="A321" t="str">
        <f t="shared" si="10"/>
        <v>Werkskraftwerk Sappi Ehingen</v>
      </c>
      <c r="B321" t="s">
        <v>192</v>
      </c>
      <c r="C321" t="s">
        <v>192</v>
      </c>
      <c r="D321" t="s">
        <v>721</v>
      </c>
      <c r="E321">
        <f t="shared" si="11"/>
        <v>45</v>
      </c>
      <c r="F321" t="s">
        <v>940</v>
      </c>
      <c r="G321">
        <v>4</v>
      </c>
      <c r="H321">
        <v>0.35970000000000002</v>
      </c>
      <c r="K321">
        <v>1977</v>
      </c>
      <c r="M321" t="s">
        <v>939</v>
      </c>
    </row>
    <row r="322" spans="1:14">
      <c r="A322" t="str">
        <f t="shared" si="10"/>
        <v>Kombikraftwerk</v>
      </c>
      <c r="B322" t="s">
        <v>192</v>
      </c>
      <c r="C322" t="s">
        <v>192</v>
      </c>
      <c r="D322" t="s">
        <v>721</v>
      </c>
      <c r="E322">
        <f t="shared" si="11"/>
        <v>29</v>
      </c>
      <c r="F322" t="s">
        <v>3260</v>
      </c>
      <c r="G322">
        <v>46.6</v>
      </c>
      <c r="H322">
        <v>0.37730000000000002</v>
      </c>
      <c r="K322">
        <v>1993</v>
      </c>
      <c r="M322" t="s">
        <v>3259</v>
      </c>
    </row>
    <row r="323" spans="1:14">
      <c r="A323" t="str">
        <f t="shared" si="10"/>
        <v>Huntorf</v>
      </c>
      <c r="B323" t="s">
        <v>192</v>
      </c>
      <c r="C323" t="s">
        <v>192</v>
      </c>
      <c r="D323" t="s">
        <v>721</v>
      </c>
      <c r="E323">
        <f t="shared" si="11"/>
        <v>16</v>
      </c>
      <c r="F323" t="s">
        <v>1375</v>
      </c>
      <c r="G323">
        <v>321</v>
      </c>
      <c r="H323">
        <v>0.39560000000000001</v>
      </c>
      <c r="K323">
        <v>1978</v>
      </c>
      <c r="L323">
        <v>2006</v>
      </c>
      <c r="M323" t="s">
        <v>424</v>
      </c>
    </row>
    <row r="324" spans="1:14">
      <c r="A324" t="str">
        <f t="shared" si="10"/>
        <v>HKW Eltmann</v>
      </c>
      <c r="B324" t="s">
        <v>192</v>
      </c>
      <c r="C324" t="s">
        <v>192</v>
      </c>
      <c r="D324" t="s">
        <v>721</v>
      </c>
      <c r="E324">
        <f t="shared" si="11"/>
        <v>15</v>
      </c>
      <c r="F324" t="s">
        <v>3273</v>
      </c>
      <c r="G324">
        <v>57</v>
      </c>
      <c r="H324">
        <v>0.39269999999999999</v>
      </c>
      <c r="K324">
        <v>2007</v>
      </c>
      <c r="M324" t="s">
        <v>350</v>
      </c>
    </row>
    <row r="325" spans="1:14">
      <c r="A325" t="str">
        <f t="shared" si="10"/>
        <v>HKW Niederrad Block 1</v>
      </c>
      <c r="B325" t="s">
        <v>192</v>
      </c>
      <c r="C325" t="s">
        <v>192</v>
      </c>
      <c r="D325" t="s">
        <v>721</v>
      </c>
      <c r="E325">
        <f t="shared" si="11"/>
        <v>18</v>
      </c>
      <c r="F325" t="s">
        <v>979</v>
      </c>
      <c r="G325">
        <v>70</v>
      </c>
      <c r="H325">
        <v>0.38940000000000002</v>
      </c>
      <c r="K325">
        <v>2004</v>
      </c>
      <c r="M325" t="s">
        <v>364</v>
      </c>
      <c r="N325" t="s">
        <v>1704</v>
      </c>
    </row>
    <row r="326" spans="1:14">
      <c r="A326" t="str">
        <f t="shared" si="10"/>
        <v>HKW West Block 4</v>
      </c>
      <c r="B326" t="s">
        <v>192</v>
      </c>
      <c r="C326" t="s">
        <v>192</v>
      </c>
      <c r="D326" t="s">
        <v>721</v>
      </c>
      <c r="E326">
        <f t="shared" si="11"/>
        <v>28</v>
      </c>
      <c r="F326" t="s">
        <v>979</v>
      </c>
      <c r="G326">
        <v>99</v>
      </c>
      <c r="H326">
        <v>0.37840000000000001</v>
      </c>
      <c r="K326">
        <v>1994</v>
      </c>
      <c r="M326" t="s">
        <v>473</v>
      </c>
      <c r="N326" t="s">
        <v>3316</v>
      </c>
    </row>
    <row r="327" spans="1:14">
      <c r="A327" t="str">
        <f t="shared" si="10"/>
        <v>HKW Göttingen</v>
      </c>
      <c r="B327" t="s">
        <v>192</v>
      </c>
      <c r="C327" t="s">
        <v>192</v>
      </c>
      <c r="D327" t="s">
        <v>721</v>
      </c>
      <c r="E327">
        <f t="shared" si="11"/>
        <v>24</v>
      </c>
      <c r="F327" t="s">
        <v>3327</v>
      </c>
      <c r="G327">
        <v>18.8</v>
      </c>
      <c r="H327">
        <v>0.38279999999999997</v>
      </c>
      <c r="K327">
        <v>1998</v>
      </c>
      <c r="M327" t="s">
        <v>3326</v>
      </c>
    </row>
    <row r="328" spans="1:14">
      <c r="A328" t="str">
        <f t="shared" si="10"/>
        <v>HKW "Helmshäger Berg" Gasturbine</v>
      </c>
      <c r="B328" t="s">
        <v>192</v>
      </c>
      <c r="C328" t="s">
        <v>192</v>
      </c>
      <c r="D328" t="s">
        <v>721</v>
      </c>
      <c r="E328">
        <f t="shared" si="11"/>
        <v>26</v>
      </c>
      <c r="F328" t="s">
        <v>3336</v>
      </c>
      <c r="G328">
        <v>14.7</v>
      </c>
      <c r="H328">
        <v>0.36959999999999998</v>
      </c>
      <c r="K328">
        <v>1996</v>
      </c>
      <c r="M328" t="s">
        <v>3335</v>
      </c>
      <c r="N328" t="s">
        <v>958</v>
      </c>
    </row>
    <row r="329" spans="1:14">
      <c r="A329" t="str">
        <f t="shared" si="10"/>
        <v>Kraftwerk Grenzach-Wyhlen</v>
      </c>
      <c r="B329" t="s">
        <v>192</v>
      </c>
      <c r="C329" t="s">
        <v>192</v>
      </c>
      <c r="D329" t="s">
        <v>721</v>
      </c>
      <c r="E329">
        <f t="shared" si="11"/>
        <v>5</v>
      </c>
      <c r="F329" t="s">
        <v>3342</v>
      </c>
      <c r="G329">
        <v>30</v>
      </c>
      <c r="H329">
        <v>0.4037</v>
      </c>
      <c r="K329">
        <v>2017</v>
      </c>
      <c r="M329" t="s">
        <v>3341</v>
      </c>
    </row>
    <row r="330" spans="1:14">
      <c r="A330" t="str">
        <f t="shared" si="10"/>
        <v>Staudinger 4</v>
      </c>
      <c r="B330" t="s">
        <v>192</v>
      </c>
      <c r="C330" t="s">
        <v>192</v>
      </c>
      <c r="D330" t="s">
        <v>721</v>
      </c>
      <c r="E330">
        <f t="shared" si="11"/>
        <v>45</v>
      </c>
      <c r="F330" t="s">
        <v>1375</v>
      </c>
      <c r="G330">
        <v>572</v>
      </c>
      <c r="H330">
        <v>0.35970000000000002</v>
      </c>
      <c r="K330">
        <v>1977</v>
      </c>
      <c r="M330" t="s">
        <v>502</v>
      </c>
      <c r="N330" t="s">
        <v>1583</v>
      </c>
    </row>
    <row r="331" spans="1:14">
      <c r="A331" t="str">
        <f t="shared" si="10"/>
        <v>Energiezentrum Mohn Media</v>
      </c>
      <c r="B331" t="s">
        <v>192</v>
      </c>
      <c r="C331" t="s">
        <v>192</v>
      </c>
      <c r="D331" t="s">
        <v>721</v>
      </c>
      <c r="E331">
        <f t="shared" si="11"/>
        <v>28</v>
      </c>
      <c r="F331" t="s">
        <v>3351</v>
      </c>
      <c r="G331">
        <v>25</v>
      </c>
      <c r="H331">
        <v>0.37840000000000001</v>
      </c>
      <c r="K331">
        <v>1994</v>
      </c>
      <c r="M331" t="s">
        <v>3350</v>
      </c>
    </row>
    <row r="332" spans="1:14">
      <c r="A332" t="str">
        <f t="shared" si="10"/>
        <v>HKW Halle Trotha Block A und B</v>
      </c>
      <c r="B332" t="s">
        <v>192</v>
      </c>
      <c r="C332" t="s">
        <v>192</v>
      </c>
      <c r="D332" t="s">
        <v>721</v>
      </c>
      <c r="E332">
        <f t="shared" si="11"/>
        <v>17</v>
      </c>
      <c r="F332" t="s">
        <v>3362</v>
      </c>
      <c r="G332">
        <v>97</v>
      </c>
      <c r="H332">
        <v>0.39050000000000001</v>
      </c>
      <c r="K332">
        <v>2005</v>
      </c>
      <c r="M332" t="s">
        <v>384</v>
      </c>
      <c r="N332" t="s">
        <v>3361</v>
      </c>
    </row>
    <row r="333" spans="1:14">
      <c r="A333" t="str">
        <f t="shared" si="10"/>
        <v>Heizkraftwerk HKW</v>
      </c>
      <c r="B333" t="s">
        <v>192</v>
      </c>
      <c r="C333" t="s">
        <v>192</v>
      </c>
      <c r="D333" t="s">
        <v>721</v>
      </c>
      <c r="E333">
        <f t="shared" si="11"/>
        <v>29</v>
      </c>
      <c r="F333" t="s">
        <v>3379</v>
      </c>
      <c r="G333">
        <v>22.5</v>
      </c>
      <c r="H333">
        <v>0.37730000000000002</v>
      </c>
      <c r="K333">
        <v>1993</v>
      </c>
      <c r="M333" t="s">
        <v>478</v>
      </c>
      <c r="N333" t="s">
        <v>3145</v>
      </c>
    </row>
    <row r="334" spans="1:14">
      <c r="A334" t="str">
        <f t="shared" si="10"/>
        <v>ADS-Anlage</v>
      </c>
      <c r="B334" t="s">
        <v>192</v>
      </c>
      <c r="C334" t="s">
        <v>192</v>
      </c>
      <c r="D334" t="s">
        <v>721</v>
      </c>
      <c r="E334">
        <f t="shared" si="11"/>
        <v>10</v>
      </c>
      <c r="F334" t="s">
        <v>1489</v>
      </c>
      <c r="G334">
        <v>96.5</v>
      </c>
      <c r="H334">
        <v>0.3982</v>
      </c>
      <c r="K334">
        <v>2012</v>
      </c>
      <c r="M334" t="s">
        <v>383</v>
      </c>
    </row>
    <row r="335" spans="1:14">
      <c r="A335" t="str">
        <f t="shared" si="10"/>
        <v>Heizkraftwerk Block A</v>
      </c>
      <c r="B335" t="s">
        <v>192</v>
      </c>
      <c r="C335" t="s">
        <v>192</v>
      </c>
      <c r="D335" t="s">
        <v>721</v>
      </c>
      <c r="E335">
        <f t="shared" si="11"/>
        <v>19</v>
      </c>
      <c r="F335" t="s">
        <v>1489</v>
      </c>
      <c r="G335">
        <v>86</v>
      </c>
      <c r="H335">
        <v>0.38829999999999998</v>
      </c>
      <c r="K335">
        <v>2003</v>
      </c>
      <c r="M335" t="s">
        <v>478</v>
      </c>
      <c r="N335" t="s">
        <v>3188</v>
      </c>
    </row>
    <row r="336" spans="1:14">
      <c r="A336" t="str">
        <f t="shared" si="10"/>
        <v>HKW Karcherstr. 10</v>
      </c>
      <c r="B336" t="s">
        <v>192</v>
      </c>
      <c r="C336" t="s">
        <v>192</v>
      </c>
      <c r="D336" t="s">
        <v>721</v>
      </c>
      <c r="E336">
        <f t="shared" si="11"/>
        <v>33</v>
      </c>
      <c r="F336" t="s">
        <v>1497</v>
      </c>
      <c r="G336">
        <v>11.6</v>
      </c>
      <c r="H336">
        <v>0.37290000000000001</v>
      </c>
      <c r="K336">
        <v>1989</v>
      </c>
      <c r="M336" t="s">
        <v>1495</v>
      </c>
      <c r="N336" t="s">
        <v>936</v>
      </c>
    </row>
    <row r="337" spans="1:14">
      <c r="A337" t="str">
        <f t="shared" si="10"/>
        <v>Heizkraftwerk West T3</v>
      </c>
      <c r="B337" t="s">
        <v>192</v>
      </c>
      <c r="C337" t="s">
        <v>192</v>
      </c>
      <c r="D337" t="s">
        <v>721</v>
      </c>
      <c r="E337">
        <f t="shared" si="11"/>
        <v>38</v>
      </c>
      <c r="F337" t="s">
        <v>3449</v>
      </c>
      <c r="G337">
        <v>37</v>
      </c>
      <c r="H337">
        <v>0.3674</v>
      </c>
      <c r="K337">
        <v>1984</v>
      </c>
      <c r="M337" t="s">
        <v>3447</v>
      </c>
      <c r="N337" t="s">
        <v>3448</v>
      </c>
    </row>
    <row r="338" spans="1:14">
      <c r="A338" t="str">
        <f t="shared" si="10"/>
        <v>Kombi-HKW</v>
      </c>
      <c r="B338" t="s">
        <v>192</v>
      </c>
      <c r="C338" t="s">
        <v>192</v>
      </c>
      <c r="D338" t="s">
        <v>721</v>
      </c>
      <c r="E338">
        <f t="shared" si="11"/>
        <v>34</v>
      </c>
      <c r="F338" t="s">
        <v>2765</v>
      </c>
      <c r="G338">
        <v>48.31</v>
      </c>
      <c r="H338">
        <v>0.37180000000000002</v>
      </c>
      <c r="K338">
        <v>1988</v>
      </c>
      <c r="M338" t="s">
        <v>3451</v>
      </c>
    </row>
    <row r="339" spans="1:14">
      <c r="A339" t="str">
        <f t="shared" si="10"/>
        <v>HKW Humboldtstr.</v>
      </c>
      <c r="B339" t="s">
        <v>192</v>
      </c>
      <c r="C339" t="s">
        <v>192</v>
      </c>
      <c r="D339" t="s">
        <v>721</v>
      </c>
      <c r="E339">
        <f t="shared" si="11"/>
        <v>17</v>
      </c>
      <c r="F339" t="s">
        <v>3457</v>
      </c>
      <c r="G339">
        <v>21.5</v>
      </c>
      <c r="H339">
        <v>0.39050000000000001</v>
      </c>
      <c r="K339">
        <v>2005</v>
      </c>
      <c r="M339" t="s">
        <v>3456</v>
      </c>
    </row>
    <row r="340" spans="1:14">
      <c r="A340" t="str">
        <f t="shared" si="10"/>
        <v>KWK-Anlage Krefeld DT Dampfturbine</v>
      </c>
      <c r="B340" t="s">
        <v>192</v>
      </c>
      <c r="C340" t="s">
        <v>192</v>
      </c>
      <c r="D340" t="s">
        <v>721</v>
      </c>
      <c r="E340">
        <f t="shared" si="11"/>
        <v>23</v>
      </c>
      <c r="F340" t="s">
        <v>3071</v>
      </c>
      <c r="G340">
        <v>25.8</v>
      </c>
      <c r="H340">
        <v>0.38390000000000002</v>
      </c>
      <c r="K340">
        <v>1999</v>
      </c>
      <c r="M340" t="s">
        <v>3498</v>
      </c>
      <c r="N340" t="s">
        <v>1147</v>
      </c>
    </row>
    <row r="341" spans="1:14">
      <c r="A341" t="str">
        <f t="shared" si="10"/>
        <v>KWK-Anlage Krefeld VM Gasmotor (Dieselgenerator)</v>
      </c>
      <c r="B341" t="s">
        <v>192</v>
      </c>
      <c r="C341" t="s">
        <v>192</v>
      </c>
      <c r="D341" t="s">
        <v>721</v>
      </c>
      <c r="E341">
        <f t="shared" si="11"/>
        <v>23</v>
      </c>
      <c r="F341" t="s">
        <v>3071</v>
      </c>
      <c r="G341">
        <v>14</v>
      </c>
      <c r="H341">
        <v>0.44059999999999999</v>
      </c>
      <c r="K341">
        <v>1999</v>
      </c>
      <c r="M341" t="s">
        <v>3506</v>
      </c>
      <c r="N341" t="s">
        <v>3507</v>
      </c>
    </row>
    <row r="342" spans="1:14">
      <c r="A342" t="str">
        <f t="shared" si="10"/>
        <v>Landesbergen Gas Gasturbine</v>
      </c>
      <c r="B342" t="s">
        <v>192</v>
      </c>
      <c r="C342" t="s">
        <v>192</v>
      </c>
      <c r="D342" t="s">
        <v>721</v>
      </c>
      <c r="E342">
        <f t="shared" si="11"/>
        <v>49</v>
      </c>
      <c r="F342" t="s">
        <v>952</v>
      </c>
      <c r="G342">
        <v>56</v>
      </c>
      <c r="H342">
        <v>0.30980000000000002</v>
      </c>
      <c r="K342">
        <v>1973</v>
      </c>
      <c r="M342" t="s">
        <v>445</v>
      </c>
      <c r="N342" t="s">
        <v>958</v>
      </c>
    </row>
    <row r="343" spans="1:14">
      <c r="A343" t="str">
        <f t="shared" si="10"/>
        <v>X-Kraftwerk</v>
      </c>
      <c r="B343" t="s">
        <v>192</v>
      </c>
      <c r="C343" t="s">
        <v>192</v>
      </c>
      <c r="D343" t="s">
        <v>721</v>
      </c>
      <c r="E343">
        <f t="shared" si="11"/>
        <v>41</v>
      </c>
      <c r="F343" t="s">
        <v>1521</v>
      </c>
      <c r="G343">
        <v>25</v>
      </c>
      <c r="H343">
        <v>0.36409999999999998</v>
      </c>
      <c r="K343">
        <v>1981</v>
      </c>
      <c r="M343" t="s">
        <v>3534</v>
      </c>
    </row>
    <row r="344" spans="1:14">
      <c r="A344" t="str">
        <f t="shared" si="10"/>
        <v>KW Mitte GT 1</v>
      </c>
      <c r="B344" t="s">
        <v>192</v>
      </c>
      <c r="C344" t="s">
        <v>192</v>
      </c>
      <c r="D344" t="s">
        <v>721</v>
      </c>
      <c r="E344">
        <f t="shared" si="11"/>
        <v>30</v>
      </c>
      <c r="F344" t="s">
        <v>3562</v>
      </c>
      <c r="G344">
        <v>47</v>
      </c>
      <c r="H344">
        <v>0.35920000000000002</v>
      </c>
      <c r="K344">
        <v>1992</v>
      </c>
      <c r="M344" t="s">
        <v>3560</v>
      </c>
      <c r="N344" t="s">
        <v>3561</v>
      </c>
    </row>
    <row r="345" spans="1:14">
      <c r="A345" t="str">
        <f t="shared" si="10"/>
        <v>Cogeneration</v>
      </c>
      <c r="B345" t="s">
        <v>192</v>
      </c>
      <c r="C345" t="s">
        <v>192</v>
      </c>
      <c r="D345" t="s">
        <v>721</v>
      </c>
      <c r="E345">
        <f t="shared" si="11"/>
        <v>26</v>
      </c>
      <c r="F345" t="s">
        <v>3652</v>
      </c>
      <c r="G345">
        <v>25.4</v>
      </c>
      <c r="H345">
        <v>0.38059999999999999</v>
      </c>
      <c r="K345">
        <v>1996</v>
      </c>
      <c r="M345" t="s">
        <v>3651</v>
      </c>
    </row>
    <row r="346" spans="1:14">
      <c r="A346" t="str">
        <f t="shared" si="10"/>
        <v>Thyrow GT E</v>
      </c>
      <c r="B346" t="s">
        <v>192</v>
      </c>
      <c r="C346" t="s">
        <v>192</v>
      </c>
      <c r="D346" t="s">
        <v>721</v>
      </c>
      <c r="E346">
        <f t="shared" si="11"/>
        <v>33</v>
      </c>
      <c r="F346" t="s">
        <v>2659</v>
      </c>
      <c r="G346">
        <v>37.5</v>
      </c>
      <c r="H346">
        <v>0.35139999999999999</v>
      </c>
      <c r="K346">
        <v>1989</v>
      </c>
      <c r="M346" t="s">
        <v>3659</v>
      </c>
      <c r="N346" t="s">
        <v>3660</v>
      </c>
    </row>
    <row r="347" spans="1:14">
      <c r="A347" t="str">
        <f t="shared" si="10"/>
        <v>Thyrow GT A</v>
      </c>
      <c r="B347" t="s">
        <v>192</v>
      </c>
      <c r="C347" t="s">
        <v>192</v>
      </c>
      <c r="D347" t="s">
        <v>721</v>
      </c>
      <c r="E347">
        <f t="shared" si="11"/>
        <v>35</v>
      </c>
      <c r="F347" t="s">
        <v>2659</v>
      </c>
      <c r="G347">
        <v>36.5</v>
      </c>
      <c r="H347">
        <v>0.34620000000000001</v>
      </c>
      <c r="K347">
        <v>1987</v>
      </c>
      <c r="M347" t="s">
        <v>3659</v>
      </c>
      <c r="N347" t="s">
        <v>3027</v>
      </c>
    </row>
    <row r="348" spans="1:14">
      <c r="A348" t="str">
        <f t="shared" si="10"/>
        <v>Thyrow GT B</v>
      </c>
      <c r="B348" t="s">
        <v>192</v>
      </c>
      <c r="C348" t="s">
        <v>192</v>
      </c>
      <c r="D348" t="s">
        <v>721</v>
      </c>
      <c r="E348">
        <f t="shared" si="11"/>
        <v>35</v>
      </c>
      <c r="F348" t="s">
        <v>2659</v>
      </c>
      <c r="G348">
        <v>36.5</v>
      </c>
      <c r="H348">
        <v>0.34620000000000001</v>
      </c>
      <c r="K348">
        <v>1987</v>
      </c>
      <c r="M348" t="s">
        <v>3659</v>
      </c>
      <c r="N348" t="s">
        <v>3035</v>
      </c>
    </row>
    <row r="349" spans="1:14">
      <c r="A349" t="str">
        <f t="shared" si="10"/>
        <v>Thyrow GT C</v>
      </c>
      <c r="B349" t="s">
        <v>192</v>
      </c>
      <c r="C349" t="s">
        <v>192</v>
      </c>
      <c r="D349" t="s">
        <v>721</v>
      </c>
      <c r="E349">
        <f t="shared" si="11"/>
        <v>35</v>
      </c>
      <c r="F349" t="s">
        <v>2659</v>
      </c>
      <c r="G349">
        <v>36.5</v>
      </c>
      <c r="H349">
        <v>0.34620000000000001</v>
      </c>
      <c r="K349">
        <v>1987</v>
      </c>
      <c r="M349" t="s">
        <v>3659</v>
      </c>
      <c r="N349" t="s">
        <v>3037</v>
      </c>
    </row>
    <row r="350" spans="1:14">
      <c r="A350" t="str">
        <f t="shared" si="10"/>
        <v>Thyrow GT D</v>
      </c>
      <c r="B350" t="s">
        <v>192</v>
      </c>
      <c r="C350" t="s">
        <v>192</v>
      </c>
      <c r="D350" t="s">
        <v>721</v>
      </c>
      <c r="E350">
        <f t="shared" si="11"/>
        <v>35</v>
      </c>
      <c r="F350" t="s">
        <v>2659</v>
      </c>
      <c r="G350">
        <v>36.5</v>
      </c>
      <c r="H350">
        <v>0.34620000000000001</v>
      </c>
      <c r="K350">
        <v>1987</v>
      </c>
      <c r="M350" t="s">
        <v>3659</v>
      </c>
      <c r="N350" t="s">
        <v>3039</v>
      </c>
    </row>
    <row r="351" spans="1:14">
      <c r="A351" t="str">
        <f t="shared" si="10"/>
        <v>HKW 1 HKW 1</v>
      </c>
      <c r="B351" t="s">
        <v>192</v>
      </c>
      <c r="C351" t="s">
        <v>192</v>
      </c>
      <c r="D351" t="s">
        <v>721</v>
      </c>
      <c r="E351">
        <f t="shared" si="11"/>
        <v>51</v>
      </c>
      <c r="F351" t="s">
        <v>3695</v>
      </c>
      <c r="G351">
        <v>23.1</v>
      </c>
      <c r="H351">
        <v>0.35310000000000002</v>
      </c>
      <c r="K351">
        <v>1971</v>
      </c>
      <c r="M351" t="s">
        <v>3694</v>
      </c>
      <c r="N351" t="s">
        <v>3694</v>
      </c>
    </row>
    <row r="352" spans="1:14">
      <c r="A352" t="str">
        <f t="shared" si="10"/>
        <v>Hattorf Hattorf</v>
      </c>
      <c r="B352" t="s">
        <v>192</v>
      </c>
      <c r="C352" t="s">
        <v>192</v>
      </c>
      <c r="D352" t="s">
        <v>721</v>
      </c>
      <c r="E352">
        <f t="shared" si="11"/>
        <v>9</v>
      </c>
      <c r="F352" t="s">
        <v>3421</v>
      </c>
      <c r="G352">
        <v>52</v>
      </c>
      <c r="H352">
        <v>0.39929999999999999</v>
      </c>
      <c r="K352">
        <v>2013</v>
      </c>
      <c r="M352" t="s">
        <v>3713</v>
      </c>
      <c r="N352" t="s">
        <v>3713</v>
      </c>
    </row>
    <row r="353" spans="1:14">
      <c r="A353" t="str">
        <f t="shared" si="10"/>
        <v>HKW Potsdam-Süd Gesamtanlage</v>
      </c>
      <c r="B353" t="s">
        <v>192</v>
      </c>
      <c r="C353" t="s">
        <v>192</v>
      </c>
      <c r="D353" t="s">
        <v>721</v>
      </c>
      <c r="E353">
        <f t="shared" si="11"/>
        <v>26</v>
      </c>
      <c r="F353" t="s">
        <v>3726</v>
      </c>
      <c r="G353">
        <v>81.8</v>
      </c>
      <c r="H353">
        <v>0.38059999999999999</v>
      </c>
      <c r="K353">
        <v>1996</v>
      </c>
      <c r="M353" t="s">
        <v>3724</v>
      </c>
      <c r="N353" t="s">
        <v>3725</v>
      </c>
    </row>
    <row r="354" spans="1:14">
      <c r="A354" t="str">
        <f t="shared" si="10"/>
        <v>BHKW-Hauffstraße Motorenanlage</v>
      </c>
      <c r="B354" t="s">
        <v>192</v>
      </c>
      <c r="C354" t="s">
        <v>192</v>
      </c>
      <c r="D354" t="s">
        <v>721</v>
      </c>
      <c r="E354">
        <f t="shared" si="11"/>
        <v>11</v>
      </c>
      <c r="F354" t="s">
        <v>3734</v>
      </c>
      <c r="G354">
        <v>9.84</v>
      </c>
      <c r="H354">
        <v>0.45739999999999997</v>
      </c>
      <c r="K354">
        <v>2011</v>
      </c>
      <c r="M354" t="s">
        <v>3732</v>
      </c>
      <c r="N354" t="s">
        <v>3733</v>
      </c>
    </row>
    <row r="355" spans="1:14">
      <c r="A355" t="str">
        <f t="shared" si="10"/>
        <v>Solvay Kraftwerk Rheinberg</v>
      </c>
      <c r="B355" t="s">
        <v>192</v>
      </c>
      <c r="C355" t="s">
        <v>192</v>
      </c>
      <c r="D355" t="s">
        <v>721</v>
      </c>
      <c r="E355">
        <f t="shared" si="11"/>
        <v>61</v>
      </c>
      <c r="F355" t="s">
        <v>3105</v>
      </c>
      <c r="G355">
        <v>79</v>
      </c>
      <c r="H355">
        <v>0.34210000000000002</v>
      </c>
      <c r="K355">
        <v>1961</v>
      </c>
      <c r="M355" t="s">
        <v>3742</v>
      </c>
    </row>
    <row r="356" spans="1:14">
      <c r="A356" t="str">
        <f t="shared" si="10"/>
        <v>Gasmotore Gasmotore 1-3</v>
      </c>
      <c r="B356" t="s">
        <v>192</v>
      </c>
      <c r="C356" t="s">
        <v>192</v>
      </c>
      <c r="D356" t="s">
        <v>721</v>
      </c>
      <c r="E356">
        <f t="shared" si="11"/>
        <v>11</v>
      </c>
      <c r="F356" t="s">
        <v>3751</v>
      </c>
      <c r="G356">
        <v>9.81</v>
      </c>
      <c r="H356">
        <v>0.45739999999999997</v>
      </c>
      <c r="K356">
        <v>2011</v>
      </c>
      <c r="M356" t="s">
        <v>3749</v>
      </c>
      <c r="N356" t="s">
        <v>3750</v>
      </c>
    </row>
    <row r="357" spans="1:14">
      <c r="A357" t="str">
        <f t="shared" si="10"/>
        <v>Gasmotor 4 Gasmotor 4</v>
      </c>
      <c r="B357" t="s">
        <v>192</v>
      </c>
      <c r="C357" t="s">
        <v>192</v>
      </c>
      <c r="D357" t="s">
        <v>721</v>
      </c>
      <c r="E357">
        <f t="shared" si="11"/>
        <v>9</v>
      </c>
      <c r="F357" t="s">
        <v>3751</v>
      </c>
      <c r="G357">
        <v>9.1999999999999993</v>
      </c>
      <c r="H357">
        <v>0.4602</v>
      </c>
      <c r="K357">
        <v>2013</v>
      </c>
      <c r="M357" t="s">
        <v>3758</v>
      </c>
      <c r="N357" t="s">
        <v>3758</v>
      </c>
    </row>
    <row r="358" spans="1:14">
      <c r="A358" t="str">
        <f t="shared" si="10"/>
        <v>Gasmotor 5 Gasmotor 5</v>
      </c>
      <c r="B358" t="s">
        <v>192</v>
      </c>
      <c r="C358" t="s">
        <v>192</v>
      </c>
      <c r="D358" t="s">
        <v>721</v>
      </c>
      <c r="E358">
        <f t="shared" si="11"/>
        <v>10</v>
      </c>
      <c r="F358" t="s">
        <v>3751</v>
      </c>
      <c r="G358">
        <v>4.3</v>
      </c>
      <c r="H358">
        <v>0.45879999999999999</v>
      </c>
      <c r="K358">
        <v>2012</v>
      </c>
      <c r="M358" t="s">
        <v>3762</v>
      </c>
      <c r="N358" t="s">
        <v>3762</v>
      </c>
    </row>
    <row r="359" spans="1:14">
      <c r="A359" t="str">
        <f t="shared" si="10"/>
        <v>HKW Schwarza</v>
      </c>
      <c r="B359" t="s">
        <v>192</v>
      </c>
      <c r="C359" t="s">
        <v>192</v>
      </c>
      <c r="D359" t="s">
        <v>721</v>
      </c>
      <c r="E359">
        <f t="shared" si="11"/>
        <v>86</v>
      </c>
      <c r="F359" t="s">
        <v>3775</v>
      </c>
      <c r="G359">
        <v>26.5</v>
      </c>
      <c r="H359">
        <v>0.31459999999999999</v>
      </c>
      <c r="K359">
        <v>1936</v>
      </c>
      <c r="M359" t="s">
        <v>3774</v>
      </c>
    </row>
    <row r="360" spans="1:14">
      <c r="A360" t="str">
        <f t="shared" si="10"/>
        <v>HKW Schwerin Süd</v>
      </c>
      <c r="B360" t="s">
        <v>192</v>
      </c>
      <c r="C360" t="s">
        <v>192</v>
      </c>
      <c r="D360" t="s">
        <v>721</v>
      </c>
      <c r="E360">
        <f t="shared" si="11"/>
        <v>28</v>
      </c>
      <c r="F360" t="s">
        <v>3801</v>
      </c>
      <c r="G360">
        <v>44.9</v>
      </c>
      <c r="H360">
        <v>0.37840000000000001</v>
      </c>
      <c r="K360">
        <v>1994</v>
      </c>
      <c r="M360" t="s">
        <v>3800</v>
      </c>
    </row>
    <row r="361" spans="1:14">
      <c r="A361" t="str">
        <f t="shared" si="10"/>
        <v>HKW Schwerin Lankow</v>
      </c>
      <c r="B361" t="s">
        <v>192</v>
      </c>
      <c r="C361" t="s">
        <v>192</v>
      </c>
      <c r="D361" t="s">
        <v>721</v>
      </c>
      <c r="E361">
        <f t="shared" si="11"/>
        <v>28</v>
      </c>
      <c r="F361" t="s">
        <v>3801</v>
      </c>
      <c r="G361">
        <v>23</v>
      </c>
      <c r="H361">
        <v>0.37840000000000001</v>
      </c>
      <c r="K361">
        <v>1994</v>
      </c>
      <c r="M361" t="s">
        <v>3808</v>
      </c>
    </row>
    <row r="362" spans="1:14">
      <c r="A362" t="str">
        <f t="shared" si="10"/>
        <v>BHKW Obere Viehweide  -</v>
      </c>
      <c r="B362" t="s">
        <v>192</v>
      </c>
      <c r="C362" t="s">
        <v>192</v>
      </c>
      <c r="D362" t="s">
        <v>721</v>
      </c>
      <c r="E362">
        <f t="shared" si="11"/>
        <v>22</v>
      </c>
      <c r="F362" t="s">
        <v>3832</v>
      </c>
      <c r="G362">
        <v>13.4</v>
      </c>
      <c r="H362">
        <v>0.38500000000000001</v>
      </c>
      <c r="K362">
        <v>2000</v>
      </c>
      <c r="M362" t="s">
        <v>3830</v>
      </c>
      <c r="N362" t="s">
        <v>3831</v>
      </c>
    </row>
    <row r="363" spans="1:14">
      <c r="A363" t="str">
        <f t="shared" si="10"/>
        <v>Weisweiler G_VGT</v>
      </c>
      <c r="B363" t="s">
        <v>192</v>
      </c>
      <c r="C363" t="s">
        <v>192</v>
      </c>
      <c r="D363" t="s">
        <v>721</v>
      </c>
      <c r="E363">
        <f t="shared" si="11"/>
        <v>16</v>
      </c>
      <c r="F363" t="s">
        <v>1955</v>
      </c>
      <c r="G363">
        <v>200</v>
      </c>
      <c r="H363">
        <v>0.39560000000000001</v>
      </c>
      <c r="K363">
        <v>2006</v>
      </c>
      <c r="M363" t="s">
        <v>554</v>
      </c>
      <c r="N363" t="s">
        <v>3849</v>
      </c>
    </row>
    <row r="364" spans="1:14">
      <c r="A364" t="str">
        <f t="shared" si="10"/>
        <v>Weisweiler H_VGT</v>
      </c>
      <c r="B364" t="s">
        <v>192</v>
      </c>
      <c r="C364" t="s">
        <v>192</v>
      </c>
      <c r="D364" t="s">
        <v>721</v>
      </c>
      <c r="E364">
        <f t="shared" si="11"/>
        <v>16</v>
      </c>
      <c r="F364" t="s">
        <v>1955</v>
      </c>
      <c r="G364">
        <v>200</v>
      </c>
      <c r="H364">
        <v>0.39560000000000001</v>
      </c>
      <c r="K364">
        <v>2006</v>
      </c>
      <c r="M364" t="s">
        <v>554</v>
      </c>
      <c r="N364" t="s">
        <v>3853</v>
      </c>
    </row>
    <row r="365" spans="1:14">
      <c r="A365" t="str">
        <f t="shared" si="10"/>
        <v>Gersteinwerk I1</v>
      </c>
      <c r="B365" t="s">
        <v>192</v>
      </c>
      <c r="C365" t="s">
        <v>192</v>
      </c>
      <c r="D365" t="s">
        <v>721</v>
      </c>
      <c r="E365">
        <f t="shared" si="11"/>
        <v>49</v>
      </c>
      <c r="F365" t="s">
        <v>1418</v>
      </c>
      <c r="G365">
        <v>55</v>
      </c>
      <c r="H365">
        <v>0.3553</v>
      </c>
      <c r="K365">
        <v>1973</v>
      </c>
      <c r="M365" t="s">
        <v>504</v>
      </c>
      <c r="N365" t="s">
        <v>3869</v>
      </c>
    </row>
    <row r="366" spans="1:14">
      <c r="A366" t="str">
        <f t="shared" ref="A366:A429" si="12">IF(N366="",M366,_xlfn.CONCAT(M366," ",N366))</f>
        <v xml:space="preserve">Gersteinwerk K1 </v>
      </c>
      <c r="B366" t="s">
        <v>192</v>
      </c>
      <c r="C366" t="s">
        <v>192</v>
      </c>
      <c r="D366" t="s">
        <v>721</v>
      </c>
      <c r="E366">
        <f t="shared" ref="E366:E429" si="13">2022-MAX(K366,L366)</f>
        <v>38</v>
      </c>
      <c r="F366" t="s">
        <v>1418</v>
      </c>
      <c r="G366">
        <v>112</v>
      </c>
      <c r="H366">
        <v>0.33839999999999998</v>
      </c>
      <c r="K366">
        <v>1984</v>
      </c>
      <c r="M366" t="s">
        <v>504</v>
      </c>
      <c r="N366" t="s">
        <v>3878</v>
      </c>
    </row>
    <row r="367" spans="1:14">
      <c r="A367" t="str">
        <f t="shared" si="12"/>
        <v>Wi-Biebrich Block 1</v>
      </c>
      <c r="B367" t="s">
        <v>192</v>
      </c>
      <c r="C367" t="s">
        <v>192</v>
      </c>
      <c r="D367" t="s">
        <v>721</v>
      </c>
      <c r="E367">
        <f t="shared" si="13"/>
        <v>16</v>
      </c>
      <c r="F367" t="s">
        <v>1132</v>
      </c>
      <c r="G367">
        <v>25.015000000000001</v>
      </c>
      <c r="H367">
        <v>0.3916</v>
      </c>
      <c r="K367">
        <v>2006</v>
      </c>
      <c r="M367" t="s">
        <v>1130</v>
      </c>
      <c r="N367" t="s">
        <v>1704</v>
      </c>
    </row>
    <row r="368" spans="1:14">
      <c r="A368" t="str">
        <f t="shared" si="12"/>
        <v>Spitzenlastkraftwerk Wolfen</v>
      </c>
      <c r="B368" t="s">
        <v>192</v>
      </c>
      <c r="C368" t="s">
        <v>192</v>
      </c>
      <c r="D368" t="s">
        <v>721</v>
      </c>
      <c r="E368">
        <f t="shared" si="13"/>
        <v>25</v>
      </c>
      <c r="F368" t="s">
        <v>1066</v>
      </c>
      <c r="G368">
        <v>40</v>
      </c>
      <c r="H368">
        <v>0.38169999999999998</v>
      </c>
      <c r="K368">
        <v>1997</v>
      </c>
      <c r="M368" t="s">
        <v>3887</v>
      </c>
    </row>
    <row r="369" spans="1:14">
      <c r="A369" t="str">
        <f t="shared" si="12"/>
        <v>HKW Wörth</v>
      </c>
      <c r="B369" t="s">
        <v>192</v>
      </c>
      <c r="C369" t="s">
        <v>192</v>
      </c>
      <c r="D369" t="s">
        <v>721</v>
      </c>
      <c r="E369">
        <f t="shared" si="13"/>
        <v>15</v>
      </c>
      <c r="F369" t="s">
        <v>3273</v>
      </c>
      <c r="G369">
        <v>59</v>
      </c>
      <c r="H369">
        <v>0.39269999999999999</v>
      </c>
      <c r="K369">
        <v>2007</v>
      </c>
      <c r="M369" t="s">
        <v>3893</v>
      </c>
    </row>
    <row r="370" spans="1:14">
      <c r="A370" t="str">
        <f t="shared" si="12"/>
        <v>Heizkraftwerke an der Friedensbrücke TSIII</v>
      </c>
      <c r="B370" t="s">
        <v>192</v>
      </c>
      <c r="C370" t="s">
        <v>192</v>
      </c>
      <c r="D370" t="s">
        <v>721</v>
      </c>
      <c r="E370">
        <f t="shared" si="13"/>
        <v>51</v>
      </c>
      <c r="F370" t="s">
        <v>3909</v>
      </c>
      <c r="G370">
        <v>23</v>
      </c>
      <c r="H370">
        <v>0.35310000000000002</v>
      </c>
      <c r="K370">
        <v>1971</v>
      </c>
      <c r="M370" t="s">
        <v>3907</v>
      </c>
      <c r="N370" t="s">
        <v>3908</v>
      </c>
    </row>
    <row r="371" spans="1:14">
      <c r="A371" t="str">
        <f t="shared" si="12"/>
        <v>Heizkraftwerke an der Friedensbrücke TSII</v>
      </c>
      <c r="B371" t="s">
        <v>192</v>
      </c>
      <c r="C371" t="s">
        <v>192</v>
      </c>
      <c r="D371" t="s">
        <v>721</v>
      </c>
      <c r="E371">
        <f t="shared" si="13"/>
        <v>29</v>
      </c>
      <c r="F371" t="s">
        <v>3909</v>
      </c>
      <c r="G371">
        <v>25</v>
      </c>
      <c r="H371">
        <v>0.37730000000000002</v>
      </c>
      <c r="K371">
        <v>1993</v>
      </c>
      <c r="M371" t="s">
        <v>3907</v>
      </c>
      <c r="N371" t="s">
        <v>3916</v>
      </c>
    </row>
    <row r="372" spans="1:14">
      <c r="A372" t="str">
        <f t="shared" si="12"/>
        <v>Heizkraftwerke an der Friedensbrücke GTII</v>
      </c>
      <c r="B372" t="s">
        <v>192</v>
      </c>
      <c r="C372" t="s">
        <v>192</v>
      </c>
      <c r="D372" t="s">
        <v>721</v>
      </c>
      <c r="E372">
        <f t="shared" si="13"/>
        <v>13</v>
      </c>
      <c r="F372" t="s">
        <v>3909</v>
      </c>
      <c r="G372">
        <v>29.5</v>
      </c>
      <c r="H372">
        <v>0.40339999999999998</v>
      </c>
      <c r="K372">
        <v>2009</v>
      </c>
      <c r="M372" t="s">
        <v>3907</v>
      </c>
      <c r="N372" t="s">
        <v>3921</v>
      </c>
    </row>
    <row r="373" spans="1:14">
      <c r="A373" t="str">
        <f t="shared" si="12"/>
        <v>Heizkraftwerke an der Friedensbrücke GTI</v>
      </c>
      <c r="B373" t="s">
        <v>192</v>
      </c>
      <c r="C373" t="s">
        <v>192</v>
      </c>
      <c r="D373" t="s">
        <v>721</v>
      </c>
      <c r="E373">
        <f t="shared" si="13"/>
        <v>17</v>
      </c>
      <c r="F373" t="s">
        <v>3909</v>
      </c>
      <c r="G373">
        <v>44.5</v>
      </c>
      <c r="H373">
        <v>0.39300000000000002</v>
      </c>
      <c r="K373">
        <v>2005</v>
      </c>
      <c r="M373" t="s">
        <v>3907</v>
      </c>
      <c r="N373" t="s">
        <v>3925</v>
      </c>
    </row>
    <row r="374" spans="1:14">
      <c r="A374" t="str">
        <f t="shared" si="12"/>
        <v>Zielitz Zielitz</v>
      </c>
      <c r="B374" t="s">
        <v>192</v>
      </c>
      <c r="C374" t="s">
        <v>192</v>
      </c>
      <c r="D374" t="s">
        <v>721</v>
      </c>
      <c r="E374">
        <f t="shared" si="13"/>
        <v>26</v>
      </c>
      <c r="F374" t="s">
        <v>3421</v>
      </c>
      <c r="G374">
        <v>27</v>
      </c>
      <c r="H374">
        <v>0.38059999999999999</v>
      </c>
      <c r="K374">
        <v>1996</v>
      </c>
      <c r="M374" t="s">
        <v>3928</v>
      </c>
      <c r="N374" t="s">
        <v>3928</v>
      </c>
    </row>
    <row r="375" spans="1:14">
      <c r="A375" t="str">
        <f t="shared" si="12"/>
        <v>Gaskraftwerk GKW</v>
      </c>
      <c r="B375" t="s">
        <v>192</v>
      </c>
      <c r="C375" t="s">
        <v>192</v>
      </c>
      <c r="D375" t="s">
        <v>721</v>
      </c>
      <c r="E375">
        <f t="shared" si="13"/>
        <v>26</v>
      </c>
      <c r="F375" t="s">
        <v>2932</v>
      </c>
      <c r="G375">
        <v>15.1</v>
      </c>
      <c r="H375">
        <v>0.38059999999999999</v>
      </c>
      <c r="K375">
        <v>1996</v>
      </c>
      <c r="M375" t="s">
        <v>3041</v>
      </c>
      <c r="N375" t="s">
        <v>3932</v>
      </c>
    </row>
    <row r="376" spans="1:14">
      <c r="A376" t="str">
        <f t="shared" si="12"/>
        <v>Heizkraftwerk T2</v>
      </c>
      <c r="B376" t="s">
        <v>192</v>
      </c>
      <c r="C376" t="s">
        <v>192</v>
      </c>
      <c r="D376" t="s">
        <v>721</v>
      </c>
      <c r="E376">
        <f t="shared" si="13"/>
        <v>46</v>
      </c>
      <c r="F376" t="s">
        <v>3062</v>
      </c>
      <c r="G376">
        <v>20.399999999999999</v>
      </c>
      <c r="H376">
        <v>0.35859999999999997</v>
      </c>
      <c r="K376">
        <v>1976</v>
      </c>
      <c r="M376" t="s">
        <v>478</v>
      </c>
      <c r="N376" t="s">
        <v>3945</v>
      </c>
    </row>
    <row r="377" spans="1:14">
      <c r="A377" t="str">
        <f t="shared" si="12"/>
        <v>HKW Bad Salzungen HKW Bad Salzungen</v>
      </c>
      <c r="B377" t="s">
        <v>192</v>
      </c>
      <c r="C377" t="s">
        <v>192</v>
      </c>
      <c r="D377" t="s">
        <v>721</v>
      </c>
      <c r="E377">
        <f t="shared" si="13"/>
        <v>28</v>
      </c>
      <c r="F377" t="s">
        <v>3433</v>
      </c>
      <c r="G377">
        <v>9.6999999999999993</v>
      </c>
      <c r="H377">
        <v>0.37840000000000001</v>
      </c>
      <c r="K377">
        <v>1994</v>
      </c>
      <c r="M377" t="s">
        <v>3951</v>
      </c>
      <c r="N377" t="s">
        <v>3951</v>
      </c>
    </row>
    <row r="378" spans="1:14">
      <c r="A378" t="str">
        <f t="shared" si="12"/>
        <v>Industriekraftwerk Breuberg</v>
      </c>
      <c r="B378" t="s">
        <v>192</v>
      </c>
      <c r="C378" t="s">
        <v>192</v>
      </c>
      <c r="D378" t="s">
        <v>721</v>
      </c>
      <c r="E378">
        <f t="shared" si="13"/>
        <v>23</v>
      </c>
      <c r="F378" t="s">
        <v>3957</v>
      </c>
      <c r="G378">
        <v>11.4</v>
      </c>
      <c r="H378">
        <v>0.38390000000000002</v>
      </c>
      <c r="K378">
        <v>1999</v>
      </c>
      <c r="M378" t="s">
        <v>3956</v>
      </c>
    </row>
    <row r="379" spans="1:14">
      <c r="A379" t="str">
        <f t="shared" si="12"/>
        <v>Energiezentrale Gasturbine</v>
      </c>
      <c r="B379" t="s">
        <v>192</v>
      </c>
      <c r="C379" t="s">
        <v>192</v>
      </c>
      <c r="D379" t="s">
        <v>721</v>
      </c>
      <c r="E379">
        <f t="shared" si="13"/>
        <v>31</v>
      </c>
      <c r="F379" t="s">
        <v>3966</v>
      </c>
      <c r="G379">
        <v>10.199999999999999</v>
      </c>
      <c r="H379">
        <v>0.35659999999999997</v>
      </c>
      <c r="K379">
        <v>1991</v>
      </c>
      <c r="M379" t="s">
        <v>3965</v>
      </c>
      <c r="N379" t="s">
        <v>958</v>
      </c>
    </row>
    <row r="380" spans="1:14">
      <c r="A380" t="str">
        <f t="shared" si="12"/>
        <v>Energiezentrale Energiecenter</v>
      </c>
      <c r="B380" t="s">
        <v>192</v>
      </c>
      <c r="C380" t="s">
        <v>192</v>
      </c>
      <c r="D380" t="s">
        <v>721</v>
      </c>
      <c r="E380">
        <f t="shared" si="13"/>
        <v>17</v>
      </c>
      <c r="F380" t="s">
        <v>3966</v>
      </c>
      <c r="G380">
        <v>0.9</v>
      </c>
      <c r="H380">
        <v>0.39050000000000001</v>
      </c>
      <c r="K380">
        <v>2005</v>
      </c>
      <c r="M380" t="s">
        <v>3965</v>
      </c>
      <c r="N380" t="s">
        <v>3973</v>
      </c>
    </row>
    <row r="381" spans="1:14">
      <c r="A381" t="str">
        <f t="shared" si="12"/>
        <v>Heizkraftwerk GT</v>
      </c>
      <c r="B381" t="s">
        <v>192</v>
      </c>
      <c r="C381" t="s">
        <v>192</v>
      </c>
      <c r="D381" t="s">
        <v>721</v>
      </c>
      <c r="E381">
        <f t="shared" si="13"/>
        <v>23</v>
      </c>
      <c r="F381" t="s">
        <v>3976</v>
      </c>
      <c r="G381">
        <v>10</v>
      </c>
      <c r="H381">
        <v>0.37740000000000001</v>
      </c>
      <c r="K381">
        <v>1999</v>
      </c>
      <c r="M381" t="s">
        <v>478</v>
      </c>
      <c r="N381" t="s">
        <v>167</v>
      </c>
    </row>
    <row r="382" spans="1:14">
      <c r="A382" t="str">
        <f t="shared" si="12"/>
        <v>MT, Düren</v>
      </c>
      <c r="B382" t="s">
        <v>192</v>
      </c>
      <c r="C382" t="s">
        <v>192</v>
      </c>
      <c r="D382" t="s">
        <v>721</v>
      </c>
      <c r="E382">
        <f t="shared" si="13"/>
        <v>82</v>
      </c>
      <c r="F382" t="s">
        <v>3984</v>
      </c>
      <c r="G382">
        <v>14</v>
      </c>
      <c r="H382">
        <v>0.31900000000000001</v>
      </c>
      <c r="K382">
        <v>1940</v>
      </c>
      <c r="M382" t="s">
        <v>3983</v>
      </c>
    </row>
    <row r="383" spans="1:14">
      <c r="A383" t="str">
        <f t="shared" si="12"/>
        <v>BHKW an Klinkerweg Module 1, 2 und 3</v>
      </c>
      <c r="B383" t="s">
        <v>192</v>
      </c>
      <c r="C383" t="s">
        <v>192</v>
      </c>
      <c r="D383" t="s">
        <v>721</v>
      </c>
      <c r="E383">
        <f t="shared" si="13"/>
        <v>22</v>
      </c>
      <c r="F383" t="s">
        <v>3992</v>
      </c>
      <c r="G383">
        <v>10.199999999999999</v>
      </c>
      <c r="H383">
        <v>0.38500000000000001</v>
      </c>
      <c r="K383">
        <v>2000</v>
      </c>
      <c r="M383" t="s">
        <v>3990</v>
      </c>
      <c r="N383" t="s">
        <v>3991</v>
      </c>
    </row>
    <row r="384" spans="1:14">
      <c r="A384" t="str">
        <f t="shared" si="12"/>
        <v>KWKK Heidelberg</v>
      </c>
      <c r="B384" t="s">
        <v>192</v>
      </c>
      <c r="C384" t="s">
        <v>192</v>
      </c>
      <c r="D384" t="s">
        <v>721</v>
      </c>
      <c r="E384">
        <f t="shared" si="13"/>
        <v>21</v>
      </c>
      <c r="F384" t="s">
        <v>903</v>
      </c>
      <c r="G384">
        <v>13.5</v>
      </c>
      <c r="H384">
        <v>0.3861</v>
      </c>
      <c r="K384">
        <v>2001</v>
      </c>
      <c r="M384" t="s">
        <v>3999</v>
      </c>
    </row>
    <row r="385" spans="1:14">
      <c r="A385" t="str">
        <f t="shared" si="12"/>
        <v>P&amp;L Werk Appeldorn Lentjes-Kessel</v>
      </c>
      <c r="B385" t="s">
        <v>192</v>
      </c>
      <c r="C385" t="s">
        <v>192</v>
      </c>
      <c r="D385" t="s">
        <v>721</v>
      </c>
      <c r="E385">
        <f t="shared" si="13"/>
        <v>20</v>
      </c>
      <c r="F385" t="s">
        <v>2941</v>
      </c>
      <c r="G385">
        <v>11.4</v>
      </c>
      <c r="H385">
        <v>0.38719999999999999</v>
      </c>
      <c r="K385">
        <v>2002</v>
      </c>
      <c r="M385" t="s">
        <v>4007</v>
      </c>
      <c r="N385" t="s">
        <v>4008</v>
      </c>
    </row>
    <row r="386" spans="1:14">
      <c r="A386" t="str">
        <f t="shared" si="12"/>
        <v>HKW Merkenich Block 4</v>
      </c>
      <c r="B386" t="s">
        <v>192</v>
      </c>
      <c r="C386" t="s">
        <v>192</v>
      </c>
      <c r="D386" t="s">
        <v>721</v>
      </c>
      <c r="E386">
        <f t="shared" si="13"/>
        <v>12</v>
      </c>
      <c r="F386" t="s">
        <v>2773</v>
      </c>
      <c r="G386">
        <v>15.5</v>
      </c>
      <c r="H386">
        <v>0.39600000000000002</v>
      </c>
      <c r="K386">
        <v>2010</v>
      </c>
      <c r="M386" t="s">
        <v>2771</v>
      </c>
      <c r="N386" t="s">
        <v>3316</v>
      </c>
    </row>
    <row r="387" spans="1:14">
      <c r="A387" t="str">
        <f t="shared" si="12"/>
        <v>P&amp;L Werk Lage Kessel 1/2/3</v>
      </c>
      <c r="B387" t="s">
        <v>192</v>
      </c>
      <c r="C387" t="s">
        <v>192</v>
      </c>
      <c r="D387" t="s">
        <v>721</v>
      </c>
      <c r="E387">
        <f t="shared" si="13"/>
        <v>5</v>
      </c>
      <c r="F387" t="s">
        <v>2941</v>
      </c>
      <c r="G387">
        <v>10.199999999999999</v>
      </c>
      <c r="H387">
        <v>0.4037</v>
      </c>
      <c r="K387">
        <v>2017</v>
      </c>
      <c r="M387" t="s">
        <v>4022</v>
      </c>
      <c r="N387" t="s">
        <v>4023</v>
      </c>
    </row>
    <row r="388" spans="1:14">
      <c r="A388" t="str">
        <f t="shared" si="12"/>
        <v>HKW-West</v>
      </c>
      <c r="B388" t="s">
        <v>192</v>
      </c>
      <c r="C388" t="s">
        <v>192</v>
      </c>
      <c r="D388" t="s">
        <v>721</v>
      </c>
      <c r="E388">
        <f t="shared" si="13"/>
        <v>21</v>
      </c>
      <c r="F388" t="s">
        <v>4030</v>
      </c>
      <c r="G388">
        <v>12.6</v>
      </c>
      <c r="H388">
        <v>0.3861</v>
      </c>
      <c r="K388">
        <v>2001</v>
      </c>
      <c r="M388" t="s">
        <v>4029</v>
      </c>
    </row>
    <row r="389" spans="1:14">
      <c r="A389" t="str">
        <f t="shared" si="12"/>
        <v xml:space="preserve">BHKW Ludwigshafen BHKW </v>
      </c>
      <c r="B389" t="s">
        <v>192</v>
      </c>
      <c r="C389" t="s">
        <v>192</v>
      </c>
      <c r="D389" t="s">
        <v>721</v>
      </c>
      <c r="E389">
        <f t="shared" si="13"/>
        <v>14</v>
      </c>
      <c r="F389" t="s">
        <v>970</v>
      </c>
      <c r="G389">
        <v>12.5</v>
      </c>
      <c r="H389">
        <v>0.39379999999999998</v>
      </c>
      <c r="K389">
        <v>2008</v>
      </c>
      <c r="M389" t="s">
        <v>4038</v>
      </c>
      <c r="N389" t="s">
        <v>4039</v>
      </c>
    </row>
    <row r="390" spans="1:14">
      <c r="A390" t="str">
        <f t="shared" si="12"/>
        <v>Kraftwerk Meggle</v>
      </c>
      <c r="B390" t="s">
        <v>192</v>
      </c>
      <c r="C390" t="s">
        <v>192</v>
      </c>
      <c r="D390" t="s">
        <v>721</v>
      </c>
      <c r="E390">
        <f t="shared" si="13"/>
        <v>22</v>
      </c>
      <c r="F390" t="s">
        <v>4051</v>
      </c>
      <c r="G390">
        <v>15.1</v>
      </c>
      <c r="H390">
        <v>0.38500000000000001</v>
      </c>
      <c r="K390">
        <v>2000</v>
      </c>
      <c r="M390" t="s">
        <v>4050</v>
      </c>
    </row>
    <row r="391" spans="1:14">
      <c r="A391" t="str">
        <f t="shared" si="12"/>
        <v>UPM Schongau Dampfkraftwerk</v>
      </c>
      <c r="B391" t="s">
        <v>192</v>
      </c>
      <c r="C391" t="s">
        <v>192</v>
      </c>
      <c r="D391" t="s">
        <v>721</v>
      </c>
      <c r="E391">
        <f t="shared" si="13"/>
        <v>68</v>
      </c>
      <c r="F391" t="s">
        <v>2587</v>
      </c>
      <c r="G391">
        <v>64</v>
      </c>
      <c r="H391">
        <v>0.33439999999999998</v>
      </c>
      <c r="K391">
        <v>1954</v>
      </c>
      <c r="M391" t="s">
        <v>2585</v>
      </c>
      <c r="N391" t="s">
        <v>4058</v>
      </c>
    </row>
    <row r="392" spans="1:14">
      <c r="A392" t="str">
        <f t="shared" si="12"/>
        <v>HKW3 UPM Schongau HKW 3</v>
      </c>
      <c r="B392" t="s">
        <v>192</v>
      </c>
      <c r="C392" t="s">
        <v>192</v>
      </c>
      <c r="D392" t="s">
        <v>721</v>
      </c>
      <c r="E392">
        <f t="shared" si="13"/>
        <v>8</v>
      </c>
      <c r="F392" t="s">
        <v>2587</v>
      </c>
      <c r="G392">
        <v>76</v>
      </c>
      <c r="H392">
        <v>0.40039999999999998</v>
      </c>
      <c r="K392">
        <v>2014</v>
      </c>
      <c r="M392" t="s">
        <v>360</v>
      </c>
      <c r="N392" t="s">
        <v>4061</v>
      </c>
    </row>
    <row r="393" spans="1:14">
      <c r="A393" t="str">
        <f t="shared" si="12"/>
        <v>Heizkraftwerk Sindelfingen Sammelschienen-HKW</v>
      </c>
      <c r="B393" t="s">
        <v>192</v>
      </c>
      <c r="C393" t="s">
        <v>192</v>
      </c>
      <c r="D393" t="s">
        <v>721</v>
      </c>
      <c r="E393">
        <f t="shared" si="13"/>
        <v>9</v>
      </c>
      <c r="F393" t="s">
        <v>4066</v>
      </c>
      <c r="G393">
        <v>95</v>
      </c>
      <c r="H393">
        <v>0.39929999999999999</v>
      </c>
      <c r="K393">
        <v>2013</v>
      </c>
      <c r="M393" t="s">
        <v>382</v>
      </c>
      <c r="N393" t="s">
        <v>4064</v>
      </c>
    </row>
    <row r="394" spans="1:14">
      <c r="A394" t="str">
        <f t="shared" si="12"/>
        <v>HKW Bohrhügel</v>
      </c>
      <c r="B394" t="s">
        <v>192</v>
      </c>
      <c r="C394" t="s">
        <v>192</v>
      </c>
      <c r="D394" t="s">
        <v>721</v>
      </c>
      <c r="E394">
        <f t="shared" si="13"/>
        <v>27</v>
      </c>
      <c r="F394" t="s">
        <v>4072</v>
      </c>
      <c r="G394">
        <v>13.5</v>
      </c>
      <c r="H394">
        <v>0.3795</v>
      </c>
      <c r="K394">
        <v>1995</v>
      </c>
      <c r="M394" t="s">
        <v>4071</v>
      </c>
    </row>
    <row r="395" spans="1:14">
      <c r="A395" t="str">
        <f t="shared" si="12"/>
        <v>Unterbreizbach Unterbreizbach</v>
      </c>
      <c r="B395" t="s">
        <v>192</v>
      </c>
      <c r="C395" t="s">
        <v>192</v>
      </c>
      <c r="D395" t="s">
        <v>721</v>
      </c>
      <c r="E395">
        <f t="shared" si="13"/>
        <v>27</v>
      </c>
      <c r="F395" t="s">
        <v>3421</v>
      </c>
      <c r="G395">
        <v>20</v>
      </c>
      <c r="H395">
        <v>0.3795</v>
      </c>
      <c r="K395">
        <v>1995</v>
      </c>
      <c r="M395" t="s">
        <v>4080</v>
      </c>
      <c r="N395" t="s">
        <v>4080</v>
      </c>
    </row>
    <row r="396" spans="1:14">
      <c r="A396" t="str">
        <f t="shared" si="12"/>
        <v>Gasturbine D290</v>
      </c>
      <c r="B396" t="s">
        <v>192</v>
      </c>
      <c r="C396" t="s">
        <v>192</v>
      </c>
      <c r="D396" t="s">
        <v>721</v>
      </c>
      <c r="E396">
        <f t="shared" si="13"/>
        <v>26</v>
      </c>
      <c r="F396" t="s">
        <v>4084</v>
      </c>
      <c r="G396">
        <v>51.9</v>
      </c>
      <c r="H396">
        <v>0.36959999999999998</v>
      </c>
      <c r="K396">
        <v>1996</v>
      </c>
      <c r="M396" t="s">
        <v>958</v>
      </c>
      <c r="N396" t="s">
        <v>4083</v>
      </c>
    </row>
    <row r="397" spans="1:14">
      <c r="A397" t="str">
        <f t="shared" si="12"/>
        <v>Co-Generation -</v>
      </c>
      <c r="B397" t="s">
        <v>192</v>
      </c>
      <c r="C397" t="s">
        <v>192</v>
      </c>
      <c r="D397" t="s">
        <v>721</v>
      </c>
      <c r="E397">
        <f t="shared" si="13"/>
        <v>31</v>
      </c>
      <c r="F397" t="s">
        <v>4091</v>
      </c>
      <c r="G397">
        <v>11.5</v>
      </c>
      <c r="H397">
        <v>0.37509999999999999</v>
      </c>
      <c r="K397">
        <v>1991</v>
      </c>
      <c r="M397" t="s">
        <v>4090</v>
      </c>
      <c r="N397" t="s">
        <v>169</v>
      </c>
    </row>
    <row r="398" spans="1:14">
      <c r="A398" t="str">
        <f t="shared" si="12"/>
        <v>Sigmundshall Sigmundshall</v>
      </c>
      <c r="B398" t="s">
        <v>192</v>
      </c>
      <c r="C398" t="s">
        <v>192</v>
      </c>
      <c r="D398" t="s">
        <v>721</v>
      </c>
      <c r="E398">
        <f t="shared" si="13"/>
        <v>48</v>
      </c>
      <c r="F398" t="s">
        <v>3421</v>
      </c>
      <c r="G398">
        <v>11</v>
      </c>
      <c r="H398">
        <v>0.35639999999999999</v>
      </c>
      <c r="K398">
        <v>1974</v>
      </c>
      <c r="M398" t="s">
        <v>4099</v>
      </c>
      <c r="N398" t="s">
        <v>4099</v>
      </c>
    </row>
    <row r="399" spans="1:14">
      <c r="A399" t="str">
        <f t="shared" si="12"/>
        <v>IHKW Heidenheim BHKW-Anlage</v>
      </c>
      <c r="B399" t="s">
        <v>192</v>
      </c>
      <c r="C399" t="s">
        <v>192</v>
      </c>
      <c r="D399" t="s">
        <v>721</v>
      </c>
      <c r="E399">
        <f t="shared" si="13"/>
        <v>8</v>
      </c>
      <c r="F399" t="s">
        <v>4106</v>
      </c>
      <c r="G399">
        <v>18.899999999999999</v>
      </c>
      <c r="H399">
        <v>0.40039999999999998</v>
      </c>
      <c r="K399">
        <v>2014</v>
      </c>
      <c r="M399" t="s">
        <v>4104</v>
      </c>
      <c r="N399" t="s">
        <v>4105</v>
      </c>
    </row>
    <row r="400" spans="1:14">
      <c r="A400" t="str">
        <f t="shared" si="12"/>
        <v>Kraftwerk K3+4/TG4</v>
      </c>
      <c r="B400" t="s">
        <v>192</v>
      </c>
      <c r="C400" t="s">
        <v>192</v>
      </c>
      <c r="D400" t="s">
        <v>721</v>
      </c>
      <c r="E400">
        <f t="shared" si="13"/>
        <v>27</v>
      </c>
      <c r="F400" t="s">
        <v>2964</v>
      </c>
      <c r="G400">
        <v>3</v>
      </c>
      <c r="H400">
        <v>0.3795</v>
      </c>
      <c r="K400">
        <v>1995</v>
      </c>
      <c r="M400" t="s">
        <v>2962</v>
      </c>
      <c r="N400" t="s">
        <v>4114</v>
      </c>
    </row>
    <row r="401" spans="1:14">
      <c r="A401" t="str">
        <f t="shared" si="12"/>
        <v>HKW HKW</v>
      </c>
      <c r="B401" t="s">
        <v>192</v>
      </c>
      <c r="C401" t="s">
        <v>192</v>
      </c>
      <c r="D401" t="s">
        <v>721</v>
      </c>
      <c r="E401">
        <f t="shared" si="13"/>
        <v>21</v>
      </c>
      <c r="F401" t="s">
        <v>4116</v>
      </c>
      <c r="G401">
        <v>27</v>
      </c>
      <c r="H401">
        <v>0.3861</v>
      </c>
      <c r="K401">
        <v>2001</v>
      </c>
      <c r="M401" t="s">
        <v>3145</v>
      </c>
      <c r="N401" t="s">
        <v>3145</v>
      </c>
    </row>
    <row r="402" spans="1:14">
      <c r="A402" t="str">
        <f t="shared" si="12"/>
        <v>Energiezentrale 1992 AGG1 -  AGG7</v>
      </c>
      <c r="B402" t="s">
        <v>192</v>
      </c>
      <c r="C402" t="s">
        <v>192</v>
      </c>
      <c r="D402" t="s">
        <v>721</v>
      </c>
      <c r="E402">
        <f t="shared" si="13"/>
        <v>30</v>
      </c>
      <c r="F402" t="s">
        <v>4125</v>
      </c>
      <c r="G402">
        <v>9.5</v>
      </c>
      <c r="H402">
        <v>0.37619999999999998</v>
      </c>
      <c r="K402">
        <v>1992</v>
      </c>
      <c r="M402" t="s">
        <v>4123</v>
      </c>
      <c r="N402" t="s">
        <v>4124</v>
      </c>
    </row>
    <row r="403" spans="1:14">
      <c r="A403" t="str">
        <f t="shared" si="12"/>
        <v>Erweiterung Energiezentrale 2003 AGG8 - AGG9</v>
      </c>
      <c r="B403" t="s">
        <v>192</v>
      </c>
      <c r="C403" t="s">
        <v>192</v>
      </c>
      <c r="D403" t="s">
        <v>721</v>
      </c>
      <c r="E403">
        <f t="shared" si="13"/>
        <v>19</v>
      </c>
      <c r="F403" t="s">
        <v>4133</v>
      </c>
      <c r="G403">
        <v>7.44</v>
      </c>
      <c r="H403">
        <v>0.38829999999999998</v>
      </c>
      <c r="K403">
        <v>2003</v>
      </c>
      <c r="M403" t="s">
        <v>4131</v>
      </c>
      <c r="N403" t="s">
        <v>4132</v>
      </c>
    </row>
    <row r="404" spans="1:14">
      <c r="A404" t="str">
        <f t="shared" si="12"/>
        <v>HBB GUD</v>
      </c>
      <c r="B404" t="s">
        <v>192</v>
      </c>
      <c r="C404" t="s">
        <v>192</v>
      </c>
      <c r="D404" t="s">
        <v>721</v>
      </c>
      <c r="E404">
        <f t="shared" si="13"/>
        <v>21</v>
      </c>
      <c r="F404" t="s">
        <v>4138</v>
      </c>
      <c r="G404">
        <v>24</v>
      </c>
      <c r="H404">
        <v>0.3861</v>
      </c>
      <c r="K404">
        <v>2001</v>
      </c>
      <c r="M404" t="s">
        <v>4136</v>
      </c>
      <c r="N404" t="s">
        <v>4137</v>
      </c>
    </row>
    <row r="405" spans="1:14">
      <c r="A405" t="str">
        <f t="shared" si="12"/>
        <v>INEOS Kraftwerk TG7/8</v>
      </c>
      <c r="B405" t="s">
        <v>192</v>
      </c>
      <c r="C405" t="s">
        <v>192</v>
      </c>
      <c r="D405" t="s">
        <v>721</v>
      </c>
      <c r="E405">
        <f t="shared" si="13"/>
        <v>27</v>
      </c>
      <c r="F405" t="s">
        <v>4156</v>
      </c>
      <c r="G405">
        <v>24</v>
      </c>
      <c r="H405">
        <v>0.3795</v>
      </c>
      <c r="K405">
        <v>1995</v>
      </c>
      <c r="M405" t="s">
        <v>4154</v>
      </c>
      <c r="N405" t="s">
        <v>4155</v>
      </c>
    </row>
    <row r="406" spans="1:14">
      <c r="A406" t="str">
        <f t="shared" si="12"/>
        <v>HKW Pfaffenwald Anlage 40</v>
      </c>
      <c r="B406" t="s">
        <v>192</v>
      </c>
      <c r="C406" t="s">
        <v>192</v>
      </c>
      <c r="D406" t="s">
        <v>721</v>
      </c>
      <c r="E406">
        <f t="shared" si="13"/>
        <v>34</v>
      </c>
      <c r="F406" t="s">
        <v>4166</v>
      </c>
      <c r="G406">
        <v>12.180999999999999</v>
      </c>
      <c r="H406">
        <v>0.37180000000000002</v>
      </c>
      <c r="K406">
        <v>1988</v>
      </c>
      <c r="M406" t="s">
        <v>4164</v>
      </c>
      <c r="N406" t="s">
        <v>4165</v>
      </c>
    </row>
    <row r="407" spans="1:14">
      <c r="A407" t="str">
        <f t="shared" si="12"/>
        <v>HKW Pfaffenwald Block 50</v>
      </c>
      <c r="B407" t="s">
        <v>192</v>
      </c>
      <c r="C407" t="s">
        <v>192</v>
      </c>
      <c r="D407" t="s">
        <v>721</v>
      </c>
      <c r="E407">
        <f t="shared" si="13"/>
        <v>53</v>
      </c>
      <c r="F407" t="s">
        <v>4166</v>
      </c>
      <c r="G407">
        <v>11.3377</v>
      </c>
      <c r="H407">
        <v>0.35089999999999999</v>
      </c>
      <c r="K407">
        <v>1969</v>
      </c>
      <c r="M407" t="s">
        <v>4164</v>
      </c>
      <c r="N407" t="s">
        <v>4172</v>
      </c>
    </row>
    <row r="408" spans="1:14">
      <c r="A408" t="str">
        <f t="shared" si="12"/>
        <v>HKW Pfaffenwald Block 60</v>
      </c>
      <c r="B408" t="s">
        <v>192</v>
      </c>
      <c r="C408" t="s">
        <v>192</v>
      </c>
      <c r="D408" t="s">
        <v>721</v>
      </c>
      <c r="E408">
        <f t="shared" si="13"/>
        <v>54</v>
      </c>
      <c r="F408" t="s">
        <v>4166</v>
      </c>
      <c r="G408">
        <v>11.6188</v>
      </c>
      <c r="H408">
        <v>0.3498</v>
      </c>
      <c r="K408">
        <v>1968</v>
      </c>
      <c r="M408" t="s">
        <v>4164</v>
      </c>
      <c r="N408" t="s">
        <v>4175</v>
      </c>
    </row>
    <row r="409" spans="1:14">
      <c r="A409" t="str">
        <f t="shared" si="12"/>
        <v>PKV Kraftwerk KWK-Blöcke</v>
      </c>
      <c r="B409" t="s">
        <v>192</v>
      </c>
      <c r="C409" t="s">
        <v>192</v>
      </c>
      <c r="D409" t="s">
        <v>721</v>
      </c>
      <c r="E409">
        <f t="shared" si="13"/>
        <v>33</v>
      </c>
      <c r="F409" t="s">
        <v>1158</v>
      </c>
      <c r="G409">
        <v>58.1</v>
      </c>
      <c r="H409">
        <v>0.37290000000000001</v>
      </c>
      <c r="K409">
        <v>1989</v>
      </c>
      <c r="M409" t="s">
        <v>1156</v>
      </c>
      <c r="N409" t="s">
        <v>4185</v>
      </c>
    </row>
    <row r="410" spans="1:14">
      <c r="A410" t="str">
        <f t="shared" si="12"/>
        <v>PKV Kraftwerk Kondensationsturbine</v>
      </c>
      <c r="B410" t="s">
        <v>192</v>
      </c>
      <c r="C410" t="s">
        <v>192</v>
      </c>
      <c r="D410" t="s">
        <v>721</v>
      </c>
      <c r="E410">
        <f t="shared" si="13"/>
        <v>54</v>
      </c>
      <c r="F410" t="s">
        <v>1158</v>
      </c>
      <c r="G410">
        <v>0.48</v>
      </c>
      <c r="H410">
        <v>0.3498</v>
      </c>
      <c r="K410">
        <v>1968</v>
      </c>
      <c r="M410" t="s">
        <v>1156</v>
      </c>
      <c r="N410" t="s">
        <v>4188</v>
      </c>
    </row>
    <row r="411" spans="1:14">
      <c r="A411" t="str">
        <f t="shared" si="12"/>
        <v>Holthausen</v>
      </c>
      <c r="B411" t="s">
        <v>192</v>
      </c>
      <c r="C411" t="s">
        <v>192</v>
      </c>
      <c r="D411" t="s">
        <v>721</v>
      </c>
      <c r="E411">
        <f t="shared" si="13"/>
        <v>74</v>
      </c>
      <c r="F411" t="s">
        <v>4191</v>
      </c>
      <c r="G411">
        <v>84</v>
      </c>
      <c r="H411">
        <v>0.32779999999999998</v>
      </c>
      <c r="K411">
        <v>1948</v>
      </c>
      <c r="M411" t="s">
        <v>378</v>
      </c>
    </row>
    <row r="412" spans="1:14">
      <c r="A412" t="str">
        <f t="shared" si="12"/>
        <v>EVC / GLOBALFOUNDRIES EVC I</v>
      </c>
      <c r="B412" t="s">
        <v>192</v>
      </c>
      <c r="C412" t="s">
        <v>192</v>
      </c>
      <c r="D412" t="s">
        <v>721</v>
      </c>
      <c r="E412">
        <f t="shared" si="13"/>
        <v>24</v>
      </c>
      <c r="F412" t="s">
        <v>4201</v>
      </c>
      <c r="G412">
        <v>34.299999999999997</v>
      </c>
      <c r="H412">
        <v>0.38279999999999997</v>
      </c>
      <c r="K412">
        <v>1998</v>
      </c>
      <c r="M412" t="s">
        <v>4199</v>
      </c>
      <c r="N412" t="s">
        <v>4200</v>
      </c>
    </row>
    <row r="413" spans="1:14">
      <c r="A413" t="str">
        <f t="shared" si="12"/>
        <v>EZ1 DTI</v>
      </c>
      <c r="B413" t="s">
        <v>192</v>
      </c>
      <c r="C413" t="s">
        <v>192</v>
      </c>
      <c r="D413" t="s">
        <v>721</v>
      </c>
      <c r="E413">
        <f t="shared" si="13"/>
        <v>29</v>
      </c>
      <c r="F413" t="s">
        <v>2974</v>
      </c>
      <c r="G413">
        <v>23.3</v>
      </c>
      <c r="H413">
        <v>0.37730000000000002</v>
      </c>
      <c r="K413">
        <v>1993</v>
      </c>
      <c r="M413" t="s">
        <v>2972</v>
      </c>
      <c r="N413" t="s">
        <v>4206</v>
      </c>
    </row>
    <row r="414" spans="1:14">
      <c r="A414" t="str">
        <f t="shared" si="12"/>
        <v>Heizkraftwerk zur Papierfabrik</v>
      </c>
      <c r="B414" t="s">
        <v>192</v>
      </c>
      <c r="C414" t="s">
        <v>192</v>
      </c>
      <c r="D414" t="s">
        <v>721</v>
      </c>
      <c r="E414">
        <f t="shared" si="13"/>
        <v>26</v>
      </c>
      <c r="F414" t="s">
        <v>4209</v>
      </c>
      <c r="G414">
        <v>18.100000000000001</v>
      </c>
      <c r="H414">
        <v>0.38059999999999999</v>
      </c>
      <c r="K414">
        <v>1996</v>
      </c>
      <c r="M414" t="s">
        <v>4208</v>
      </c>
    </row>
    <row r="415" spans="1:14">
      <c r="A415" t="str">
        <f t="shared" si="12"/>
        <v>Steinitz GUD</v>
      </c>
      <c r="B415" t="s">
        <v>192</v>
      </c>
      <c r="C415" t="s">
        <v>192</v>
      </c>
      <c r="D415" t="s">
        <v>721</v>
      </c>
      <c r="E415">
        <f t="shared" si="13"/>
        <v>23</v>
      </c>
      <c r="F415" t="s">
        <v>4216</v>
      </c>
      <c r="G415">
        <v>11.4</v>
      </c>
      <c r="H415">
        <v>0.38390000000000002</v>
      </c>
      <c r="K415">
        <v>1999</v>
      </c>
      <c r="M415" t="s">
        <v>4215</v>
      </c>
      <c r="N415" t="s">
        <v>4137</v>
      </c>
    </row>
    <row r="416" spans="1:14">
      <c r="A416" t="str">
        <f t="shared" si="12"/>
        <v>FS-Karton</v>
      </c>
      <c r="B416" t="s">
        <v>192</v>
      </c>
      <c r="C416" t="s">
        <v>192</v>
      </c>
      <c r="D416" t="s">
        <v>721</v>
      </c>
      <c r="E416">
        <f t="shared" si="13"/>
        <v>30</v>
      </c>
      <c r="F416" t="s">
        <v>4223</v>
      </c>
      <c r="G416">
        <v>18.879000000000001</v>
      </c>
      <c r="H416">
        <v>0.37619999999999998</v>
      </c>
      <c r="K416">
        <v>1992</v>
      </c>
      <c r="M416" t="s">
        <v>4222</v>
      </c>
    </row>
    <row r="417" spans="1:14">
      <c r="A417" t="str">
        <f t="shared" si="12"/>
        <v>STW</v>
      </c>
      <c r="B417" t="s">
        <v>192</v>
      </c>
      <c r="C417" t="s">
        <v>192</v>
      </c>
      <c r="D417" t="s">
        <v>721</v>
      </c>
      <c r="E417">
        <f t="shared" si="13"/>
        <v>25</v>
      </c>
      <c r="F417" t="s">
        <v>4230</v>
      </c>
      <c r="G417">
        <v>18.72</v>
      </c>
      <c r="H417">
        <v>0.38169999999999998</v>
      </c>
      <c r="K417">
        <v>1997</v>
      </c>
      <c r="M417" t="s">
        <v>4229</v>
      </c>
    </row>
    <row r="418" spans="1:14">
      <c r="A418" t="str">
        <f t="shared" si="12"/>
        <v>Heizkraftwerk Evonik Rheinfelden</v>
      </c>
      <c r="B418" t="s">
        <v>192</v>
      </c>
      <c r="C418" t="s">
        <v>192</v>
      </c>
      <c r="D418" t="s">
        <v>721</v>
      </c>
      <c r="E418">
        <f t="shared" si="13"/>
        <v>43</v>
      </c>
      <c r="F418" t="s">
        <v>1561</v>
      </c>
      <c r="G418">
        <v>15.68</v>
      </c>
      <c r="H418">
        <v>0.3619</v>
      </c>
      <c r="K418">
        <v>1979</v>
      </c>
      <c r="M418" t="s">
        <v>4237</v>
      </c>
    </row>
    <row r="419" spans="1:14">
      <c r="A419" t="str">
        <f t="shared" si="12"/>
        <v>KWK AOS GmbH GT 1/2</v>
      </c>
      <c r="B419" t="s">
        <v>192</v>
      </c>
      <c r="C419" t="s">
        <v>192</v>
      </c>
      <c r="D419" t="s">
        <v>721</v>
      </c>
      <c r="E419">
        <f t="shared" si="13"/>
        <v>10</v>
      </c>
      <c r="F419" t="s">
        <v>4245</v>
      </c>
      <c r="G419">
        <v>30.72</v>
      </c>
      <c r="H419">
        <v>0.41120000000000001</v>
      </c>
      <c r="K419">
        <v>2012</v>
      </c>
      <c r="M419" t="s">
        <v>4243</v>
      </c>
      <c r="N419" t="s">
        <v>4244</v>
      </c>
    </row>
    <row r="420" spans="1:14">
      <c r="A420" t="str">
        <f t="shared" si="12"/>
        <v xml:space="preserve">GT1 </v>
      </c>
      <c r="B420" t="s">
        <v>192</v>
      </c>
      <c r="C420" t="s">
        <v>192</v>
      </c>
      <c r="D420" t="s">
        <v>721</v>
      </c>
      <c r="E420">
        <f t="shared" si="13"/>
        <v>29</v>
      </c>
      <c r="F420" t="s">
        <v>4252</v>
      </c>
      <c r="G420">
        <v>4.2</v>
      </c>
      <c r="H420">
        <v>0.36180000000000001</v>
      </c>
      <c r="K420">
        <v>1993</v>
      </c>
      <c r="M420" t="s">
        <v>4251</v>
      </c>
    </row>
    <row r="421" spans="1:14">
      <c r="A421" t="str">
        <f t="shared" si="12"/>
        <v xml:space="preserve">GT2 </v>
      </c>
      <c r="B421" t="s">
        <v>192</v>
      </c>
      <c r="C421" t="s">
        <v>192</v>
      </c>
      <c r="D421" t="s">
        <v>721</v>
      </c>
      <c r="E421">
        <f t="shared" si="13"/>
        <v>29</v>
      </c>
      <c r="F421" t="s">
        <v>4252</v>
      </c>
      <c r="G421">
        <v>4.2</v>
      </c>
      <c r="H421">
        <v>0.36180000000000001</v>
      </c>
      <c r="K421">
        <v>1993</v>
      </c>
      <c r="M421" t="s">
        <v>4258</v>
      </c>
    </row>
    <row r="422" spans="1:14">
      <c r="A422" t="str">
        <f t="shared" si="12"/>
        <v xml:space="preserve">GT3 </v>
      </c>
      <c r="B422" t="s">
        <v>192</v>
      </c>
      <c r="C422" t="s">
        <v>192</v>
      </c>
      <c r="D422" t="s">
        <v>721</v>
      </c>
      <c r="E422">
        <f t="shared" si="13"/>
        <v>28</v>
      </c>
      <c r="F422" t="s">
        <v>4252</v>
      </c>
      <c r="G422">
        <v>5.0999999999999996</v>
      </c>
      <c r="H422">
        <v>0.3644</v>
      </c>
      <c r="K422">
        <v>1994</v>
      </c>
      <c r="M422" t="s">
        <v>4260</v>
      </c>
    </row>
    <row r="423" spans="1:14">
      <c r="A423" t="str">
        <f t="shared" si="12"/>
        <v xml:space="preserve">GT4 </v>
      </c>
      <c r="B423" t="s">
        <v>192</v>
      </c>
      <c r="C423" t="s">
        <v>192</v>
      </c>
      <c r="D423" t="s">
        <v>721</v>
      </c>
      <c r="E423">
        <f t="shared" si="13"/>
        <v>27</v>
      </c>
      <c r="F423" t="s">
        <v>4252</v>
      </c>
      <c r="G423">
        <v>5.0999999999999996</v>
      </c>
      <c r="H423">
        <v>0.36699999999999999</v>
      </c>
      <c r="K423">
        <v>1995</v>
      </c>
      <c r="M423" t="s">
        <v>4262</v>
      </c>
    </row>
    <row r="424" spans="1:14">
      <c r="A424" t="str">
        <f t="shared" si="12"/>
        <v>Gas- u. Dampfturbinenanlage Südraum</v>
      </c>
      <c r="B424" t="s">
        <v>192</v>
      </c>
      <c r="C424" t="s">
        <v>192</v>
      </c>
      <c r="D424" t="s">
        <v>721</v>
      </c>
      <c r="E424">
        <f t="shared" si="13"/>
        <v>10</v>
      </c>
      <c r="F424" t="s">
        <v>4272</v>
      </c>
      <c r="G424">
        <v>38.61</v>
      </c>
      <c r="H424">
        <v>0.3982</v>
      </c>
      <c r="K424">
        <v>2012</v>
      </c>
      <c r="M424" t="s">
        <v>4271</v>
      </c>
    </row>
    <row r="425" spans="1:14">
      <c r="A425" t="str">
        <f t="shared" si="12"/>
        <v>Gaskraftwerk</v>
      </c>
      <c r="B425" t="s">
        <v>192</v>
      </c>
      <c r="C425" t="s">
        <v>192</v>
      </c>
      <c r="D425" t="s">
        <v>721</v>
      </c>
      <c r="E425">
        <f t="shared" si="13"/>
        <v>32</v>
      </c>
      <c r="F425" t="s">
        <v>1165</v>
      </c>
      <c r="G425">
        <v>13.2</v>
      </c>
      <c r="H425">
        <v>0.374</v>
      </c>
      <c r="K425">
        <v>1990</v>
      </c>
      <c r="M425" t="s">
        <v>3041</v>
      </c>
    </row>
    <row r="426" spans="1:14">
      <c r="A426" t="str">
        <f t="shared" si="12"/>
        <v>GTKW Darmstadt</v>
      </c>
      <c r="B426" t="s">
        <v>192</v>
      </c>
      <c r="C426" t="s">
        <v>192</v>
      </c>
      <c r="D426" t="s">
        <v>721</v>
      </c>
      <c r="E426">
        <f t="shared" si="13"/>
        <v>9</v>
      </c>
      <c r="F426" t="s">
        <v>4286</v>
      </c>
      <c r="G426">
        <v>94.6</v>
      </c>
      <c r="H426">
        <v>0.4138</v>
      </c>
      <c r="K426">
        <v>2013</v>
      </c>
      <c r="M426" t="s">
        <v>380</v>
      </c>
    </row>
    <row r="427" spans="1:14">
      <c r="A427" t="str">
        <f t="shared" si="12"/>
        <v>Heizkraftwerk Stendal</v>
      </c>
      <c r="B427" t="s">
        <v>192</v>
      </c>
      <c r="C427" t="s">
        <v>192</v>
      </c>
      <c r="D427" t="s">
        <v>721</v>
      </c>
      <c r="E427">
        <f t="shared" si="13"/>
        <v>28</v>
      </c>
      <c r="F427" t="s">
        <v>4292</v>
      </c>
      <c r="G427">
        <v>13.2</v>
      </c>
      <c r="H427">
        <v>0.37840000000000001</v>
      </c>
      <c r="K427">
        <v>1994</v>
      </c>
      <c r="M427" t="s">
        <v>4291</v>
      </c>
    </row>
    <row r="428" spans="1:14">
      <c r="A428" t="str">
        <f t="shared" si="12"/>
        <v>Kraftwerk 3</v>
      </c>
      <c r="B428" t="s">
        <v>192</v>
      </c>
      <c r="C428" t="s">
        <v>192</v>
      </c>
      <c r="D428" t="s">
        <v>721</v>
      </c>
      <c r="E428">
        <f t="shared" si="13"/>
        <v>10</v>
      </c>
      <c r="F428" t="s">
        <v>4300</v>
      </c>
      <c r="G428">
        <v>26.2</v>
      </c>
      <c r="H428">
        <v>0.3982</v>
      </c>
      <c r="K428">
        <v>2012</v>
      </c>
      <c r="M428" t="s">
        <v>2628</v>
      </c>
    </row>
    <row r="429" spans="1:14">
      <c r="A429" t="str">
        <f t="shared" si="12"/>
        <v>Kraftwerk 2</v>
      </c>
      <c r="B429" t="s">
        <v>192</v>
      </c>
      <c r="C429" t="s">
        <v>192</v>
      </c>
      <c r="D429" t="s">
        <v>721</v>
      </c>
      <c r="E429">
        <f t="shared" si="13"/>
        <v>40</v>
      </c>
      <c r="F429" t="s">
        <v>4300</v>
      </c>
      <c r="G429">
        <v>7.5</v>
      </c>
      <c r="H429">
        <v>0.36520000000000002</v>
      </c>
      <c r="K429">
        <v>1982</v>
      </c>
      <c r="M429" t="s">
        <v>4308</v>
      </c>
    </row>
    <row r="430" spans="1:14">
      <c r="A430" t="str">
        <f t="shared" ref="A430:A493" si="14">IF(N430="",M430,_xlfn.CONCAT(M430," ",N430))</f>
        <v>Werk Nordstemmen</v>
      </c>
      <c r="B430" t="s">
        <v>192</v>
      </c>
      <c r="C430" t="s">
        <v>192</v>
      </c>
      <c r="D430" t="s">
        <v>721</v>
      </c>
      <c r="E430">
        <f t="shared" ref="E430:E493" si="15">2022-MAX(K430,L430)</f>
        <v>69</v>
      </c>
      <c r="F430" t="s">
        <v>4312</v>
      </c>
      <c r="G430">
        <v>30.6</v>
      </c>
      <c r="H430">
        <v>0.33329999999999999</v>
      </c>
      <c r="K430">
        <v>1953</v>
      </c>
      <c r="M430" t="s">
        <v>4311</v>
      </c>
    </row>
    <row r="431" spans="1:14">
      <c r="A431" t="str">
        <f t="shared" si="14"/>
        <v>Werk Clauen</v>
      </c>
      <c r="B431" t="s">
        <v>192</v>
      </c>
      <c r="C431" t="s">
        <v>192</v>
      </c>
      <c r="D431" t="s">
        <v>721</v>
      </c>
      <c r="E431">
        <f t="shared" si="15"/>
        <v>19</v>
      </c>
      <c r="F431" t="s">
        <v>4319</v>
      </c>
      <c r="G431">
        <v>17.11</v>
      </c>
      <c r="H431">
        <v>0.38829999999999998</v>
      </c>
      <c r="K431">
        <v>2003</v>
      </c>
      <c r="M431" t="s">
        <v>4318</v>
      </c>
    </row>
    <row r="432" spans="1:14">
      <c r="A432" t="str">
        <f t="shared" si="14"/>
        <v>Heizkraftwerk Krefeld</v>
      </c>
      <c r="B432" t="s">
        <v>192</v>
      </c>
      <c r="C432" t="s">
        <v>192</v>
      </c>
      <c r="D432" t="s">
        <v>721</v>
      </c>
      <c r="E432">
        <f t="shared" si="15"/>
        <v>11</v>
      </c>
      <c r="F432" t="s">
        <v>4325</v>
      </c>
      <c r="G432">
        <v>12.6</v>
      </c>
      <c r="H432">
        <v>0.39710000000000001</v>
      </c>
      <c r="K432">
        <v>2011</v>
      </c>
      <c r="M432" t="s">
        <v>4324</v>
      </c>
    </row>
    <row r="433" spans="1:14">
      <c r="A433" t="str">
        <f t="shared" si="14"/>
        <v>BHKW H.120</v>
      </c>
      <c r="B433" t="s">
        <v>192</v>
      </c>
      <c r="C433" t="s">
        <v>192</v>
      </c>
      <c r="D433" t="s">
        <v>721</v>
      </c>
      <c r="E433">
        <f t="shared" si="15"/>
        <v>10</v>
      </c>
      <c r="F433" t="s">
        <v>4066</v>
      </c>
      <c r="G433">
        <v>21.1</v>
      </c>
      <c r="H433">
        <v>0.3982</v>
      </c>
      <c r="K433">
        <v>2012</v>
      </c>
      <c r="M433" t="s">
        <v>4330</v>
      </c>
    </row>
    <row r="434" spans="1:14">
      <c r="A434" t="str">
        <f t="shared" si="14"/>
        <v>BHKW</v>
      </c>
      <c r="B434" t="s">
        <v>192</v>
      </c>
      <c r="C434" t="s">
        <v>192</v>
      </c>
      <c r="D434" t="s">
        <v>721</v>
      </c>
      <c r="E434">
        <f t="shared" si="15"/>
        <v>9</v>
      </c>
      <c r="F434" t="s">
        <v>4066</v>
      </c>
      <c r="G434">
        <v>13.04</v>
      </c>
      <c r="H434">
        <v>0.39929999999999999</v>
      </c>
      <c r="K434">
        <v>2013</v>
      </c>
      <c r="M434" t="s">
        <v>4335</v>
      </c>
    </row>
    <row r="435" spans="1:14">
      <c r="A435" t="str">
        <f t="shared" si="14"/>
        <v>HKW Wiesengrund</v>
      </c>
      <c r="B435" t="s">
        <v>192</v>
      </c>
      <c r="C435" t="s">
        <v>192</v>
      </c>
      <c r="D435" t="s">
        <v>721</v>
      </c>
      <c r="E435">
        <f t="shared" si="15"/>
        <v>29</v>
      </c>
      <c r="F435" t="s">
        <v>4343</v>
      </c>
      <c r="G435">
        <v>22.1</v>
      </c>
      <c r="H435">
        <v>0.37730000000000002</v>
      </c>
      <c r="K435">
        <v>1993</v>
      </c>
      <c r="M435" t="s">
        <v>4342</v>
      </c>
    </row>
    <row r="436" spans="1:14">
      <c r="A436" t="str">
        <f t="shared" si="14"/>
        <v>Werk Klein Wanzleben</v>
      </c>
      <c r="B436" t="s">
        <v>192</v>
      </c>
      <c r="C436" t="s">
        <v>192</v>
      </c>
      <c r="D436" t="s">
        <v>721</v>
      </c>
      <c r="E436">
        <f t="shared" si="15"/>
        <v>28</v>
      </c>
      <c r="F436" t="s">
        <v>1732</v>
      </c>
      <c r="G436">
        <v>23.4</v>
      </c>
      <c r="H436">
        <v>0.37840000000000001</v>
      </c>
      <c r="K436">
        <v>1994</v>
      </c>
      <c r="M436" t="s">
        <v>4351</v>
      </c>
    </row>
    <row r="437" spans="1:14">
      <c r="A437" t="str">
        <f t="shared" si="14"/>
        <v>BP Werk Lingen</v>
      </c>
      <c r="B437" t="s">
        <v>192</v>
      </c>
      <c r="C437" t="s">
        <v>192</v>
      </c>
      <c r="D437" t="s">
        <v>721</v>
      </c>
      <c r="E437">
        <f t="shared" si="15"/>
        <v>26</v>
      </c>
      <c r="F437" t="s">
        <v>4357</v>
      </c>
      <c r="G437">
        <v>66</v>
      </c>
      <c r="H437">
        <v>0.38059999999999999</v>
      </c>
      <c r="K437">
        <v>1996</v>
      </c>
      <c r="M437" t="s">
        <v>362</v>
      </c>
    </row>
    <row r="438" spans="1:14">
      <c r="A438" t="str">
        <f t="shared" si="14"/>
        <v>HKW 1 Werk Offstein</v>
      </c>
      <c r="B438" t="s">
        <v>192</v>
      </c>
      <c r="C438" t="s">
        <v>192</v>
      </c>
      <c r="D438" t="s">
        <v>721</v>
      </c>
      <c r="E438">
        <f t="shared" si="15"/>
        <v>61</v>
      </c>
      <c r="F438" t="s">
        <v>4363</v>
      </c>
      <c r="G438">
        <v>30</v>
      </c>
      <c r="H438">
        <v>0.34210000000000002</v>
      </c>
      <c r="K438">
        <v>1961</v>
      </c>
      <c r="M438" t="s">
        <v>4362</v>
      </c>
    </row>
    <row r="439" spans="1:14">
      <c r="A439" t="str">
        <f t="shared" si="14"/>
        <v>Heizkraftwerk Bomlitz</v>
      </c>
      <c r="B439" t="s">
        <v>192</v>
      </c>
      <c r="C439" t="s">
        <v>192</v>
      </c>
      <c r="D439" t="s">
        <v>721</v>
      </c>
      <c r="E439">
        <f t="shared" si="15"/>
        <v>53</v>
      </c>
      <c r="F439" t="s">
        <v>4106</v>
      </c>
      <c r="G439">
        <v>12.75</v>
      </c>
      <c r="H439">
        <v>0.35089999999999999</v>
      </c>
      <c r="K439">
        <v>1969</v>
      </c>
      <c r="M439" t="s">
        <v>4382</v>
      </c>
    </row>
    <row r="440" spans="1:14">
      <c r="A440" t="str">
        <f t="shared" si="14"/>
        <v>Industriekraftwerk Greifswald</v>
      </c>
      <c r="B440" t="s">
        <v>192</v>
      </c>
      <c r="C440" t="s">
        <v>192</v>
      </c>
      <c r="D440" t="s">
        <v>721</v>
      </c>
      <c r="E440">
        <f t="shared" si="15"/>
        <v>9</v>
      </c>
      <c r="F440" t="s">
        <v>4390</v>
      </c>
      <c r="G440">
        <v>38</v>
      </c>
      <c r="H440">
        <v>0.39929999999999999</v>
      </c>
      <c r="K440">
        <v>2013</v>
      </c>
      <c r="M440" t="s">
        <v>4389</v>
      </c>
    </row>
    <row r="441" spans="1:14">
      <c r="A441" t="str">
        <f t="shared" si="14"/>
        <v>HKW Freiberg</v>
      </c>
      <c r="B441" t="s">
        <v>192</v>
      </c>
      <c r="C441" t="s">
        <v>192</v>
      </c>
      <c r="D441" t="s">
        <v>721</v>
      </c>
      <c r="E441">
        <f t="shared" si="15"/>
        <v>9</v>
      </c>
      <c r="F441" t="s">
        <v>4397</v>
      </c>
      <c r="G441">
        <v>13.4</v>
      </c>
      <c r="H441">
        <v>0.39929999999999999</v>
      </c>
      <c r="K441">
        <v>2013</v>
      </c>
      <c r="M441" t="s">
        <v>4396</v>
      </c>
    </row>
    <row r="442" spans="1:14">
      <c r="A442" t="str">
        <f t="shared" si="14"/>
        <v>HKW-Mitte</v>
      </c>
      <c r="B442" t="s">
        <v>192</v>
      </c>
      <c r="C442" t="s">
        <v>192</v>
      </c>
      <c r="D442" t="s">
        <v>721</v>
      </c>
      <c r="E442">
        <f t="shared" si="15"/>
        <v>42</v>
      </c>
      <c r="F442" t="s">
        <v>4030</v>
      </c>
      <c r="G442">
        <v>10.1</v>
      </c>
      <c r="H442">
        <v>0.36299999999999999</v>
      </c>
      <c r="K442">
        <v>1980</v>
      </c>
      <c r="M442" t="s">
        <v>1274</v>
      </c>
    </row>
    <row r="443" spans="1:14">
      <c r="A443" t="str">
        <f t="shared" si="14"/>
        <v>Kraftwerk IV 1</v>
      </c>
      <c r="B443" t="s">
        <v>192</v>
      </c>
      <c r="C443" t="s">
        <v>192</v>
      </c>
      <c r="D443" t="s">
        <v>721</v>
      </c>
      <c r="E443">
        <f t="shared" si="15"/>
        <v>6</v>
      </c>
      <c r="F443" t="s">
        <v>1561</v>
      </c>
      <c r="G443">
        <v>60.76</v>
      </c>
      <c r="H443">
        <v>0.40260000000000001</v>
      </c>
      <c r="K443">
        <v>2016</v>
      </c>
      <c r="M443" t="s">
        <v>355</v>
      </c>
      <c r="N443" t="s">
        <v>1683</v>
      </c>
    </row>
    <row r="444" spans="1:14">
      <c r="A444" t="str">
        <f t="shared" si="14"/>
        <v>BHKW Braunschweig</v>
      </c>
      <c r="B444" t="s">
        <v>192</v>
      </c>
      <c r="C444" t="s">
        <v>192</v>
      </c>
      <c r="D444" t="s">
        <v>721</v>
      </c>
      <c r="E444">
        <f t="shared" si="15"/>
        <v>8</v>
      </c>
      <c r="F444" t="s">
        <v>1693</v>
      </c>
      <c r="G444">
        <v>10.4</v>
      </c>
      <c r="H444">
        <v>0.40039999999999998</v>
      </c>
      <c r="K444">
        <v>2014</v>
      </c>
      <c r="M444" t="s">
        <v>4411</v>
      </c>
    </row>
    <row r="445" spans="1:14">
      <c r="A445" t="str">
        <f t="shared" si="14"/>
        <v>Energiezentrale 2016</v>
      </c>
      <c r="B445" t="s">
        <v>192</v>
      </c>
      <c r="C445" t="s">
        <v>192</v>
      </c>
      <c r="D445" t="s">
        <v>721</v>
      </c>
      <c r="E445">
        <f t="shared" si="15"/>
        <v>8</v>
      </c>
      <c r="F445" t="s">
        <v>4125</v>
      </c>
      <c r="G445">
        <v>16.8</v>
      </c>
      <c r="H445">
        <v>0.40039999999999998</v>
      </c>
      <c r="K445">
        <v>2014</v>
      </c>
      <c r="M445" t="s">
        <v>4415</v>
      </c>
    </row>
    <row r="446" spans="1:14">
      <c r="A446" t="str">
        <f t="shared" si="14"/>
        <v>Niehl 3 Niehl 31</v>
      </c>
      <c r="B446" t="s">
        <v>192</v>
      </c>
      <c r="C446" t="s">
        <v>192</v>
      </c>
      <c r="D446" t="s">
        <v>721</v>
      </c>
      <c r="E446">
        <f t="shared" si="15"/>
        <v>6</v>
      </c>
      <c r="F446" t="s">
        <v>2773</v>
      </c>
      <c r="G446">
        <v>459.9</v>
      </c>
      <c r="H446">
        <v>0.40260000000000001</v>
      </c>
      <c r="K446">
        <v>2016</v>
      </c>
      <c r="M446" t="s">
        <v>4424</v>
      </c>
      <c r="N446" t="s">
        <v>4425</v>
      </c>
    </row>
    <row r="447" spans="1:14">
      <c r="A447" t="str">
        <f t="shared" si="14"/>
        <v>Energieversogung Wedding</v>
      </c>
      <c r="B447" t="s">
        <v>192</v>
      </c>
      <c r="C447" t="s">
        <v>192</v>
      </c>
      <c r="D447" t="s">
        <v>721</v>
      </c>
      <c r="E447">
        <f t="shared" si="15"/>
        <v>50</v>
      </c>
      <c r="F447" t="s">
        <v>4439</v>
      </c>
      <c r="G447">
        <v>15</v>
      </c>
      <c r="H447">
        <v>0.35420000000000001</v>
      </c>
      <c r="K447">
        <v>1972</v>
      </c>
      <c r="M447" t="s">
        <v>4438</v>
      </c>
    </row>
    <row r="448" spans="1:14">
      <c r="A448" t="str">
        <f t="shared" si="14"/>
        <v>Ford Saarlouis</v>
      </c>
      <c r="B448" t="s">
        <v>192</v>
      </c>
      <c r="C448" t="s">
        <v>192</v>
      </c>
      <c r="D448" t="s">
        <v>721</v>
      </c>
      <c r="E448">
        <f t="shared" si="15"/>
        <v>6</v>
      </c>
      <c r="F448" t="s">
        <v>4444</v>
      </c>
      <c r="G448">
        <v>22</v>
      </c>
      <c r="H448">
        <v>0.40260000000000001</v>
      </c>
      <c r="K448">
        <v>2016</v>
      </c>
      <c r="M448" t="s">
        <v>4443</v>
      </c>
    </row>
    <row r="449" spans="1:14">
      <c r="A449" t="str">
        <f t="shared" si="14"/>
        <v>Regensburg</v>
      </c>
      <c r="B449" t="s">
        <v>192</v>
      </c>
      <c r="C449" t="s">
        <v>192</v>
      </c>
      <c r="D449" t="s">
        <v>721</v>
      </c>
      <c r="E449">
        <f t="shared" si="15"/>
        <v>10</v>
      </c>
      <c r="F449" t="s">
        <v>4450</v>
      </c>
      <c r="G449">
        <v>10.6</v>
      </c>
      <c r="H449">
        <v>0.3982</v>
      </c>
      <c r="K449">
        <v>2012</v>
      </c>
      <c r="M449" t="s">
        <v>4449</v>
      </c>
    </row>
    <row r="450" spans="1:14">
      <c r="A450" t="str">
        <f t="shared" si="14"/>
        <v>Regensburg</v>
      </c>
      <c r="B450" t="s">
        <v>192</v>
      </c>
      <c r="C450" t="s">
        <v>192</v>
      </c>
      <c r="D450" t="s">
        <v>721</v>
      </c>
      <c r="E450">
        <f t="shared" si="15"/>
        <v>6</v>
      </c>
      <c r="F450" t="s">
        <v>4450</v>
      </c>
      <c r="G450">
        <v>2.65</v>
      </c>
      <c r="H450">
        <v>0.40260000000000001</v>
      </c>
      <c r="K450">
        <v>2016</v>
      </c>
      <c r="M450" t="s">
        <v>4449</v>
      </c>
    </row>
    <row r="451" spans="1:14">
      <c r="A451" t="str">
        <f t="shared" si="14"/>
        <v>Gasturbinen-HKW St. Wendel</v>
      </c>
      <c r="B451" t="s">
        <v>192</v>
      </c>
      <c r="C451" t="s">
        <v>192</v>
      </c>
      <c r="D451" t="s">
        <v>721</v>
      </c>
      <c r="E451">
        <f t="shared" si="15"/>
        <v>8</v>
      </c>
      <c r="F451" t="s">
        <v>4461</v>
      </c>
      <c r="G451">
        <v>19.5</v>
      </c>
      <c r="H451">
        <v>0.41639999999999999</v>
      </c>
      <c r="K451">
        <v>2014</v>
      </c>
      <c r="M451" t="s">
        <v>4460</v>
      </c>
    </row>
    <row r="452" spans="1:14">
      <c r="A452" t="str">
        <f t="shared" si="14"/>
        <v>HKW West M5 M5</v>
      </c>
      <c r="B452" t="s">
        <v>192</v>
      </c>
      <c r="C452" t="s">
        <v>192</v>
      </c>
      <c r="D452" t="s">
        <v>721</v>
      </c>
      <c r="E452">
        <f t="shared" si="15"/>
        <v>4</v>
      </c>
      <c r="F452" t="s">
        <v>979</v>
      </c>
      <c r="G452">
        <v>38.700000000000003</v>
      </c>
      <c r="H452">
        <v>0.40479999999999999</v>
      </c>
      <c r="K452">
        <v>2018</v>
      </c>
      <c r="M452" t="s">
        <v>4469</v>
      </c>
      <c r="N452" t="s">
        <v>4470</v>
      </c>
    </row>
    <row r="453" spans="1:14">
      <c r="A453" t="str">
        <f t="shared" si="14"/>
        <v>KWK Dingolfing BA 1 KWK Dingolfing BA1</v>
      </c>
      <c r="B453" t="s">
        <v>192</v>
      </c>
      <c r="C453" t="s">
        <v>192</v>
      </c>
      <c r="D453" t="s">
        <v>721</v>
      </c>
      <c r="E453">
        <f t="shared" si="15"/>
        <v>5</v>
      </c>
      <c r="F453" t="s">
        <v>4450</v>
      </c>
      <c r="G453">
        <v>16</v>
      </c>
      <c r="H453">
        <v>0.4037</v>
      </c>
      <c r="K453">
        <v>2017</v>
      </c>
      <c r="M453" t="s">
        <v>4476</v>
      </c>
      <c r="N453" t="s">
        <v>4477</v>
      </c>
    </row>
    <row r="454" spans="1:14">
      <c r="A454" t="str">
        <f t="shared" si="14"/>
        <v>K5/T7</v>
      </c>
      <c r="B454" t="s">
        <v>192</v>
      </c>
      <c r="C454" t="s">
        <v>192</v>
      </c>
      <c r="D454" t="s">
        <v>721</v>
      </c>
      <c r="E454">
        <f t="shared" si="15"/>
        <v>6</v>
      </c>
      <c r="F454" t="s">
        <v>1349</v>
      </c>
      <c r="G454">
        <v>29</v>
      </c>
      <c r="H454">
        <v>0.40260000000000001</v>
      </c>
      <c r="K454">
        <v>2016</v>
      </c>
      <c r="M454" t="s">
        <v>4482</v>
      </c>
    </row>
    <row r="455" spans="1:14">
      <c r="A455" t="str">
        <f t="shared" si="14"/>
        <v>HKW 3 Stuttgart-Gaisburg HKW3</v>
      </c>
      <c r="B455" t="s">
        <v>192</v>
      </c>
      <c r="C455" t="s">
        <v>192</v>
      </c>
      <c r="D455" t="s">
        <v>721</v>
      </c>
      <c r="E455">
        <f t="shared" si="15"/>
        <v>4</v>
      </c>
      <c r="F455" t="s">
        <v>1214</v>
      </c>
      <c r="G455">
        <v>29.151</v>
      </c>
      <c r="H455">
        <v>0.40479999999999999</v>
      </c>
      <c r="K455">
        <v>2018</v>
      </c>
      <c r="M455" t="s">
        <v>4485</v>
      </c>
      <c r="N455" t="s">
        <v>4486</v>
      </c>
    </row>
    <row r="456" spans="1:14">
      <c r="A456" t="str">
        <f t="shared" si="14"/>
        <v>HKW Dresden-Nord HKW Dresden-Nord</v>
      </c>
      <c r="B456" t="s">
        <v>192</v>
      </c>
      <c r="C456" t="s">
        <v>192</v>
      </c>
      <c r="D456" t="s">
        <v>721</v>
      </c>
      <c r="E456">
        <f t="shared" si="15"/>
        <v>4</v>
      </c>
      <c r="F456" t="s">
        <v>3213</v>
      </c>
      <c r="G456">
        <v>11.5</v>
      </c>
      <c r="H456">
        <v>0.40479999999999999</v>
      </c>
      <c r="K456">
        <v>2018</v>
      </c>
      <c r="M456" t="s">
        <v>4490</v>
      </c>
      <c r="N456" t="s">
        <v>4490</v>
      </c>
    </row>
    <row r="457" spans="1:14">
      <c r="A457" t="str">
        <f t="shared" si="14"/>
        <v>HKW Lusan</v>
      </c>
      <c r="B457" t="s">
        <v>192</v>
      </c>
      <c r="C457" t="s">
        <v>192</v>
      </c>
      <c r="D457" t="s">
        <v>721</v>
      </c>
      <c r="E457">
        <f t="shared" si="15"/>
        <v>4</v>
      </c>
      <c r="F457" t="s">
        <v>4498</v>
      </c>
      <c r="G457">
        <v>17.3</v>
      </c>
      <c r="H457">
        <v>0.40479999999999999</v>
      </c>
      <c r="K457">
        <v>2018</v>
      </c>
      <c r="M457" t="s">
        <v>4497</v>
      </c>
    </row>
    <row r="458" spans="1:14">
      <c r="A458" t="str">
        <f t="shared" si="14"/>
        <v>HKW Tinz</v>
      </c>
      <c r="B458" t="s">
        <v>192</v>
      </c>
      <c r="C458" t="s">
        <v>192</v>
      </c>
      <c r="D458" t="s">
        <v>721</v>
      </c>
      <c r="E458">
        <f t="shared" si="15"/>
        <v>4</v>
      </c>
      <c r="F458" t="s">
        <v>4498</v>
      </c>
      <c r="G458">
        <v>22.1</v>
      </c>
      <c r="H458">
        <v>0.40479999999999999</v>
      </c>
      <c r="K458">
        <v>2018</v>
      </c>
      <c r="M458" t="s">
        <v>4504</v>
      </c>
    </row>
    <row r="459" spans="1:14">
      <c r="A459" t="str">
        <f t="shared" si="14"/>
        <v>GM GM</v>
      </c>
      <c r="B459" t="s">
        <v>192</v>
      </c>
      <c r="C459" t="s">
        <v>192</v>
      </c>
      <c r="D459" t="s">
        <v>721</v>
      </c>
      <c r="E459">
        <f t="shared" si="15"/>
        <v>4</v>
      </c>
      <c r="F459" t="s">
        <v>3433</v>
      </c>
      <c r="G459">
        <v>10</v>
      </c>
      <c r="H459">
        <v>0.40479999999999999</v>
      </c>
      <c r="K459">
        <v>2018</v>
      </c>
      <c r="M459" t="s">
        <v>4507</v>
      </c>
      <c r="N459" t="s">
        <v>4507</v>
      </c>
    </row>
    <row r="460" spans="1:14">
      <c r="A460" t="str">
        <f t="shared" si="14"/>
        <v>KWK Landshut KWK Landshut</v>
      </c>
      <c r="B460" t="s">
        <v>192</v>
      </c>
      <c r="C460" t="s">
        <v>192</v>
      </c>
      <c r="D460" t="s">
        <v>721</v>
      </c>
      <c r="E460">
        <f t="shared" si="15"/>
        <v>3</v>
      </c>
      <c r="F460" t="s">
        <v>4450</v>
      </c>
      <c r="G460">
        <v>17.600000000000001</v>
      </c>
      <c r="H460">
        <v>0.40589999999999998</v>
      </c>
      <c r="K460">
        <v>2019</v>
      </c>
      <c r="M460" t="s">
        <v>4511</v>
      </c>
      <c r="N460" t="s">
        <v>4511</v>
      </c>
    </row>
    <row r="461" spans="1:14">
      <c r="A461" t="str">
        <f t="shared" si="14"/>
        <v>Lichterfelde</v>
      </c>
      <c r="B461" t="s">
        <v>192</v>
      </c>
      <c r="C461" t="s">
        <v>192</v>
      </c>
      <c r="D461" t="s">
        <v>721</v>
      </c>
      <c r="E461">
        <f t="shared" si="15"/>
        <v>3</v>
      </c>
      <c r="F461" t="s">
        <v>1243</v>
      </c>
      <c r="G461">
        <v>289</v>
      </c>
      <c r="H461">
        <v>0.40589999999999998</v>
      </c>
      <c r="K461">
        <v>2019</v>
      </c>
      <c r="M461" t="s">
        <v>409</v>
      </c>
    </row>
    <row r="462" spans="1:14">
      <c r="A462" t="str">
        <f t="shared" si="14"/>
        <v>Dampfturbine 5 DT 5</v>
      </c>
      <c r="B462" t="s">
        <v>192</v>
      </c>
      <c r="C462" t="s">
        <v>192</v>
      </c>
      <c r="D462" t="s">
        <v>721</v>
      </c>
      <c r="E462">
        <f t="shared" si="15"/>
        <v>4</v>
      </c>
      <c r="F462" t="s">
        <v>979</v>
      </c>
      <c r="G462">
        <v>38.700000000000003</v>
      </c>
      <c r="H462">
        <v>0.40479999999999999</v>
      </c>
      <c r="K462">
        <v>2018</v>
      </c>
      <c r="M462" t="s">
        <v>4521</v>
      </c>
      <c r="N462" t="s">
        <v>4522</v>
      </c>
    </row>
    <row r="463" spans="1:14">
      <c r="A463" t="str">
        <f t="shared" si="14"/>
        <v>KWK-Anlage Neukochen Neukochen 10</v>
      </c>
      <c r="B463" t="s">
        <v>192</v>
      </c>
      <c r="C463" t="s">
        <v>192</v>
      </c>
      <c r="D463" t="s">
        <v>721</v>
      </c>
      <c r="E463">
        <f t="shared" si="15"/>
        <v>62</v>
      </c>
      <c r="F463" t="s">
        <v>4526</v>
      </c>
      <c r="G463">
        <v>15</v>
      </c>
      <c r="H463">
        <v>0.34100000000000003</v>
      </c>
      <c r="K463">
        <v>1960</v>
      </c>
      <c r="M463" t="s">
        <v>4524</v>
      </c>
      <c r="N463" t="s">
        <v>4525</v>
      </c>
    </row>
    <row r="464" spans="1:14">
      <c r="A464" t="str">
        <f t="shared" si="14"/>
        <v>Dingolfing BA2 BA2</v>
      </c>
      <c r="B464" t="s">
        <v>192</v>
      </c>
      <c r="C464" t="s">
        <v>192</v>
      </c>
      <c r="D464" t="s">
        <v>721</v>
      </c>
      <c r="E464">
        <f t="shared" si="15"/>
        <v>3</v>
      </c>
      <c r="F464" t="s">
        <v>4450</v>
      </c>
      <c r="G464">
        <v>13.5</v>
      </c>
      <c r="H464">
        <v>0.40589999999999998</v>
      </c>
      <c r="K464">
        <v>2019</v>
      </c>
      <c r="M464" t="s">
        <v>4532</v>
      </c>
      <c r="N464" t="s">
        <v>4533</v>
      </c>
    </row>
    <row r="465" spans="1:14">
      <c r="A465" t="str">
        <f t="shared" si="14"/>
        <v>Küstenkraftwerk K.I.E.L. BHKW Modul 1-20</v>
      </c>
      <c r="B465" t="s">
        <v>192</v>
      </c>
      <c r="C465" t="s">
        <v>192</v>
      </c>
      <c r="D465" t="s">
        <v>721</v>
      </c>
      <c r="E465">
        <f t="shared" si="15"/>
        <v>3</v>
      </c>
      <c r="F465" t="s">
        <v>3457</v>
      </c>
      <c r="G465">
        <v>188</v>
      </c>
      <c r="H465">
        <v>0.40589999999999998</v>
      </c>
      <c r="K465">
        <v>2019</v>
      </c>
      <c r="M465" t="s">
        <v>4538</v>
      </c>
      <c r="N465" t="s">
        <v>4539</v>
      </c>
    </row>
    <row r="466" spans="1:14">
      <c r="A466" t="str">
        <f t="shared" si="14"/>
        <v>Werk 1.1 KWK 1-3</v>
      </c>
      <c r="B466" t="s">
        <v>192</v>
      </c>
      <c r="C466" t="s">
        <v>192</v>
      </c>
      <c r="D466" t="s">
        <v>721</v>
      </c>
      <c r="E466">
        <f t="shared" si="15"/>
        <v>3</v>
      </c>
      <c r="F466" t="s">
        <v>4450</v>
      </c>
      <c r="G466">
        <v>13.5</v>
      </c>
      <c r="H466">
        <v>0.40589999999999998</v>
      </c>
      <c r="K466">
        <v>2019</v>
      </c>
      <c r="M466" t="s">
        <v>4546</v>
      </c>
      <c r="N466" t="s">
        <v>4547</v>
      </c>
    </row>
    <row r="467" spans="1:14">
      <c r="A467" t="str">
        <f t="shared" si="14"/>
        <v>Werk 1.5 KWK 1-4</v>
      </c>
      <c r="B467" t="s">
        <v>192</v>
      </c>
      <c r="C467" t="s">
        <v>192</v>
      </c>
      <c r="D467" t="s">
        <v>721</v>
      </c>
      <c r="E467">
        <f t="shared" si="15"/>
        <v>3</v>
      </c>
      <c r="F467" t="s">
        <v>4450</v>
      </c>
      <c r="G467">
        <v>13.6</v>
      </c>
      <c r="H467">
        <v>0.40589999999999998</v>
      </c>
      <c r="K467">
        <v>2019</v>
      </c>
      <c r="M467" t="s">
        <v>4553</v>
      </c>
      <c r="N467" t="s">
        <v>4554</v>
      </c>
    </row>
    <row r="468" spans="1:14">
      <c r="A468" t="str">
        <f t="shared" si="14"/>
        <v>GuD Baunatal, VW Werksgelände</v>
      </c>
      <c r="B468" t="s">
        <v>166</v>
      </c>
      <c r="C468" t="s">
        <v>166</v>
      </c>
      <c r="D468" t="s">
        <v>721</v>
      </c>
      <c r="E468">
        <f t="shared" si="15"/>
        <v>11</v>
      </c>
      <c r="F468" t="s">
        <v>1693</v>
      </c>
      <c r="G468">
        <v>78</v>
      </c>
      <c r="H468">
        <v>0.58950000000000002</v>
      </c>
      <c r="K468">
        <v>2011</v>
      </c>
      <c r="M468" t="s">
        <v>3078</v>
      </c>
    </row>
    <row r="469" spans="1:14">
      <c r="A469" t="str">
        <f t="shared" si="14"/>
        <v>Mitte GuD Mitte</v>
      </c>
      <c r="B469" t="s">
        <v>166</v>
      </c>
      <c r="C469" t="s">
        <v>166</v>
      </c>
      <c r="D469" t="s">
        <v>721</v>
      </c>
      <c r="E469">
        <f t="shared" si="15"/>
        <v>26</v>
      </c>
      <c r="F469" t="s">
        <v>1243</v>
      </c>
      <c r="G469">
        <v>444</v>
      </c>
      <c r="H469">
        <v>0.52200000000000002</v>
      </c>
      <c r="K469">
        <v>1996</v>
      </c>
      <c r="M469" t="s">
        <v>443</v>
      </c>
      <c r="N469" t="s">
        <v>3085</v>
      </c>
    </row>
    <row r="470" spans="1:14">
      <c r="A470" t="str">
        <f t="shared" si="14"/>
        <v>Industriekraftwerk Bernburg (IKB)</v>
      </c>
      <c r="B470" t="s">
        <v>166</v>
      </c>
      <c r="C470" t="s">
        <v>166</v>
      </c>
      <c r="D470" t="s">
        <v>721</v>
      </c>
      <c r="E470">
        <f t="shared" si="15"/>
        <v>2</v>
      </c>
      <c r="F470" t="s">
        <v>3105</v>
      </c>
      <c r="G470">
        <v>140.5</v>
      </c>
      <c r="H470">
        <v>0.63</v>
      </c>
      <c r="K470">
        <v>1994</v>
      </c>
      <c r="L470">
        <v>2020</v>
      </c>
      <c r="M470" t="s">
        <v>361</v>
      </c>
    </row>
    <row r="471" spans="1:14">
      <c r="A471" t="str">
        <f t="shared" si="14"/>
        <v>GuD Kraftwerk Hillegossen GuD</v>
      </c>
      <c r="B471" t="s">
        <v>166</v>
      </c>
      <c r="C471" t="s">
        <v>166</v>
      </c>
      <c r="D471" t="s">
        <v>721</v>
      </c>
      <c r="E471">
        <f t="shared" si="15"/>
        <v>17</v>
      </c>
      <c r="F471" t="s">
        <v>3111</v>
      </c>
      <c r="G471">
        <v>37.5</v>
      </c>
      <c r="H471">
        <v>0.5625</v>
      </c>
      <c r="K471">
        <v>2005</v>
      </c>
      <c r="M471" t="s">
        <v>3118</v>
      </c>
      <c r="N471" t="s">
        <v>389</v>
      </c>
    </row>
    <row r="472" spans="1:14">
      <c r="A472" t="str">
        <f t="shared" si="14"/>
        <v>GuD Bitterfeld</v>
      </c>
      <c r="B472" t="s">
        <v>166</v>
      </c>
      <c r="C472" t="s">
        <v>166</v>
      </c>
      <c r="D472" t="s">
        <v>721</v>
      </c>
      <c r="E472">
        <f t="shared" si="15"/>
        <v>22</v>
      </c>
      <c r="F472" t="s">
        <v>1066</v>
      </c>
      <c r="G472">
        <v>106</v>
      </c>
      <c r="H472">
        <v>0.54</v>
      </c>
      <c r="K472">
        <v>2000</v>
      </c>
      <c r="L472">
        <v>2000</v>
      </c>
      <c r="M472" t="s">
        <v>392</v>
      </c>
    </row>
    <row r="473" spans="1:14">
      <c r="A473" t="str">
        <f t="shared" si="14"/>
        <v>Kirchmöser</v>
      </c>
      <c r="B473" t="s">
        <v>166</v>
      </c>
      <c r="C473" t="s">
        <v>166</v>
      </c>
      <c r="D473" t="s">
        <v>721</v>
      </c>
      <c r="E473">
        <f t="shared" si="15"/>
        <v>28</v>
      </c>
      <c r="F473" t="s">
        <v>1375</v>
      </c>
      <c r="G473">
        <v>160</v>
      </c>
      <c r="H473">
        <v>0.51300000000000001</v>
      </c>
      <c r="K473">
        <v>1994</v>
      </c>
      <c r="M473" t="s">
        <v>3152</v>
      </c>
    </row>
    <row r="474" spans="1:14">
      <c r="A474" t="str">
        <f t="shared" si="14"/>
        <v>HKW-Mitte Block 12</v>
      </c>
      <c r="B474" t="s">
        <v>166</v>
      </c>
      <c r="C474" t="s">
        <v>166</v>
      </c>
      <c r="D474" t="s">
        <v>721</v>
      </c>
      <c r="E474">
        <f t="shared" si="15"/>
        <v>51</v>
      </c>
      <c r="F474" t="s">
        <v>1277</v>
      </c>
      <c r="G474">
        <v>20</v>
      </c>
      <c r="H474">
        <v>0.40949999999999998</v>
      </c>
      <c r="K474">
        <v>1971</v>
      </c>
      <c r="M474" t="s">
        <v>1274</v>
      </c>
      <c r="N474" t="s">
        <v>3156</v>
      </c>
    </row>
    <row r="475" spans="1:14">
      <c r="A475" t="str">
        <f t="shared" si="14"/>
        <v>HKW-Mitte GuD</v>
      </c>
      <c r="B475" t="s">
        <v>166</v>
      </c>
      <c r="C475" t="s">
        <v>166</v>
      </c>
      <c r="D475" t="s">
        <v>721</v>
      </c>
      <c r="E475">
        <f t="shared" si="15"/>
        <v>12</v>
      </c>
      <c r="F475" t="s">
        <v>1277</v>
      </c>
      <c r="G475">
        <v>74</v>
      </c>
      <c r="H475">
        <v>0.58499999999999996</v>
      </c>
      <c r="K475">
        <v>2010</v>
      </c>
      <c r="M475" t="s">
        <v>1274</v>
      </c>
      <c r="N475" t="s">
        <v>389</v>
      </c>
    </row>
    <row r="476" spans="1:14">
      <c r="A476" t="str">
        <f t="shared" si="14"/>
        <v>Burghausen 01 - GT</v>
      </c>
      <c r="B476" t="s">
        <v>166</v>
      </c>
      <c r="C476" t="s">
        <v>166</v>
      </c>
      <c r="D476" t="s">
        <v>721</v>
      </c>
      <c r="E476">
        <f t="shared" si="15"/>
        <v>21</v>
      </c>
      <c r="F476" t="s">
        <v>3172</v>
      </c>
      <c r="G476">
        <v>120</v>
      </c>
      <c r="H476">
        <v>0.54449999999999998</v>
      </c>
      <c r="K476">
        <v>2001</v>
      </c>
      <c r="M476" t="s">
        <v>3171</v>
      </c>
    </row>
    <row r="477" spans="1:14">
      <c r="A477" t="str">
        <f t="shared" si="14"/>
        <v>Dormagen GuD</v>
      </c>
      <c r="B477" t="s">
        <v>166</v>
      </c>
      <c r="C477" t="s">
        <v>166</v>
      </c>
      <c r="D477" t="s">
        <v>721</v>
      </c>
      <c r="E477">
        <f t="shared" si="15"/>
        <v>22</v>
      </c>
      <c r="F477" t="s">
        <v>1418</v>
      </c>
      <c r="G477">
        <v>586</v>
      </c>
      <c r="H477">
        <v>0.54</v>
      </c>
      <c r="K477">
        <v>2000</v>
      </c>
      <c r="L477">
        <v>2000</v>
      </c>
      <c r="M477" t="s">
        <v>447</v>
      </c>
      <c r="N477" t="s">
        <v>389</v>
      </c>
    </row>
    <row r="478" spans="1:14">
      <c r="A478" t="str">
        <f t="shared" si="14"/>
        <v>HKW Dresden-Nossener Brücke HKW Dresden-Nossener Brücke  (3 GT + 1 DT, Sammelschiene)</v>
      </c>
      <c r="B478" t="s">
        <v>166</v>
      </c>
      <c r="C478" t="s">
        <v>166</v>
      </c>
      <c r="D478" t="s">
        <v>721</v>
      </c>
      <c r="E478">
        <f t="shared" si="15"/>
        <v>27</v>
      </c>
      <c r="F478" t="s">
        <v>3213</v>
      </c>
      <c r="G478">
        <v>260</v>
      </c>
      <c r="H478">
        <v>0.51749999999999996</v>
      </c>
      <c r="K478">
        <v>1995</v>
      </c>
      <c r="M478" t="s">
        <v>3210</v>
      </c>
      <c r="N478" t="s">
        <v>3211</v>
      </c>
    </row>
    <row r="479" spans="1:14">
      <c r="A479" t="str">
        <f t="shared" si="14"/>
        <v>HKW III/B HKW III/B</v>
      </c>
      <c r="B479" t="s">
        <v>166</v>
      </c>
      <c r="C479" t="s">
        <v>166</v>
      </c>
      <c r="D479" t="s">
        <v>721</v>
      </c>
      <c r="E479">
        <f t="shared" si="15"/>
        <v>17</v>
      </c>
      <c r="F479" t="s">
        <v>3224</v>
      </c>
      <c r="G479">
        <v>234</v>
      </c>
      <c r="H479">
        <v>0.5625</v>
      </c>
      <c r="K479">
        <v>2005</v>
      </c>
      <c r="M479" t="s">
        <v>419</v>
      </c>
      <c r="N479" t="s">
        <v>419</v>
      </c>
    </row>
    <row r="480" spans="1:14">
      <c r="A480" t="str">
        <f t="shared" si="14"/>
        <v>GuD AGuD</v>
      </c>
      <c r="B480" t="s">
        <v>166</v>
      </c>
      <c r="C480" t="s">
        <v>166</v>
      </c>
      <c r="D480" t="s">
        <v>721</v>
      </c>
      <c r="E480">
        <f t="shared" si="15"/>
        <v>22</v>
      </c>
      <c r="F480" t="s">
        <v>3237</v>
      </c>
      <c r="G480">
        <v>100</v>
      </c>
      <c r="H480">
        <v>0.54</v>
      </c>
      <c r="K480">
        <v>2000</v>
      </c>
      <c r="M480" t="s">
        <v>389</v>
      </c>
      <c r="N480" t="s">
        <v>3235</v>
      </c>
    </row>
    <row r="481" spans="1:14">
      <c r="A481" t="str">
        <f t="shared" si="14"/>
        <v>HKW Erfurt-Ost GT1</v>
      </c>
      <c r="B481" t="s">
        <v>166</v>
      </c>
      <c r="C481" t="s">
        <v>166</v>
      </c>
      <c r="D481" t="s">
        <v>721</v>
      </c>
      <c r="E481">
        <f t="shared" si="15"/>
        <v>23</v>
      </c>
      <c r="F481" t="s">
        <v>3283</v>
      </c>
      <c r="G481">
        <v>76.5</v>
      </c>
      <c r="H481">
        <v>0.53549999999999998</v>
      </c>
      <c r="K481">
        <v>1999</v>
      </c>
      <c r="M481" t="s">
        <v>371</v>
      </c>
      <c r="N481" t="s">
        <v>3281</v>
      </c>
    </row>
    <row r="482" spans="1:14">
      <c r="A482" t="str">
        <f t="shared" si="14"/>
        <v>HKW Erfurt-Ost GT2</v>
      </c>
      <c r="B482" t="s">
        <v>166</v>
      </c>
      <c r="C482" t="s">
        <v>166</v>
      </c>
      <c r="D482" t="s">
        <v>721</v>
      </c>
      <c r="E482">
        <f t="shared" si="15"/>
        <v>8</v>
      </c>
      <c r="F482" t="s">
        <v>3283</v>
      </c>
      <c r="G482">
        <v>32.6</v>
      </c>
      <c r="H482">
        <v>0.60299999999999998</v>
      </c>
      <c r="K482">
        <v>2014</v>
      </c>
      <c r="M482" t="s">
        <v>371</v>
      </c>
      <c r="N482" t="s">
        <v>363</v>
      </c>
    </row>
    <row r="483" spans="1:14">
      <c r="A483" t="str">
        <f t="shared" si="14"/>
        <v>HKW Erlangen GuD I</v>
      </c>
      <c r="B483" t="s">
        <v>166</v>
      </c>
      <c r="C483" t="s">
        <v>166</v>
      </c>
      <c r="D483" t="s">
        <v>721</v>
      </c>
      <c r="E483">
        <f t="shared" si="15"/>
        <v>17</v>
      </c>
      <c r="F483" t="s">
        <v>1339</v>
      </c>
      <c r="G483">
        <v>21.6</v>
      </c>
      <c r="H483">
        <v>0.5625</v>
      </c>
      <c r="K483">
        <v>2005</v>
      </c>
      <c r="M483" t="s">
        <v>1337</v>
      </c>
      <c r="N483" t="s">
        <v>3294</v>
      </c>
    </row>
    <row r="484" spans="1:14">
      <c r="A484" t="str">
        <f t="shared" si="14"/>
        <v>HKW Erlangen GuD 2</v>
      </c>
      <c r="B484" t="s">
        <v>166</v>
      </c>
      <c r="C484" t="s">
        <v>166</v>
      </c>
      <c r="D484" t="s">
        <v>721</v>
      </c>
      <c r="E484">
        <f t="shared" si="15"/>
        <v>8</v>
      </c>
      <c r="F484" t="s">
        <v>1339</v>
      </c>
      <c r="G484">
        <v>6.7</v>
      </c>
      <c r="H484">
        <v>0.60299999999999998</v>
      </c>
      <c r="K484">
        <v>2014</v>
      </c>
      <c r="M484" t="s">
        <v>1337</v>
      </c>
      <c r="N484" t="s">
        <v>3297</v>
      </c>
    </row>
    <row r="485" spans="1:14">
      <c r="A485" t="str">
        <f t="shared" si="14"/>
        <v>Heizkraftwerk FFO Block1-GuD-EK</v>
      </c>
      <c r="B485" t="s">
        <v>166</v>
      </c>
      <c r="C485" t="s">
        <v>166</v>
      </c>
      <c r="D485" t="s">
        <v>721</v>
      </c>
      <c r="E485">
        <f t="shared" si="15"/>
        <v>25</v>
      </c>
      <c r="F485" t="s">
        <v>3304</v>
      </c>
      <c r="G485">
        <v>48</v>
      </c>
      <c r="H485">
        <v>0.52649999999999997</v>
      </c>
      <c r="K485">
        <v>1997</v>
      </c>
      <c r="M485" t="s">
        <v>3302</v>
      </c>
      <c r="N485" t="s">
        <v>3303</v>
      </c>
    </row>
    <row r="486" spans="1:14">
      <c r="A486" t="str">
        <f t="shared" si="14"/>
        <v>GuD Anlage WVK GuD Anlage</v>
      </c>
      <c r="B486" t="s">
        <v>166</v>
      </c>
      <c r="C486" t="s">
        <v>166</v>
      </c>
      <c r="D486" t="s">
        <v>721</v>
      </c>
      <c r="E486">
        <f t="shared" si="15"/>
        <v>24</v>
      </c>
      <c r="F486" t="s">
        <v>3319</v>
      </c>
      <c r="G486">
        <v>38.6</v>
      </c>
      <c r="H486">
        <v>0.53100000000000003</v>
      </c>
      <c r="K486">
        <v>1998</v>
      </c>
      <c r="M486" t="s">
        <v>354</v>
      </c>
      <c r="N486" t="s">
        <v>3318</v>
      </c>
    </row>
    <row r="487" spans="1:14">
      <c r="A487" t="str">
        <f t="shared" si="14"/>
        <v>HKW Halle Trotha GuD</v>
      </c>
      <c r="B487" t="s">
        <v>166</v>
      </c>
      <c r="C487" t="s">
        <v>166</v>
      </c>
      <c r="D487" t="s">
        <v>721</v>
      </c>
      <c r="E487">
        <f t="shared" si="15"/>
        <v>9</v>
      </c>
      <c r="F487" t="s">
        <v>3370</v>
      </c>
      <c r="G487">
        <v>56.1</v>
      </c>
      <c r="H487">
        <v>0.59850000000000003</v>
      </c>
      <c r="K487">
        <v>2013</v>
      </c>
      <c r="M487" t="s">
        <v>384</v>
      </c>
      <c r="N487" t="s">
        <v>389</v>
      </c>
    </row>
    <row r="488" spans="1:14">
      <c r="A488" t="str">
        <f t="shared" si="14"/>
        <v>GuD Tiefstack GuD Tiefstack</v>
      </c>
      <c r="B488" t="s">
        <v>166</v>
      </c>
      <c r="C488" t="s">
        <v>166</v>
      </c>
      <c r="D488" t="s">
        <v>721</v>
      </c>
      <c r="E488">
        <f t="shared" si="15"/>
        <v>13</v>
      </c>
      <c r="F488" t="s">
        <v>1397</v>
      </c>
      <c r="G488">
        <v>127</v>
      </c>
      <c r="H488">
        <v>0.58050000000000002</v>
      </c>
      <c r="K488">
        <v>2009</v>
      </c>
      <c r="M488" t="s">
        <v>404</v>
      </c>
      <c r="N488" t="s">
        <v>404</v>
      </c>
    </row>
    <row r="489" spans="1:14">
      <c r="A489" t="str">
        <f t="shared" si="14"/>
        <v>Trianel Gaskraftwerk  Block 10</v>
      </c>
      <c r="B489" t="s">
        <v>166</v>
      </c>
      <c r="C489" t="s">
        <v>166</v>
      </c>
      <c r="D489" t="s">
        <v>721</v>
      </c>
      <c r="E489">
        <f t="shared" si="15"/>
        <v>14</v>
      </c>
      <c r="F489" t="s">
        <v>3386</v>
      </c>
      <c r="G489">
        <v>407</v>
      </c>
      <c r="H489">
        <v>0.57599999999999996</v>
      </c>
      <c r="K489">
        <v>2008</v>
      </c>
      <c r="M489" t="s">
        <v>439</v>
      </c>
      <c r="N489" t="s">
        <v>1358</v>
      </c>
    </row>
    <row r="490" spans="1:14">
      <c r="A490" t="str">
        <f t="shared" si="14"/>
        <v>Trianel Gaskraftwerk  Block 20</v>
      </c>
      <c r="B490" t="s">
        <v>166</v>
      </c>
      <c r="C490" t="s">
        <v>166</v>
      </c>
      <c r="D490" t="s">
        <v>721</v>
      </c>
      <c r="E490">
        <f t="shared" si="15"/>
        <v>14</v>
      </c>
      <c r="F490" t="s">
        <v>3386</v>
      </c>
      <c r="G490">
        <v>410</v>
      </c>
      <c r="H490">
        <v>0.57599999999999996</v>
      </c>
      <c r="K490">
        <v>2008</v>
      </c>
      <c r="M490" t="s">
        <v>439</v>
      </c>
      <c r="N490" t="s">
        <v>3395</v>
      </c>
    </row>
    <row r="491" spans="1:14">
      <c r="A491" t="str">
        <f t="shared" si="14"/>
        <v>GKL GKL</v>
      </c>
      <c r="B491" t="s">
        <v>166</v>
      </c>
      <c r="C491" t="s">
        <v>166</v>
      </c>
      <c r="D491" t="s">
        <v>721</v>
      </c>
      <c r="E491">
        <f t="shared" si="15"/>
        <v>9</v>
      </c>
      <c r="F491" t="s">
        <v>1430</v>
      </c>
      <c r="G491">
        <v>230</v>
      </c>
      <c r="H491">
        <v>0.59850000000000003</v>
      </c>
      <c r="K491">
        <v>1998</v>
      </c>
      <c r="L491">
        <v>2013</v>
      </c>
      <c r="M491" t="s">
        <v>418</v>
      </c>
      <c r="N491" t="s">
        <v>418</v>
      </c>
    </row>
    <row r="492" spans="1:14">
      <c r="A492" t="str">
        <f t="shared" si="14"/>
        <v>Cuno Heizkraftwerk Herdecke H6</v>
      </c>
      <c r="B492" t="s">
        <v>166</v>
      </c>
      <c r="C492" t="s">
        <v>166</v>
      </c>
      <c r="D492" t="s">
        <v>721</v>
      </c>
      <c r="E492">
        <f t="shared" si="15"/>
        <v>15</v>
      </c>
      <c r="F492" t="s">
        <v>3413</v>
      </c>
      <c r="G492">
        <v>417</v>
      </c>
      <c r="H492">
        <v>0.57150000000000001</v>
      </c>
      <c r="K492">
        <v>2007</v>
      </c>
      <c r="M492" t="s">
        <v>437</v>
      </c>
      <c r="N492" t="s">
        <v>3411</v>
      </c>
    </row>
    <row r="493" spans="1:14">
      <c r="A493" t="str">
        <f t="shared" si="14"/>
        <v>Wintershall Wintershall</v>
      </c>
      <c r="B493" t="s">
        <v>166</v>
      </c>
      <c r="C493" t="s">
        <v>166</v>
      </c>
      <c r="D493" t="s">
        <v>721</v>
      </c>
      <c r="E493">
        <f t="shared" si="15"/>
        <v>13</v>
      </c>
      <c r="F493" t="s">
        <v>3421</v>
      </c>
      <c r="G493">
        <v>69</v>
      </c>
      <c r="H493">
        <v>0.58050000000000002</v>
      </c>
      <c r="K493">
        <v>2009</v>
      </c>
      <c r="M493" t="s">
        <v>395</v>
      </c>
      <c r="N493" t="s">
        <v>395</v>
      </c>
    </row>
    <row r="494" spans="1:14">
      <c r="A494" t="str">
        <f t="shared" ref="A494:A557" si="16">IF(N494="",M494,_xlfn.CONCAT(M494," ",N494))</f>
        <v>HKW Jena HKW Jena</v>
      </c>
      <c r="B494" t="s">
        <v>166</v>
      </c>
      <c r="C494" t="s">
        <v>166</v>
      </c>
      <c r="D494" t="s">
        <v>721</v>
      </c>
      <c r="E494">
        <f t="shared" ref="E494:E557" si="17">2022-MAX(K494,L494)</f>
        <v>26</v>
      </c>
      <c r="F494" t="s">
        <v>3433</v>
      </c>
      <c r="G494">
        <v>182</v>
      </c>
      <c r="H494">
        <v>0.52200000000000002</v>
      </c>
      <c r="K494">
        <v>1996</v>
      </c>
      <c r="M494" t="s">
        <v>414</v>
      </c>
      <c r="N494" t="s">
        <v>414</v>
      </c>
    </row>
    <row r="495" spans="1:14">
      <c r="A495" t="str">
        <f t="shared" si="16"/>
        <v>Rheinhafen-Dampfkraftwerk RDK 4S</v>
      </c>
      <c r="B495" t="s">
        <v>166</v>
      </c>
      <c r="C495" t="s">
        <v>166</v>
      </c>
      <c r="D495" t="s">
        <v>721</v>
      </c>
      <c r="E495">
        <f t="shared" si="17"/>
        <v>24</v>
      </c>
      <c r="F495" t="s">
        <v>1214</v>
      </c>
      <c r="G495">
        <v>353</v>
      </c>
      <c r="H495">
        <v>0.53100000000000003</v>
      </c>
      <c r="K495">
        <v>1998</v>
      </c>
      <c r="M495" t="s">
        <v>521</v>
      </c>
      <c r="N495" t="s">
        <v>3441</v>
      </c>
    </row>
    <row r="496" spans="1:14">
      <c r="A496" t="str">
        <f t="shared" si="16"/>
        <v>KW Kirchlengern</v>
      </c>
      <c r="B496" t="s">
        <v>166</v>
      </c>
      <c r="C496" t="s">
        <v>166</v>
      </c>
      <c r="D496" t="s">
        <v>721</v>
      </c>
      <c r="E496">
        <f t="shared" si="17"/>
        <v>41</v>
      </c>
      <c r="F496" t="s">
        <v>3465</v>
      </c>
      <c r="G496">
        <v>125</v>
      </c>
      <c r="H496">
        <v>0.45450000000000002</v>
      </c>
      <c r="K496">
        <v>1981</v>
      </c>
      <c r="M496" t="s">
        <v>415</v>
      </c>
    </row>
    <row r="497" spans="1:14">
      <c r="A497" t="str">
        <f t="shared" si="16"/>
        <v>HKW Niehl 2 GuD</v>
      </c>
      <c r="B497" t="s">
        <v>166</v>
      </c>
      <c r="C497" t="s">
        <v>166</v>
      </c>
      <c r="D497" t="s">
        <v>721</v>
      </c>
      <c r="E497">
        <f t="shared" si="17"/>
        <v>14</v>
      </c>
      <c r="F497" t="s">
        <v>2773</v>
      </c>
      <c r="G497">
        <v>413</v>
      </c>
      <c r="H497">
        <v>0.57599999999999996</v>
      </c>
      <c r="K497">
        <v>2005</v>
      </c>
      <c r="L497">
        <v>2008</v>
      </c>
      <c r="M497" t="s">
        <v>435</v>
      </c>
      <c r="N497" t="s">
        <v>389</v>
      </c>
    </row>
    <row r="498" spans="1:14">
      <c r="A498" t="str">
        <f t="shared" si="16"/>
        <v>HKW Merkenich GuD</v>
      </c>
      <c r="B498" t="s">
        <v>166</v>
      </c>
      <c r="C498" t="s">
        <v>166</v>
      </c>
      <c r="D498" t="s">
        <v>721</v>
      </c>
      <c r="E498">
        <f t="shared" si="17"/>
        <v>18</v>
      </c>
      <c r="F498" t="s">
        <v>2773</v>
      </c>
      <c r="G498">
        <v>108</v>
      </c>
      <c r="H498">
        <v>0.55800000000000005</v>
      </c>
      <c r="K498">
        <v>2004</v>
      </c>
      <c r="M498" t="s">
        <v>2771</v>
      </c>
      <c r="N498" t="s">
        <v>389</v>
      </c>
    </row>
    <row r="499" spans="1:14">
      <c r="A499" t="str">
        <f t="shared" si="16"/>
        <v>Knapsack Gas I</v>
      </c>
      <c r="B499" t="s">
        <v>166</v>
      </c>
      <c r="C499" t="s">
        <v>166</v>
      </c>
      <c r="D499" t="s">
        <v>721</v>
      </c>
      <c r="E499">
        <f t="shared" si="17"/>
        <v>15</v>
      </c>
      <c r="F499" t="s">
        <v>3486</v>
      </c>
      <c r="G499">
        <v>800</v>
      </c>
      <c r="H499">
        <v>0.57150000000000001</v>
      </c>
      <c r="K499">
        <v>2007</v>
      </c>
      <c r="M499" t="s">
        <v>449</v>
      </c>
    </row>
    <row r="500" spans="1:14">
      <c r="A500" t="str">
        <f t="shared" si="16"/>
        <v>Knapsack Gas II</v>
      </c>
      <c r="B500" t="s">
        <v>166</v>
      </c>
      <c r="C500" t="s">
        <v>166</v>
      </c>
      <c r="D500" t="s">
        <v>721</v>
      </c>
      <c r="E500">
        <f t="shared" si="17"/>
        <v>9</v>
      </c>
      <c r="F500" t="s">
        <v>952</v>
      </c>
      <c r="G500">
        <v>430</v>
      </c>
      <c r="H500">
        <v>0.59850000000000003</v>
      </c>
      <c r="K500">
        <v>2013</v>
      </c>
      <c r="M500" t="s">
        <v>440</v>
      </c>
    </row>
    <row r="501" spans="1:14">
      <c r="A501" t="str">
        <f t="shared" si="16"/>
        <v>Heizkraftwerk Leipzig-Nord</v>
      </c>
      <c r="B501" t="s">
        <v>166</v>
      </c>
      <c r="C501" t="s">
        <v>166</v>
      </c>
      <c r="D501" t="s">
        <v>721</v>
      </c>
      <c r="E501">
        <f t="shared" si="17"/>
        <v>12</v>
      </c>
      <c r="F501" t="s">
        <v>921</v>
      </c>
      <c r="G501">
        <v>167</v>
      </c>
      <c r="H501">
        <v>0.58499999999999996</v>
      </c>
      <c r="K501">
        <v>1996</v>
      </c>
      <c r="L501">
        <v>2010</v>
      </c>
      <c r="M501" t="s">
        <v>412</v>
      </c>
    </row>
    <row r="502" spans="1:14">
      <c r="A502" t="str">
        <f t="shared" si="16"/>
        <v>GuD Leuna</v>
      </c>
      <c r="B502" t="s">
        <v>166</v>
      </c>
      <c r="C502" t="s">
        <v>166</v>
      </c>
      <c r="D502" t="s">
        <v>721</v>
      </c>
      <c r="E502">
        <f t="shared" si="17"/>
        <v>24</v>
      </c>
      <c r="F502" t="s">
        <v>3521</v>
      </c>
      <c r="G502">
        <v>39</v>
      </c>
      <c r="H502">
        <v>0.53100000000000003</v>
      </c>
      <c r="K502">
        <v>1998</v>
      </c>
      <c r="M502" t="s">
        <v>3519</v>
      </c>
    </row>
    <row r="503" spans="1:14">
      <c r="A503" t="str">
        <f t="shared" si="16"/>
        <v>ILK-GuD GT1</v>
      </c>
      <c r="B503" t="s">
        <v>166</v>
      </c>
      <c r="C503" t="s">
        <v>166</v>
      </c>
      <c r="D503" t="s">
        <v>721</v>
      </c>
      <c r="E503">
        <f t="shared" si="17"/>
        <v>28</v>
      </c>
      <c r="F503" t="s">
        <v>3521</v>
      </c>
      <c r="G503">
        <v>35</v>
      </c>
      <c r="H503">
        <v>0.51300000000000001</v>
      </c>
      <c r="K503">
        <v>1994</v>
      </c>
      <c r="M503" t="s">
        <v>3526</v>
      </c>
      <c r="N503" t="s">
        <v>3281</v>
      </c>
    </row>
    <row r="504" spans="1:14">
      <c r="A504" t="str">
        <f t="shared" si="16"/>
        <v>ILK-GuD GT2</v>
      </c>
      <c r="B504" t="s">
        <v>166</v>
      </c>
      <c r="C504" t="s">
        <v>166</v>
      </c>
      <c r="D504" t="s">
        <v>721</v>
      </c>
      <c r="E504">
        <f t="shared" si="17"/>
        <v>28</v>
      </c>
      <c r="F504" t="s">
        <v>3530</v>
      </c>
      <c r="G504">
        <v>35</v>
      </c>
      <c r="H504">
        <v>0.51300000000000001</v>
      </c>
      <c r="K504">
        <v>1994</v>
      </c>
      <c r="M504" t="s">
        <v>3526</v>
      </c>
      <c r="N504" t="s">
        <v>363</v>
      </c>
    </row>
    <row r="505" spans="1:14">
      <c r="A505" t="str">
        <f t="shared" si="16"/>
        <v>ILK-GuD GT3</v>
      </c>
      <c r="B505" t="s">
        <v>166</v>
      </c>
      <c r="C505" t="s">
        <v>166</v>
      </c>
      <c r="D505" t="s">
        <v>721</v>
      </c>
      <c r="E505">
        <f t="shared" si="17"/>
        <v>28</v>
      </c>
      <c r="F505" t="s">
        <v>3521</v>
      </c>
      <c r="G505">
        <v>37</v>
      </c>
      <c r="H505">
        <v>0.51300000000000001</v>
      </c>
      <c r="K505">
        <v>1994</v>
      </c>
      <c r="M505" t="s">
        <v>3526</v>
      </c>
      <c r="N505" t="s">
        <v>358</v>
      </c>
    </row>
    <row r="506" spans="1:14">
      <c r="A506" t="str">
        <f t="shared" si="16"/>
        <v>Emsland C1</v>
      </c>
      <c r="B506" t="s">
        <v>166</v>
      </c>
      <c r="C506" t="s">
        <v>166</v>
      </c>
      <c r="D506" t="s">
        <v>721</v>
      </c>
      <c r="E506">
        <f t="shared" si="17"/>
        <v>48</v>
      </c>
      <c r="F506" t="s">
        <v>1418</v>
      </c>
      <c r="G506">
        <v>116</v>
      </c>
      <c r="H506">
        <v>0.42299999999999999</v>
      </c>
      <c r="K506">
        <v>1974</v>
      </c>
      <c r="M506" t="s">
        <v>451</v>
      </c>
      <c r="N506" t="s">
        <v>3537</v>
      </c>
    </row>
    <row r="507" spans="1:14">
      <c r="A507" t="str">
        <f t="shared" si="16"/>
        <v>Emsland B1</v>
      </c>
      <c r="B507" t="s">
        <v>166</v>
      </c>
      <c r="C507" t="s">
        <v>166</v>
      </c>
      <c r="D507" t="s">
        <v>721</v>
      </c>
      <c r="E507">
        <f t="shared" si="17"/>
        <v>49</v>
      </c>
      <c r="F507" t="s">
        <v>1418</v>
      </c>
      <c r="G507">
        <v>116</v>
      </c>
      <c r="H507">
        <v>0.41849999999999998</v>
      </c>
      <c r="K507">
        <v>1973</v>
      </c>
      <c r="M507" t="s">
        <v>451</v>
      </c>
      <c r="N507" t="s">
        <v>3546</v>
      </c>
    </row>
    <row r="508" spans="1:14">
      <c r="A508" t="str">
        <f t="shared" si="16"/>
        <v>Emsland B2</v>
      </c>
      <c r="B508" t="s">
        <v>166</v>
      </c>
      <c r="C508" t="s">
        <v>166</v>
      </c>
      <c r="D508" t="s">
        <v>721</v>
      </c>
      <c r="E508">
        <f t="shared" si="17"/>
        <v>49</v>
      </c>
      <c r="F508" t="s">
        <v>1418</v>
      </c>
      <c r="G508">
        <v>359</v>
      </c>
      <c r="H508">
        <v>0.41849999999999998</v>
      </c>
      <c r="K508">
        <v>1973</v>
      </c>
      <c r="M508" t="s">
        <v>451</v>
      </c>
      <c r="N508" t="s">
        <v>3550</v>
      </c>
    </row>
    <row r="509" spans="1:14">
      <c r="A509" t="str">
        <f t="shared" si="16"/>
        <v>Emsland C2</v>
      </c>
      <c r="B509" t="s">
        <v>166</v>
      </c>
      <c r="C509" t="s">
        <v>166</v>
      </c>
      <c r="D509" t="s">
        <v>721</v>
      </c>
      <c r="E509">
        <f t="shared" si="17"/>
        <v>48</v>
      </c>
      <c r="F509" t="s">
        <v>1418</v>
      </c>
      <c r="G509">
        <v>359</v>
      </c>
      <c r="H509">
        <v>0.42299999999999999</v>
      </c>
      <c r="K509">
        <v>1974</v>
      </c>
      <c r="M509" t="s">
        <v>451</v>
      </c>
      <c r="N509" t="s">
        <v>3553</v>
      </c>
    </row>
    <row r="510" spans="1:14">
      <c r="A510" t="str">
        <f t="shared" si="16"/>
        <v>Emsland D</v>
      </c>
      <c r="B510" t="s">
        <v>166</v>
      </c>
      <c r="C510" t="s">
        <v>166</v>
      </c>
      <c r="D510" t="s">
        <v>721</v>
      </c>
      <c r="E510">
        <f t="shared" si="17"/>
        <v>12</v>
      </c>
      <c r="F510" t="s">
        <v>1418</v>
      </c>
      <c r="G510">
        <v>887</v>
      </c>
      <c r="H510">
        <v>0.58499999999999996</v>
      </c>
      <c r="K510">
        <v>2010</v>
      </c>
      <c r="M510" t="s">
        <v>451</v>
      </c>
      <c r="N510" t="s">
        <v>2740</v>
      </c>
    </row>
    <row r="511" spans="1:14">
      <c r="A511" t="str">
        <f t="shared" si="16"/>
        <v>Kraftwerk Mitte GUD A 800  GT 11, GT 12, DT 10</v>
      </c>
      <c r="B511" t="s">
        <v>166</v>
      </c>
      <c r="C511" t="s">
        <v>166</v>
      </c>
      <c r="D511" t="s">
        <v>721</v>
      </c>
      <c r="E511">
        <f t="shared" si="17"/>
        <v>17</v>
      </c>
      <c r="F511" t="s">
        <v>3562</v>
      </c>
      <c r="G511">
        <v>497.5</v>
      </c>
      <c r="H511">
        <v>0.5625</v>
      </c>
      <c r="K511">
        <v>2005</v>
      </c>
      <c r="M511" t="s">
        <v>444</v>
      </c>
      <c r="N511" t="s">
        <v>3569</v>
      </c>
    </row>
    <row r="512" spans="1:14">
      <c r="A512" t="str">
        <f t="shared" si="16"/>
        <v>Kraftwerk Süd GUD C 200 GT 1, GT 2, DT 1</v>
      </c>
      <c r="B512" t="s">
        <v>166</v>
      </c>
      <c r="C512" t="s">
        <v>166</v>
      </c>
      <c r="D512" t="s">
        <v>721</v>
      </c>
      <c r="E512">
        <f t="shared" si="17"/>
        <v>25</v>
      </c>
      <c r="F512" t="s">
        <v>3562</v>
      </c>
      <c r="G512">
        <v>410</v>
      </c>
      <c r="H512">
        <v>0.52649999999999997</v>
      </c>
      <c r="K512">
        <v>1997</v>
      </c>
      <c r="M512" t="s">
        <v>3577</v>
      </c>
      <c r="N512" t="s">
        <v>3578</v>
      </c>
    </row>
    <row r="513" spans="1:14">
      <c r="A513" t="str">
        <f t="shared" si="16"/>
        <v>Kraftwerk Mainz KW3</v>
      </c>
      <c r="B513" t="s">
        <v>166</v>
      </c>
      <c r="C513" t="s">
        <v>166</v>
      </c>
      <c r="D513" t="s">
        <v>721</v>
      </c>
      <c r="E513">
        <f t="shared" si="17"/>
        <v>22</v>
      </c>
      <c r="F513" t="s">
        <v>3587</v>
      </c>
      <c r="G513">
        <v>434.2</v>
      </c>
      <c r="H513">
        <v>0.54</v>
      </c>
      <c r="K513">
        <v>2000</v>
      </c>
      <c r="M513" t="s">
        <v>441</v>
      </c>
      <c r="N513" t="s">
        <v>3585</v>
      </c>
    </row>
    <row r="514" spans="1:14">
      <c r="A514" t="str">
        <f t="shared" si="16"/>
        <v>Kraftwerk Mainz KW2</v>
      </c>
      <c r="B514" t="s">
        <v>166</v>
      </c>
      <c r="C514" t="s">
        <v>166</v>
      </c>
      <c r="D514" t="s">
        <v>721</v>
      </c>
      <c r="E514">
        <f t="shared" si="17"/>
        <v>46</v>
      </c>
      <c r="F514" t="s">
        <v>3587</v>
      </c>
      <c r="G514">
        <v>335</v>
      </c>
      <c r="H514">
        <v>0.432</v>
      </c>
      <c r="K514">
        <v>1976</v>
      </c>
      <c r="M514" t="s">
        <v>441</v>
      </c>
      <c r="N514" t="s">
        <v>3597</v>
      </c>
    </row>
    <row r="515" spans="1:14">
      <c r="A515" t="str">
        <f t="shared" si="16"/>
        <v>Kraftwerk III Block 311</v>
      </c>
      <c r="B515" t="s">
        <v>166</v>
      </c>
      <c r="C515" t="s">
        <v>166</v>
      </c>
      <c r="D515" t="s">
        <v>721</v>
      </c>
      <c r="E515">
        <f t="shared" si="17"/>
        <v>19</v>
      </c>
      <c r="F515" t="s">
        <v>1561</v>
      </c>
      <c r="G515">
        <v>61.13</v>
      </c>
      <c r="H515">
        <v>0.55349999999999999</v>
      </c>
      <c r="K515">
        <v>1973</v>
      </c>
      <c r="L515">
        <v>2003</v>
      </c>
      <c r="M515" t="s">
        <v>372</v>
      </c>
      <c r="N515" t="s">
        <v>3603</v>
      </c>
    </row>
    <row r="516" spans="1:14">
      <c r="A516" t="str">
        <f t="shared" si="16"/>
        <v>Kraftwerk III Block 312</v>
      </c>
      <c r="B516" t="s">
        <v>166</v>
      </c>
      <c r="C516" t="s">
        <v>166</v>
      </c>
      <c r="D516" t="s">
        <v>721</v>
      </c>
      <c r="E516">
        <f t="shared" si="17"/>
        <v>19</v>
      </c>
      <c r="F516" t="s">
        <v>1561</v>
      </c>
      <c r="G516">
        <v>77.569999999999993</v>
      </c>
      <c r="H516">
        <v>0.55349999999999999</v>
      </c>
      <c r="K516">
        <v>1974</v>
      </c>
      <c r="L516">
        <v>2003</v>
      </c>
      <c r="M516" t="s">
        <v>372</v>
      </c>
      <c r="N516" t="s">
        <v>3607</v>
      </c>
    </row>
    <row r="517" spans="1:14">
      <c r="A517" t="str">
        <f t="shared" si="16"/>
        <v>Süd DT1 1</v>
      </c>
      <c r="B517" t="s">
        <v>166</v>
      </c>
      <c r="C517" t="s">
        <v>166</v>
      </c>
      <c r="D517" t="s">
        <v>721</v>
      </c>
      <c r="E517">
        <f t="shared" si="17"/>
        <v>42</v>
      </c>
      <c r="F517" t="s">
        <v>1645</v>
      </c>
      <c r="G517">
        <v>79.7</v>
      </c>
      <c r="H517">
        <v>0.45</v>
      </c>
      <c r="K517">
        <v>1980</v>
      </c>
      <c r="M517" t="s">
        <v>3609</v>
      </c>
      <c r="N517" t="s">
        <v>1683</v>
      </c>
    </row>
    <row r="518" spans="1:14">
      <c r="A518" t="str">
        <f t="shared" si="16"/>
        <v>Süd GT3 1</v>
      </c>
      <c r="B518" t="s">
        <v>166</v>
      </c>
      <c r="C518" t="s">
        <v>166</v>
      </c>
      <c r="D518" t="s">
        <v>721</v>
      </c>
      <c r="E518">
        <f t="shared" si="17"/>
        <v>42</v>
      </c>
      <c r="F518" t="s">
        <v>1645</v>
      </c>
      <c r="G518">
        <v>97.9</v>
      </c>
      <c r="H518">
        <v>0.45</v>
      </c>
      <c r="K518">
        <v>1980</v>
      </c>
      <c r="M518" t="s">
        <v>3616</v>
      </c>
      <c r="N518" t="s">
        <v>1683</v>
      </c>
    </row>
    <row r="519" spans="1:14">
      <c r="A519" t="str">
        <f t="shared" si="16"/>
        <v>Süd GT2 1</v>
      </c>
      <c r="B519" t="s">
        <v>166</v>
      </c>
      <c r="C519" t="s">
        <v>166</v>
      </c>
      <c r="D519" t="s">
        <v>721</v>
      </c>
      <c r="E519">
        <f t="shared" si="17"/>
        <v>42</v>
      </c>
      <c r="F519" t="s">
        <v>1645</v>
      </c>
      <c r="G519">
        <v>97.9</v>
      </c>
      <c r="H519">
        <v>0.45</v>
      </c>
      <c r="K519">
        <v>1980</v>
      </c>
      <c r="M519" t="s">
        <v>3621</v>
      </c>
      <c r="N519" t="s">
        <v>1683</v>
      </c>
    </row>
    <row r="520" spans="1:14">
      <c r="A520" t="str">
        <f t="shared" si="16"/>
        <v>Süd GT 61 2</v>
      </c>
      <c r="B520" t="s">
        <v>166</v>
      </c>
      <c r="C520" t="s">
        <v>166</v>
      </c>
      <c r="D520" t="s">
        <v>721</v>
      </c>
      <c r="E520">
        <f t="shared" si="17"/>
        <v>18</v>
      </c>
      <c r="F520" t="s">
        <v>1645</v>
      </c>
      <c r="G520">
        <v>124.9</v>
      </c>
      <c r="H520">
        <v>0.55800000000000005</v>
      </c>
      <c r="K520">
        <v>2004</v>
      </c>
      <c r="M520" t="s">
        <v>3625</v>
      </c>
      <c r="N520" t="s">
        <v>1643</v>
      </c>
    </row>
    <row r="521" spans="1:14">
      <c r="A521" t="str">
        <f t="shared" si="16"/>
        <v>Süd GT 62 2</v>
      </c>
      <c r="B521" t="s">
        <v>166</v>
      </c>
      <c r="C521" t="s">
        <v>166</v>
      </c>
      <c r="D521" t="s">
        <v>721</v>
      </c>
      <c r="E521">
        <f t="shared" si="17"/>
        <v>18</v>
      </c>
      <c r="F521" t="s">
        <v>1645</v>
      </c>
      <c r="G521">
        <v>123.9</v>
      </c>
      <c r="H521">
        <v>0.55800000000000005</v>
      </c>
      <c r="K521">
        <v>2004</v>
      </c>
      <c r="M521" t="s">
        <v>3631</v>
      </c>
      <c r="N521" t="s">
        <v>1643</v>
      </c>
    </row>
    <row r="522" spans="1:14">
      <c r="A522" t="str">
        <f t="shared" si="16"/>
        <v>Süd DT60 2</v>
      </c>
      <c r="B522" t="s">
        <v>166</v>
      </c>
      <c r="C522" t="s">
        <v>166</v>
      </c>
      <c r="D522" t="s">
        <v>721</v>
      </c>
      <c r="E522">
        <f t="shared" si="17"/>
        <v>18</v>
      </c>
      <c r="F522" t="s">
        <v>1645</v>
      </c>
      <c r="G522">
        <v>127.6</v>
      </c>
      <c r="H522">
        <v>0.55800000000000005</v>
      </c>
      <c r="K522">
        <v>2004</v>
      </c>
      <c r="M522" t="s">
        <v>3634</v>
      </c>
      <c r="N522" t="s">
        <v>1643</v>
      </c>
    </row>
    <row r="523" spans="1:14">
      <c r="A523" t="str">
        <f t="shared" si="16"/>
        <v>Heizkraftwerk Hafen GuD</v>
      </c>
      <c r="B523" t="s">
        <v>166</v>
      </c>
      <c r="C523" t="s">
        <v>166</v>
      </c>
      <c r="D523" t="s">
        <v>721</v>
      </c>
      <c r="E523">
        <f t="shared" si="17"/>
        <v>17</v>
      </c>
      <c r="F523" t="s">
        <v>3638</v>
      </c>
      <c r="G523">
        <v>104.14</v>
      </c>
      <c r="H523">
        <v>0.5625</v>
      </c>
      <c r="K523">
        <v>2005</v>
      </c>
      <c r="L523">
        <v>2005</v>
      </c>
      <c r="M523" t="s">
        <v>390</v>
      </c>
      <c r="N523" t="s">
        <v>389</v>
      </c>
    </row>
    <row r="524" spans="1:14">
      <c r="A524" t="str">
        <f t="shared" si="16"/>
        <v>GuD-HKW Neubrandenburg</v>
      </c>
      <c r="B524" t="s">
        <v>166</v>
      </c>
      <c r="C524" t="s">
        <v>166</v>
      </c>
      <c r="D524" t="s">
        <v>721</v>
      </c>
      <c r="E524">
        <f t="shared" si="17"/>
        <v>25</v>
      </c>
      <c r="F524" t="s">
        <v>3644</v>
      </c>
      <c r="G524">
        <v>75</v>
      </c>
      <c r="H524">
        <v>0.52649999999999997</v>
      </c>
      <c r="K524">
        <v>1997</v>
      </c>
      <c r="M524" t="s">
        <v>367</v>
      </c>
    </row>
    <row r="525" spans="1:14">
      <c r="A525" t="str">
        <f t="shared" si="16"/>
        <v>HKW Sandreuth GuD 1</v>
      </c>
      <c r="B525" t="s">
        <v>166</v>
      </c>
      <c r="C525" t="s">
        <v>166</v>
      </c>
      <c r="D525" t="s">
        <v>721</v>
      </c>
      <c r="E525">
        <f t="shared" si="17"/>
        <v>17</v>
      </c>
      <c r="F525" t="s">
        <v>3676</v>
      </c>
      <c r="G525">
        <v>75</v>
      </c>
      <c r="H525">
        <v>0.5625</v>
      </c>
      <c r="K525">
        <v>2005</v>
      </c>
      <c r="M525" t="s">
        <v>3673</v>
      </c>
      <c r="N525" t="s">
        <v>3674</v>
      </c>
    </row>
    <row r="526" spans="1:14">
      <c r="A526" t="str">
        <f t="shared" si="16"/>
        <v>HKW Sandreuth GuD 2</v>
      </c>
      <c r="B526" t="s">
        <v>166</v>
      </c>
      <c r="C526" t="s">
        <v>166</v>
      </c>
      <c r="D526" t="s">
        <v>721</v>
      </c>
      <c r="E526">
        <f t="shared" si="17"/>
        <v>17</v>
      </c>
      <c r="F526" t="s">
        <v>3676</v>
      </c>
      <c r="G526">
        <v>75</v>
      </c>
      <c r="H526">
        <v>0.5625</v>
      </c>
      <c r="K526">
        <v>2005</v>
      </c>
      <c r="M526" t="s">
        <v>3673</v>
      </c>
      <c r="N526" t="s">
        <v>3297</v>
      </c>
    </row>
    <row r="527" spans="1:14">
      <c r="A527" t="str">
        <f t="shared" si="16"/>
        <v>Franken 1 1</v>
      </c>
      <c r="B527" t="s">
        <v>166</v>
      </c>
      <c r="C527" t="s">
        <v>166</v>
      </c>
      <c r="D527" t="s">
        <v>721</v>
      </c>
      <c r="E527">
        <f t="shared" si="17"/>
        <v>49</v>
      </c>
      <c r="F527" t="s">
        <v>1375</v>
      </c>
      <c r="G527">
        <v>383</v>
      </c>
      <c r="H527">
        <v>0.41849999999999998</v>
      </c>
      <c r="K527">
        <v>1973</v>
      </c>
      <c r="M527" t="s">
        <v>442</v>
      </c>
      <c r="N527" t="s">
        <v>1683</v>
      </c>
    </row>
    <row r="528" spans="1:14">
      <c r="A528" t="str">
        <f t="shared" si="16"/>
        <v>Franken 1 2</v>
      </c>
      <c r="B528" t="s">
        <v>166</v>
      </c>
      <c r="C528" t="s">
        <v>166</v>
      </c>
      <c r="D528" t="s">
        <v>721</v>
      </c>
      <c r="E528">
        <f t="shared" si="17"/>
        <v>46</v>
      </c>
      <c r="F528" t="s">
        <v>1375</v>
      </c>
      <c r="G528">
        <v>440</v>
      </c>
      <c r="H528">
        <v>0.432</v>
      </c>
      <c r="K528">
        <v>1976</v>
      </c>
      <c r="M528" t="s">
        <v>442</v>
      </c>
      <c r="N528" t="s">
        <v>1643</v>
      </c>
    </row>
    <row r="529" spans="1:14">
      <c r="A529" t="str">
        <f t="shared" si="16"/>
        <v>Obernburg 2</v>
      </c>
      <c r="B529" t="s">
        <v>166</v>
      </c>
      <c r="C529" t="s">
        <v>166</v>
      </c>
      <c r="D529" t="s">
        <v>721</v>
      </c>
      <c r="E529">
        <f t="shared" si="17"/>
        <v>102</v>
      </c>
      <c r="F529" t="s">
        <v>3701</v>
      </c>
      <c r="G529">
        <v>40</v>
      </c>
      <c r="H529">
        <v>0.18</v>
      </c>
      <c r="K529">
        <v>1920</v>
      </c>
      <c r="M529" t="s">
        <v>357</v>
      </c>
      <c r="N529" t="s">
        <v>1643</v>
      </c>
    </row>
    <row r="530" spans="1:14">
      <c r="A530" t="str">
        <f t="shared" si="16"/>
        <v>Obernburg 1</v>
      </c>
      <c r="B530" t="s">
        <v>166</v>
      </c>
      <c r="C530" t="s">
        <v>166</v>
      </c>
      <c r="D530" t="s">
        <v>721</v>
      </c>
      <c r="E530">
        <f t="shared" si="17"/>
        <v>27</v>
      </c>
      <c r="F530" t="s">
        <v>3701</v>
      </c>
      <c r="G530">
        <v>60</v>
      </c>
      <c r="H530">
        <v>0.51749999999999996</v>
      </c>
      <c r="K530">
        <v>1995</v>
      </c>
      <c r="M530" t="s">
        <v>357</v>
      </c>
      <c r="N530" t="s">
        <v>1683</v>
      </c>
    </row>
    <row r="531" spans="1:14">
      <c r="A531" t="str">
        <f t="shared" si="16"/>
        <v>Heizkraftwerk Pforzheim GmbH Kombiblock/GuD</v>
      </c>
      <c r="B531" t="s">
        <v>166</v>
      </c>
      <c r="C531" t="s">
        <v>166</v>
      </c>
      <c r="D531" t="s">
        <v>721</v>
      </c>
      <c r="E531">
        <f t="shared" si="17"/>
        <v>42</v>
      </c>
      <c r="F531" t="s">
        <v>1104</v>
      </c>
      <c r="G531">
        <v>41.2</v>
      </c>
      <c r="H531">
        <v>0.45</v>
      </c>
      <c r="K531">
        <v>1980</v>
      </c>
      <c r="M531" t="s">
        <v>1104</v>
      </c>
      <c r="N531" t="s">
        <v>3710</v>
      </c>
    </row>
    <row r="532" spans="1:14">
      <c r="A532" t="str">
        <f t="shared" si="16"/>
        <v>Kraftwerk Plattling</v>
      </c>
      <c r="B532" t="s">
        <v>166</v>
      </c>
      <c r="C532" t="s">
        <v>166</v>
      </c>
      <c r="D532" t="s">
        <v>721</v>
      </c>
      <c r="E532">
        <f t="shared" si="17"/>
        <v>12</v>
      </c>
      <c r="F532" t="s">
        <v>3719</v>
      </c>
      <c r="G532">
        <v>118.5</v>
      </c>
      <c r="H532">
        <v>0.58499999999999996</v>
      </c>
      <c r="K532">
        <v>2010</v>
      </c>
      <c r="M532" t="s">
        <v>387</v>
      </c>
    </row>
    <row r="533" spans="1:14">
      <c r="A533" t="str">
        <f t="shared" si="16"/>
        <v>GuD Marienehe</v>
      </c>
      <c r="B533" t="s">
        <v>166</v>
      </c>
      <c r="C533" t="s">
        <v>166</v>
      </c>
      <c r="D533" t="s">
        <v>721</v>
      </c>
      <c r="E533">
        <f t="shared" si="17"/>
        <v>26</v>
      </c>
      <c r="F533" t="s">
        <v>3768</v>
      </c>
      <c r="G533">
        <v>108</v>
      </c>
      <c r="H533">
        <v>0.52200000000000002</v>
      </c>
      <c r="K533">
        <v>1996</v>
      </c>
      <c r="M533" t="s">
        <v>394</v>
      </c>
    </row>
    <row r="534" spans="1:14">
      <c r="A534" t="str">
        <f t="shared" si="16"/>
        <v>GuD-Anlage Rüsselsheim M120</v>
      </c>
      <c r="B534" t="s">
        <v>166</v>
      </c>
      <c r="C534" t="s">
        <v>166</v>
      </c>
      <c r="D534" t="s">
        <v>721</v>
      </c>
      <c r="E534">
        <f t="shared" si="17"/>
        <v>23</v>
      </c>
      <c r="F534" t="s">
        <v>3785</v>
      </c>
      <c r="G534">
        <v>112.1</v>
      </c>
      <c r="H534">
        <v>0.53549999999999998</v>
      </c>
      <c r="K534">
        <v>1999</v>
      </c>
      <c r="M534" t="s">
        <v>3782</v>
      </c>
      <c r="N534" t="s">
        <v>3783</v>
      </c>
    </row>
    <row r="535" spans="1:14">
      <c r="A535" t="str">
        <f t="shared" si="16"/>
        <v>HKW Römerbrücke GuD-Anlage</v>
      </c>
      <c r="B535" t="s">
        <v>166</v>
      </c>
      <c r="C535" t="s">
        <v>166</v>
      </c>
      <c r="D535" t="s">
        <v>721</v>
      </c>
      <c r="E535">
        <f t="shared" si="17"/>
        <v>17</v>
      </c>
      <c r="F535" t="s">
        <v>1617</v>
      </c>
      <c r="G535">
        <v>75</v>
      </c>
      <c r="H535">
        <v>0.5625</v>
      </c>
      <c r="K535">
        <v>2005</v>
      </c>
      <c r="L535">
        <v>2005</v>
      </c>
      <c r="M535" t="s">
        <v>1614</v>
      </c>
      <c r="N535" t="s">
        <v>3792</v>
      </c>
    </row>
    <row r="536" spans="1:14">
      <c r="A536" t="str">
        <f t="shared" si="16"/>
        <v>GuD Schwarzheide</v>
      </c>
      <c r="B536" t="s">
        <v>166</v>
      </c>
      <c r="C536" t="s">
        <v>166</v>
      </c>
      <c r="D536" t="s">
        <v>721</v>
      </c>
      <c r="E536">
        <f t="shared" si="17"/>
        <v>28</v>
      </c>
      <c r="F536" t="s">
        <v>3796</v>
      </c>
      <c r="G536">
        <v>122</v>
      </c>
      <c r="H536">
        <v>0.51300000000000001</v>
      </c>
      <c r="K536">
        <v>1994</v>
      </c>
      <c r="M536" t="s">
        <v>401</v>
      </c>
    </row>
    <row r="537" spans="1:14">
      <c r="A537" t="str">
        <f t="shared" si="16"/>
        <v>Dow Stade Cogen Dow Stade</v>
      </c>
      <c r="B537" t="s">
        <v>166</v>
      </c>
      <c r="C537" t="s">
        <v>166</v>
      </c>
      <c r="D537" t="s">
        <v>721</v>
      </c>
      <c r="E537">
        <f t="shared" si="17"/>
        <v>7</v>
      </c>
      <c r="F537" t="s">
        <v>3814</v>
      </c>
      <c r="G537">
        <v>157</v>
      </c>
      <c r="H537">
        <v>0.60750000000000004</v>
      </c>
      <c r="K537">
        <v>2015</v>
      </c>
      <c r="M537" t="s">
        <v>413</v>
      </c>
      <c r="N537" t="s">
        <v>3812</v>
      </c>
    </row>
    <row r="538" spans="1:14">
      <c r="A538" t="str">
        <f t="shared" si="16"/>
        <v>GuD-Ikw Staßfurt</v>
      </c>
      <c r="B538" t="s">
        <v>166</v>
      </c>
      <c r="C538" t="s">
        <v>166</v>
      </c>
      <c r="D538" t="s">
        <v>721</v>
      </c>
      <c r="E538">
        <f t="shared" si="17"/>
        <v>7</v>
      </c>
      <c r="F538" t="s">
        <v>3823</v>
      </c>
      <c r="G538">
        <v>100</v>
      </c>
      <c r="H538">
        <v>0.60750000000000004</v>
      </c>
      <c r="K538">
        <v>2015</v>
      </c>
      <c r="M538" t="s">
        <v>3821</v>
      </c>
    </row>
    <row r="539" spans="1:14">
      <c r="A539" t="str">
        <f t="shared" si="16"/>
        <v>Gemeinschaftskraftwerk Irsching  5</v>
      </c>
      <c r="B539" t="s">
        <v>166</v>
      </c>
      <c r="C539" t="s">
        <v>166</v>
      </c>
      <c r="D539" t="s">
        <v>721</v>
      </c>
      <c r="E539">
        <f t="shared" si="17"/>
        <v>12</v>
      </c>
      <c r="F539" t="s">
        <v>3839</v>
      </c>
      <c r="G539">
        <v>846</v>
      </c>
      <c r="H539">
        <v>0.58499999999999996</v>
      </c>
      <c r="K539">
        <v>2010</v>
      </c>
      <c r="M539" t="s">
        <v>450</v>
      </c>
      <c r="N539" t="s">
        <v>1388</v>
      </c>
    </row>
    <row r="540" spans="1:14">
      <c r="A540" t="str">
        <f t="shared" si="16"/>
        <v>Ulrich Hartmann (Irsching) 4</v>
      </c>
      <c r="B540" t="s">
        <v>166</v>
      </c>
      <c r="C540" t="s">
        <v>166</v>
      </c>
      <c r="D540" t="s">
        <v>721</v>
      </c>
      <c r="E540">
        <f t="shared" si="17"/>
        <v>11</v>
      </c>
      <c r="F540" t="s">
        <v>1375</v>
      </c>
      <c r="G540">
        <v>561</v>
      </c>
      <c r="H540">
        <v>0.58950000000000002</v>
      </c>
      <c r="K540">
        <v>2011</v>
      </c>
      <c r="M540" t="s">
        <v>446</v>
      </c>
      <c r="N540" t="s">
        <v>1583</v>
      </c>
    </row>
    <row r="541" spans="1:14">
      <c r="A541" t="str">
        <f t="shared" si="16"/>
        <v>Gersteinwerk F1</v>
      </c>
      <c r="B541" t="s">
        <v>166</v>
      </c>
      <c r="C541" t="s">
        <v>166</v>
      </c>
      <c r="D541" t="s">
        <v>721</v>
      </c>
      <c r="E541">
        <f t="shared" si="17"/>
        <v>49</v>
      </c>
      <c r="F541" t="s">
        <v>1418</v>
      </c>
      <c r="G541">
        <v>55</v>
      </c>
      <c r="H541">
        <v>0.41849999999999998</v>
      </c>
      <c r="K541">
        <v>1973</v>
      </c>
      <c r="M541" t="s">
        <v>504</v>
      </c>
      <c r="N541" t="s">
        <v>3857</v>
      </c>
    </row>
    <row r="542" spans="1:14">
      <c r="A542" t="str">
        <f t="shared" si="16"/>
        <v>Gersteinwerk G1</v>
      </c>
      <c r="B542" t="s">
        <v>166</v>
      </c>
      <c r="C542" t="s">
        <v>166</v>
      </c>
      <c r="D542" t="s">
        <v>721</v>
      </c>
      <c r="E542">
        <f t="shared" si="17"/>
        <v>49</v>
      </c>
      <c r="F542" t="s">
        <v>1418</v>
      </c>
      <c r="G542">
        <v>55</v>
      </c>
      <c r="H542">
        <v>0.41849999999999998</v>
      </c>
      <c r="K542">
        <v>1973</v>
      </c>
      <c r="M542" t="s">
        <v>504</v>
      </c>
      <c r="N542" t="s">
        <v>3865</v>
      </c>
    </row>
    <row r="543" spans="1:14">
      <c r="A543" t="str">
        <f t="shared" si="16"/>
        <v>Gersteinwerk F2</v>
      </c>
      <c r="B543" t="s">
        <v>166</v>
      </c>
      <c r="C543" t="s">
        <v>166</v>
      </c>
      <c r="D543" t="s">
        <v>721</v>
      </c>
      <c r="E543">
        <f t="shared" si="17"/>
        <v>49</v>
      </c>
      <c r="F543" t="s">
        <v>1418</v>
      </c>
      <c r="G543">
        <v>355</v>
      </c>
      <c r="H543">
        <v>0.41849999999999998</v>
      </c>
      <c r="K543">
        <v>1973</v>
      </c>
      <c r="M543" t="s">
        <v>504</v>
      </c>
      <c r="N543" t="s">
        <v>3874</v>
      </c>
    </row>
    <row r="544" spans="1:14">
      <c r="A544" t="str">
        <f t="shared" si="16"/>
        <v>Gersteinwerk G2</v>
      </c>
      <c r="B544" t="s">
        <v>166</v>
      </c>
      <c r="C544" t="s">
        <v>166</v>
      </c>
      <c r="D544" t="s">
        <v>721</v>
      </c>
      <c r="E544">
        <f t="shared" si="17"/>
        <v>49</v>
      </c>
      <c r="F544" t="s">
        <v>1418</v>
      </c>
      <c r="G544">
        <v>355</v>
      </c>
      <c r="H544">
        <v>0.41849999999999998</v>
      </c>
      <c r="K544">
        <v>1973</v>
      </c>
      <c r="M544" t="s">
        <v>504</v>
      </c>
      <c r="N544" t="s">
        <v>3876</v>
      </c>
    </row>
    <row r="545" spans="1:14">
      <c r="A545" t="str">
        <f t="shared" si="16"/>
        <v>HKW Barmen Block 1</v>
      </c>
      <c r="B545" t="s">
        <v>166</v>
      </c>
      <c r="C545" t="s">
        <v>166</v>
      </c>
      <c r="D545" t="s">
        <v>721</v>
      </c>
      <c r="E545">
        <f t="shared" si="17"/>
        <v>17</v>
      </c>
      <c r="F545" t="s">
        <v>3902</v>
      </c>
      <c r="G545">
        <v>88.019000000000005</v>
      </c>
      <c r="H545">
        <v>0.5625</v>
      </c>
      <c r="K545">
        <v>2005</v>
      </c>
      <c r="M545" t="s">
        <v>376</v>
      </c>
      <c r="N545" t="s">
        <v>1704</v>
      </c>
    </row>
    <row r="546" spans="1:14">
      <c r="A546" t="str">
        <f t="shared" si="16"/>
        <v>HKW Merheim GuD</v>
      </c>
      <c r="B546" t="s">
        <v>166</v>
      </c>
      <c r="C546" t="s">
        <v>166</v>
      </c>
      <c r="D546" t="s">
        <v>721</v>
      </c>
      <c r="E546">
        <f t="shared" si="17"/>
        <v>21</v>
      </c>
      <c r="F546" t="s">
        <v>2773</v>
      </c>
      <c r="G546">
        <v>15.8</v>
      </c>
      <c r="H546">
        <v>0.54449999999999998</v>
      </c>
      <c r="K546">
        <v>2001</v>
      </c>
      <c r="M546" t="s">
        <v>4017</v>
      </c>
      <c r="N546" t="s">
        <v>389</v>
      </c>
    </row>
    <row r="547" spans="1:14">
      <c r="A547" t="str">
        <f t="shared" si="16"/>
        <v>Industriekraftwerk Ludwigshafen GuD</v>
      </c>
      <c r="B547" t="s">
        <v>166</v>
      </c>
      <c r="C547" t="s">
        <v>166</v>
      </c>
      <c r="D547" t="s">
        <v>721</v>
      </c>
      <c r="E547">
        <f t="shared" si="17"/>
        <v>19</v>
      </c>
      <c r="F547" t="s">
        <v>970</v>
      </c>
      <c r="G547">
        <v>11.96</v>
      </c>
      <c r="H547">
        <v>0.55349999999999999</v>
      </c>
      <c r="K547">
        <v>2003</v>
      </c>
      <c r="M547" t="s">
        <v>4046</v>
      </c>
      <c r="N547" t="s">
        <v>389</v>
      </c>
    </row>
    <row r="548" spans="1:14">
      <c r="A548" t="str">
        <f t="shared" si="16"/>
        <v>K&amp;N PFK AG EV GT / GDT</v>
      </c>
      <c r="B548" t="s">
        <v>166</v>
      </c>
      <c r="C548" t="s">
        <v>166</v>
      </c>
      <c r="D548" t="s">
        <v>721</v>
      </c>
      <c r="E548">
        <f t="shared" si="17"/>
        <v>29</v>
      </c>
      <c r="F548" t="s">
        <v>4147</v>
      </c>
      <c r="G548">
        <v>13.11</v>
      </c>
      <c r="H548">
        <v>0.50849999999999995</v>
      </c>
      <c r="K548">
        <v>1993</v>
      </c>
      <c r="M548" t="s">
        <v>4145</v>
      </c>
      <c r="N548" t="s">
        <v>4146</v>
      </c>
    </row>
    <row r="549" spans="1:14">
      <c r="A549" t="str">
        <f t="shared" si="16"/>
        <v>KWK-Anlage GT 1-3, DT</v>
      </c>
      <c r="B549" t="s">
        <v>166</v>
      </c>
      <c r="C549" t="s">
        <v>166</v>
      </c>
      <c r="D549" t="s">
        <v>721</v>
      </c>
      <c r="E549">
        <f t="shared" si="17"/>
        <v>20</v>
      </c>
      <c r="F549" t="s">
        <v>4180</v>
      </c>
      <c r="G549">
        <v>14.8</v>
      </c>
      <c r="H549">
        <v>0.54900000000000004</v>
      </c>
      <c r="K549">
        <v>2002</v>
      </c>
      <c r="M549" t="s">
        <v>4178</v>
      </c>
      <c r="N549" t="s">
        <v>4179</v>
      </c>
    </row>
    <row r="550" spans="1:14">
      <c r="A550" t="str">
        <f t="shared" si="16"/>
        <v>GuD-Anlage GuD-Anlage</v>
      </c>
      <c r="B550" t="s">
        <v>166</v>
      </c>
      <c r="C550" t="s">
        <v>166</v>
      </c>
      <c r="D550" t="s">
        <v>721</v>
      </c>
      <c r="E550">
        <f t="shared" si="17"/>
        <v>9</v>
      </c>
      <c r="F550" t="s">
        <v>1165</v>
      </c>
      <c r="G550">
        <v>47</v>
      </c>
      <c r="H550">
        <v>0.59850000000000003</v>
      </c>
      <c r="K550">
        <v>2013</v>
      </c>
      <c r="M550" t="s">
        <v>3792</v>
      </c>
      <c r="N550" t="s">
        <v>3792</v>
      </c>
    </row>
    <row r="551" spans="1:14">
      <c r="A551" t="str">
        <f t="shared" si="16"/>
        <v>GUD-Anlage DREWSEN</v>
      </c>
      <c r="B551" t="s">
        <v>166</v>
      </c>
      <c r="C551" t="s">
        <v>166</v>
      </c>
      <c r="D551" t="s">
        <v>721</v>
      </c>
      <c r="E551">
        <f t="shared" si="17"/>
        <v>22</v>
      </c>
      <c r="F551" t="s">
        <v>4265</v>
      </c>
      <c r="G551">
        <v>13</v>
      </c>
      <c r="H551">
        <v>0.54</v>
      </c>
      <c r="K551">
        <v>2000</v>
      </c>
      <c r="M551" t="s">
        <v>4264</v>
      </c>
    </row>
    <row r="552" spans="1:14">
      <c r="A552" t="str">
        <f t="shared" si="16"/>
        <v>Gemeinschaftskraftwerk Weig Block 1 (Kessel2, GT 1, DT 2)</v>
      </c>
      <c r="B552" t="s">
        <v>166</v>
      </c>
      <c r="C552" t="s">
        <v>166</v>
      </c>
      <c r="D552" t="s">
        <v>721</v>
      </c>
      <c r="E552">
        <f t="shared" si="17"/>
        <v>30</v>
      </c>
      <c r="F552" t="s">
        <v>4372</v>
      </c>
      <c r="G552">
        <v>11.4</v>
      </c>
      <c r="H552">
        <v>0.504</v>
      </c>
      <c r="K552">
        <v>1992</v>
      </c>
      <c r="M552" t="s">
        <v>4370</v>
      </c>
      <c r="N552" t="s">
        <v>4371</v>
      </c>
    </row>
    <row r="553" spans="1:14">
      <c r="A553" t="str">
        <f t="shared" si="16"/>
        <v>Gemeinschaftskraftwerk Weig Block 2 (Kessel 6, GT 2, DT 3)</v>
      </c>
      <c r="B553" t="s">
        <v>166</v>
      </c>
      <c r="C553" t="s">
        <v>166</v>
      </c>
      <c r="D553" t="s">
        <v>721</v>
      </c>
      <c r="E553">
        <f t="shared" si="17"/>
        <v>9</v>
      </c>
      <c r="F553" t="s">
        <v>4372</v>
      </c>
      <c r="G553">
        <v>27.4</v>
      </c>
      <c r="H553">
        <v>0.59850000000000003</v>
      </c>
      <c r="K553">
        <v>2013</v>
      </c>
      <c r="M553" t="s">
        <v>4370</v>
      </c>
      <c r="N553" t="s">
        <v>4378</v>
      </c>
    </row>
    <row r="554" spans="1:14">
      <c r="A554" t="str">
        <f t="shared" si="16"/>
        <v>GuD GuD F</v>
      </c>
      <c r="B554" t="s">
        <v>166</v>
      </c>
      <c r="C554" t="s">
        <v>166</v>
      </c>
      <c r="D554" t="s">
        <v>721</v>
      </c>
      <c r="E554">
        <f t="shared" si="17"/>
        <v>6</v>
      </c>
      <c r="F554" t="s">
        <v>3237</v>
      </c>
      <c r="G554">
        <v>595</v>
      </c>
      <c r="H554">
        <v>0.61199999999999999</v>
      </c>
      <c r="K554">
        <v>2016</v>
      </c>
      <c r="M554" t="s">
        <v>389</v>
      </c>
      <c r="N554" t="s">
        <v>4419</v>
      </c>
    </row>
    <row r="555" spans="1:14">
      <c r="A555" t="str">
        <f t="shared" si="16"/>
        <v>Heizkraftwerk FL Block 12</v>
      </c>
      <c r="B555" t="s">
        <v>166</v>
      </c>
      <c r="C555" t="s">
        <v>166</v>
      </c>
      <c r="D555" t="s">
        <v>721</v>
      </c>
      <c r="E555">
        <f t="shared" si="17"/>
        <v>6</v>
      </c>
      <c r="F555" t="s">
        <v>1349</v>
      </c>
      <c r="G555">
        <v>78</v>
      </c>
      <c r="H555">
        <v>0.61199999999999999</v>
      </c>
      <c r="K555">
        <v>2016</v>
      </c>
      <c r="M555" t="s">
        <v>1346</v>
      </c>
      <c r="N555" t="s">
        <v>3156</v>
      </c>
    </row>
    <row r="556" spans="1:14">
      <c r="A556" t="str">
        <f t="shared" si="16"/>
        <v>KW Mittelsbüren GuD MiBÜ</v>
      </c>
      <c r="B556" t="s">
        <v>166</v>
      </c>
      <c r="C556" t="s">
        <v>166</v>
      </c>
      <c r="D556" t="s">
        <v>721</v>
      </c>
      <c r="E556">
        <f t="shared" si="17"/>
        <v>6</v>
      </c>
      <c r="F556" t="s">
        <v>4434</v>
      </c>
      <c r="G556">
        <v>444.5</v>
      </c>
      <c r="H556">
        <v>0.61199999999999999</v>
      </c>
      <c r="K556">
        <v>2016</v>
      </c>
      <c r="M556" t="s">
        <v>4432</v>
      </c>
      <c r="N556" t="s">
        <v>4433</v>
      </c>
    </row>
    <row r="557" spans="1:14">
      <c r="A557" t="str">
        <f t="shared" si="16"/>
        <v>Brokdorf KBR</v>
      </c>
      <c r="B557" t="s">
        <v>225</v>
      </c>
      <c r="C557" t="str">
        <f>VLOOKUP(B557,dictTech!$A$2:$B$32,2,FALSE)</f>
        <v>Nuclear</v>
      </c>
      <c r="D557" t="s">
        <v>721</v>
      </c>
      <c r="E557">
        <f t="shared" si="17"/>
        <v>36</v>
      </c>
      <c r="F557" t="s">
        <v>4560</v>
      </c>
      <c r="G557">
        <v>1410</v>
      </c>
      <c r="H557">
        <v>0.33</v>
      </c>
      <c r="K557">
        <v>1986</v>
      </c>
      <c r="M557" t="s">
        <v>331</v>
      </c>
      <c r="N557" t="s">
        <v>4558</v>
      </c>
    </row>
    <row r="558" spans="1:14">
      <c r="A558" t="str">
        <f t="shared" ref="A558:A621" si="18">IF(N558="",M558,_xlfn.CONCAT(M558," ",N558))</f>
        <v>Grohnde KWG</v>
      </c>
      <c r="B558" t="s">
        <v>225</v>
      </c>
      <c r="C558" t="str">
        <f>VLOOKUP(B558,dictTech!$A$2:$B$32,2,FALSE)</f>
        <v>Nuclear</v>
      </c>
      <c r="D558" t="s">
        <v>721</v>
      </c>
      <c r="E558">
        <f t="shared" ref="E558:E621" si="19">2022-MAX(K558,L558)</f>
        <v>37</v>
      </c>
      <c r="F558" t="s">
        <v>4560</v>
      </c>
      <c r="G558">
        <v>1360</v>
      </c>
      <c r="H558">
        <v>0.33</v>
      </c>
      <c r="K558">
        <v>1985</v>
      </c>
      <c r="M558" t="s">
        <v>329</v>
      </c>
      <c r="N558" t="s">
        <v>4566</v>
      </c>
    </row>
    <row r="559" spans="1:14">
      <c r="A559" t="str">
        <f t="shared" si="18"/>
        <v>Isar 2 KKI 2</v>
      </c>
      <c r="B559" t="s">
        <v>225</v>
      </c>
      <c r="C559" t="str">
        <f>VLOOKUP(B559,dictTech!$A$2:$B$32,2,FALSE)</f>
        <v>Nuclear</v>
      </c>
      <c r="D559" t="s">
        <v>721</v>
      </c>
      <c r="E559">
        <f t="shared" si="19"/>
        <v>34</v>
      </c>
      <c r="F559" t="s">
        <v>4560</v>
      </c>
      <c r="G559">
        <v>1410</v>
      </c>
      <c r="H559">
        <v>0.33</v>
      </c>
      <c r="K559">
        <v>1988</v>
      </c>
      <c r="M559" t="s">
        <v>332</v>
      </c>
      <c r="N559" t="s">
        <v>4575</v>
      </c>
    </row>
    <row r="560" spans="1:14">
      <c r="A560" t="str">
        <f t="shared" si="18"/>
        <v>Kernkraft Gundremmingen  C</v>
      </c>
      <c r="B560" t="s">
        <v>225</v>
      </c>
      <c r="C560" t="str">
        <f>VLOOKUP(B560,dictTech!$A$2:$B$32,2,FALSE)</f>
        <v>Nuclear</v>
      </c>
      <c r="D560" t="s">
        <v>721</v>
      </c>
      <c r="E560">
        <f t="shared" si="19"/>
        <v>38</v>
      </c>
      <c r="F560" t="s">
        <v>1955</v>
      </c>
      <c r="G560">
        <v>1288</v>
      </c>
      <c r="H560">
        <v>0.33</v>
      </c>
      <c r="K560">
        <v>1984</v>
      </c>
      <c r="M560" t="s">
        <v>324</v>
      </c>
      <c r="N560" t="s">
        <v>1373</v>
      </c>
    </row>
    <row r="561" spans="1:14">
      <c r="A561" t="str">
        <f t="shared" si="18"/>
        <v>Kernkraftwerk Emsland KKE</v>
      </c>
      <c r="B561" t="s">
        <v>225</v>
      </c>
      <c r="C561" t="str">
        <f>VLOOKUP(B561,dictTech!$A$2:$B$32,2,FALSE)</f>
        <v>Nuclear</v>
      </c>
      <c r="D561" t="s">
        <v>721</v>
      </c>
      <c r="E561">
        <f t="shared" si="19"/>
        <v>34</v>
      </c>
      <c r="F561" t="s">
        <v>1955</v>
      </c>
      <c r="G561">
        <v>1336</v>
      </c>
      <c r="H561">
        <v>0.33</v>
      </c>
      <c r="K561">
        <v>1988</v>
      </c>
      <c r="M561" t="s">
        <v>328</v>
      </c>
      <c r="N561" t="s">
        <v>4591</v>
      </c>
    </row>
    <row r="562" spans="1:14">
      <c r="A562" t="str">
        <f t="shared" si="18"/>
        <v>Gemeinschaftskernkraftwerk Neckarwestheim II GKN II</v>
      </c>
      <c r="B562" t="s">
        <v>225</v>
      </c>
      <c r="C562" t="str">
        <f>VLOOKUP(B562,dictTech!$A$2:$B$32,2,FALSE)</f>
        <v>Nuclear</v>
      </c>
      <c r="D562" t="s">
        <v>721</v>
      </c>
      <c r="E562">
        <f t="shared" si="19"/>
        <v>33</v>
      </c>
      <c r="F562" t="s">
        <v>1214</v>
      </c>
      <c r="G562">
        <v>1310</v>
      </c>
      <c r="H562">
        <v>0.33</v>
      </c>
      <c r="K562">
        <v>1989</v>
      </c>
      <c r="M562" t="s">
        <v>327</v>
      </c>
      <c r="N562" t="s">
        <v>4598</v>
      </c>
    </row>
    <row r="563" spans="1:14">
      <c r="A563" t="str">
        <f t="shared" si="18"/>
        <v>Wilmersdorf GT2 und GT3</v>
      </c>
      <c r="B563" t="s">
        <v>622</v>
      </c>
      <c r="C563" t="str">
        <f>VLOOKUP(B563,dictTech!$A$2:$B$32,2,FALSE)</f>
        <v>Fuel oil PGT</v>
      </c>
      <c r="D563" t="s">
        <v>721</v>
      </c>
      <c r="E563">
        <f t="shared" si="19"/>
        <v>45</v>
      </c>
      <c r="F563" t="s">
        <v>1243</v>
      </c>
      <c r="G563">
        <v>184</v>
      </c>
      <c r="H563">
        <v>0.32019999999999998</v>
      </c>
      <c r="K563">
        <v>1977</v>
      </c>
      <c r="M563" t="s">
        <v>637</v>
      </c>
      <c r="N563" t="s">
        <v>6033</v>
      </c>
    </row>
    <row r="564" spans="1:14">
      <c r="A564" t="str">
        <f t="shared" si="18"/>
        <v>Moabit GT 7</v>
      </c>
      <c r="B564" t="s">
        <v>622</v>
      </c>
      <c r="C564" t="str">
        <f>VLOOKUP(B564,dictTech!$A$2:$B$32,2,FALSE)</f>
        <v>Fuel oil PGT</v>
      </c>
      <c r="D564" t="s">
        <v>721</v>
      </c>
      <c r="E564">
        <f t="shared" si="19"/>
        <v>51</v>
      </c>
      <c r="F564" t="s">
        <v>1243</v>
      </c>
      <c r="G564">
        <v>34</v>
      </c>
      <c r="H564">
        <v>0.30459999999999998</v>
      </c>
      <c r="K564">
        <v>1971</v>
      </c>
      <c r="M564" t="s">
        <v>1240</v>
      </c>
      <c r="N564" t="s">
        <v>6032</v>
      </c>
    </row>
    <row r="565" spans="1:14">
      <c r="A565" t="str">
        <f t="shared" si="18"/>
        <v>KW Mittelsbüren GT 3</v>
      </c>
      <c r="B565" t="s">
        <v>622</v>
      </c>
      <c r="C565" t="str">
        <f>VLOOKUP(B565,dictTech!$A$2:$B$32,2,FALSE)</f>
        <v>Fuel oil PGT</v>
      </c>
      <c r="D565" t="s">
        <v>721</v>
      </c>
      <c r="E565">
        <f t="shared" si="19"/>
        <v>47</v>
      </c>
      <c r="F565" t="s">
        <v>1288</v>
      </c>
      <c r="G565">
        <v>86</v>
      </c>
      <c r="H565">
        <v>0.315</v>
      </c>
      <c r="K565">
        <v>1975</v>
      </c>
      <c r="M565" t="s">
        <v>4432</v>
      </c>
      <c r="N565" t="s">
        <v>4615</v>
      </c>
    </row>
    <row r="566" spans="1:14">
      <c r="A566" t="str">
        <f t="shared" si="18"/>
        <v>GT GTKW</v>
      </c>
      <c r="B566" t="s">
        <v>622</v>
      </c>
      <c r="C566" t="str">
        <f>VLOOKUP(B566,dictTech!$A$2:$B$32,2,FALSE)</f>
        <v>Fuel oil PGT</v>
      </c>
      <c r="D566" t="s">
        <v>721</v>
      </c>
      <c r="E566">
        <f t="shared" si="19"/>
        <v>50</v>
      </c>
      <c r="F566" t="s">
        <v>3237</v>
      </c>
      <c r="G566">
        <v>86.2</v>
      </c>
      <c r="H566">
        <v>0.30719999999999997</v>
      </c>
      <c r="K566">
        <v>1972</v>
      </c>
      <c r="M566" t="s">
        <v>167</v>
      </c>
      <c r="N566" t="s">
        <v>4619</v>
      </c>
    </row>
    <row r="567" spans="1:14">
      <c r="A567" t="str">
        <f t="shared" si="18"/>
        <v>Kraftwerk Fulda</v>
      </c>
      <c r="B567" t="s">
        <v>622</v>
      </c>
      <c r="C567" t="str">
        <f>VLOOKUP(B567,dictTech!$A$2:$B$32,2,FALSE)</f>
        <v>Fuel oil PGT</v>
      </c>
      <c r="D567" t="s">
        <v>721</v>
      </c>
      <c r="E567">
        <f t="shared" si="19"/>
        <v>11</v>
      </c>
      <c r="F567" t="s">
        <v>4626</v>
      </c>
      <c r="G567">
        <v>24.8</v>
      </c>
      <c r="H567">
        <v>0.39710000000000001</v>
      </c>
      <c r="K567">
        <v>2011</v>
      </c>
      <c r="M567" t="s">
        <v>4625</v>
      </c>
    </row>
    <row r="568" spans="1:14">
      <c r="A568" t="str">
        <f t="shared" si="18"/>
        <v>Spitzenlastkraftwerk Sermuth</v>
      </c>
      <c r="B568" t="s">
        <v>622</v>
      </c>
      <c r="C568" t="str">
        <f>VLOOKUP(B568,dictTech!$A$2:$B$32,2,FALSE)</f>
        <v>Fuel oil PGT</v>
      </c>
      <c r="D568" t="s">
        <v>721</v>
      </c>
      <c r="E568">
        <f t="shared" si="19"/>
        <v>27</v>
      </c>
      <c r="F568" t="s">
        <v>1066</v>
      </c>
      <c r="G568">
        <v>17</v>
      </c>
      <c r="H568">
        <v>0.3795</v>
      </c>
      <c r="K568">
        <v>1995</v>
      </c>
      <c r="M568" t="s">
        <v>4629</v>
      </c>
    </row>
    <row r="569" spans="1:14">
      <c r="A569" t="str">
        <f t="shared" si="18"/>
        <v>Spitzenlastkraftwerk Großkayna</v>
      </c>
      <c r="B569" t="s">
        <v>622</v>
      </c>
      <c r="C569" t="str">
        <f>VLOOKUP(B569,dictTech!$A$2:$B$32,2,FALSE)</f>
        <v>Fuel oil PGT</v>
      </c>
      <c r="D569" t="s">
        <v>721</v>
      </c>
      <c r="E569">
        <f t="shared" si="19"/>
        <v>28</v>
      </c>
      <c r="F569" t="s">
        <v>1066</v>
      </c>
      <c r="G569">
        <v>120</v>
      </c>
      <c r="H569">
        <v>0.3644</v>
      </c>
      <c r="K569">
        <v>1994</v>
      </c>
      <c r="M569" t="s">
        <v>4635</v>
      </c>
    </row>
    <row r="570" spans="1:14">
      <c r="A570" t="str">
        <f t="shared" si="18"/>
        <v>Ingolstadt 3</v>
      </c>
      <c r="B570" t="s">
        <v>622</v>
      </c>
      <c r="C570" t="str">
        <f>VLOOKUP(B570,dictTech!$A$2:$B$32,2,FALSE)</f>
        <v>Fuel oil PGT</v>
      </c>
      <c r="D570" t="s">
        <v>721</v>
      </c>
      <c r="E570">
        <f t="shared" si="19"/>
        <v>49</v>
      </c>
      <c r="F570" t="s">
        <v>1375</v>
      </c>
      <c r="G570">
        <v>386</v>
      </c>
      <c r="H570">
        <v>0.3553</v>
      </c>
      <c r="K570">
        <v>1973</v>
      </c>
      <c r="M570" t="s">
        <v>639</v>
      </c>
      <c r="N570" t="s">
        <v>4641</v>
      </c>
    </row>
    <row r="571" spans="1:14">
      <c r="A571" t="str">
        <f t="shared" si="18"/>
        <v>Ingolstadt 4</v>
      </c>
      <c r="B571" t="s">
        <v>622</v>
      </c>
      <c r="C571" t="str">
        <f>VLOOKUP(B571,dictTech!$A$2:$B$32,2,FALSE)</f>
        <v>Fuel oil PGT</v>
      </c>
      <c r="D571" t="s">
        <v>721</v>
      </c>
      <c r="E571">
        <f t="shared" si="19"/>
        <v>48</v>
      </c>
      <c r="F571" t="s">
        <v>1375</v>
      </c>
      <c r="G571">
        <v>386</v>
      </c>
      <c r="H571">
        <v>0.35639999999999999</v>
      </c>
      <c r="K571">
        <v>1974</v>
      </c>
      <c r="M571" t="s">
        <v>639</v>
      </c>
      <c r="N571" t="s">
        <v>1583</v>
      </c>
    </row>
    <row r="572" spans="1:14">
      <c r="A572" t="str">
        <f t="shared" si="18"/>
        <v>Kraftwerk Hausham GT 1</v>
      </c>
      <c r="B572" t="s">
        <v>622</v>
      </c>
      <c r="C572" t="str">
        <f>VLOOKUP(B572,dictTech!$A$2:$B$32,2,FALSE)</f>
        <v>Fuel oil PGT</v>
      </c>
      <c r="D572" t="s">
        <v>721</v>
      </c>
      <c r="E572">
        <f t="shared" si="19"/>
        <v>40</v>
      </c>
      <c r="F572" t="s">
        <v>4653</v>
      </c>
      <c r="G572">
        <v>23.4</v>
      </c>
      <c r="H572">
        <v>0.3332</v>
      </c>
      <c r="K572">
        <v>1982</v>
      </c>
      <c r="M572" t="s">
        <v>4651</v>
      </c>
      <c r="N572" t="s">
        <v>3561</v>
      </c>
    </row>
    <row r="573" spans="1:14">
      <c r="A573" t="str">
        <f t="shared" si="18"/>
        <v>Kraftwerk Hausham GT 2</v>
      </c>
      <c r="B573" t="s">
        <v>622</v>
      </c>
      <c r="C573" t="str">
        <f>VLOOKUP(B573,dictTech!$A$2:$B$32,2,FALSE)</f>
        <v>Fuel oil PGT</v>
      </c>
      <c r="D573" t="s">
        <v>721</v>
      </c>
      <c r="E573">
        <f t="shared" si="19"/>
        <v>40</v>
      </c>
      <c r="F573" t="s">
        <v>4653</v>
      </c>
      <c r="G573">
        <v>23.4</v>
      </c>
      <c r="H573">
        <v>0.3332</v>
      </c>
      <c r="K573">
        <v>1982</v>
      </c>
      <c r="M573" t="s">
        <v>4651</v>
      </c>
      <c r="N573" t="s">
        <v>4658</v>
      </c>
    </row>
    <row r="574" spans="1:14">
      <c r="A574" t="str">
        <f t="shared" si="18"/>
        <v>Kraftwerk Hausham GT 3</v>
      </c>
      <c r="B574" t="s">
        <v>622</v>
      </c>
      <c r="C574" t="str">
        <f>VLOOKUP(B574,dictTech!$A$2:$B$32,2,FALSE)</f>
        <v>Fuel oil PGT</v>
      </c>
      <c r="D574" t="s">
        <v>721</v>
      </c>
      <c r="E574">
        <f t="shared" si="19"/>
        <v>40</v>
      </c>
      <c r="F574" t="s">
        <v>4653</v>
      </c>
      <c r="G574">
        <v>23.4</v>
      </c>
      <c r="H574">
        <v>0.3332</v>
      </c>
      <c r="K574">
        <v>1982</v>
      </c>
      <c r="M574" t="s">
        <v>4651</v>
      </c>
      <c r="N574" t="s">
        <v>4615</v>
      </c>
    </row>
    <row r="575" spans="1:14">
      <c r="A575" t="str">
        <f t="shared" si="18"/>
        <v>Kraftwerk Hausham GT 4</v>
      </c>
      <c r="B575" t="s">
        <v>622</v>
      </c>
      <c r="C575" t="str">
        <f>VLOOKUP(B575,dictTech!$A$2:$B$32,2,FALSE)</f>
        <v>Fuel oil PGT</v>
      </c>
      <c r="D575" t="s">
        <v>721</v>
      </c>
      <c r="E575">
        <f t="shared" si="19"/>
        <v>40</v>
      </c>
      <c r="F575" t="s">
        <v>4653</v>
      </c>
      <c r="G575">
        <v>23.4</v>
      </c>
      <c r="H575">
        <v>0.3332</v>
      </c>
      <c r="K575">
        <v>1982</v>
      </c>
      <c r="M575" t="s">
        <v>4651</v>
      </c>
      <c r="N575" t="s">
        <v>4661</v>
      </c>
    </row>
    <row r="576" spans="1:14">
      <c r="A576" t="str">
        <f t="shared" si="18"/>
        <v>MiRO Kesselhaus Werk 1</v>
      </c>
      <c r="B576" t="s">
        <v>622</v>
      </c>
      <c r="C576" t="str">
        <f>VLOOKUP(B576,dictTech!$A$2:$B$32,2,FALSE)</f>
        <v>Fuel oil PGT</v>
      </c>
      <c r="D576" t="s">
        <v>721</v>
      </c>
      <c r="E576">
        <f t="shared" si="19"/>
        <v>27</v>
      </c>
      <c r="F576" t="s">
        <v>4665</v>
      </c>
      <c r="G576">
        <v>45</v>
      </c>
      <c r="H576">
        <v>0.3795</v>
      </c>
      <c r="K576">
        <v>1995</v>
      </c>
      <c r="M576" t="s">
        <v>4663</v>
      </c>
      <c r="N576" t="s">
        <v>4664</v>
      </c>
    </row>
    <row r="577" spans="1:14">
      <c r="A577" t="str">
        <f t="shared" si="18"/>
        <v>MiRO Kesselhaus Werk 2</v>
      </c>
      <c r="B577" t="s">
        <v>622</v>
      </c>
      <c r="C577" t="str">
        <f>VLOOKUP(B577,dictTech!$A$2:$B$32,2,FALSE)</f>
        <v>Fuel oil PGT</v>
      </c>
      <c r="D577" t="s">
        <v>721</v>
      </c>
      <c r="E577">
        <f t="shared" si="19"/>
        <v>27</v>
      </c>
      <c r="F577" t="s">
        <v>4665</v>
      </c>
      <c r="G577">
        <v>25</v>
      </c>
      <c r="H577">
        <v>0.3795</v>
      </c>
      <c r="K577">
        <v>1995</v>
      </c>
      <c r="M577" t="s">
        <v>4663</v>
      </c>
      <c r="N577" t="s">
        <v>4668</v>
      </c>
    </row>
    <row r="578" spans="1:14">
      <c r="A578" t="str">
        <f t="shared" si="18"/>
        <v>Shell Deutschland Oil GmbH</v>
      </c>
      <c r="B578" t="s">
        <v>622</v>
      </c>
      <c r="C578" t="str">
        <f>VLOOKUP(B578,dictTech!$A$2:$B$32,2,FALSE)</f>
        <v>Fuel oil PGT</v>
      </c>
      <c r="D578" t="s">
        <v>721</v>
      </c>
      <c r="E578">
        <f t="shared" si="19"/>
        <v>18</v>
      </c>
      <c r="F578" t="s">
        <v>4670</v>
      </c>
      <c r="G578">
        <v>97.1</v>
      </c>
      <c r="H578">
        <v>0.38</v>
      </c>
      <c r="K578">
        <v>2004</v>
      </c>
      <c r="M578" t="s">
        <v>4670</v>
      </c>
    </row>
    <row r="579" spans="1:14">
      <c r="A579" t="str">
        <f t="shared" si="18"/>
        <v>Raffineriekraftwerk</v>
      </c>
      <c r="B579" t="s">
        <v>622</v>
      </c>
      <c r="C579" t="str">
        <f>VLOOKUP(B579,dictTech!$A$2:$B$32,2,FALSE)</f>
        <v>Fuel oil PGT</v>
      </c>
      <c r="D579" t="s">
        <v>721</v>
      </c>
      <c r="E579">
        <f t="shared" si="19"/>
        <v>25</v>
      </c>
      <c r="F579" t="s">
        <v>3530</v>
      </c>
      <c r="G579">
        <v>92.5</v>
      </c>
      <c r="H579">
        <v>0.38</v>
      </c>
      <c r="K579">
        <v>1997</v>
      </c>
      <c r="M579" t="s">
        <v>630</v>
      </c>
    </row>
    <row r="580" spans="1:14">
      <c r="A580" t="str">
        <f t="shared" si="18"/>
        <v>Dampfkraftwerk Marbach am Neckar Marbach II GT</v>
      </c>
      <c r="B580" t="s">
        <v>622</v>
      </c>
      <c r="C580" t="str">
        <f>VLOOKUP(B580,dictTech!$A$2:$B$32,2,FALSE)</f>
        <v>Fuel oil PGT</v>
      </c>
      <c r="D580" t="s">
        <v>721</v>
      </c>
      <c r="E580">
        <f t="shared" si="19"/>
        <v>51</v>
      </c>
      <c r="F580" t="s">
        <v>1214</v>
      </c>
      <c r="G580">
        <v>77.400000000000006</v>
      </c>
      <c r="H580">
        <v>0.30459999999999998</v>
      </c>
      <c r="K580">
        <v>1971</v>
      </c>
      <c r="M580" t="s">
        <v>636</v>
      </c>
      <c r="N580" t="s">
        <v>4679</v>
      </c>
    </row>
    <row r="581" spans="1:14">
      <c r="A581" t="str">
        <f t="shared" si="18"/>
        <v>Dampfkraftwerk Marbach am Neckar Marbach III GT (solo)</v>
      </c>
      <c r="B581" t="s">
        <v>622</v>
      </c>
      <c r="C581" t="str">
        <f>VLOOKUP(B581,dictTech!$A$2:$B$32,2,FALSE)</f>
        <v>Fuel oil PGT</v>
      </c>
      <c r="D581" t="s">
        <v>721</v>
      </c>
      <c r="E581">
        <f t="shared" si="19"/>
        <v>47</v>
      </c>
      <c r="F581" t="s">
        <v>1214</v>
      </c>
      <c r="G581">
        <v>85</v>
      </c>
      <c r="H581">
        <v>0.38</v>
      </c>
      <c r="K581">
        <v>1975</v>
      </c>
      <c r="M581" t="s">
        <v>636</v>
      </c>
      <c r="N581" t="s">
        <v>4685</v>
      </c>
    </row>
    <row r="582" spans="1:14">
      <c r="A582" t="str">
        <f t="shared" si="18"/>
        <v>Dampfkraftwerk Marbach am Neckar MAR III DT</v>
      </c>
      <c r="B582" t="s">
        <v>622</v>
      </c>
      <c r="C582" t="str">
        <f>VLOOKUP(B582,dictTech!$A$2:$B$32,2,FALSE)</f>
        <v>Fuel oil PGT</v>
      </c>
      <c r="D582" t="s">
        <v>721</v>
      </c>
      <c r="E582">
        <f t="shared" si="19"/>
        <v>47</v>
      </c>
      <c r="F582" t="s">
        <v>1214</v>
      </c>
      <c r="G582">
        <v>263.5</v>
      </c>
      <c r="H582">
        <v>0.38</v>
      </c>
      <c r="K582">
        <v>1975</v>
      </c>
      <c r="M582" t="s">
        <v>636</v>
      </c>
      <c r="N582" t="s">
        <v>4689</v>
      </c>
    </row>
    <row r="583" spans="1:14">
      <c r="A583" t="str">
        <f t="shared" si="18"/>
        <v>Itzehoe</v>
      </c>
      <c r="B583" t="s">
        <v>622</v>
      </c>
      <c r="C583" t="str">
        <f>VLOOKUP(B583,dictTech!$A$2:$B$32,2,FALSE)</f>
        <v>Fuel oil PGT</v>
      </c>
      <c r="D583" t="s">
        <v>721</v>
      </c>
      <c r="E583">
        <f t="shared" si="19"/>
        <v>50</v>
      </c>
      <c r="F583" t="s">
        <v>1375</v>
      </c>
      <c r="G583">
        <v>88</v>
      </c>
      <c r="H583">
        <v>0.35420000000000001</v>
      </c>
      <c r="K583">
        <v>1972</v>
      </c>
      <c r="M583" t="s">
        <v>629</v>
      </c>
    </row>
    <row r="584" spans="1:14">
      <c r="A584" t="str">
        <f t="shared" si="18"/>
        <v>Audorf</v>
      </c>
      <c r="B584" t="s">
        <v>622</v>
      </c>
      <c r="C584" t="str">
        <f>VLOOKUP(B584,dictTech!$A$2:$B$32,2,FALSE)</f>
        <v>Fuel oil PGT</v>
      </c>
      <c r="D584" t="s">
        <v>721</v>
      </c>
      <c r="E584">
        <f t="shared" si="19"/>
        <v>49</v>
      </c>
      <c r="F584" t="s">
        <v>1375</v>
      </c>
      <c r="G584">
        <v>87</v>
      </c>
      <c r="H584">
        <v>0.3553</v>
      </c>
      <c r="K584">
        <v>1973</v>
      </c>
      <c r="M584" t="s">
        <v>627</v>
      </c>
    </row>
    <row r="585" spans="1:14">
      <c r="A585" t="str">
        <f t="shared" si="18"/>
        <v>IKS PCK Schwedt Block 5 SE 5</v>
      </c>
      <c r="B585" t="s">
        <v>622</v>
      </c>
      <c r="C585" t="str">
        <f>VLOOKUP(B585,dictTech!$A$2:$B$32,2,FALSE)</f>
        <v>Fuel oil PGT</v>
      </c>
      <c r="D585" t="s">
        <v>721</v>
      </c>
      <c r="E585">
        <f t="shared" si="19"/>
        <v>50</v>
      </c>
      <c r="F585" t="s">
        <v>4701</v>
      </c>
      <c r="G585">
        <v>28</v>
      </c>
      <c r="H585">
        <v>0.35420000000000001</v>
      </c>
      <c r="K585">
        <v>1972</v>
      </c>
      <c r="M585" t="s">
        <v>632</v>
      </c>
      <c r="N585" t="s">
        <v>4700</v>
      </c>
    </row>
    <row r="586" spans="1:14">
      <c r="A586" t="str">
        <f t="shared" si="18"/>
        <v>IKS PCK Schwedt Block 6 SE 6</v>
      </c>
      <c r="B586" t="s">
        <v>622</v>
      </c>
      <c r="C586" t="str">
        <f>VLOOKUP(B586,dictTech!$A$2:$B$32,2,FALSE)</f>
        <v>Fuel oil PGT</v>
      </c>
      <c r="D586" t="s">
        <v>721</v>
      </c>
      <c r="E586">
        <f t="shared" si="19"/>
        <v>28</v>
      </c>
      <c r="F586" t="s">
        <v>4701</v>
      </c>
      <c r="G586">
        <v>34.5</v>
      </c>
      <c r="H586">
        <v>0.37840000000000001</v>
      </c>
      <c r="K586">
        <v>1994</v>
      </c>
      <c r="M586" t="s">
        <v>632</v>
      </c>
      <c r="N586" t="s">
        <v>4707</v>
      </c>
    </row>
    <row r="587" spans="1:14">
      <c r="A587" t="str">
        <f t="shared" si="18"/>
        <v>IKS PCK Schwedt Block 1 SE 1</v>
      </c>
      <c r="B587" t="s">
        <v>622</v>
      </c>
      <c r="C587" t="str">
        <f>VLOOKUP(B587,dictTech!$A$2:$B$32,2,FALSE)</f>
        <v>Fuel oil PGT</v>
      </c>
      <c r="D587" t="s">
        <v>721</v>
      </c>
      <c r="E587">
        <f t="shared" si="19"/>
        <v>24</v>
      </c>
      <c r="F587" t="s">
        <v>4701</v>
      </c>
      <c r="G587">
        <v>106</v>
      </c>
      <c r="H587">
        <v>0.38279999999999997</v>
      </c>
      <c r="K587">
        <v>1998</v>
      </c>
      <c r="M587" t="s">
        <v>632</v>
      </c>
      <c r="N587" t="s">
        <v>4711</v>
      </c>
    </row>
    <row r="588" spans="1:14">
      <c r="A588" t="str">
        <f t="shared" si="18"/>
        <v>IKS PCK Schwedt Block 2 SE 2</v>
      </c>
      <c r="B588" t="s">
        <v>622</v>
      </c>
      <c r="C588" t="str">
        <f>VLOOKUP(B588,dictTech!$A$2:$B$32,2,FALSE)</f>
        <v>Fuel oil PGT</v>
      </c>
      <c r="D588" t="s">
        <v>721</v>
      </c>
      <c r="E588">
        <f t="shared" si="19"/>
        <v>24</v>
      </c>
      <c r="F588" t="s">
        <v>4701</v>
      </c>
      <c r="G588">
        <v>106</v>
      </c>
      <c r="H588">
        <v>0.38279999999999997</v>
      </c>
      <c r="K588">
        <v>1998</v>
      </c>
      <c r="M588" t="s">
        <v>632</v>
      </c>
      <c r="N588" t="s">
        <v>4716</v>
      </c>
    </row>
    <row r="589" spans="1:14">
      <c r="A589" t="str">
        <f t="shared" si="18"/>
        <v>IKS PCK Schwedt SE 4</v>
      </c>
      <c r="B589" t="s">
        <v>622</v>
      </c>
      <c r="C589" t="str">
        <f>VLOOKUP(B589,dictTech!$A$2:$B$32,2,FALSE)</f>
        <v>Fuel oil PGT</v>
      </c>
      <c r="D589" t="s">
        <v>721</v>
      </c>
      <c r="E589">
        <f t="shared" si="19"/>
        <v>11</v>
      </c>
      <c r="F589" t="s">
        <v>4701</v>
      </c>
      <c r="G589">
        <v>59</v>
      </c>
      <c r="H589">
        <v>0.39710000000000001</v>
      </c>
      <c r="K589">
        <v>2011</v>
      </c>
      <c r="M589" t="s">
        <v>632</v>
      </c>
      <c r="N589" t="s">
        <v>4720</v>
      </c>
    </row>
    <row r="590" spans="1:14">
      <c r="A590" t="str">
        <f t="shared" si="18"/>
        <v>Restmüll-Heizkraftwerk Stuttgart-Münster MÜN GT16</v>
      </c>
      <c r="B590" t="s">
        <v>622</v>
      </c>
      <c r="C590" t="str">
        <f>VLOOKUP(B590,dictTech!$A$2:$B$32,2,FALSE)</f>
        <v>Fuel oil PGT</v>
      </c>
      <c r="D590" t="s">
        <v>721</v>
      </c>
      <c r="E590">
        <f t="shared" si="19"/>
        <v>48</v>
      </c>
      <c r="F590" t="s">
        <v>1214</v>
      </c>
      <c r="G590">
        <v>23.3</v>
      </c>
      <c r="H590">
        <v>0.35639999999999999</v>
      </c>
      <c r="K590">
        <v>1974</v>
      </c>
      <c r="M590" t="s">
        <v>1629</v>
      </c>
      <c r="N590" t="s">
        <v>4723</v>
      </c>
    </row>
    <row r="591" spans="1:14">
      <c r="A591" t="str">
        <f t="shared" si="18"/>
        <v>Restmüll-Heizkraftwerk Stuttgart-Münster MÜN GT17</v>
      </c>
      <c r="B591" t="s">
        <v>622</v>
      </c>
      <c r="C591" t="str">
        <f>VLOOKUP(B591,dictTech!$A$2:$B$32,2,FALSE)</f>
        <v>Fuel oil PGT</v>
      </c>
      <c r="D591" t="s">
        <v>721</v>
      </c>
      <c r="E591">
        <f t="shared" si="19"/>
        <v>48</v>
      </c>
      <c r="F591" t="s">
        <v>1214</v>
      </c>
      <c r="G591">
        <v>23.3</v>
      </c>
      <c r="H591">
        <v>0.35639999999999999</v>
      </c>
      <c r="K591">
        <v>1974</v>
      </c>
      <c r="M591" t="s">
        <v>1629</v>
      </c>
      <c r="N591" t="s">
        <v>4725</v>
      </c>
    </row>
    <row r="592" spans="1:14">
      <c r="A592" t="str">
        <f t="shared" si="18"/>
        <v>Restmüll-Heizkraftwerk Stuttgart-Münster MÜN GT18</v>
      </c>
      <c r="B592" t="s">
        <v>622</v>
      </c>
      <c r="C592" t="str">
        <f>VLOOKUP(B592,dictTech!$A$2:$B$32,2,FALSE)</f>
        <v>Fuel oil PGT</v>
      </c>
      <c r="D592" t="s">
        <v>721</v>
      </c>
      <c r="E592">
        <f t="shared" si="19"/>
        <v>48</v>
      </c>
      <c r="F592" t="s">
        <v>1214</v>
      </c>
      <c r="G592">
        <v>23.3</v>
      </c>
      <c r="H592">
        <v>0.35639999999999999</v>
      </c>
      <c r="K592">
        <v>1974</v>
      </c>
      <c r="M592" t="s">
        <v>1629</v>
      </c>
      <c r="N592" t="s">
        <v>4727</v>
      </c>
    </row>
    <row r="593" spans="1:14">
      <c r="A593" t="str">
        <f t="shared" si="18"/>
        <v>Irsching 3</v>
      </c>
      <c r="B593" t="s">
        <v>622</v>
      </c>
      <c r="C593" t="str">
        <f>VLOOKUP(B593,dictTech!$A$2:$B$32,2,FALSE)</f>
        <v>Fuel oil PGT</v>
      </c>
      <c r="D593" t="s">
        <v>721</v>
      </c>
      <c r="E593">
        <f t="shared" si="19"/>
        <v>48</v>
      </c>
      <c r="F593" t="s">
        <v>1375</v>
      </c>
      <c r="G593">
        <v>415</v>
      </c>
      <c r="H593">
        <v>0.35639999999999999</v>
      </c>
      <c r="K593">
        <v>1974</v>
      </c>
      <c r="M593" t="s">
        <v>436</v>
      </c>
      <c r="N593" t="s">
        <v>4641</v>
      </c>
    </row>
    <row r="594" spans="1:14">
      <c r="A594" t="str">
        <f t="shared" si="18"/>
        <v>Kraftwerk Walheim WAL GT D</v>
      </c>
      <c r="B594" t="s">
        <v>622</v>
      </c>
      <c r="C594" t="str">
        <f>VLOOKUP(B594,dictTech!$A$2:$B$32,2,FALSE)</f>
        <v>Fuel oil PGT</v>
      </c>
      <c r="D594" t="s">
        <v>721</v>
      </c>
      <c r="E594">
        <f t="shared" si="19"/>
        <v>41</v>
      </c>
      <c r="F594" t="s">
        <v>1214</v>
      </c>
      <c r="G594">
        <v>136</v>
      </c>
      <c r="H594">
        <v>0.3306</v>
      </c>
      <c r="K594">
        <v>1981</v>
      </c>
      <c r="M594" t="s">
        <v>634</v>
      </c>
      <c r="N594" t="s">
        <v>4732</v>
      </c>
    </row>
    <row r="595" spans="1:14">
      <c r="A595" t="str">
        <f t="shared" si="18"/>
        <v>SKW Gasturbine SKW Gasturbine</v>
      </c>
      <c r="B595" t="s">
        <v>622</v>
      </c>
      <c r="C595" t="str">
        <f>VLOOKUP(B595,dictTech!$A$2:$B$32,2,FALSE)</f>
        <v>Fuel oil PGT</v>
      </c>
      <c r="D595" t="s">
        <v>721</v>
      </c>
      <c r="E595">
        <f t="shared" si="19"/>
        <v>34</v>
      </c>
      <c r="F595" t="s">
        <v>4738</v>
      </c>
      <c r="G595">
        <v>24</v>
      </c>
      <c r="H595">
        <v>0.3488</v>
      </c>
      <c r="K595">
        <v>1988</v>
      </c>
      <c r="M595" t="s">
        <v>4737</v>
      </c>
      <c r="N595" t="s">
        <v>4737</v>
      </c>
    </row>
    <row r="596" spans="1:14">
      <c r="A596" t="str">
        <f t="shared" si="18"/>
        <v>SKW Diesel SKW Diesel</v>
      </c>
      <c r="B596" t="s">
        <v>622</v>
      </c>
      <c r="C596" t="str">
        <f>VLOOKUP(B596,dictTech!$A$2:$B$32,2,FALSE)</f>
        <v>Fuel oil PGT</v>
      </c>
      <c r="D596" t="s">
        <v>721</v>
      </c>
      <c r="E596">
        <f t="shared" si="19"/>
        <v>44</v>
      </c>
      <c r="F596" t="s">
        <v>4738</v>
      </c>
      <c r="G596">
        <v>10.5</v>
      </c>
      <c r="H596">
        <v>0.36080000000000001</v>
      </c>
      <c r="K596">
        <v>1978</v>
      </c>
      <c r="M596" t="s">
        <v>4746</v>
      </c>
      <c r="N596" t="s">
        <v>4746</v>
      </c>
    </row>
    <row r="597" spans="1:14">
      <c r="A597" t="str">
        <f t="shared" si="18"/>
        <v>Wedel GT A</v>
      </c>
      <c r="B597" t="s">
        <v>622</v>
      </c>
      <c r="C597" t="str">
        <f>VLOOKUP(B597,dictTech!$A$2:$B$32,2,FALSE)</f>
        <v>Fuel oil PGT</v>
      </c>
      <c r="D597" t="s">
        <v>721</v>
      </c>
      <c r="E597">
        <f t="shared" si="19"/>
        <v>50</v>
      </c>
      <c r="F597" t="s">
        <v>4750</v>
      </c>
      <c r="G597">
        <v>50.5</v>
      </c>
      <c r="H597">
        <v>0.30719999999999997</v>
      </c>
      <c r="K597">
        <v>1972</v>
      </c>
      <c r="M597" t="s">
        <v>1403</v>
      </c>
      <c r="N597" t="s">
        <v>3027</v>
      </c>
    </row>
    <row r="598" spans="1:14">
      <c r="A598" t="str">
        <f t="shared" si="18"/>
        <v>Wedel GT B</v>
      </c>
      <c r="B598" t="s">
        <v>622</v>
      </c>
      <c r="C598" t="str">
        <f>VLOOKUP(B598,dictTech!$A$2:$B$32,2,FALSE)</f>
        <v>Fuel oil PGT</v>
      </c>
      <c r="D598" t="s">
        <v>721</v>
      </c>
      <c r="E598">
        <f t="shared" si="19"/>
        <v>50</v>
      </c>
      <c r="F598" t="s">
        <v>4750</v>
      </c>
      <c r="G598">
        <v>50.5</v>
      </c>
      <c r="H598">
        <v>0.30719999999999997</v>
      </c>
      <c r="K598">
        <v>1972</v>
      </c>
      <c r="M598" t="s">
        <v>1403</v>
      </c>
      <c r="N598" t="s">
        <v>3035</v>
      </c>
    </row>
    <row r="599" spans="1:14">
      <c r="A599" t="str">
        <f t="shared" si="18"/>
        <v>Wilhelmshaven GT</v>
      </c>
      <c r="B599" t="s">
        <v>622</v>
      </c>
      <c r="C599" t="str">
        <f>VLOOKUP(B599,dictTech!$A$2:$B$32,2,FALSE)</f>
        <v>Fuel oil PGT</v>
      </c>
      <c r="D599" t="s">
        <v>721</v>
      </c>
      <c r="E599">
        <f t="shared" si="19"/>
        <v>49</v>
      </c>
      <c r="F599" t="s">
        <v>1375</v>
      </c>
      <c r="G599">
        <v>56</v>
      </c>
      <c r="H599">
        <v>0.30980000000000002</v>
      </c>
      <c r="K599">
        <v>1973</v>
      </c>
      <c r="M599" t="s">
        <v>1682</v>
      </c>
      <c r="N599" t="s">
        <v>167</v>
      </c>
    </row>
    <row r="600" spans="1:14">
      <c r="A600" t="str">
        <f t="shared" si="18"/>
        <v>Spitzenlastanlage Barmen Block 2</v>
      </c>
      <c r="B600" t="s">
        <v>622</v>
      </c>
      <c r="C600" t="str">
        <f>VLOOKUP(B600,dictTech!$A$2:$B$32,2,FALSE)</f>
        <v>Fuel oil PGT</v>
      </c>
      <c r="D600" t="s">
        <v>721</v>
      </c>
      <c r="E600">
        <f t="shared" si="19"/>
        <v>14</v>
      </c>
      <c r="F600" t="s">
        <v>3902</v>
      </c>
      <c r="G600">
        <v>60</v>
      </c>
      <c r="H600">
        <v>0.38</v>
      </c>
      <c r="K600">
        <v>2008</v>
      </c>
      <c r="M600" t="s">
        <v>4762</v>
      </c>
      <c r="N600" t="s">
        <v>1131</v>
      </c>
    </row>
    <row r="601" spans="1:14">
      <c r="A601" t="str">
        <f t="shared" si="18"/>
        <v>Zolling GT1 &amp; GT2</v>
      </c>
      <c r="B601" t="s">
        <v>622</v>
      </c>
      <c r="C601" t="str">
        <f>VLOOKUP(B601,dictTech!$A$2:$B$32,2,FALSE)</f>
        <v>Fuel oil PGT</v>
      </c>
      <c r="D601" t="s">
        <v>721</v>
      </c>
      <c r="E601">
        <f t="shared" si="19"/>
        <v>46</v>
      </c>
      <c r="F601" t="s">
        <v>1140</v>
      </c>
      <c r="G601">
        <v>50</v>
      </c>
      <c r="H601">
        <v>0.31759999999999999</v>
      </c>
      <c r="K601">
        <v>1976</v>
      </c>
      <c r="M601" t="s">
        <v>1138</v>
      </c>
      <c r="N601" t="s">
        <v>4765</v>
      </c>
    </row>
    <row r="602" spans="1:14">
      <c r="A602" t="str">
        <f t="shared" si="18"/>
        <v>Abfallentsorgungszentrum Asdonkshof Notstromdiesel</v>
      </c>
      <c r="B602" t="s">
        <v>622</v>
      </c>
      <c r="C602" t="str">
        <f>VLOOKUP(B602,dictTech!$A$2:$B$32,2,FALSE)</f>
        <v>Fuel oil PGT</v>
      </c>
      <c r="D602" t="s">
        <v>721</v>
      </c>
      <c r="E602">
        <f t="shared" si="19"/>
        <v>25</v>
      </c>
      <c r="F602" t="s">
        <v>4770</v>
      </c>
      <c r="G602">
        <v>4.8</v>
      </c>
      <c r="H602">
        <v>0.38169999999999998</v>
      </c>
      <c r="K602">
        <v>1997</v>
      </c>
      <c r="M602" t="s">
        <v>4768</v>
      </c>
      <c r="N602" t="s">
        <v>4769</v>
      </c>
    </row>
    <row r="603" spans="1:14">
      <c r="A603" t="str">
        <f t="shared" si="18"/>
        <v>DKW Nord</v>
      </c>
      <c r="B603" t="s">
        <v>622</v>
      </c>
      <c r="C603" t="str">
        <f>VLOOKUP(B603,dictTech!$A$2:$B$32,2,FALSE)</f>
        <v>Fuel oil PGT</v>
      </c>
      <c r="D603" t="s">
        <v>721</v>
      </c>
      <c r="E603">
        <f t="shared" si="19"/>
        <v>34</v>
      </c>
      <c r="F603" t="s">
        <v>4778</v>
      </c>
      <c r="G603">
        <v>11.4</v>
      </c>
      <c r="H603">
        <v>0.37180000000000002</v>
      </c>
      <c r="K603">
        <v>1988</v>
      </c>
      <c r="M603" t="s">
        <v>4777</v>
      </c>
    </row>
    <row r="604" spans="1:14">
      <c r="A604" t="str">
        <f t="shared" si="18"/>
        <v>DKW Leinau</v>
      </c>
      <c r="B604" t="s">
        <v>622</v>
      </c>
      <c r="C604" t="str">
        <f>VLOOKUP(B604,dictTech!$A$2:$B$32,2,FALSE)</f>
        <v>Fuel oil PGT</v>
      </c>
      <c r="D604" t="s">
        <v>721</v>
      </c>
      <c r="E604">
        <f t="shared" si="19"/>
        <v>44</v>
      </c>
      <c r="F604" t="s">
        <v>4778</v>
      </c>
      <c r="G604">
        <v>11.4</v>
      </c>
      <c r="H604">
        <v>0.36080000000000001</v>
      </c>
      <c r="K604">
        <v>1978</v>
      </c>
      <c r="M604" t="s">
        <v>4786</v>
      </c>
    </row>
    <row r="605" spans="1:14">
      <c r="A605" t="str">
        <f t="shared" si="18"/>
        <v>Kraftwerk D210</v>
      </c>
      <c r="B605" t="s">
        <v>622</v>
      </c>
      <c r="C605" t="str">
        <f>VLOOKUP(B605,dictTech!$A$2:$B$32,2,FALSE)</f>
        <v>Fuel oil PGT</v>
      </c>
      <c r="D605" t="s">
        <v>721</v>
      </c>
      <c r="E605">
        <f t="shared" si="19"/>
        <v>60</v>
      </c>
      <c r="F605" t="s">
        <v>4084</v>
      </c>
      <c r="G605">
        <v>90</v>
      </c>
      <c r="H605">
        <v>0.34320000000000001</v>
      </c>
      <c r="K605">
        <v>1962</v>
      </c>
      <c r="M605" t="s">
        <v>2962</v>
      </c>
      <c r="N605" t="s">
        <v>4792</v>
      </c>
    </row>
    <row r="606" spans="1:14">
      <c r="A606" t="str">
        <f t="shared" si="18"/>
        <v>Kraftwerk Diesel/G5</v>
      </c>
      <c r="B606" t="s">
        <v>622</v>
      </c>
      <c r="C606" t="str">
        <f>VLOOKUP(B606,dictTech!$A$2:$B$32,2,FALSE)</f>
        <v>Fuel oil PGT</v>
      </c>
      <c r="D606" t="s">
        <v>721</v>
      </c>
      <c r="E606">
        <f t="shared" si="19"/>
        <v>27</v>
      </c>
      <c r="F606" t="s">
        <v>2964</v>
      </c>
      <c r="G606">
        <v>0.8</v>
      </c>
      <c r="H606">
        <v>0.3795</v>
      </c>
      <c r="K606">
        <v>1995</v>
      </c>
      <c r="M606" t="s">
        <v>2962</v>
      </c>
      <c r="N606" t="s">
        <v>4796</v>
      </c>
    </row>
    <row r="607" spans="1:14">
      <c r="A607" t="str">
        <f t="shared" si="18"/>
        <v>Notstromdiesel Notstromdiesel</v>
      </c>
      <c r="B607" t="s">
        <v>622</v>
      </c>
      <c r="C607" t="str">
        <f>VLOOKUP(B607,dictTech!$A$2:$B$32,2,FALSE)</f>
        <v>Fuel oil PGT</v>
      </c>
      <c r="D607" t="s">
        <v>721</v>
      </c>
      <c r="E607">
        <f t="shared" si="19"/>
        <v>31</v>
      </c>
      <c r="F607" t="s">
        <v>1165</v>
      </c>
      <c r="G607">
        <v>0.5</v>
      </c>
      <c r="H607">
        <v>0.37509999999999999</v>
      </c>
      <c r="K607">
        <v>1991</v>
      </c>
      <c r="M607" t="s">
        <v>4769</v>
      </c>
      <c r="N607" t="s">
        <v>4769</v>
      </c>
    </row>
    <row r="608" spans="1:14">
      <c r="A608" t="str">
        <f t="shared" si="18"/>
        <v>Reuter Reuter M</v>
      </c>
      <c r="B608" t="s">
        <v>223</v>
      </c>
      <c r="C608" t="s">
        <v>179</v>
      </c>
      <c r="D608" t="s">
        <v>721</v>
      </c>
      <c r="E608">
        <f t="shared" si="19"/>
        <v>24</v>
      </c>
      <c r="F608" t="s">
        <v>1243</v>
      </c>
      <c r="G608">
        <v>36</v>
      </c>
      <c r="H608">
        <v>0.33</v>
      </c>
      <c r="K608">
        <v>1998</v>
      </c>
      <c r="M608" t="s">
        <v>1256</v>
      </c>
      <c r="N608" t="s">
        <v>5029</v>
      </c>
    </row>
    <row r="609" spans="1:14">
      <c r="A609" t="str">
        <f t="shared" si="18"/>
        <v>Dampfturbinenanlage der EBS-Kessel</v>
      </c>
      <c r="B609" t="s">
        <v>223</v>
      </c>
      <c r="C609" t="s">
        <v>179</v>
      </c>
      <c r="D609" t="s">
        <v>721</v>
      </c>
      <c r="E609">
        <f t="shared" si="19"/>
        <v>2</v>
      </c>
      <c r="F609" t="s">
        <v>3105</v>
      </c>
      <c r="G609">
        <v>35</v>
      </c>
      <c r="H609">
        <v>0.33</v>
      </c>
      <c r="K609">
        <v>2009</v>
      </c>
      <c r="L609">
        <v>2020</v>
      </c>
      <c r="M609" t="s">
        <v>5034</v>
      </c>
    </row>
    <row r="610" spans="1:14">
      <c r="A610" t="str">
        <f t="shared" si="18"/>
        <v>MVA Bielefeld Linien 1 - 3</v>
      </c>
      <c r="B610" t="s">
        <v>223</v>
      </c>
      <c r="C610" t="s">
        <v>179</v>
      </c>
      <c r="D610" t="s">
        <v>721</v>
      </c>
      <c r="E610">
        <f t="shared" si="19"/>
        <v>41</v>
      </c>
      <c r="F610" t="s">
        <v>5040</v>
      </c>
      <c r="G610">
        <v>34</v>
      </c>
      <c r="H610">
        <v>0.33</v>
      </c>
      <c r="K610">
        <v>1981</v>
      </c>
      <c r="M610" t="s">
        <v>5038</v>
      </c>
      <c r="N610" t="s">
        <v>5039</v>
      </c>
    </row>
    <row r="611" spans="1:14">
      <c r="A611" t="str">
        <f t="shared" si="18"/>
        <v>Heizkraftwerk Karlstraße Heizkraftwerk Karlstraße</v>
      </c>
      <c r="B611" t="s">
        <v>223</v>
      </c>
      <c r="C611" t="s">
        <v>179</v>
      </c>
      <c r="D611" t="s">
        <v>721</v>
      </c>
      <c r="E611">
        <f t="shared" si="19"/>
        <v>32</v>
      </c>
      <c r="F611" t="s">
        <v>3139</v>
      </c>
      <c r="G611">
        <v>12</v>
      </c>
      <c r="H611">
        <v>0.33</v>
      </c>
      <c r="K611">
        <v>1990</v>
      </c>
      <c r="M611" t="s">
        <v>3138</v>
      </c>
      <c r="N611" t="s">
        <v>3138</v>
      </c>
    </row>
    <row r="612" spans="1:14">
      <c r="A612" t="str">
        <f t="shared" si="18"/>
        <v>KW Hafen MKK</v>
      </c>
      <c r="B612" t="s">
        <v>223</v>
      </c>
      <c r="C612" t="s">
        <v>179</v>
      </c>
      <c r="D612" t="s">
        <v>721</v>
      </c>
      <c r="E612">
        <f t="shared" si="19"/>
        <v>13</v>
      </c>
      <c r="F612" t="s">
        <v>5051</v>
      </c>
      <c r="G612">
        <v>33</v>
      </c>
      <c r="H612">
        <v>0.33</v>
      </c>
      <c r="K612">
        <v>2009</v>
      </c>
      <c r="M612" t="s">
        <v>1298</v>
      </c>
      <c r="N612" t="s">
        <v>5050</v>
      </c>
    </row>
    <row r="613" spans="1:14">
      <c r="A613" t="str">
        <f t="shared" si="18"/>
        <v>DT Flingern T4</v>
      </c>
      <c r="B613" t="s">
        <v>223</v>
      </c>
      <c r="C613" t="s">
        <v>179</v>
      </c>
      <c r="D613" t="s">
        <v>721</v>
      </c>
      <c r="E613">
        <f t="shared" si="19"/>
        <v>67</v>
      </c>
      <c r="F613" t="s">
        <v>3237</v>
      </c>
      <c r="G613">
        <v>48.9</v>
      </c>
      <c r="H613">
        <v>0.33</v>
      </c>
      <c r="K613">
        <v>1955</v>
      </c>
      <c r="M613" t="s">
        <v>651</v>
      </c>
      <c r="N613" t="s">
        <v>5055</v>
      </c>
    </row>
    <row r="614" spans="1:14">
      <c r="A614" t="str">
        <f t="shared" si="18"/>
        <v>DT Flingern T1</v>
      </c>
      <c r="B614" t="s">
        <v>223</v>
      </c>
      <c r="C614" t="s">
        <v>179</v>
      </c>
      <c r="D614" t="s">
        <v>721</v>
      </c>
      <c r="E614">
        <f t="shared" si="19"/>
        <v>22</v>
      </c>
      <c r="F614" t="s">
        <v>3237</v>
      </c>
      <c r="G614">
        <v>53.7</v>
      </c>
      <c r="H614">
        <v>0.33</v>
      </c>
      <c r="K614">
        <v>2000</v>
      </c>
      <c r="M614" t="s">
        <v>651</v>
      </c>
      <c r="N614" t="s">
        <v>5058</v>
      </c>
    </row>
    <row r="615" spans="1:14">
      <c r="A615" t="str">
        <f t="shared" si="18"/>
        <v>MHKW Frankfurt T 3 (nur alleiniger Betrieb, kein gemeinsamer Betrieb mit T 7 möglich)</v>
      </c>
      <c r="B615" t="s">
        <v>223</v>
      </c>
      <c r="C615" t="s">
        <v>179</v>
      </c>
      <c r="D615" t="s">
        <v>721</v>
      </c>
      <c r="E615">
        <f t="shared" si="19"/>
        <v>53</v>
      </c>
      <c r="F615" t="s">
        <v>979</v>
      </c>
      <c r="G615">
        <v>26</v>
      </c>
      <c r="H615">
        <v>0.33</v>
      </c>
      <c r="K615">
        <v>1969</v>
      </c>
      <c r="M615" t="s">
        <v>5061</v>
      </c>
      <c r="N615" t="s">
        <v>5062</v>
      </c>
    </row>
    <row r="616" spans="1:14">
      <c r="A616" t="str">
        <f t="shared" si="18"/>
        <v>MHKW Frankfurt T 7 (nur alleiniger Betrieb, kein gemeinsamer Betrieb mit T 3 möglich)</v>
      </c>
      <c r="B616" t="s">
        <v>223</v>
      </c>
      <c r="C616" t="s">
        <v>179</v>
      </c>
      <c r="D616" t="s">
        <v>721</v>
      </c>
      <c r="E616">
        <f t="shared" si="19"/>
        <v>16</v>
      </c>
      <c r="F616" t="s">
        <v>979</v>
      </c>
      <c r="G616">
        <v>46.5</v>
      </c>
      <c r="H616">
        <v>0.33</v>
      </c>
      <c r="K616">
        <v>2006</v>
      </c>
      <c r="M616" t="s">
        <v>5061</v>
      </c>
      <c r="N616" t="s">
        <v>5068</v>
      </c>
    </row>
    <row r="617" spans="1:14">
      <c r="A617" t="str">
        <f t="shared" si="18"/>
        <v>EEW Großräschen</v>
      </c>
      <c r="B617" t="s">
        <v>223</v>
      </c>
      <c r="C617" t="s">
        <v>179</v>
      </c>
      <c r="D617" t="s">
        <v>721</v>
      </c>
      <c r="E617">
        <f t="shared" si="19"/>
        <v>15</v>
      </c>
      <c r="F617" t="s">
        <v>5074</v>
      </c>
      <c r="G617">
        <v>23.3</v>
      </c>
      <c r="H617">
        <v>0.33</v>
      </c>
      <c r="K617">
        <v>2007</v>
      </c>
      <c r="M617" t="s">
        <v>5073</v>
      </c>
    </row>
    <row r="618" spans="1:14">
      <c r="A618" t="str">
        <f t="shared" si="18"/>
        <v>MVR Müllverwertung Rugenberger Damm GmbH &amp; Co. KG</v>
      </c>
      <c r="B618" t="s">
        <v>223</v>
      </c>
      <c r="C618" t="s">
        <v>179</v>
      </c>
      <c r="D618" t="s">
        <v>721</v>
      </c>
      <c r="E618">
        <f t="shared" si="19"/>
        <v>23</v>
      </c>
      <c r="F618" t="s">
        <v>5080</v>
      </c>
      <c r="G618">
        <v>24</v>
      </c>
      <c r="H618">
        <v>0.33</v>
      </c>
      <c r="K618">
        <v>1999</v>
      </c>
      <c r="M618" t="s">
        <v>5080</v>
      </c>
    </row>
    <row r="619" spans="1:14">
      <c r="A619" t="str">
        <f t="shared" si="18"/>
        <v>Enertec Hameln Linien 1,3,4</v>
      </c>
      <c r="B619" t="s">
        <v>223</v>
      </c>
      <c r="C619" t="s">
        <v>179</v>
      </c>
      <c r="D619" t="s">
        <v>721</v>
      </c>
      <c r="E619">
        <f t="shared" si="19"/>
        <v>109</v>
      </c>
      <c r="F619" t="s">
        <v>1016</v>
      </c>
      <c r="G619">
        <v>13.2</v>
      </c>
      <c r="H619">
        <v>0.33</v>
      </c>
      <c r="K619">
        <v>1913</v>
      </c>
      <c r="M619" t="s">
        <v>1014</v>
      </c>
      <c r="N619" t="s">
        <v>5086</v>
      </c>
    </row>
    <row r="620" spans="1:14">
      <c r="A620" t="str">
        <f t="shared" si="18"/>
        <v>EEW Energy from Waste Hannover GmbH Hannover</v>
      </c>
      <c r="B620" t="s">
        <v>223</v>
      </c>
      <c r="C620" t="s">
        <v>179</v>
      </c>
      <c r="D620" t="s">
        <v>721</v>
      </c>
      <c r="E620">
        <f t="shared" si="19"/>
        <v>17</v>
      </c>
      <c r="F620" t="s">
        <v>5089</v>
      </c>
      <c r="G620">
        <v>22.5</v>
      </c>
      <c r="H620">
        <v>0.33</v>
      </c>
      <c r="K620">
        <v>2005</v>
      </c>
      <c r="M620" t="s">
        <v>5089</v>
      </c>
      <c r="N620" t="s">
        <v>1432</v>
      </c>
    </row>
    <row r="621" spans="1:14">
      <c r="A621" t="str">
        <f t="shared" si="18"/>
        <v>TRV Buschhaus Linie 1-3</v>
      </c>
      <c r="B621" t="s">
        <v>223</v>
      </c>
      <c r="C621" t="s">
        <v>179</v>
      </c>
      <c r="D621" t="s">
        <v>721</v>
      </c>
      <c r="E621">
        <f t="shared" si="19"/>
        <v>23</v>
      </c>
      <c r="F621" t="s">
        <v>5095</v>
      </c>
      <c r="G621">
        <v>37.5</v>
      </c>
      <c r="H621">
        <v>0.33</v>
      </c>
      <c r="K621">
        <v>1999</v>
      </c>
      <c r="M621" t="s">
        <v>5093</v>
      </c>
      <c r="N621" t="s">
        <v>5094</v>
      </c>
    </row>
    <row r="622" spans="1:14">
      <c r="A622" t="str">
        <f t="shared" ref="A622:A685" si="20">IF(N622="",M622,_xlfn.CONCAT(M622," ",N622))</f>
        <v>Karnap B</v>
      </c>
      <c r="B622" t="s">
        <v>223</v>
      </c>
      <c r="C622" t="s">
        <v>179</v>
      </c>
      <c r="D622" t="s">
        <v>721</v>
      </c>
      <c r="E622">
        <f t="shared" ref="E622:E685" si="21">2022-MAX(K622,L622)</f>
        <v>35</v>
      </c>
      <c r="F622" t="s">
        <v>1418</v>
      </c>
      <c r="G622">
        <v>38</v>
      </c>
      <c r="H622">
        <v>0.33</v>
      </c>
      <c r="K622">
        <v>1987</v>
      </c>
      <c r="M622" t="s">
        <v>5099</v>
      </c>
      <c r="N622" t="s">
        <v>1381</v>
      </c>
    </row>
    <row r="623" spans="1:14">
      <c r="A623" t="str">
        <f t="shared" si="20"/>
        <v>TREA Leuna Linie 1</v>
      </c>
      <c r="B623" t="s">
        <v>223</v>
      </c>
      <c r="C623" t="s">
        <v>179</v>
      </c>
      <c r="D623" t="s">
        <v>721</v>
      </c>
      <c r="E623">
        <f t="shared" si="21"/>
        <v>17</v>
      </c>
      <c r="F623" t="s">
        <v>970</v>
      </c>
      <c r="G623">
        <v>16.25</v>
      </c>
      <c r="H623">
        <v>0.33</v>
      </c>
      <c r="K623">
        <v>2005</v>
      </c>
      <c r="M623" t="s">
        <v>5104</v>
      </c>
      <c r="N623" t="s">
        <v>5105</v>
      </c>
    </row>
    <row r="624" spans="1:14">
      <c r="A624" t="str">
        <f t="shared" si="20"/>
        <v>TREA Leuna Linie 2</v>
      </c>
      <c r="B624" t="s">
        <v>223</v>
      </c>
      <c r="C624" t="s">
        <v>179</v>
      </c>
      <c r="D624" t="s">
        <v>721</v>
      </c>
      <c r="E624">
        <f t="shared" si="21"/>
        <v>15</v>
      </c>
      <c r="F624" t="s">
        <v>970</v>
      </c>
      <c r="G624">
        <v>16.25</v>
      </c>
      <c r="H624">
        <v>0.33</v>
      </c>
      <c r="K624">
        <v>2007</v>
      </c>
      <c r="M624" t="s">
        <v>5104</v>
      </c>
      <c r="N624" t="s">
        <v>5110</v>
      </c>
    </row>
    <row r="625" spans="1:14">
      <c r="A625" t="str">
        <f t="shared" si="20"/>
        <v>Kläranlage Z564</v>
      </c>
      <c r="B625" t="s">
        <v>223</v>
      </c>
      <c r="C625" t="s">
        <v>179</v>
      </c>
      <c r="D625" t="s">
        <v>721</v>
      </c>
      <c r="E625">
        <f t="shared" si="21"/>
        <v>30</v>
      </c>
      <c r="F625" t="s">
        <v>3562</v>
      </c>
      <c r="G625">
        <v>12</v>
      </c>
      <c r="H625">
        <v>0.33</v>
      </c>
      <c r="K625">
        <v>1992</v>
      </c>
      <c r="M625" t="s">
        <v>5113</v>
      </c>
      <c r="N625" t="s">
        <v>5114</v>
      </c>
    </row>
    <row r="626" spans="1:14">
      <c r="A626" t="str">
        <f t="shared" si="20"/>
        <v>MHKW Rothensee Block 1</v>
      </c>
      <c r="B626" t="s">
        <v>223</v>
      </c>
      <c r="C626" t="s">
        <v>179</v>
      </c>
      <c r="D626" t="s">
        <v>721</v>
      </c>
      <c r="E626">
        <f t="shared" si="21"/>
        <v>17</v>
      </c>
      <c r="F626" t="s">
        <v>5119</v>
      </c>
      <c r="G626">
        <v>29.2</v>
      </c>
      <c r="H626">
        <v>0.33</v>
      </c>
      <c r="K626">
        <v>2005</v>
      </c>
      <c r="M626" t="s">
        <v>5118</v>
      </c>
      <c r="N626" t="s">
        <v>1704</v>
      </c>
    </row>
    <row r="627" spans="1:14">
      <c r="A627" t="str">
        <f t="shared" si="20"/>
        <v>MHKW Rothensee Block 2</v>
      </c>
      <c r="B627" t="s">
        <v>223</v>
      </c>
      <c r="C627" t="s">
        <v>179</v>
      </c>
      <c r="D627" t="s">
        <v>721</v>
      </c>
      <c r="E627">
        <f t="shared" si="21"/>
        <v>16</v>
      </c>
      <c r="F627" t="s">
        <v>5119</v>
      </c>
      <c r="G627">
        <v>29.2</v>
      </c>
      <c r="H627">
        <v>0.33</v>
      </c>
      <c r="K627">
        <v>2006</v>
      </c>
      <c r="M627" t="s">
        <v>5118</v>
      </c>
      <c r="N627" t="s">
        <v>1131</v>
      </c>
    </row>
    <row r="628" spans="1:14">
      <c r="A628" t="str">
        <f t="shared" si="20"/>
        <v>HKW Mannheim Turbine 3</v>
      </c>
      <c r="B628" t="s">
        <v>223</v>
      </c>
      <c r="C628" t="s">
        <v>179</v>
      </c>
      <c r="D628" t="s">
        <v>721</v>
      </c>
      <c r="E628">
        <f t="shared" si="21"/>
        <v>16</v>
      </c>
      <c r="F628" t="s">
        <v>970</v>
      </c>
      <c r="G628">
        <v>8.65</v>
      </c>
      <c r="H628">
        <v>0.33</v>
      </c>
      <c r="K628">
        <v>2006</v>
      </c>
      <c r="M628" t="s">
        <v>5128</v>
      </c>
      <c r="N628" t="s">
        <v>5129</v>
      </c>
    </row>
    <row r="629" spans="1:14">
      <c r="A629" t="str">
        <f t="shared" si="20"/>
        <v>HKW Mannheim Turbine 60</v>
      </c>
      <c r="B629" t="s">
        <v>223</v>
      </c>
      <c r="C629" t="s">
        <v>179</v>
      </c>
      <c r="D629" t="s">
        <v>721</v>
      </c>
      <c r="E629">
        <f t="shared" si="21"/>
        <v>12</v>
      </c>
      <c r="F629" t="s">
        <v>970</v>
      </c>
      <c r="G629">
        <v>22.1</v>
      </c>
      <c r="H629">
        <v>0.33</v>
      </c>
      <c r="K629">
        <v>2010</v>
      </c>
      <c r="M629" t="s">
        <v>5128</v>
      </c>
      <c r="N629" t="s">
        <v>5133</v>
      </c>
    </row>
    <row r="630" spans="1:14">
      <c r="A630" t="str">
        <f t="shared" si="20"/>
        <v>HKW Mannheim Turbine D.0</v>
      </c>
      <c r="B630" t="s">
        <v>223</v>
      </c>
      <c r="C630" t="s">
        <v>179</v>
      </c>
      <c r="D630" t="s">
        <v>721</v>
      </c>
      <c r="E630">
        <f t="shared" si="21"/>
        <v>10</v>
      </c>
      <c r="F630" t="s">
        <v>970</v>
      </c>
      <c r="G630">
        <v>5.37</v>
      </c>
      <c r="H630">
        <v>0.33</v>
      </c>
      <c r="K630">
        <v>2012</v>
      </c>
      <c r="M630" t="s">
        <v>5128</v>
      </c>
      <c r="N630" t="s">
        <v>5136</v>
      </c>
    </row>
    <row r="631" spans="1:14">
      <c r="A631" t="str">
        <f t="shared" si="20"/>
        <v>HKW Mannheim Turbine E.0</v>
      </c>
      <c r="B631" t="s">
        <v>223</v>
      </c>
      <c r="C631" t="s">
        <v>179</v>
      </c>
      <c r="D631" t="s">
        <v>721</v>
      </c>
      <c r="E631">
        <f t="shared" si="21"/>
        <v>10</v>
      </c>
      <c r="F631" t="s">
        <v>970</v>
      </c>
      <c r="G631">
        <v>3.88</v>
      </c>
      <c r="H631">
        <v>0.33</v>
      </c>
      <c r="K631">
        <v>2012</v>
      </c>
      <c r="M631" t="s">
        <v>5128</v>
      </c>
      <c r="N631" t="s">
        <v>5140</v>
      </c>
    </row>
    <row r="632" spans="1:14">
      <c r="A632" t="str">
        <f t="shared" si="20"/>
        <v>HKW Sandreuth</v>
      </c>
      <c r="B632" t="s">
        <v>223</v>
      </c>
      <c r="C632" t="s">
        <v>179</v>
      </c>
      <c r="D632" t="s">
        <v>721</v>
      </c>
      <c r="E632">
        <f t="shared" si="21"/>
        <v>26</v>
      </c>
      <c r="F632" t="s">
        <v>3676</v>
      </c>
      <c r="G632">
        <v>18</v>
      </c>
      <c r="H632">
        <v>0.33</v>
      </c>
      <c r="K632">
        <v>1996</v>
      </c>
      <c r="M632" t="s">
        <v>3673</v>
      </c>
    </row>
    <row r="633" spans="1:14">
      <c r="A633" t="str">
        <f t="shared" si="20"/>
        <v>GMVA Niederrhein Ausspeisung 10/110kV (Turbine 2)</v>
      </c>
      <c r="B633" t="s">
        <v>223</v>
      </c>
      <c r="C633" t="s">
        <v>179</v>
      </c>
      <c r="D633" t="s">
        <v>721</v>
      </c>
      <c r="E633">
        <f t="shared" si="21"/>
        <v>31</v>
      </c>
      <c r="F633" t="s">
        <v>5147</v>
      </c>
      <c r="G633">
        <v>40.4</v>
      </c>
      <c r="H633">
        <v>0.33</v>
      </c>
      <c r="K633">
        <v>1991</v>
      </c>
      <c r="M633" t="s">
        <v>5145</v>
      </c>
      <c r="N633" t="s">
        <v>5146</v>
      </c>
    </row>
    <row r="634" spans="1:14">
      <c r="A634" t="str">
        <f t="shared" si="20"/>
        <v>GMVA Niederrhein Ausspeisung 10/25kV (Turbine 1)</v>
      </c>
      <c r="B634" t="s">
        <v>223</v>
      </c>
      <c r="C634" t="s">
        <v>179</v>
      </c>
      <c r="D634" t="s">
        <v>721</v>
      </c>
      <c r="E634">
        <f t="shared" si="21"/>
        <v>16</v>
      </c>
      <c r="F634" t="s">
        <v>5147</v>
      </c>
      <c r="G634">
        <v>21.1</v>
      </c>
      <c r="H634">
        <v>0.33</v>
      </c>
      <c r="K634">
        <v>2006</v>
      </c>
      <c r="M634" t="s">
        <v>5145</v>
      </c>
      <c r="N634" t="s">
        <v>5153</v>
      </c>
    </row>
    <row r="635" spans="1:14">
      <c r="A635" t="str">
        <f t="shared" si="20"/>
        <v>MHKW, WKW T1a/b, T2</v>
      </c>
      <c r="B635" t="s">
        <v>223</v>
      </c>
      <c r="C635" t="s">
        <v>179</v>
      </c>
      <c r="D635" t="s">
        <v>721</v>
      </c>
      <c r="E635">
        <f t="shared" si="21"/>
        <v>34</v>
      </c>
      <c r="F635" t="s">
        <v>3751</v>
      </c>
      <c r="G635">
        <v>9</v>
      </c>
      <c r="H635">
        <v>0.33</v>
      </c>
      <c r="K635">
        <v>1988</v>
      </c>
      <c r="M635" t="s">
        <v>5158</v>
      </c>
      <c r="N635" t="s">
        <v>5159</v>
      </c>
    </row>
    <row r="636" spans="1:14">
      <c r="A636" t="str">
        <f t="shared" si="20"/>
        <v>IKW Rüdersdorf</v>
      </c>
      <c r="B636" t="s">
        <v>223</v>
      </c>
      <c r="C636" t="s">
        <v>179</v>
      </c>
      <c r="D636" t="s">
        <v>721</v>
      </c>
      <c r="E636">
        <f t="shared" si="21"/>
        <v>13</v>
      </c>
      <c r="F636" t="s">
        <v>1319</v>
      </c>
      <c r="G636">
        <v>30</v>
      </c>
      <c r="H636">
        <v>0.33</v>
      </c>
      <c r="K636">
        <v>2009</v>
      </c>
      <c r="M636" t="s">
        <v>5161</v>
      </c>
    </row>
    <row r="637" spans="1:14">
      <c r="A637" t="str">
        <f t="shared" si="20"/>
        <v>GKS entfällt</v>
      </c>
      <c r="B637" t="s">
        <v>223</v>
      </c>
      <c r="C637" t="s">
        <v>179</v>
      </c>
      <c r="D637" t="s">
        <v>721</v>
      </c>
      <c r="E637">
        <f t="shared" si="21"/>
        <v>32</v>
      </c>
      <c r="F637" t="s">
        <v>5168</v>
      </c>
      <c r="G637">
        <v>24.4</v>
      </c>
      <c r="H637">
        <v>0.33</v>
      </c>
      <c r="K637">
        <v>1990</v>
      </c>
      <c r="M637" t="s">
        <v>5167</v>
      </c>
      <c r="N637" t="s">
        <v>1827</v>
      </c>
    </row>
    <row r="638" spans="1:14">
      <c r="A638" t="str">
        <f t="shared" si="20"/>
        <v>Restmüll-Heizkraftwerk Stuttgart-Münster MÜN DT19 neu</v>
      </c>
      <c r="B638" t="s">
        <v>223</v>
      </c>
      <c r="C638" t="s">
        <v>179</v>
      </c>
      <c r="D638" t="s">
        <v>721</v>
      </c>
      <c r="E638">
        <f t="shared" si="21"/>
        <v>13</v>
      </c>
      <c r="F638" t="s">
        <v>1214</v>
      </c>
      <c r="G638">
        <v>19.5</v>
      </c>
      <c r="H638">
        <v>0.33</v>
      </c>
      <c r="K638">
        <v>2009</v>
      </c>
      <c r="M638" t="s">
        <v>1629</v>
      </c>
      <c r="N638" t="s">
        <v>5176</v>
      </c>
    </row>
    <row r="639" spans="1:14">
      <c r="A639" t="str">
        <f t="shared" si="20"/>
        <v>Nord 1 1</v>
      </c>
      <c r="B639" t="s">
        <v>223</v>
      </c>
      <c r="C639" t="s">
        <v>179</v>
      </c>
      <c r="D639" t="s">
        <v>721</v>
      </c>
      <c r="E639">
        <f t="shared" si="21"/>
        <v>31</v>
      </c>
      <c r="F639" t="s">
        <v>1645</v>
      </c>
      <c r="G639">
        <v>18</v>
      </c>
      <c r="H639">
        <v>0.33</v>
      </c>
      <c r="K639">
        <v>1991</v>
      </c>
      <c r="M639" t="s">
        <v>5178</v>
      </c>
      <c r="N639" t="s">
        <v>1683</v>
      </c>
    </row>
    <row r="640" spans="1:14">
      <c r="A640" t="str">
        <f t="shared" si="20"/>
        <v>Nord 3 3</v>
      </c>
      <c r="B640" t="s">
        <v>223</v>
      </c>
      <c r="C640" t="s">
        <v>179</v>
      </c>
      <c r="D640" t="s">
        <v>721</v>
      </c>
      <c r="E640">
        <f t="shared" si="21"/>
        <v>38</v>
      </c>
      <c r="F640" t="s">
        <v>1645</v>
      </c>
      <c r="G640">
        <v>22</v>
      </c>
      <c r="H640">
        <v>0.33</v>
      </c>
      <c r="K640">
        <v>1984</v>
      </c>
      <c r="M640" t="s">
        <v>5181</v>
      </c>
      <c r="N640" t="s">
        <v>4641</v>
      </c>
    </row>
    <row r="641" spans="1:14">
      <c r="A641" t="str">
        <f t="shared" si="20"/>
        <v>MVA Weisweiler MVA</v>
      </c>
      <c r="B641" t="s">
        <v>223</v>
      </c>
      <c r="C641" t="s">
        <v>179</v>
      </c>
      <c r="D641" t="s">
        <v>721</v>
      </c>
      <c r="E641">
        <f t="shared" si="21"/>
        <v>26</v>
      </c>
      <c r="F641" t="s">
        <v>1955</v>
      </c>
      <c r="G641">
        <v>27</v>
      </c>
      <c r="H641">
        <v>0.33</v>
      </c>
      <c r="K641">
        <v>1996</v>
      </c>
      <c r="M641" t="s">
        <v>5184</v>
      </c>
      <c r="N641" t="s">
        <v>5185</v>
      </c>
    </row>
    <row r="642" spans="1:14">
      <c r="A642" t="str">
        <f t="shared" si="20"/>
        <v>PD energy GmbH</v>
      </c>
      <c r="B642" t="s">
        <v>223</v>
      </c>
      <c r="C642" t="s">
        <v>179</v>
      </c>
      <c r="D642" t="s">
        <v>721</v>
      </c>
      <c r="E642">
        <f t="shared" si="21"/>
        <v>12</v>
      </c>
      <c r="F642" t="s">
        <v>5188</v>
      </c>
      <c r="G642">
        <v>9.9</v>
      </c>
      <c r="H642">
        <v>0.33</v>
      </c>
      <c r="K642">
        <v>2010</v>
      </c>
      <c r="M642" t="s">
        <v>5188</v>
      </c>
    </row>
    <row r="643" spans="1:14">
      <c r="A643" t="str">
        <f t="shared" si="20"/>
        <v>Restmüllheizkraftwerk Böblingen Müllverbrennung</v>
      </c>
      <c r="B643" t="s">
        <v>223</v>
      </c>
      <c r="C643" t="s">
        <v>179</v>
      </c>
      <c r="D643" t="s">
        <v>721</v>
      </c>
      <c r="E643">
        <f t="shared" si="21"/>
        <v>23</v>
      </c>
      <c r="F643" t="s">
        <v>5195</v>
      </c>
      <c r="G643">
        <v>9.5</v>
      </c>
      <c r="H643">
        <v>0.33</v>
      </c>
      <c r="K643">
        <v>1999</v>
      </c>
      <c r="M643" t="s">
        <v>5193</v>
      </c>
      <c r="N643" t="s">
        <v>5194</v>
      </c>
    </row>
    <row r="644" spans="1:14">
      <c r="A644" t="str">
        <f t="shared" si="20"/>
        <v>MHKW MHKW</v>
      </c>
      <c r="B644" t="s">
        <v>223</v>
      </c>
      <c r="C644" t="s">
        <v>179</v>
      </c>
      <c r="D644" t="s">
        <v>721</v>
      </c>
      <c r="E644">
        <f t="shared" si="21"/>
        <v>10</v>
      </c>
      <c r="F644" t="s">
        <v>5051</v>
      </c>
      <c r="G644">
        <v>44</v>
      </c>
      <c r="H644">
        <v>0.33</v>
      </c>
      <c r="K644">
        <v>2012</v>
      </c>
      <c r="M644" t="s">
        <v>5201</v>
      </c>
      <c r="N644" t="s">
        <v>5201</v>
      </c>
    </row>
    <row r="645" spans="1:14">
      <c r="A645" t="str">
        <f t="shared" si="20"/>
        <v>BEG</v>
      </c>
      <c r="B645" t="s">
        <v>223</v>
      </c>
      <c r="C645" t="s">
        <v>179</v>
      </c>
      <c r="D645" t="s">
        <v>721</v>
      </c>
      <c r="E645">
        <f t="shared" si="21"/>
        <v>45</v>
      </c>
      <c r="F645" t="s">
        <v>5207</v>
      </c>
      <c r="G645">
        <v>14</v>
      </c>
      <c r="H645">
        <v>0.33</v>
      </c>
      <c r="K645">
        <v>1977</v>
      </c>
      <c r="M645" t="s">
        <v>5206</v>
      </c>
    </row>
    <row r="646" spans="1:14">
      <c r="A646" t="str">
        <f t="shared" si="20"/>
        <v>MHKW Burgkirchen</v>
      </c>
      <c r="B646" t="s">
        <v>223</v>
      </c>
      <c r="C646" t="s">
        <v>179</v>
      </c>
      <c r="D646" t="s">
        <v>721</v>
      </c>
      <c r="E646">
        <f t="shared" si="21"/>
        <v>28</v>
      </c>
      <c r="F646" t="s">
        <v>5215</v>
      </c>
      <c r="G646">
        <v>12.5</v>
      </c>
      <c r="H646">
        <v>0.33</v>
      </c>
      <c r="K646">
        <v>1994</v>
      </c>
      <c r="M646" t="s">
        <v>5214</v>
      </c>
    </row>
    <row r="647" spans="1:14">
      <c r="A647" t="str">
        <f t="shared" si="20"/>
        <v>TREA Breisgau</v>
      </c>
      <c r="B647" t="s">
        <v>223</v>
      </c>
      <c r="C647" t="s">
        <v>179</v>
      </c>
      <c r="D647" t="s">
        <v>721</v>
      </c>
      <c r="E647">
        <f t="shared" si="21"/>
        <v>17</v>
      </c>
      <c r="F647" t="s">
        <v>5221</v>
      </c>
      <c r="G647">
        <v>13.6</v>
      </c>
      <c r="H647">
        <v>0.33</v>
      </c>
      <c r="K647">
        <v>2005</v>
      </c>
      <c r="M647" t="s">
        <v>5220</v>
      </c>
    </row>
    <row r="648" spans="1:14">
      <c r="A648" t="str">
        <f t="shared" si="20"/>
        <v>EEW Göppingen Turb. Neu</v>
      </c>
      <c r="B648" t="s">
        <v>223</v>
      </c>
      <c r="C648" t="s">
        <v>179</v>
      </c>
      <c r="D648" t="s">
        <v>721</v>
      </c>
      <c r="E648">
        <f t="shared" si="21"/>
        <v>47</v>
      </c>
      <c r="F648" t="s">
        <v>5230</v>
      </c>
      <c r="G648">
        <v>11</v>
      </c>
      <c r="H648">
        <v>0.33</v>
      </c>
      <c r="K648">
        <v>1975</v>
      </c>
      <c r="M648" t="s">
        <v>5228</v>
      </c>
      <c r="N648" t="s">
        <v>5229</v>
      </c>
    </row>
    <row r="649" spans="1:14">
      <c r="A649" t="str">
        <f t="shared" si="20"/>
        <v>MVA Hamm</v>
      </c>
      <c r="B649" t="s">
        <v>223</v>
      </c>
      <c r="C649" t="s">
        <v>179</v>
      </c>
      <c r="D649" t="s">
        <v>721</v>
      </c>
      <c r="E649">
        <f t="shared" si="21"/>
        <v>36</v>
      </c>
      <c r="F649" t="s">
        <v>5237</v>
      </c>
      <c r="G649">
        <v>14.6</v>
      </c>
      <c r="H649">
        <v>0.33</v>
      </c>
      <c r="K649">
        <v>1986</v>
      </c>
      <c r="M649" t="s">
        <v>5236</v>
      </c>
    </row>
    <row r="650" spans="1:14">
      <c r="A650" t="str">
        <f t="shared" si="20"/>
        <v>RZR Herten I RZR I</v>
      </c>
      <c r="B650" t="s">
        <v>223</v>
      </c>
      <c r="C650" t="s">
        <v>179</v>
      </c>
      <c r="D650" t="s">
        <v>721</v>
      </c>
      <c r="E650">
        <f t="shared" si="21"/>
        <v>40</v>
      </c>
      <c r="F650" t="s">
        <v>5245</v>
      </c>
      <c r="G650">
        <v>15.5</v>
      </c>
      <c r="H650">
        <v>0.33</v>
      </c>
      <c r="K650">
        <v>1982</v>
      </c>
      <c r="M650" t="s">
        <v>5243</v>
      </c>
      <c r="N650" t="s">
        <v>5244</v>
      </c>
    </row>
    <row r="651" spans="1:14">
      <c r="A651" t="str">
        <f t="shared" si="20"/>
        <v>RZR Herten II RZR II</v>
      </c>
      <c r="B651" t="s">
        <v>223</v>
      </c>
      <c r="C651" t="s">
        <v>179</v>
      </c>
      <c r="D651" t="s">
        <v>721</v>
      </c>
      <c r="E651">
        <f t="shared" si="21"/>
        <v>13</v>
      </c>
      <c r="F651" t="s">
        <v>5245</v>
      </c>
      <c r="G651">
        <v>11.7</v>
      </c>
      <c r="H651">
        <v>0.33</v>
      </c>
      <c r="K651">
        <v>2009</v>
      </c>
      <c r="M651" t="s">
        <v>5253</v>
      </c>
      <c r="N651" t="s">
        <v>5254</v>
      </c>
    </row>
    <row r="652" spans="1:14">
      <c r="A652" t="str">
        <f t="shared" si="20"/>
        <v>MVA Ingolstadt Müllheizkraftwerk (MHKW)</v>
      </c>
      <c r="B652" t="s">
        <v>223</v>
      </c>
      <c r="C652" t="s">
        <v>179</v>
      </c>
      <c r="D652" t="s">
        <v>721</v>
      </c>
      <c r="E652">
        <f t="shared" si="21"/>
        <v>38</v>
      </c>
      <c r="F652" t="s">
        <v>5261</v>
      </c>
      <c r="G652">
        <v>25.5</v>
      </c>
      <c r="H652">
        <v>0.33</v>
      </c>
      <c r="K652">
        <v>1984</v>
      </c>
      <c r="M652" t="s">
        <v>5259</v>
      </c>
      <c r="N652" t="s">
        <v>5260</v>
      </c>
    </row>
    <row r="653" spans="1:14">
      <c r="A653" t="str">
        <f t="shared" si="20"/>
        <v>Abfallentsorgungszentrum Asdonkshof MVA</v>
      </c>
      <c r="B653" t="s">
        <v>223</v>
      </c>
      <c r="C653" t="s">
        <v>179</v>
      </c>
      <c r="D653" t="s">
        <v>721</v>
      </c>
      <c r="E653">
        <f t="shared" si="21"/>
        <v>25</v>
      </c>
      <c r="F653" t="s">
        <v>4770</v>
      </c>
      <c r="G653">
        <v>16</v>
      </c>
      <c r="H653">
        <v>0.33</v>
      </c>
      <c r="K653">
        <v>1997</v>
      </c>
      <c r="M653" t="s">
        <v>4768</v>
      </c>
      <c r="N653" t="s">
        <v>5185</v>
      </c>
    </row>
    <row r="654" spans="1:14">
      <c r="A654" t="str">
        <f t="shared" si="20"/>
        <v>Müllheizkraftwerk</v>
      </c>
      <c r="B654" t="s">
        <v>223</v>
      </c>
      <c r="C654" t="s">
        <v>179</v>
      </c>
      <c r="D654" t="s">
        <v>721</v>
      </c>
      <c r="E654">
        <f t="shared" si="21"/>
        <v>37</v>
      </c>
      <c r="F654" t="s">
        <v>5270</v>
      </c>
      <c r="G654">
        <v>14.7</v>
      </c>
      <c r="H654">
        <v>0.33</v>
      </c>
      <c r="K654">
        <v>1985</v>
      </c>
      <c r="M654" t="s">
        <v>5269</v>
      </c>
    </row>
    <row r="655" spans="1:14">
      <c r="A655" t="str">
        <f t="shared" si="20"/>
        <v>RMVA Köln RMVA Köln</v>
      </c>
      <c r="B655" t="s">
        <v>223</v>
      </c>
      <c r="C655" t="s">
        <v>179</v>
      </c>
      <c r="D655" t="s">
        <v>721</v>
      </c>
      <c r="E655">
        <f t="shared" si="21"/>
        <v>24</v>
      </c>
      <c r="F655" t="s">
        <v>5276</v>
      </c>
      <c r="G655">
        <v>45.1</v>
      </c>
      <c r="H655">
        <v>0.33</v>
      </c>
      <c r="K655">
        <v>1998</v>
      </c>
      <c r="M655" t="s">
        <v>5275</v>
      </c>
      <c r="N655" t="s">
        <v>5275</v>
      </c>
    </row>
    <row r="656" spans="1:14">
      <c r="A656" t="str">
        <f t="shared" si="20"/>
        <v>MKVA Krefeld Turbine 3</v>
      </c>
      <c r="B656" t="s">
        <v>223</v>
      </c>
      <c r="C656" t="s">
        <v>179</v>
      </c>
      <c r="D656" t="s">
        <v>721</v>
      </c>
      <c r="E656">
        <f t="shared" si="21"/>
        <v>40</v>
      </c>
      <c r="F656" t="s">
        <v>5281</v>
      </c>
      <c r="G656">
        <v>13.5</v>
      </c>
      <c r="H656">
        <v>0.33</v>
      </c>
      <c r="K656">
        <v>1982</v>
      </c>
      <c r="M656" t="s">
        <v>5280</v>
      </c>
      <c r="N656" t="s">
        <v>5129</v>
      </c>
    </row>
    <row r="657" spans="1:14">
      <c r="A657" t="str">
        <f t="shared" si="20"/>
        <v>MKVA Krefeld Turbine 4</v>
      </c>
      <c r="B657" t="s">
        <v>223</v>
      </c>
      <c r="C657" t="s">
        <v>179</v>
      </c>
      <c r="D657" t="s">
        <v>721</v>
      </c>
      <c r="E657">
        <f t="shared" si="21"/>
        <v>20</v>
      </c>
      <c r="F657" t="s">
        <v>5281</v>
      </c>
      <c r="G657">
        <v>13.8</v>
      </c>
      <c r="H657">
        <v>0.33</v>
      </c>
      <c r="K657">
        <v>2002</v>
      </c>
      <c r="M657" t="s">
        <v>5280</v>
      </c>
      <c r="N657" t="s">
        <v>5286</v>
      </c>
    </row>
    <row r="658" spans="1:14">
      <c r="A658" t="str">
        <f t="shared" si="20"/>
        <v>MKVA Krefeld Turbine 2</v>
      </c>
      <c r="B658" t="s">
        <v>223</v>
      </c>
      <c r="C658" t="s">
        <v>179</v>
      </c>
      <c r="D658" t="s">
        <v>721</v>
      </c>
      <c r="E658">
        <f t="shared" si="21"/>
        <v>46</v>
      </c>
      <c r="F658" t="s">
        <v>5281</v>
      </c>
      <c r="G658">
        <v>1.5</v>
      </c>
      <c r="H658">
        <v>0.33</v>
      </c>
      <c r="K658">
        <v>1976</v>
      </c>
      <c r="M658" t="s">
        <v>5280</v>
      </c>
      <c r="N658" t="s">
        <v>5288</v>
      </c>
    </row>
    <row r="659" spans="1:14">
      <c r="A659" t="str">
        <f t="shared" si="20"/>
        <v>MKVA Krefeld Turbine 5</v>
      </c>
      <c r="B659" t="s">
        <v>223</v>
      </c>
      <c r="C659" t="s">
        <v>179</v>
      </c>
      <c r="D659" t="s">
        <v>721</v>
      </c>
      <c r="E659">
        <f t="shared" si="21"/>
        <v>25</v>
      </c>
      <c r="F659" t="s">
        <v>5281</v>
      </c>
      <c r="G659">
        <v>2.8</v>
      </c>
      <c r="H659">
        <v>0.33</v>
      </c>
      <c r="K659">
        <v>1997</v>
      </c>
      <c r="M659" t="s">
        <v>5280</v>
      </c>
      <c r="N659" t="s">
        <v>837</v>
      </c>
    </row>
    <row r="660" spans="1:14">
      <c r="A660" t="str">
        <f t="shared" si="20"/>
        <v>MKVA Krefeld Turbine 1</v>
      </c>
      <c r="B660" t="s">
        <v>223</v>
      </c>
      <c r="C660" t="s">
        <v>179</v>
      </c>
      <c r="D660" t="s">
        <v>721</v>
      </c>
      <c r="E660">
        <f t="shared" si="21"/>
        <v>46</v>
      </c>
      <c r="F660" t="s">
        <v>5281</v>
      </c>
      <c r="G660">
        <v>1.5</v>
      </c>
      <c r="H660">
        <v>0.33</v>
      </c>
      <c r="K660">
        <v>1976</v>
      </c>
      <c r="M660" t="s">
        <v>5280</v>
      </c>
      <c r="N660" t="s">
        <v>5291</v>
      </c>
    </row>
    <row r="661" spans="1:14">
      <c r="A661" t="str">
        <f t="shared" si="20"/>
        <v>Thermische Abfallbehandlung Lauta GmbH &amp; Co. oHG</v>
      </c>
      <c r="B661" t="s">
        <v>223</v>
      </c>
      <c r="C661" t="s">
        <v>179</v>
      </c>
      <c r="D661" t="s">
        <v>721</v>
      </c>
      <c r="E661">
        <f t="shared" si="21"/>
        <v>18</v>
      </c>
      <c r="F661" t="s">
        <v>1319</v>
      </c>
      <c r="G661">
        <v>15.7</v>
      </c>
      <c r="H661">
        <v>0.33</v>
      </c>
      <c r="K661">
        <v>2004</v>
      </c>
      <c r="M661" t="s">
        <v>5293</v>
      </c>
    </row>
    <row r="662" spans="1:14">
      <c r="A662" t="str">
        <f t="shared" si="20"/>
        <v>FHKW Ludwigshafen FHKW</v>
      </c>
      <c r="B662" t="s">
        <v>223</v>
      </c>
      <c r="C662" t="s">
        <v>179</v>
      </c>
      <c r="D662" t="s">
        <v>721</v>
      </c>
      <c r="E662">
        <f t="shared" si="21"/>
        <v>55</v>
      </c>
      <c r="F662" t="s">
        <v>5302</v>
      </c>
      <c r="G662">
        <v>28</v>
      </c>
      <c r="H662">
        <v>0.33</v>
      </c>
      <c r="K662">
        <v>1967</v>
      </c>
      <c r="M662" t="s">
        <v>5300</v>
      </c>
      <c r="N662" t="s">
        <v>5301</v>
      </c>
    </row>
    <row r="663" spans="1:14">
      <c r="A663" t="str">
        <f t="shared" si="20"/>
        <v xml:space="preserve">SITA Abfallverwertung GmbH </v>
      </c>
      <c r="B663" t="s">
        <v>223</v>
      </c>
      <c r="C663" t="s">
        <v>179</v>
      </c>
      <c r="D663" t="s">
        <v>721</v>
      </c>
      <c r="E663">
        <f t="shared" si="21"/>
        <v>17</v>
      </c>
      <c r="F663" t="s">
        <v>5310</v>
      </c>
      <c r="G663">
        <v>23</v>
      </c>
      <c r="H663">
        <v>0.33</v>
      </c>
      <c r="K663">
        <v>2005</v>
      </c>
      <c r="M663" t="s">
        <v>5309</v>
      </c>
    </row>
    <row r="664" spans="1:14">
      <c r="A664" t="str">
        <f t="shared" si="20"/>
        <v>MHKW Mainz</v>
      </c>
      <c r="B664" t="s">
        <v>223</v>
      </c>
      <c r="C664" t="s">
        <v>179</v>
      </c>
      <c r="D664" t="s">
        <v>721</v>
      </c>
      <c r="E664">
        <f t="shared" si="21"/>
        <v>13</v>
      </c>
      <c r="F664" t="s">
        <v>5318</v>
      </c>
      <c r="G664">
        <v>15.6</v>
      </c>
      <c r="H664">
        <v>0.33</v>
      </c>
      <c r="K664">
        <v>2009</v>
      </c>
      <c r="M664" t="s">
        <v>5317</v>
      </c>
    </row>
    <row r="665" spans="1:14">
      <c r="A665" t="str">
        <f t="shared" si="20"/>
        <v>Müllheizkraftwerk Offenbach</v>
      </c>
      <c r="B665" t="s">
        <v>223</v>
      </c>
      <c r="C665" t="s">
        <v>179</v>
      </c>
      <c r="D665" t="s">
        <v>721</v>
      </c>
      <c r="E665">
        <f t="shared" si="21"/>
        <v>50</v>
      </c>
      <c r="F665" t="s">
        <v>1577</v>
      </c>
      <c r="G665">
        <v>14.5</v>
      </c>
      <c r="H665">
        <v>0.33</v>
      </c>
      <c r="K665">
        <v>1972</v>
      </c>
      <c r="M665" t="s">
        <v>5324</v>
      </c>
    </row>
    <row r="666" spans="1:14">
      <c r="A666" t="str">
        <f t="shared" si="20"/>
        <v>MHKW Pirmasens</v>
      </c>
      <c r="B666" t="s">
        <v>223</v>
      </c>
      <c r="C666" t="s">
        <v>179</v>
      </c>
      <c r="D666" t="s">
        <v>721</v>
      </c>
      <c r="E666">
        <f t="shared" si="21"/>
        <v>23</v>
      </c>
      <c r="F666" t="s">
        <v>5221</v>
      </c>
      <c r="G666">
        <v>15</v>
      </c>
      <c r="H666">
        <v>0.33</v>
      </c>
      <c r="K666">
        <v>1999</v>
      </c>
      <c r="M666" t="s">
        <v>5329</v>
      </c>
    </row>
    <row r="667" spans="1:14">
      <c r="A667" t="str">
        <f t="shared" si="20"/>
        <v>ZWSF ZWSF</v>
      </c>
      <c r="B667" t="s">
        <v>223</v>
      </c>
      <c r="C667" t="s">
        <v>179</v>
      </c>
      <c r="D667" t="s">
        <v>721</v>
      </c>
      <c r="E667">
        <f t="shared" si="21"/>
        <v>18</v>
      </c>
      <c r="F667" t="s">
        <v>5337</v>
      </c>
      <c r="G667">
        <v>2.5</v>
      </c>
      <c r="H667">
        <v>0.33</v>
      </c>
      <c r="K667">
        <v>2004</v>
      </c>
      <c r="M667" t="s">
        <v>5336</v>
      </c>
      <c r="N667" t="s">
        <v>5336</v>
      </c>
    </row>
    <row r="668" spans="1:14">
      <c r="A668" t="str">
        <f t="shared" si="20"/>
        <v>EVE EVE</v>
      </c>
      <c r="B668" t="s">
        <v>223</v>
      </c>
      <c r="C668" t="s">
        <v>179</v>
      </c>
      <c r="D668" t="s">
        <v>721</v>
      </c>
      <c r="E668">
        <f t="shared" si="21"/>
        <v>13</v>
      </c>
      <c r="F668" t="s">
        <v>5337</v>
      </c>
      <c r="G668">
        <v>14.5</v>
      </c>
      <c r="H668">
        <v>0.33</v>
      </c>
      <c r="K668">
        <v>2009</v>
      </c>
      <c r="M668" t="s">
        <v>5344</v>
      </c>
      <c r="N668" t="s">
        <v>5344</v>
      </c>
    </row>
    <row r="669" spans="1:14">
      <c r="A669" t="str">
        <f t="shared" si="20"/>
        <v>EBS-HKW Rostock</v>
      </c>
      <c r="B669" t="s">
        <v>223</v>
      </c>
      <c r="C669" t="s">
        <v>179</v>
      </c>
      <c r="D669" t="s">
        <v>721</v>
      </c>
      <c r="E669">
        <f t="shared" si="21"/>
        <v>13</v>
      </c>
      <c r="F669" t="s">
        <v>5348</v>
      </c>
      <c r="G669">
        <v>17</v>
      </c>
      <c r="H669">
        <v>0.33</v>
      </c>
      <c r="K669">
        <v>2009</v>
      </c>
      <c r="M669" t="s">
        <v>5347</v>
      </c>
    </row>
    <row r="670" spans="1:14">
      <c r="A670" t="str">
        <f t="shared" si="20"/>
        <v>AVA Velsen</v>
      </c>
      <c r="B670" t="s">
        <v>223</v>
      </c>
      <c r="C670" t="s">
        <v>179</v>
      </c>
      <c r="D670" t="s">
        <v>721</v>
      </c>
      <c r="E670">
        <f t="shared" si="21"/>
        <v>25</v>
      </c>
      <c r="F670" t="s">
        <v>5353</v>
      </c>
      <c r="G670">
        <v>16</v>
      </c>
      <c r="H670">
        <v>0.33</v>
      </c>
      <c r="K670">
        <v>1997</v>
      </c>
      <c r="M670" t="s">
        <v>5352</v>
      </c>
    </row>
    <row r="671" spans="1:14">
      <c r="A671" t="str">
        <f t="shared" si="20"/>
        <v>Müllkraftwerk Schwandorf</v>
      </c>
      <c r="B671" t="s">
        <v>223</v>
      </c>
      <c r="C671" t="s">
        <v>179</v>
      </c>
      <c r="D671" t="s">
        <v>721</v>
      </c>
      <c r="E671">
        <f t="shared" si="21"/>
        <v>40</v>
      </c>
      <c r="F671" t="s">
        <v>5361</v>
      </c>
      <c r="G671">
        <v>54</v>
      </c>
      <c r="H671">
        <v>0.33</v>
      </c>
      <c r="K671">
        <v>1982</v>
      </c>
      <c r="M671" t="s">
        <v>5360</v>
      </c>
    </row>
    <row r="672" spans="1:14">
      <c r="A672" t="str">
        <f t="shared" si="20"/>
        <v>Kraftwerk Schwedt GmbH &amp; Co.KG</v>
      </c>
      <c r="B672" t="s">
        <v>223</v>
      </c>
      <c r="C672" t="s">
        <v>179</v>
      </c>
      <c r="D672" t="s">
        <v>721</v>
      </c>
      <c r="E672">
        <f t="shared" si="21"/>
        <v>11</v>
      </c>
      <c r="F672" t="s">
        <v>5369</v>
      </c>
      <c r="G672">
        <v>28.9</v>
      </c>
      <c r="H672">
        <v>0.33</v>
      </c>
      <c r="K672">
        <v>2011</v>
      </c>
      <c r="M672" t="s">
        <v>5368</v>
      </c>
    </row>
    <row r="673" spans="1:14">
      <c r="A673" t="str">
        <f t="shared" si="20"/>
        <v>REMONDIS Thermische Abfallverwertung GmbH</v>
      </c>
      <c r="B673" t="s">
        <v>223</v>
      </c>
      <c r="C673" t="s">
        <v>179</v>
      </c>
      <c r="D673" t="s">
        <v>721</v>
      </c>
      <c r="E673">
        <f t="shared" si="21"/>
        <v>14</v>
      </c>
      <c r="F673" t="s">
        <v>5372</v>
      </c>
      <c r="G673">
        <v>24</v>
      </c>
      <c r="H673">
        <v>0.33</v>
      </c>
      <c r="K673">
        <v>2008</v>
      </c>
      <c r="M673" t="s">
        <v>5372</v>
      </c>
    </row>
    <row r="674" spans="1:14">
      <c r="A674" t="str">
        <f t="shared" si="20"/>
        <v>Restabfallbehandlungsanlage 1</v>
      </c>
      <c r="B674" t="s">
        <v>223</v>
      </c>
      <c r="C674" t="s">
        <v>179</v>
      </c>
      <c r="D674" t="s">
        <v>721</v>
      </c>
      <c r="E674">
        <f t="shared" si="21"/>
        <v>15</v>
      </c>
      <c r="F674" t="s">
        <v>5377</v>
      </c>
      <c r="G674">
        <v>12.1</v>
      </c>
      <c r="H674">
        <v>0.33</v>
      </c>
      <c r="K674">
        <v>2007</v>
      </c>
      <c r="M674" t="s">
        <v>5376</v>
      </c>
      <c r="N674" t="s">
        <v>1683</v>
      </c>
    </row>
    <row r="675" spans="1:14">
      <c r="A675" t="str">
        <f t="shared" si="20"/>
        <v>AMK - Abfallentsorgungsgesellschaft des Märkischen Kreises mbH</v>
      </c>
      <c r="B675" t="s">
        <v>223</v>
      </c>
      <c r="C675" t="s">
        <v>179</v>
      </c>
      <c r="D675" t="s">
        <v>721</v>
      </c>
      <c r="E675">
        <f t="shared" si="21"/>
        <v>41</v>
      </c>
      <c r="F675" t="s">
        <v>5383</v>
      </c>
      <c r="G675">
        <v>12.61</v>
      </c>
      <c r="H675">
        <v>0.33</v>
      </c>
      <c r="K675">
        <v>1981</v>
      </c>
      <c r="M675" t="s">
        <v>5383</v>
      </c>
    </row>
    <row r="676" spans="1:14">
      <c r="A676" t="str">
        <f t="shared" si="20"/>
        <v>IHKW Andernach</v>
      </c>
      <c r="B676" t="s">
        <v>223</v>
      </c>
      <c r="C676" t="s">
        <v>179</v>
      </c>
      <c r="D676" t="s">
        <v>721</v>
      </c>
      <c r="E676">
        <f t="shared" si="21"/>
        <v>14</v>
      </c>
      <c r="F676" t="s">
        <v>5392</v>
      </c>
      <c r="G676">
        <v>12.5</v>
      </c>
      <c r="H676">
        <v>0.33</v>
      </c>
      <c r="K676">
        <v>2008</v>
      </c>
      <c r="M676" t="s">
        <v>5391</v>
      </c>
    </row>
    <row r="677" spans="1:14">
      <c r="A677" t="str">
        <f t="shared" si="20"/>
        <v>AVA GmbH AHKW</v>
      </c>
      <c r="B677" t="s">
        <v>223</v>
      </c>
      <c r="C677" t="s">
        <v>179</v>
      </c>
      <c r="D677" t="s">
        <v>721</v>
      </c>
      <c r="E677">
        <f t="shared" si="21"/>
        <v>28</v>
      </c>
      <c r="F677" t="s">
        <v>5401</v>
      </c>
      <c r="G677">
        <v>10</v>
      </c>
      <c r="H677">
        <v>0.33</v>
      </c>
      <c r="K677">
        <v>1994</v>
      </c>
      <c r="M677" t="s">
        <v>5399</v>
      </c>
      <c r="N677" t="s">
        <v>5400</v>
      </c>
    </row>
    <row r="678" spans="1:14">
      <c r="A678" t="str">
        <f t="shared" si="20"/>
        <v>Müllheizkraftwerk</v>
      </c>
      <c r="B678" t="s">
        <v>223</v>
      </c>
      <c r="C678" t="s">
        <v>179</v>
      </c>
      <c r="D678" t="s">
        <v>721</v>
      </c>
      <c r="E678">
        <f t="shared" si="21"/>
        <v>46</v>
      </c>
      <c r="F678" t="s">
        <v>5406</v>
      </c>
      <c r="G678">
        <v>30</v>
      </c>
      <c r="H678">
        <v>0.33</v>
      </c>
      <c r="K678">
        <v>1976</v>
      </c>
      <c r="M678" t="s">
        <v>5269</v>
      </c>
    </row>
    <row r="679" spans="1:14">
      <c r="A679" t="str">
        <f t="shared" si="20"/>
        <v>Steinbeis Energie</v>
      </c>
      <c r="B679" t="s">
        <v>223</v>
      </c>
      <c r="C679" t="s">
        <v>179</v>
      </c>
      <c r="D679" t="s">
        <v>721</v>
      </c>
      <c r="E679">
        <f t="shared" si="21"/>
        <v>12</v>
      </c>
      <c r="F679" t="s">
        <v>5412</v>
      </c>
      <c r="G679">
        <v>17</v>
      </c>
      <c r="H679">
        <v>0.33</v>
      </c>
      <c r="K679">
        <v>2010</v>
      </c>
      <c r="M679" t="s">
        <v>5411</v>
      </c>
    </row>
    <row r="680" spans="1:14">
      <c r="A680" t="str">
        <f t="shared" si="20"/>
        <v>AHKW Neunkirchen Linie 3 + 4</v>
      </c>
      <c r="B680" t="s">
        <v>223</v>
      </c>
      <c r="C680" t="s">
        <v>179</v>
      </c>
      <c r="D680" t="s">
        <v>721</v>
      </c>
      <c r="E680">
        <f t="shared" si="21"/>
        <v>45</v>
      </c>
      <c r="F680" t="s">
        <v>5221</v>
      </c>
      <c r="G680">
        <v>11.6</v>
      </c>
      <c r="H680">
        <v>0.33</v>
      </c>
      <c r="K680">
        <v>1977</v>
      </c>
      <c r="M680" t="s">
        <v>5419</v>
      </c>
      <c r="N680" t="s">
        <v>5420</v>
      </c>
    </row>
    <row r="681" spans="1:14">
      <c r="A681" t="str">
        <f t="shared" si="20"/>
        <v>Turbosatz 1</v>
      </c>
      <c r="B681" t="s">
        <v>223</v>
      </c>
      <c r="C681" t="s">
        <v>179</v>
      </c>
      <c r="D681" t="s">
        <v>721</v>
      </c>
      <c r="E681">
        <f t="shared" si="21"/>
        <v>38</v>
      </c>
      <c r="F681" t="s">
        <v>5429</v>
      </c>
      <c r="G681">
        <v>8.6999999999999993</v>
      </c>
      <c r="H681">
        <v>0.33</v>
      </c>
      <c r="K681">
        <v>1984</v>
      </c>
      <c r="M681" t="s">
        <v>5428</v>
      </c>
    </row>
    <row r="682" spans="1:14">
      <c r="A682" t="str">
        <f t="shared" si="20"/>
        <v>Turbosatz 2</v>
      </c>
      <c r="B682" t="s">
        <v>223</v>
      </c>
      <c r="C682" t="s">
        <v>179</v>
      </c>
      <c r="D682" t="s">
        <v>721</v>
      </c>
      <c r="E682">
        <f t="shared" si="21"/>
        <v>24</v>
      </c>
      <c r="F682" t="s">
        <v>5429</v>
      </c>
      <c r="G682">
        <v>12</v>
      </c>
      <c r="H682">
        <v>0.33</v>
      </c>
      <c r="K682">
        <v>1998</v>
      </c>
      <c r="M682" t="s">
        <v>5435</v>
      </c>
    </row>
    <row r="683" spans="1:14">
      <c r="A683" t="str">
        <f t="shared" si="20"/>
        <v>EBKW Knapsack</v>
      </c>
      <c r="B683" t="s">
        <v>223</v>
      </c>
      <c r="C683" t="s">
        <v>179</v>
      </c>
      <c r="D683" t="s">
        <v>721</v>
      </c>
      <c r="E683">
        <f t="shared" si="21"/>
        <v>13</v>
      </c>
      <c r="F683" t="s">
        <v>5439</v>
      </c>
      <c r="G683">
        <v>33.4</v>
      </c>
      <c r="H683">
        <v>0.33</v>
      </c>
      <c r="K683">
        <v>2009</v>
      </c>
      <c r="M683" t="s">
        <v>5438</v>
      </c>
    </row>
    <row r="684" spans="1:14">
      <c r="A684" t="str">
        <f t="shared" si="20"/>
        <v>Hamburger Rieger</v>
      </c>
      <c r="B684" t="s">
        <v>223</v>
      </c>
      <c r="C684" t="s">
        <v>179</v>
      </c>
      <c r="D684" t="s">
        <v>721</v>
      </c>
      <c r="E684">
        <f t="shared" si="21"/>
        <v>9</v>
      </c>
      <c r="F684" t="s">
        <v>5444</v>
      </c>
      <c r="G684">
        <v>18.7</v>
      </c>
      <c r="H684">
        <v>0.33</v>
      </c>
      <c r="K684">
        <v>2013</v>
      </c>
      <c r="M684" t="s">
        <v>5443</v>
      </c>
    </row>
    <row r="685" spans="1:14">
      <c r="A685" t="str">
        <f t="shared" si="20"/>
        <v>Biomasseheizkraftwerk Wiesbaden</v>
      </c>
      <c r="B685" t="s">
        <v>223</v>
      </c>
      <c r="C685" t="s">
        <v>179</v>
      </c>
      <c r="D685" t="s">
        <v>721</v>
      </c>
      <c r="E685">
        <f t="shared" si="21"/>
        <v>8</v>
      </c>
      <c r="F685" t="s">
        <v>5448</v>
      </c>
      <c r="G685">
        <v>10.5</v>
      </c>
      <c r="H685">
        <v>0.33</v>
      </c>
      <c r="K685">
        <v>2014</v>
      </c>
      <c r="M685" t="s">
        <v>5447</v>
      </c>
    </row>
    <row r="686" spans="1:14">
      <c r="A686" t="str">
        <f t="shared" ref="A686" si="22">IF(N686="",M686,_xlfn.CONCAT(M686," ",N686))</f>
        <v>AVG Köln Turbosatz 2</v>
      </c>
      <c r="B686" t="s">
        <v>223</v>
      </c>
      <c r="C686" t="s">
        <v>179</v>
      </c>
      <c r="D686" t="s">
        <v>721</v>
      </c>
      <c r="E686">
        <f t="shared" ref="E686" si="23">2022-MAX(K686,L686)</f>
        <v>5</v>
      </c>
      <c r="F686" t="s">
        <v>5276</v>
      </c>
      <c r="G686">
        <v>18</v>
      </c>
      <c r="H686">
        <v>0.33</v>
      </c>
      <c r="K686">
        <v>2017</v>
      </c>
      <c r="M686" t="s">
        <v>5454</v>
      </c>
      <c r="N686" t="s">
        <v>5435</v>
      </c>
    </row>
  </sheetData>
  <hyperlinks>
    <hyperlink ref="O1" r:id="rId1" xr:uid="{D7AB5E3E-CB57-4686-A757-5452C54B2DFE}"/>
  </hyperlinks>
  <pageMargins left="0.7" right="0.7" top="0.75" bottom="0.75" header="0.3" footer="0.3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07A6-EAF1-4C2A-8CA5-36F87B70878B}">
  <sheetPr>
    <tabColor theme="7" tint="0.79998168889431442"/>
  </sheetPr>
  <dimension ref="A1:H124"/>
  <sheetViews>
    <sheetView topLeftCell="A4" workbookViewId="0">
      <selection activeCell="A2" sqref="A2:H28"/>
    </sheetView>
  </sheetViews>
  <sheetFormatPr defaultRowHeight="15"/>
  <cols>
    <col min="1" max="1" width="31.85546875" customWidth="1"/>
    <col min="2" max="2" width="17.28515625" bestFit="1" customWidth="1"/>
    <col min="3" max="3" width="18" customWidth="1"/>
    <col min="6" max="6" width="28.5703125" customWidth="1"/>
  </cols>
  <sheetData>
    <row r="1" spans="1:8">
      <c r="A1" t="s">
        <v>0</v>
      </c>
      <c r="B1" t="s">
        <v>708</v>
      </c>
      <c r="C1" t="s">
        <v>251</v>
      </c>
      <c r="D1" t="s">
        <v>317</v>
      </c>
      <c r="E1" t="s">
        <v>318</v>
      </c>
      <c r="F1" t="s">
        <v>319</v>
      </c>
      <c r="G1" s="6" t="s">
        <v>729</v>
      </c>
      <c r="H1" t="s">
        <v>320</v>
      </c>
    </row>
    <row r="2" spans="1:8">
      <c r="A2" t="str">
        <f>Blad7!A3</f>
        <v>Albatros</v>
      </c>
      <c r="B2" s="41" t="s">
        <v>229</v>
      </c>
      <c r="C2" t="s">
        <v>198</v>
      </c>
      <c r="D2" t="s">
        <v>721</v>
      </c>
      <c r="E2">
        <f>2022-Blad7!E3</f>
        <v>3</v>
      </c>
      <c r="F2" t="str">
        <f>Blad7!J3</f>
        <v>EnBW, Enbridge</v>
      </c>
      <c r="G2">
        <f>Blad7!C3</f>
        <v>112</v>
      </c>
      <c r="H2">
        <v>1</v>
      </c>
    </row>
    <row r="3" spans="1:8">
      <c r="A3" t="str">
        <f>Blad7!A6</f>
        <v>Alpha Ventus</v>
      </c>
      <c r="B3" s="41" t="s">
        <v>229</v>
      </c>
      <c r="C3" t="s">
        <v>198</v>
      </c>
      <c r="D3" t="s">
        <v>721</v>
      </c>
      <c r="E3">
        <f>2022-Blad7!E6</f>
        <v>12</v>
      </c>
      <c r="F3" t="str">
        <f>Blad7!J6</f>
        <v>EWE 47.5%</v>
      </c>
      <c r="G3">
        <f>Blad7!C6</f>
        <v>60</v>
      </c>
      <c r="H3">
        <v>1</v>
      </c>
    </row>
    <row r="4" spans="1:8">
      <c r="A4" t="str">
        <f>Blad7!A9</f>
        <v>Amrumbank West</v>
      </c>
      <c r="B4" s="41" t="s">
        <v>229</v>
      </c>
      <c r="C4" t="s">
        <v>198</v>
      </c>
      <c r="D4" t="s">
        <v>721</v>
      </c>
      <c r="E4">
        <f>2022-Blad7!E9</f>
        <v>7</v>
      </c>
      <c r="F4" t="str">
        <f>Blad7!J9</f>
        <v>E.ON</v>
      </c>
      <c r="G4">
        <f>Blad7!C9</f>
        <v>302</v>
      </c>
      <c r="H4">
        <v>1</v>
      </c>
    </row>
    <row r="5" spans="1:8">
      <c r="A5" t="str">
        <f>Blad7!A12</f>
        <v>Arkona Wind Park</v>
      </c>
      <c r="B5" s="41" t="s">
        <v>229</v>
      </c>
      <c r="C5" t="s">
        <v>198</v>
      </c>
      <c r="D5" t="s">
        <v>721</v>
      </c>
      <c r="E5">
        <f>2022-Blad7!E12</f>
        <v>4</v>
      </c>
      <c r="F5" t="str">
        <f>Blad7!J12</f>
        <v>Energy Infrastructure Partners AG,[8] RWE, Equinor</v>
      </c>
      <c r="G5">
        <f>Blad7!C12</f>
        <v>385</v>
      </c>
      <c r="H5">
        <v>1</v>
      </c>
    </row>
    <row r="6" spans="1:8">
      <c r="A6" t="str">
        <f>Blad7!A15</f>
        <v>BARD Offshore 1</v>
      </c>
      <c r="B6" s="41" t="s">
        <v>229</v>
      </c>
      <c r="C6" t="s">
        <v>198</v>
      </c>
      <c r="D6" t="s">
        <v>721</v>
      </c>
      <c r="E6">
        <f>2022-Blad7!E15</f>
        <v>9</v>
      </c>
      <c r="F6" t="str">
        <f>Blad7!J15</f>
        <v>Ocean Breeze Energy</v>
      </c>
      <c r="G6">
        <f>Blad7!C15</f>
        <v>400</v>
      </c>
      <c r="H6">
        <v>1</v>
      </c>
    </row>
    <row r="7" spans="1:8">
      <c r="A7" t="str">
        <f>Blad7!A18</f>
        <v>Borkum Riffgrund I</v>
      </c>
      <c r="B7" s="41" t="s">
        <v>229</v>
      </c>
      <c r="C7" t="s">
        <v>198</v>
      </c>
      <c r="D7" t="s">
        <v>721</v>
      </c>
      <c r="E7">
        <f>2022-Blad7!E18</f>
        <v>7</v>
      </c>
      <c r="F7" t="str">
        <f>Blad7!J18</f>
        <v>Ørsted, Kirkbi, Oticon</v>
      </c>
      <c r="G7">
        <f>Blad7!C18</f>
        <v>312</v>
      </c>
      <c r="H7">
        <v>1</v>
      </c>
    </row>
    <row r="8" spans="1:8">
      <c r="A8" t="str">
        <f>Blad7!A21</f>
        <v>Borkum Riffgrund 2</v>
      </c>
      <c r="B8" s="41" t="s">
        <v>229</v>
      </c>
      <c r="C8" t="s">
        <v>198</v>
      </c>
      <c r="D8" t="s">
        <v>721</v>
      </c>
      <c r="E8">
        <f>2022-Blad7!E21</f>
        <v>3</v>
      </c>
      <c r="F8" t="str">
        <f>Blad7!J21</f>
        <v>Ørsted</v>
      </c>
      <c r="G8">
        <f>Blad7!C21</f>
        <v>450</v>
      </c>
      <c r="H8">
        <v>1</v>
      </c>
    </row>
    <row r="9" spans="1:8">
      <c r="A9" t="str">
        <f>Blad7!A24</f>
        <v>Breitling</v>
      </c>
      <c r="B9" s="41" t="s">
        <v>229</v>
      </c>
      <c r="C9" t="s">
        <v>198</v>
      </c>
      <c r="D9" t="s">
        <v>721</v>
      </c>
      <c r="E9">
        <f>2022-Blad7!E24</f>
        <v>16</v>
      </c>
      <c r="F9" t="str">
        <f>Blad7!J24</f>
        <v>Wind-Projekt GMBH</v>
      </c>
      <c r="G9">
        <f>Blad7!C24</f>
        <v>2.5</v>
      </c>
      <c r="H9">
        <v>1</v>
      </c>
    </row>
    <row r="10" spans="1:8">
      <c r="A10" t="str">
        <f>Blad7!A25</f>
        <v>Butendiek</v>
      </c>
      <c r="B10" s="41" t="s">
        <v>229</v>
      </c>
      <c r="C10" t="s">
        <v>198</v>
      </c>
      <c r="D10" t="s">
        <v>721</v>
      </c>
      <c r="E10">
        <f>2022-Blad7!E25</f>
        <v>7</v>
      </c>
      <c r="F10">
        <f>Blad7!J25</f>
        <v>0</v>
      </c>
      <c r="G10">
        <f>Blad7!C25</f>
        <v>288</v>
      </c>
      <c r="H10">
        <v>1</v>
      </c>
    </row>
    <row r="11" spans="1:8">
      <c r="A11" t="str">
        <f>Blad7!A26</f>
        <v>DanTysk</v>
      </c>
      <c r="B11" s="41" t="s">
        <v>229</v>
      </c>
      <c r="C11" t="s">
        <v>198</v>
      </c>
      <c r="D11" t="s">
        <v>721</v>
      </c>
      <c r="E11">
        <f>2022-Blad7!E26</f>
        <v>7</v>
      </c>
      <c r="F11" t="str">
        <f>Blad7!J26</f>
        <v>Vattenfall</v>
      </c>
      <c r="G11">
        <f>Blad7!C26</f>
        <v>288</v>
      </c>
      <c r="H11">
        <v>1</v>
      </c>
    </row>
    <row r="12" spans="1:8">
      <c r="A12" t="str">
        <f>Blad7!A29</f>
        <v>Ems Emden</v>
      </c>
      <c r="B12" s="41" t="s">
        <v>229</v>
      </c>
      <c r="C12" t="s">
        <v>198</v>
      </c>
      <c r="D12" t="s">
        <v>721</v>
      </c>
      <c r="E12">
        <f>2022-Blad7!E29</f>
        <v>18</v>
      </c>
      <c r="F12">
        <f>Blad7!J29</f>
        <v>0</v>
      </c>
      <c r="G12">
        <f>Blad7!C29</f>
        <v>4.5</v>
      </c>
      <c r="H12">
        <v>1</v>
      </c>
    </row>
    <row r="13" spans="1:8">
      <c r="A13" t="str">
        <f>Blad7!A30</f>
        <v>Baltic 1</v>
      </c>
      <c r="B13" s="41" t="s">
        <v>229</v>
      </c>
      <c r="C13" t="s">
        <v>198</v>
      </c>
      <c r="D13" t="s">
        <v>721</v>
      </c>
      <c r="E13">
        <f>2022-Blad7!E30</f>
        <v>11</v>
      </c>
      <c r="F13" t="str">
        <f>Blad7!J30</f>
        <v>EnBW</v>
      </c>
      <c r="G13">
        <f>Blad7!C30</f>
        <v>48.3</v>
      </c>
      <c r="H13">
        <v>1</v>
      </c>
    </row>
    <row r="14" spans="1:8">
      <c r="A14" t="str">
        <f>Blad7!A31</f>
        <v>EnBW Baltic 2</v>
      </c>
      <c r="B14" s="41" t="s">
        <v>229</v>
      </c>
      <c r="C14" t="s">
        <v>198</v>
      </c>
      <c r="D14" t="s">
        <v>721</v>
      </c>
      <c r="E14">
        <f>2022-Blad7!E31</f>
        <v>7</v>
      </c>
      <c r="F14" t="str">
        <f>Blad7!J31</f>
        <v>EnBW</v>
      </c>
      <c r="G14">
        <f>Blad7!C31</f>
        <v>288</v>
      </c>
      <c r="H14">
        <v>1</v>
      </c>
    </row>
    <row r="15" spans="1:8">
      <c r="A15" t="str">
        <f>Blad7!A32</f>
        <v>Global Tech I [de]</v>
      </c>
      <c r="B15" s="41" t="s">
        <v>229</v>
      </c>
      <c r="C15" t="s">
        <v>198</v>
      </c>
      <c r="D15" t="s">
        <v>721</v>
      </c>
      <c r="E15">
        <f>2022-Blad7!E32</f>
        <v>7</v>
      </c>
      <c r="F15">
        <f>Blad7!J32</f>
        <v>0</v>
      </c>
      <c r="G15">
        <f>Blad7!C32</f>
        <v>400</v>
      </c>
      <c r="H15">
        <v>1</v>
      </c>
    </row>
    <row r="16" spans="1:8">
      <c r="A16" t="str">
        <f>Blad7!A33</f>
        <v>Gode Wind 1 &amp; 2</v>
      </c>
      <c r="B16" s="41" t="s">
        <v>229</v>
      </c>
      <c r="C16" t="s">
        <v>198</v>
      </c>
      <c r="D16" t="s">
        <v>721</v>
      </c>
      <c r="E16">
        <f>2022-Blad7!E33</f>
        <v>6</v>
      </c>
      <c r="F16" t="str">
        <f>Blad7!J33</f>
        <v>Ørsted</v>
      </c>
      <c r="G16">
        <f>Blad7!C33</f>
        <v>582</v>
      </c>
      <c r="H16">
        <v>1</v>
      </c>
    </row>
    <row r="17" spans="1:8">
      <c r="A17" t="str">
        <f>Blad7!A36</f>
        <v>Hohe See</v>
      </c>
      <c r="B17" s="41" t="s">
        <v>229</v>
      </c>
      <c r="C17" t="s">
        <v>198</v>
      </c>
      <c r="D17" t="s">
        <v>721</v>
      </c>
      <c r="E17">
        <f>2022-Blad7!E36</f>
        <v>3</v>
      </c>
      <c r="F17" t="str">
        <f>Blad7!J36</f>
        <v>EnBW, Enbridge</v>
      </c>
      <c r="G17">
        <f>Blad7!C36</f>
        <v>497</v>
      </c>
      <c r="H17">
        <v>1</v>
      </c>
    </row>
    <row r="18" spans="1:8">
      <c r="A18" t="str">
        <f>Blad7!A37</f>
        <v>Hooksiel</v>
      </c>
      <c r="B18" s="41" t="s">
        <v>229</v>
      </c>
      <c r="C18" t="s">
        <v>198</v>
      </c>
      <c r="D18" t="s">
        <v>721</v>
      </c>
      <c r="E18">
        <f>2022-Blad7!E37</f>
        <v>14</v>
      </c>
      <c r="F18">
        <f>Blad7!J37</f>
        <v>0</v>
      </c>
      <c r="G18">
        <f>Blad7!C37</f>
        <v>5</v>
      </c>
      <c r="H18">
        <v>1</v>
      </c>
    </row>
    <row r="19" spans="1:8">
      <c r="A19" t="str">
        <f>Blad7!A38</f>
        <v>Meerwind Süd/Ost</v>
      </c>
      <c r="B19" s="41" t="s">
        <v>229</v>
      </c>
      <c r="C19" t="s">
        <v>198</v>
      </c>
      <c r="D19" t="s">
        <v>721</v>
      </c>
      <c r="E19">
        <f>2022-Blad7!E38</f>
        <v>8</v>
      </c>
      <c r="F19" t="str">
        <f>Blad7!J38</f>
        <v>WindMW GmbH.</v>
      </c>
      <c r="G19">
        <f>Blad7!C38</f>
        <v>288</v>
      </c>
      <c r="H19">
        <v>1</v>
      </c>
    </row>
    <row r="20" spans="1:8">
      <c r="A20" t="str">
        <f>Blad7!A39</f>
        <v>Merkur</v>
      </c>
      <c r="B20" s="41" t="s">
        <v>229</v>
      </c>
      <c r="C20" t="s">
        <v>198</v>
      </c>
      <c r="D20" t="s">
        <v>721</v>
      </c>
      <c r="E20">
        <f>2022-Blad7!E39</f>
        <v>3</v>
      </c>
      <c r="F20" t="str">
        <f>Blad7!J39</f>
        <v>TRIG /APG</v>
      </c>
      <c r="G20">
        <f>Blad7!C39</f>
        <v>396</v>
      </c>
      <c r="H20">
        <v>1</v>
      </c>
    </row>
    <row r="21" spans="1:8">
      <c r="A21" t="str">
        <f>Blad7!A42</f>
        <v>Nordsee One</v>
      </c>
      <c r="B21" s="41" t="s">
        <v>229</v>
      </c>
      <c r="C21" t="s">
        <v>198</v>
      </c>
      <c r="D21" t="s">
        <v>721</v>
      </c>
      <c r="E21">
        <f>2022-Blad7!E42</f>
        <v>5</v>
      </c>
      <c r="F21" t="str">
        <f>Blad7!J42</f>
        <v>Northland Power, Innogy</v>
      </c>
      <c r="G21">
        <f>Blad7!C42</f>
        <v>332</v>
      </c>
      <c r="H21">
        <v>1</v>
      </c>
    </row>
    <row r="22" spans="1:8">
      <c r="A22" t="str">
        <f>Blad7!A43</f>
        <v>Nordsee Ost</v>
      </c>
      <c r="B22" s="41" t="s">
        <v>229</v>
      </c>
      <c r="C22" t="s">
        <v>198</v>
      </c>
      <c r="D22" t="s">
        <v>721</v>
      </c>
      <c r="E22">
        <f>2022-Blad7!E43</f>
        <v>7</v>
      </c>
      <c r="F22" t="str">
        <f>Blad7!J43</f>
        <v>Innogy</v>
      </c>
      <c r="G22">
        <f>Blad7!C43</f>
        <v>295</v>
      </c>
      <c r="H22">
        <v>1</v>
      </c>
    </row>
    <row r="23" spans="1:8">
      <c r="A23" t="str">
        <f>Blad7!A44</f>
        <v>Riffgat</v>
      </c>
      <c r="B23" s="41" t="s">
        <v>229</v>
      </c>
      <c r="C23" t="s">
        <v>198</v>
      </c>
      <c r="D23" t="s">
        <v>721</v>
      </c>
      <c r="E23">
        <f>2022-Blad7!E44</f>
        <v>8</v>
      </c>
      <c r="F23" t="str">
        <f>Blad7!J44</f>
        <v>ENOVA, EWE</v>
      </c>
      <c r="G23">
        <f>Blad7!C44</f>
        <v>113</v>
      </c>
      <c r="H23">
        <v>1</v>
      </c>
    </row>
    <row r="24" spans="1:8">
      <c r="A24" t="str">
        <f>Blad7!A45</f>
        <v>Sandbank</v>
      </c>
      <c r="B24" s="41" t="s">
        <v>229</v>
      </c>
      <c r="C24" t="s">
        <v>198</v>
      </c>
      <c r="D24" t="s">
        <v>721</v>
      </c>
      <c r="E24">
        <f>2022-Blad7!E45</f>
        <v>5</v>
      </c>
      <c r="F24" t="str">
        <f>Blad7!J45</f>
        <v>Vattenfall</v>
      </c>
      <c r="G24">
        <f>Blad7!C45</f>
        <v>288</v>
      </c>
      <c r="H24">
        <v>1</v>
      </c>
    </row>
    <row r="25" spans="1:8">
      <c r="A25" t="str">
        <f>Blad7!A48</f>
        <v>Trianel Windpark Borkum (phase 1)</v>
      </c>
      <c r="B25" s="41" t="s">
        <v>229</v>
      </c>
      <c r="C25" t="s">
        <v>198</v>
      </c>
      <c r="D25" t="s">
        <v>721</v>
      </c>
      <c r="E25">
        <f>2022-Blad7!E48</f>
        <v>7</v>
      </c>
      <c r="F25" t="str">
        <f>Blad7!J48</f>
        <v>Trianel</v>
      </c>
      <c r="G25">
        <f>Blad7!C48</f>
        <v>200</v>
      </c>
      <c r="H25">
        <v>1</v>
      </c>
    </row>
    <row r="26" spans="1:8">
      <c r="A26" t="str">
        <f>Blad7!A49</f>
        <v>Veja Mate</v>
      </c>
      <c r="B26" s="41" t="s">
        <v>229</v>
      </c>
      <c r="C26" t="s">
        <v>198</v>
      </c>
      <c r="D26" t="s">
        <v>721</v>
      </c>
      <c r="E26">
        <f>2022-Blad7!E49</f>
        <v>5</v>
      </c>
      <c r="F26" t="str">
        <f>Blad7!J49</f>
        <v>Highland Group Holdings Ltd, Siemens Financial Services, Copenhagen Infrastructure Partners</v>
      </c>
      <c r="G26">
        <f>Blad7!C49</f>
        <v>402</v>
      </c>
      <c r="H26">
        <v>1</v>
      </c>
    </row>
    <row r="27" spans="1:8">
      <c r="A27" t="str">
        <f>Blad7!A50</f>
        <v>Wikinger</v>
      </c>
      <c r="B27" s="41" t="s">
        <v>229</v>
      </c>
      <c r="C27" t="s">
        <v>198</v>
      </c>
      <c r="D27" t="s">
        <v>721</v>
      </c>
      <c r="E27">
        <f>2022-Blad7!E50</f>
        <v>4</v>
      </c>
      <c r="F27" t="str">
        <f>Blad7!J50</f>
        <v>Iberdrola</v>
      </c>
      <c r="G27">
        <f>Blad7!C50</f>
        <v>350</v>
      </c>
      <c r="H27">
        <v>1</v>
      </c>
    </row>
    <row r="28" spans="1:8">
      <c r="A28" t="str">
        <f>Blad7!A51</f>
        <v>Trianel Windpark Borkum</v>
      </c>
      <c r="B28" s="41" t="s">
        <v>229</v>
      </c>
      <c r="C28" t="s">
        <v>198</v>
      </c>
      <c r="D28" t="s">
        <v>721</v>
      </c>
      <c r="E28">
        <f>2022-Blad7!E51</f>
        <v>2</v>
      </c>
      <c r="F28" t="str">
        <f>Blad7!J51</f>
        <v>Trianel</v>
      </c>
      <c r="G28">
        <f>Blad7!C51</f>
        <v>200</v>
      </c>
      <c r="H28">
        <v>1</v>
      </c>
    </row>
    <row r="29" spans="1:8">
      <c r="A29" t="str">
        <f>Blad7!N4</f>
        <v>Holtriem wind farm</v>
      </c>
      <c r="B29" s="41" t="s">
        <v>228</v>
      </c>
      <c r="C29" t="s">
        <v>199</v>
      </c>
      <c r="D29" t="s">
        <v>721</v>
      </c>
      <c r="E29">
        <v>4</v>
      </c>
      <c r="F29" t="str">
        <f>Blad7!V4</f>
        <v>WP Norderland &amp; Holtriemer Hammerich I</v>
      </c>
      <c r="G29">
        <f>Blad7!P4</f>
        <v>274.7</v>
      </c>
      <c r="H29">
        <v>1</v>
      </c>
    </row>
    <row r="30" spans="1:8" ht="15" customHeight="1">
      <c r="A30" t="str">
        <f>Blad7!N13</f>
        <v>Reußenköge community wind farm</v>
      </c>
      <c r="B30" s="41" t="s">
        <v>228</v>
      </c>
      <c r="C30" t="s">
        <v>199</v>
      </c>
      <c r="D30" t="s">
        <v>721</v>
      </c>
      <c r="E30">
        <v>2</v>
      </c>
      <c r="F30" t="str">
        <f>Blad7!V13</f>
        <v>WP Reußenköge I – V, Dirkshof, Diverse</v>
      </c>
      <c r="G30">
        <f>Blad7!P13</f>
        <v>249.2</v>
      </c>
      <c r="H30">
        <v>1</v>
      </c>
    </row>
    <row r="31" spans="1:8" ht="15" customHeight="1">
      <c r="A31" t="str">
        <f>Blad7!N21</f>
        <v>RH 2 -Werder / Kessin / Altentreptow</v>
      </c>
      <c r="B31" s="41" t="s">
        <v>228</v>
      </c>
      <c r="C31" t="s">
        <v>199</v>
      </c>
      <c r="D31" t="s">
        <v>721</v>
      </c>
      <c r="E31">
        <v>6</v>
      </c>
      <c r="F31" t="str">
        <f>Blad7!V21</f>
        <v xml:space="preserve">WIND project </v>
      </c>
      <c r="G31">
        <f>Blad7!P21</f>
        <v>201.15</v>
      </c>
      <c r="H31">
        <v>1</v>
      </c>
    </row>
    <row r="32" spans="1:8">
      <c r="A32" t="str">
        <f>Blad7!N33</f>
        <v>Stoß-Teuchern wind farm</v>
      </c>
      <c r="B32" s="41" t="s">
        <v>228</v>
      </c>
      <c r="C32" t="s">
        <v>199</v>
      </c>
      <c r="D32" t="s">
        <v>721</v>
      </c>
      <c r="E32">
        <v>2</v>
      </c>
      <c r="F32" t="str">
        <f>Blad7!V33</f>
        <v>AEZ GmbH, Thüga , WP Prittitz</v>
      </c>
      <c r="G32">
        <f>Blad7!P33</f>
        <v>188.1</v>
      </c>
      <c r="H32">
        <v>1</v>
      </c>
    </row>
    <row r="33" spans="1:8">
      <c r="A33" t="str">
        <f>Blad7!N44</f>
        <v>Hüselitz wind farm [1]</v>
      </c>
      <c r="B33" s="41" t="s">
        <v>228</v>
      </c>
      <c r="C33" t="s">
        <v>199</v>
      </c>
      <c r="D33" t="s">
        <v>721</v>
      </c>
      <c r="E33">
        <v>6</v>
      </c>
      <c r="F33" t="str">
        <f>Blad7!V44</f>
        <v>CPC Germania GmbH &amp; Co. KG</v>
      </c>
      <c r="G33">
        <f>Blad7!P44</f>
        <v>151.30000000000001</v>
      </c>
      <c r="H33">
        <v>1</v>
      </c>
    </row>
    <row r="34" spans="1:8" ht="15" customHeight="1">
      <c r="A34" t="str">
        <f>Blad7!N47</f>
        <v>Wind field Wangenheim-Hochheim-Ballstädt-Westhausen</v>
      </c>
      <c r="B34" s="41" t="s">
        <v>228</v>
      </c>
      <c r="C34" t="s">
        <v>199</v>
      </c>
      <c r="D34" t="s">
        <v>721</v>
      </c>
      <c r="E34">
        <v>7</v>
      </c>
      <c r="F34" t="str">
        <f>Blad7!V47</f>
        <v>Boreas, Enercon Invest, GSW</v>
      </c>
      <c r="G34">
        <f>Blad7!P47</f>
        <v>130.1</v>
      </c>
      <c r="H34">
        <v>1</v>
      </c>
    </row>
    <row r="35" spans="1:8">
      <c r="A35" t="str">
        <f>Blad7!N54</f>
        <v xml:space="preserve">Windpark Esperstedt-Obhausen </v>
      </c>
      <c r="B35" s="41" t="s">
        <v>228</v>
      </c>
      <c r="C35" t="s">
        <v>199</v>
      </c>
      <c r="D35" t="s">
        <v>721</v>
      </c>
      <c r="E35">
        <v>9</v>
      </c>
      <c r="F35" t="str">
        <f>Blad7!V54</f>
        <v>HSE, MBBF, Global Wind Power, N-ERGIE</v>
      </c>
      <c r="G35">
        <f>Blad7!P54</f>
        <v>122.1</v>
      </c>
      <c r="H35">
        <v>1</v>
      </c>
    </row>
    <row r="36" spans="1:8">
      <c r="A36" t="str">
        <f>Blad7!N60</f>
        <v>Feldheim wind farm</v>
      </c>
      <c r="B36" s="41" t="s">
        <v>228</v>
      </c>
      <c r="C36" t="s">
        <v>199</v>
      </c>
      <c r="D36" t="s">
        <v>721</v>
      </c>
      <c r="E36">
        <v>3</v>
      </c>
      <c r="F36" t="str">
        <f>Blad7!V60</f>
        <v>Energy source</v>
      </c>
      <c r="G36">
        <f>Blad7!P60</f>
        <v>128.19999999999999</v>
      </c>
      <c r="H36">
        <v>1</v>
      </c>
    </row>
    <row r="37" spans="1:8">
      <c r="A37" t="str">
        <f>Blad7!N67</f>
        <v xml:space="preserve">Biere-Borne wind farm </v>
      </c>
      <c r="B37" s="41" t="s">
        <v>228</v>
      </c>
      <c r="C37" t="s">
        <v>199</v>
      </c>
      <c r="D37" t="s">
        <v>721</v>
      </c>
      <c r="E37">
        <v>6</v>
      </c>
      <c r="F37" t="str">
        <f>Blad7!V67</f>
        <v xml:space="preserve">mdp </v>
      </c>
      <c r="G37">
        <f>Blad7!P67</f>
        <v>114.45</v>
      </c>
      <c r="H37">
        <v>1</v>
      </c>
    </row>
    <row r="38" spans="1:8">
      <c r="A38" t="str">
        <f>Blad7!N77</f>
        <v xml:space="preserve">Heidehof wind farm </v>
      </c>
      <c r="B38" s="41" t="s">
        <v>228</v>
      </c>
      <c r="C38" t="s">
        <v>199</v>
      </c>
      <c r="D38" t="s">
        <v>721</v>
      </c>
      <c r="E38">
        <v>9</v>
      </c>
      <c r="F38" t="str">
        <f>Blad7!V77</f>
        <v>Energiequelle , LHI Leasing , Enercon Invest</v>
      </c>
      <c r="G38">
        <f>Blad7!P77</f>
        <v>98.8</v>
      </c>
      <c r="H38">
        <v>1</v>
      </c>
    </row>
    <row r="39" spans="1:8">
      <c r="A39" t="str">
        <f>Blad7!N79</f>
        <v>Klettwitz wind farm</v>
      </c>
      <c r="B39" s="41" t="s">
        <v>228</v>
      </c>
      <c r="C39" t="s">
        <v>199</v>
      </c>
      <c r="D39" t="s">
        <v>721</v>
      </c>
      <c r="E39">
        <v>7</v>
      </c>
      <c r="F39" t="str">
        <f>Blad7!V79</f>
        <v xml:space="preserve">Ventotec </v>
      </c>
      <c r="G39">
        <f>Blad7!P79</f>
        <v>93.1</v>
      </c>
      <c r="H39">
        <v>1</v>
      </c>
    </row>
    <row r="40" spans="1:8">
      <c r="A40" t="str">
        <f>Blad7!N82</f>
        <v>Druiberg wind farm</v>
      </c>
      <c r="B40" s="41" t="s">
        <v>228</v>
      </c>
      <c r="C40" t="s">
        <v>199</v>
      </c>
      <c r="D40" t="s">
        <v>721</v>
      </c>
      <c r="E40">
        <v>6</v>
      </c>
      <c r="F40" t="str">
        <f>Blad7!V82</f>
        <v xml:space="preserve">Druiberg energy park </v>
      </c>
      <c r="G40">
        <f>Blad7!P82</f>
        <v>92.4</v>
      </c>
      <c r="H40">
        <v>1</v>
      </c>
    </row>
    <row r="41" spans="1:8">
      <c r="A41" t="str">
        <f>Blad7!N91</f>
        <v xml:space="preserve">Saterland wind farm </v>
      </c>
      <c r="B41" s="41" t="s">
        <v>228</v>
      </c>
      <c r="C41" t="s">
        <v>199</v>
      </c>
      <c r="D41" t="s">
        <v>721</v>
      </c>
      <c r="E41">
        <v>9</v>
      </c>
      <c r="F41" t="str">
        <f>Blad7!V91</f>
        <v xml:space="preserve">Raiffeisen-WP Saterland, Windenergie Ostermoor, InnoVent, NewEn </v>
      </c>
      <c r="G41">
        <f>Blad7!P91</f>
        <v>86.5</v>
      </c>
      <c r="H41">
        <v>1</v>
      </c>
    </row>
    <row r="42" spans="1:8" ht="15" customHeight="1">
      <c r="A42" t="str">
        <f>Blad7!N94</f>
        <v xml:space="preserve">Bornstedt-Nordgermersleben-Rottmersleben-Schackensleben wind farm </v>
      </c>
      <c r="B42" s="41" t="s">
        <v>228</v>
      </c>
      <c r="C42" t="s">
        <v>199</v>
      </c>
      <c r="D42" t="s">
        <v>721</v>
      </c>
      <c r="E42">
        <v>16</v>
      </c>
      <c r="F42" t="str">
        <f>Blad7!V94</f>
        <v>Germania Windpark, Prokon , WindStrom</v>
      </c>
      <c r="G42">
        <f>Blad7!P94</f>
        <v>85.3</v>
      </c>
      <c r="H42">
        <v>1</v>
      </c>
    </row>
    <row r="43" spans="1:8">
      <c r="A43" t="str">
        <f>Blad7!N98</f>
        <v>Windpark Rastenberg-Olbersleben</v>
      </c>
      <c r="B43" s="41" t="s">
        <v>228</v>
      </c>
      <c r="C43" t="s">
        <v>199</v>
      </c>
      <c r="D43" t="s">
        <v>721</v>
      </c>
      <c r="E43">
        <v>8</v>
      </c>
      <c r="F43" t="str">
        <f>Blad7!V98</f>
        <v>WP Rastenberg, Boreas</v>
      </c>
      <c r="G43">
        <f>Blad7!P98</f>
        <v>82.65</v>
      </c>
      <c r="H43">
        <v>1</v>
      </c>
    </row>
    <row r="44" spans="1:8">
      <c r="A44" t="str">
        <f>Blad7!N104</f>
        <v xml:space="preserve">Beesenstedt-Rottelsdorf wind farm </v>
      </c>
      <c r="B44" s="41" t="s">
        <v>228</v>
      </c>
      <c r="C44" t="s">
        <v>199</v>
      </c>
      <c r="D44" t="s">
        <v>721</v>
      </c>
      <c r="E44">
        <v>7</v>
      </c>
      <c r="F44" t="str">
        <f>Blad7!V104</f>
        <v xml:space="preserve">Landgut Nuscheler, Ostwind </v>
      </c>
      <c r="G44">
        <f>Blad7!P104</f>
        <v>82.4</v>
      </c>
      <c r="H44">
        <v>1</v>
      </c>
    </row>
    <row r="45" spans="1:8">
      <c r="A45" t="str">
        <f>Blad7!N112</f>
        <v>Blauer Warthe wind farm [2]</v>
      </c>
      <c r="B45" s="41" t="s">
        <v>228</v>
      </c>
      <c r="C45" t="s">
        <v>199</v>
      </c>
      <c r="D45" t="s">
        <v>721</v>
      </c>
      <c r="E45">
        <v>8</v>
      </c>
      <c r="F45" t="str">
        <f>Blad7!V112</f>
        <v>Energy source , mdp, wpd</v>
      </c>
      <c r="G45">
        <f>Blad7!P112</f>
        <v>81.25</v>
      </c>
      <c r="H45">
        <v>1</v>
      </c>
    </row>
    <row r="46" spans="1:8">
      <c r="A46" t="str">
        <f>Blad7!N118</f>
        <v xml:space="preserve">Dorna-Kemberg-Schnellin wind farm </v>
      </c>
      <c r="B46" s="41" t="s">
        <v>228</v>
      </c>
      <c r="C46" t="s">
        <v>199</v>
      </c>
      <c r="D46" t="s">
        <v>721</v>
      </c>
      <c r="E46">
        <v>8</v>
      </c>
      <c r="F46" t="str">
        <f>Blad7!V118</f>
        <v>EnBW, E.ON Climate &amp; Renewables, WP Dorna</v>
      </c>
      <c r="G46">
        <f>Blad7!P118</f>
        <v>79.099999999999994</v>
      </c>
      <c r="H46">
        <v>1</v>
      </c>
    </row>
    <row r="47" spans="1:8">
      <c r="A47" t="str">
        <f>Blad7!N123</f>
        <v xml:space="preserve">Wiesmoor wind farm </v>
      </c>
      <c r="B47" s="41" t="s">
        <v>228</v>
      </c>
      <c r="C47" t="s">
        <v>199</v>
      </c>
      <c r="D47" t="s">
        <v>721</v>
      </c>
      <c r="E47">
        <v>12</v>
      </c>
      <c r="F47" t="str">
        <f>Blad7!V123</f>
        <v>Energy source</v>
      </c>
      <c r="G47">
        <f>Blad7!P123</f>
        <v>77.400000000000006</v>
      </c>
      <c r="H47">
        <v>1</v>
      </c>
    </row>
    <row r="48" spans="1:8">
      <c r="A48" t="str">
        <f>Blad7!N126</f>
        <v xml:space="preserve">Windfeld Sonnenberg </v>
      </c>
      <c r="B48" s="41" t="s">
        <v>228</v>
      </c>
      <c r="C48" t="s">
        <v>199</v>
      </c>
      <c r="D48" t="s">
        <v>721</v>
      </c>
      <c r="E48">
        <v>17</v>
      </c>
      <c r="F48" t="str">
        <f>Blad7!V126</f>
        <v>Enertrag that fixed</v>
      </c>
      <c r="G48">
        <f>Blad7!P126</f>
        <v>76.900000000000006</v>
      </c>
      <c r="H48">
        <v>1</v>
      </c>
    </row>
    <row r="49" spans="1:8">
      <c r="A49" t="str">
        <f>Blad7!N128</f>
        <v>Hunsrück wind farm Ellern</v>
      </c>
      <c r="B49" s="41" t="s">
        <v>228</v>
      </c>
      <c r="C49" t="s">
        <v>199</v>
      </c>
      <c r="D49" t="s">
        <v>721</v>
      </c>
      <c r="E49">
        <v>9</v>
      </c>
      <c r="F49" t="str">
        <f>Blad7!V128</f>
        <v>juwi Holding, Verbund AG</v>
      </c>
      <c r="G49">
        <f>Blad7!P128</f>
        <v>70.5</v>
      </c>
      <c r="H49">
        <v>1</v>
      </c>
    </row>
    <row r="50" spans="1:8">
      <c r="A50" t="str">
        <f>Blad7!N130</f>
        <v xml:space="preserve">Wind farm Haren </v>
      </c>
      <c r="B50" s="41" t="s">
        <v>228</v>
      </c>
      <c r="C50" t="s">
        <v>199</v>
      </c>
      <c r="D50" t="s">
        <v>721</v>
      </c>
      <c r="E50">
        <v>11</v>
      </c>
      <c r="F50" t="str">
        <f>Blad7!V130</f>
        <v xml:space="preserve">Agro &amp; WEA, Bürger-WP Haren, Boven Energie </v>
      </c>
      <c r="G50">
        <f>Blad7!P130</f>
        <v>70.099999999999994</v>
      </c>
      <c r="H50">
        <v>1</v>
      </c>
    </row>
    <row r="51" spans="1:8">
      <c r="A51" t="str">
        <f>Blad7!N134</f>
        <v>Wybelsumer Polder wind farm</v>
      </c>
      <c r="B51" s="41" t="s">
        <v>228</v>
      </c>
      <c r="C51" t="s">
        <v>199</v>
      </c>
      <c r="D51" t="s">
        <v>721</v>
      </c>
      <c r="E51">
        <v>12</v>
      </c>
      <c r="F51" t="str">
        <f>Blad7!V134</f>
        <v>Stadtwerke Emden , EWE AG</v>
      </c>
      <c r="G51">
        <f>Blad7!P134</f>
        <v>70</v>
      </c>
      <c r="H51">
        <v>1</v>
      </c>
    </row>
    <row r="52" spans="1:8">
      <c r="A52" t="str">
        <f>Blad7!N140</f>
        <v>Egeln-Nord wind farm</v>
      </c>
      <c r="B52" s="41" t="s">
        <v>228</v>
      </c>
      <c r="C52" t="s">
        <v>199</v>
      </c>
      <c r="D52" t="s">
        <v>721</v>
      </c>
      <c r="E52">
        <v>12</v>
      </c>
      <c r="F52" t="str">
        <f>Blad7!V140</f>
        <v>Volkswind , Prokon</v>
      </c>
      <c r="G52">
        <f>Blad7!P140</f>
        <v>69.7</v>
      </c>
      <c r="H52">
        <v>1</v>
      </c>
    </row>
    <row r="53" spans="1:8">
      <c r="A53" t="str">
        <f>Blad7!N146</f>
        <v>Ketzin wind farm</v>
      </c>
      <c r="B53" s="41" t="s">
        <v>228</v>
      </c>
      <c r="C53" t="s">
        <v>199</v>
      </c>
      <c r="D53" t="s">
        <v>721</v>
      </c>
      <c r="E53">
        <v>13</v>
      </c>
      <c r="F53" t="str">
        <f>Blad7!V146</f>
        <v>mdp, wpd, Planet Energy, Wenger-Rosenau, Ventotec</v>
      </c>
      <c r="G53">
        <f>Blad7!P146</f>
        <v>67.349999999999994</v>
      </c>
      <c r="H53">
        <v>1</v>
      </c>
    </row>
    <row r="54" spans="1:8">
      <c r="A54" t="str">
        <f>Blad7!N150</f>
        <v xml:space="preserve">Königshovener Höhe wind farm </v>
      </c>
      <c r="B54" s="41" t="s">
        <v>228</v>
      </c>
      <c r="C54" t="s">
        <v>199</v>
      </c>
      <c r="D54" t="s">
        <v>721</v>
      </c>
      <c r="E54">
        <v>8</v>
      </c>
      <c r="F54" t="str">
        <f>Blad7!V150</f>
        <v>RWE Innogy , BMR, City of Bedburg</v>
      </c>
      <c r="G54">
        <f>Blad7!P150</f>
        <v>67.2</v>
      </c>
      <c r="H54">
        <v>1</v>
      </c>
    </row>
    <row r="55" spans="1:8">
      <c r="A55" t="str">
        <f>Blad7!N151</f>
        <v xml:space="preserve">Randowhöhe wind field </v>
      </c>
      <c r="B55" s="41" t="s">
        <v>228</v>
      </c>
      <c r="C55" t="s">
        <v>199</v>
      </c>
      <c r="D55" t="s">
        <v>721</v>
      </c>
      <c r="E55">
        <v>18</v>
      </c>
      <c r="F55" t="str">
        <f>Blad7!V151</f>
        <v>Yield</v>
      </c>
      <c r="G55">
        <f>Blad7!P151</f>
        <v>67.2</v>
      </c>
      <c r="H55">
        <v>1</v>
      </c>
    </row>
    <row r="56" spans="1:8">
      <c r="A56" t="str">
        <f>Blad7!N155</f>
        <v xml:space="preserve">Hookstedt wind farm </v>
      </c>
      <c r="B56" s="41" t="s">
        <v>228</v>
      </c>
      <c r="C56" t="s">
        <v>199</v>
      </c>
      <c r="D56" t="s">
        <v>721</v>
      </c>
      <c r="E56">
        <v>11</v>
      </c>
      <c r="F56" t="str">
        <f>Blad7!V155</f>
        <v>Prokon , WindStrom</v>
      </c>
      <c r="G56">
        <f>Blad7!P155</f>
        <v>66.099999999999994</v>
      </c>
      <c r="H56">
        <v>1</v>
      </c>
    </row>
    <row r="57" spans="1:8">
      <c r="A57" t="str">
        <f>Blad7!N160</f>
        <v>Madfeld-Bleireinigung wind farm</v>
      </c>
      <c r="B57" s="41" t="s">
        <v>228</v>
      </c>
      <c r="C57" t="s">
        <v>199</v>
      </c>
      <c r="D57" t="s">
        <v>721</v>
      </c>
      <c r="E57">
        <v>5</v>
      </c>
      <c r="F57" t="str">
        <f>Blad7!V160</f>
        <v>Windfang</v>
      </c>
      <c r="G57">
        <f>Blad7!P160</f>
        <v>65.95</v>
      </c>
      <c r="H57">
        <v>1</v>
      </c>
    </row>
    <row r="58" spans="1:8">
      <c r="A58" t="str">
        <f>Blad7!N167</f>
        <v xml:space="preserve">Thurland wind farm </v>
      </c>
      <c r="B58" s="41" t="s">
        <v>228</v>
      </c>
      <c r="C58" t="s">
        <v>199</v>
      </c>
      <c r="D58" t="s">
        <v>721</v>
      </c>
      <c r="E58">
        <v>9</v>
      </c>
      <c r="F58" t="str">
        <f>Blad7!V167</f>
        <v>Enertrag, WSB, WP Thurland</v>
      </c>
      <c r="G58">
        <f>Blad7!P167</f>
        <v>62.7</v>
      </c>
      <c r="H58">
        <v>1</v>
      </c>
    </row>
    <row r="59" spans="1:8">
      <c r="A59" t="str">
        <f>Blad7!N172</f>
        <v xml:space="preserve">Jännersdorf wind farm </v>
      </c>
      <c r="B59" s="41" t="s">
        <v>228</v>
      </c>
      <c r="C59" t="s">
        <v>199</v>
      </c>
      <c r="D59" t="s">
        <v>721</v>
      </c>
      <c r="E59">
        <v>18</v>
      </c>
      <c r="F59" t="str">
        <f>Blad7!V172</f>
        <v xml:space="preserve">WKN Windkraft Nord </v>
      </c>
      <c r="G59">
        <f>Blad7!P172</f>
        <v>62</v>
      </c>
      <c r="H59">
        <v>1</v>
      </c>
    </row>
    <row r="60" spans="1:8">
      <c r="A60" t="str">
        <f>Blad7!N174</f>
        <v xml:space="preserve">Windpark Schinne-Grassau </v>
      </c>
      <c r="B60" s="41" t="s">
        <v>228</v>
      </c>
      <c r="C60" t="s">
        <v>199</v>
      </c>
      <c r="D60" t="s">
        <v>721</v>
      </c>
      <c r="E60">
        <v>8</v>
      </c>
      <c r="F60" t="str">
        <f>Blad7!V174</f>
        <v>Enercon Invest</v>
      </c>
      <c r="G60">
        <f>Blad7!P174</f>
        <v>62</v>
      </c>
      <c r="H60">
        <v>1</v>
      </c>
    </row>
    <row r="61" spans="1:8">
      <c r="A61" t="str">
        <f>Blad7!N177</f>
        <v xml:space="preserve">Wind field Rheinhessen-Pfalz </v>
      </c>
      <c r="B61" s="41" t="s">
        <v>228</v>
      </c>
      <c r="C61" t="s">
        <v>199</v>
      </c>
      <c r="D61" t="s">
        <v>721</v>
      </c>
      <c r="E61">
        <v>9</v>
      </c>
      <c r="F61" t="str">
        <f>Blad7!V177</f>
        <v>juwi , BVT</v>
      </c>
      <c r="G61">
        <f>Blad7!P177</f>
        <v>61</v>
      </c>
      <c r="H61">
        <v>1</v>
      </c>
    </row>
    <row r="62" spans="1:8">
      <c r="A62" t="str">
        <f>Blad7!N184</f>
        <v>Kirchberg im Faas wind farm</v>
      </c>
      <c r="B62" s="41" t="s">
        <v>228</v>
      </c>
      <c r="C62" t="s">
        <v>199</v>
      </c>
      <c r="D62" t="s">
        <v>721</v>
      </c>
      <c r="E62">
        <v>9</v>
      </c>
      <c r="F62" t="str">
        <f>Blad7!V184</f>
        <v>Cerventus</v>
      </c>
      <c r="G62">
        <f>Blad7!P184</f>
        <v>59.8</v>
      </c>
      <c r="H62">
        <v>1</v>
      </c>
    </row>
    <row r="63" spans="1:8">
      <c r="A63" t="str">
        <f>Blad7!N186</f>
        <v xml:space="preserve">Eckolstädt wind farm </v>
      </c>
      <c r="B63" s="41" t="s">
        <v>228</v>
      </c>
      <c r="C63" t="s">
        <v>199</v>
      </c>
      <c r="D63" t="s">
        <v>721</v>
      </c>
      <c r="E63">
        <v>9</v>
      </c>
      <c r="F63" t="str">
        <f>Blad7!V186</f>
        <v>EDF EN , Energroen, Energie in Bürgerhand Weimar</v>
      </c>
      <c r="G63">
        <f>Blad7!P186</f>
        <v>59.1</v>
      </c>
      <c r="H63">
        <v>1</v>
      </c>
    </row>
    <row r="64" spans="1:8" ht="15" customHeight="1">
      <c r="A64" t="str">
        <f>Blad7!N192</f>
        <v xml:space="preserve">Ausleben-Badeleben-Wormsdorf wind farm </v>
      </c>
      <c r="B64" s="41" t="s">
        <v>228</v>
      </c>
      <c r="C64" t="s">
        <v>199</v>
      </c>
      <c r="D64" t="s">
        <v>721</v>
      </c>
      <c r="E64">
        <v>9</v>
      </c>
      <c r="F64" t="str">
        <f>Blad7!V192</f>
        <v xml:space="preserve">mdp, wind7, WindStrom </v>
      </c>
      <c r="G64">
        <f>Blad7!P192</f>
        <v>58.8</v>
      </c>
      <c r="H64">
        <v>1</v>
      </c>
    </row>
    <row r="65" spans="1:8">
      <c r="A65" t="str">
        <f>Blad7!N196</f>
        <v>Büttstedt wind farm</v>
      </c>
      <c r="B65" s="41" t="s">
        <v>228</v>
      </c>
      <c r="C65" t="s">
        <v>199</v>
      </c>
      <c r="D65" t="s">
        <v>721</v>
      </c>
      <c r="E65">
        <v>8</v>
      </c>
      <c r="F65" t="str">
        <f>Blad7!V196</f>
        <v>GERES Group</v>
      </c>
      <c r="G65">
        <f>Blad7!P196</f>
        <v>58.1</v>
      </c>
      <c r="H65">
        <v>1</v>
      </c>
    </row>
    <row r="66" spans="1:8">
      <c r="A66" t="str">
        <f>Blad7!N200</f>
        <v xml:space="preserve">Light-Cloud Windpark </v>
      </c>
      <c r="B66" s="41" t="s">
        <v>228</v>
      </c>
      <c r="C66" t="s">
        <v>199</v>
      </c>
      <c r="D66" t="s">
        <v>721</v>
      </c>
      <c r="E66">
        <v>10</v>
      </c>
      <c r="F66" t="str">
        <f>Blad7!V200</f>
        <v>Ostwind, mdp, GGEW</v>
      </c>
      <c r="G66">
        <f>Blad7!P200</f>
        <v>58</v>
      </c>
      <c r="H66">
        <v>1</v>
      </c>
    </row>
    <row r="67" spans="1:8">
      <c r="A67" t="str">
        <f>Blad7!N205</f>
        <v>Fehmarn-Mitte wind farm</v>
      </c>
      <c r="B67" s="41" t="s">
        <v>228</v>
      </c>
      <c r="C67" t="s">
        <v>199</v>
      </c>
      <c r="D67" t="s">
        <v>721</v>
      </c>
      <c r="E67">
        <v>16</v>
      </c>
      <c r="F67" t="str">
        <f>Blad7!V205</f>
        <v xml:space="preserve">WP Fehmarn-Center </v>
      </c>
      <c r="G67">
        <f>Blad7!P205</f>
        <v>57.5</v>
      </c>
      <c r="H67">
        <v>1</v>
      </c>
    </row>
    <row r="68" spans="1:8">
      <c r="A68" t="str">
        <f>Blad7!N207</f>
        <v xml:space="preserve">Cottbuser Halde wind farm </v>
      </c>
      <c r="B68" s="41" t="s">
        <v>228</v>
      </c>
      <c r="C68" t="s">
        <v>199</v>
      </c>
      <c r="D68" t="s">
        <v>721</v>
      </c>
      <c r="E68">
        <v>13</v>
      </c>
      <c r="F68" t="str">
        <f>Blad7!V207</f>
        <v xml:space="preserve">east wind </v>
      </c>
      <c r="G68">
        <f>Blad7!P207</f>
        <v>56</v>
      </c>
      <c r="H68">
        <v>1</v>
      </c>
    </row>
    <row r="69" spans="1:8">
      <c r="A69" t="str">
        <f>Blad7!N209</f>
        <v xml:space="preserve">Gerbstedt-Ihlewitz wind farm </v>
      </c>
      <c r="B69" s="41" t="s">
        <v>228</v>
      </c>
      <c r="C69" t="s">
        <v>199</v>
      </c>
      <c r="D69" t="s">
        <v>721</v>
      </c>
      <c r="E69">
        <v>13</v>
      </c>
      <c r="F69" t="str">
        <f>Blad7!V209</f>
        <v>eno energy, wpd , Ostwind</v>
      </c>
      <c r="G69">
        <f>Blad7!P209</f>
        <v>55.8</v>
      </c>
      <c r="H69">
        <v>1</v>
      </c>
    </row>
    <row r="70" spans="1:8">
      <c r="A70" t="str">
        <f>Blad7!N215</f>
        <v xml:space="preserve">Alsleben wind farm </v>
      </c>
      <c r="B70" s="41" t="s">
        <v>228</v>
      </c>
      <c r="C70" t="s">
        <v>199</v>
      </c>
      <c r="D70" t="s">
        <v>721</v>
      </c>
      <c r="E70">
        <v>15</v>
      </c>
      <c r="F70" t="str">
        <f>Blad7!V215</f>
        <v>DEW21, Heliotec, eab</v>
      </c>
      <c r="G70">
        <f>Blad7!P215</f>
        <v>55.5</v>
      </c>
      <c r="H70">
        <v>1</v>
      </c>
    </row>
    <row r="71" spans="1:8">
      <c r="A71" t="str">
        <f>Blad7!N217</f>
        <v>Windpark Ihlow</v>
      </c>
      <c r="B71" s="41" t="s">
        <v>228</v>
      </c>
      <c r="C71" t="s">
        <v>199</v>
      </c>
      <c r="D71" t="s">
        <v>721</v>
      </c>
      <c r="E71">
        <v>12</v>
      </c>
      <c r="F71" t="str">
        <f>Blad7!V217</f>
        <v>WP Ihlow</v>
      </c>
      <c r="G71">
        <f>Blad7!P217</f>
        <v>55</v>
      </c>
      <c r="H71">
        <v>1</v>
      </c>
    </row>
    <row r="72" spans="1:8">
      <c r="A72" t="str">
        <f>Blad7!N219</f>
        <v>Wörrstadt wind farm</v>
      </c>
      <c r="B72" s="41" t="s">
        <v>228</v>
      </c>
      <c r="C72" t="s">
        <v>199</v>
      </c>
      <c r="D72" t="s">
        <v>721</v>
      </c>
      <c r="E72">
        <v>10</v>
      </c>
      <c r="F72" t="str">
        <f>Blad7!V219</f>
        <v>juwi Holding, ATS, EWR</v>
      </c>
      <c r="G72">
        <f>Blad7!P219</f>
        <v>55</v>
      </c>
      <c r="H72">
        <v>1</v>
      </c>
    </row>
    <row r="73" spans="1:8">
      <c r="A73" t="str">
        <f>Blad7!N223</f>
        <v xml:space="preserve">Harthäuser Wald wind farm </v>
      </c>
      <c r="B73" s="41" t="s">
        <v>228</v>
      </c>
      <c r="C73" t="s">
        <v>199</v>
      </c>
      <c r="D73" t="s">
        <v>721</v>
      </c>
      <c r="E73">
        <v>5</v>
      </c>
      <c r="F73" t="str">
        <f>Blad7!V223</f>
        <v xml:space="preserve">ZEAG, Citizen Energy Hardthausen </v>
      </c>
      <c r="G73">
        <f>Blad7!P223</f>
        <v>54.9</v>
      </c>
      <c r="H73">
        <v>1</v>
      </c>
    </row>
    <row r="74" spans="1:8">
      <c r="A74" t="str">
        <f>Blad7!N228</f>
        <v xml:space="preserve">Lettweiler Höhe wind farm </v>
      </c>
      <c r="B74" s="41" t="s">
        <v>228</v>
      </c>
      <c r="C74" t="s">
        <v>199</v>
      </c>
      <c r="D74" t="s">
        <v>721</v>
      </c>
      <c r="E74">
        <v>8</v>
      </c>
      <c r="F74" t="str">
        <f>Blad7!V228</f>
        <v>juwi</v>
      </c>
      <c r="G74">
        <f>Blad7!P228</f>
        <v>53.7</v>
      </c>
      <c r="H74">
        <v>1</v>
      </c>
    </row>
    <row r="75" spans="1:8">
      <c r="A75" t="str">
        <f>Blad7!N234</f>
        <v xml:space="preserve">Lauterstein wind farm </v>
      </c>
      <c r="B75" s="41" t="s">
        <v>228</v>
      </c>
      <c r="C75" t="s">
        <v>199</v>
      </c>
      <c r="D75" t="s">
        <v>721</v>
      </c>
      <c r="E75">
        <v>5</v>
      </c>
      <c r="F75" t="str">
        <f>Blad7!V234</f>
        <v>wpd</v>
      </c>
      <c r="G75">
        <f>Blad7!P234</f>
        <v>52.25</v>
      </c>
      <c r="H75">
        <v>1</v>
      </c>
    </row>
    <row r="76" spans="1:8">
      <c r="A76" t="str">
        <f>Blad7!N235</f>
        <v>Goldner Steinrück wind farm</v>
      </c>
      <c r="B76" s="41" t="s">
        <v>228</v>
      </c>
      <c r="C76" t="s">
        <v>199</v>
      </c>
      <c r="D76" t="s">
        <v>721</v>
      </c>
      <c r="E76">
        <v>9</v>
      </c>
      <c r="F76" t="str">
        <f>Blad7!V235</f>
        <v>hessenEnergie , Stadtwerke Ulrichstein, Bürgerwind Ulrichstein, Energiekontor , Cerventus , BMO Windenergie, juwi</v>
      </c>
      <c r="G76">
        <f>Blad7!P235</f>
        <v>51.9</v>
      </c>
      <c r="H76">
        <v>1</v>
      </c>
    </row>
    <row r="77" spans="1:8">
      <c r="A77" t="str">
        <f>Blad7!N243</f>
        <v xml:space="preserve">Windpark Borringhauser Moor </v>
      </c>
      <c r="B77" s="41" t="s">
        <v>228</v>
      </c>
      <c r="C77" t="s">
        <v>199</v>
      </c>
      <c r="D77" t="s">
        <v>721</v>
      </c>
      <c r="E77">
        <v>6</v>
      </c>
      <c r="F77">
        <f>Blad7!V243</f>
        <v>0</v>
      </c>
      <c r="G77">
        <f>Blad7!P243</f>
        <v>49.8</v>
      </c>
      <c r="H77">
        <v>1</v>
      </c>
    </row>
    <row r="78" spans="1:8">
      <c r="A78" t="str">
        <f>Blad7!N245</f>
        <v>Uckermark wind field</v>
      </c>
      <c r="B78" s="41" t="s">
        <v>228</v>
      </c>
      <c r="C78" t="s">
        <v>199</v>
      </c>
      <c r="D78" t="s">
        <v>721</v>
      </c>
      <c r="E78">
        <v>20</v>
      </c>
      <c r="F78" t="str">
        <f>Blad7!V245</f>
        <v>Yield</v>
      </c>
      <c r="G78">
        <f>Blad7!P245</f>
        <v>49.65</v>
      </c>
      <c r="H78">
        <v>1</v>
      </c>
    </row>
    <row r="79" spans="1:8" ht="15" customHeight="1">
      <c r="A79" t="str">
        <f>Blad7!N260</f>
        <v>Schleiden-Schöneseiffen wind farm</v>
      </c>
      <c r="B79" s="41" t="s">
        <v>228</v>
      </c>
      <c r="C79" t="s">
        <v>199</v>
      </c>
      <c r="D79" t="s">
        <v>721</v>
      </c>
      <c r="E79">
        <v>7</v>
      </c>
      <c r="F79" t="str">
        <f>Blad7!V260</f>
        <v>ABO Wind, GLS Bank , Mark-E</v>
      </c>
      <c r="G79">
        <f>Blad7!P260</f>
        <v>49.45</v>
      </c>
      <c r="H79">
        <v>1</v>
      </c>
    </row>
    <row r="80" spans="1:8">
      <c r="A80" t="str">
        <f>Blad7!N263</f>
        <v xml:space="preserve">Altenbruch wind farm </v>
      </c>
      <c r="B80" s="41" t="s">
        <v>228</v>
      </c>
      <c r="C80" t="s">
        <v>199</v>
      </c>
      <c r="D80" t="s">
        <v>721</v>
      </c>
      <c r="E80">
        <v>6</v>
      </c>
      <c r="F80" t="str">
        <f>Blad7!V263</f>
        <v>PNE Wind</v>
      </c>
      <c r="G80">
        <f>Blad7!P263</f>
        <v>49.2</v>
      </c>
      <c r="H80">
        <v>1</v>
      </c>
    </row>
    <row r="81" spans="1:8">
      <c r="A81" t="str">
        <f>Blad7!N267</f>
        <v xml:space="preserve">Heimersheim wind farm </v>
      </c>
      <c r="B81" s="41" t="s">
        <v>228</v>
      </c>
      <c r="C81" t="s">
        <v>199</v>
      </c>
      <c r="D81" t="s">
        <v>721</v>
      </c>
      <c r="E81">
        <v>6</v>
      </c>
      <c r="F81" t="str">
        <f>Blad7!V267</f>
        <v>juwi Holding, e-rp, Stadtwerke Mainz, GAIA</v>
      </c>
      <c r="G81">
        <f>Blad7!P267</f>
        <v>47.1</v>
      </c>
      <c r="H81">
        <v>1</v>
      </c>
    </row>
    <row r="82" spans="1:8">
      <c r="A82" t="str">
        <f>Blad7!N272</f>
        <v xml:space="preserve">Ahrenswohlde-Wohnste wind farm </v>
      </c>
      <c r="B82" s="41" t="s">
        <v>228</v>
      </c>
      <c r="C82" t="s">
        <v>199</v>
      </c>
      <c r="D82" t="s">
        <v>721</v>
      </c>
      <c r="E82">
        <v>10</v>
      </c>
      <c r="F82" t="str">
        <f>Blad7!V272</f>
        <v xml:space="preserve">AWOMO </v>
      </c>
      <c r="G82">
        <f>Blad7!P272</f>
        <v>46</v>
      </c>
      <c r="H82">
        <v>1</v>
      </c>
    </row>
    <row r="83" spans="1:8">
      <c r="A83" t="str">
        <f>Blad7!N276</f>
        <v xml:space="preserve">Holßel wind farm </v>
      </c>
      <c r="B83" s="41" t="s">
        <v>228</v>
      </c>
      <c r="C83" t="s">
        <v>199</v>
      </c>
      <c r="D83" t="s">
        <v>721</v>
      </c>
      <c r="E83">
        <v>10</v>
      </c>
      <c r="F83" t="str">
        <f>Blad7!V276</f>
        <v>Energy office</v>
      </c>
      <c r="G83">
        <f>Blad7!P276</f>
        <v>46</v>
      </c>
      <c r="H83">
        <v>1</v>
      </c>
    </row>
    <row r="84" spans="1:8">
      <c r="A84" t="str">
        <f>Blad7!N278</f>
        <v xml:space="preserve">Adorf wind farm </v>
      </c>
      <c r="B84" s="41" t="s">
        <v>228</v>
      </c>
      <c r="C84" t="s">
        <v>199</v>
      </c>
      <c r="D84" t="s">
        <v>721</v>
      </c>
      <c r="E84">
        <v>10</v>
      </c>
      <c r="F84" t="str">
        <f>Blad7!V278</f>
        <v xml:space="preserve">Hurricane Diemelsee </v>
      </c>
      <c r="G84">
        <f>Blad7!P278</f>
        <v>45.15</v>
      </c>
      <c r="H84">
        <v>1</v>
      </c>
    </row>
    <row r="85" spans="1:8">
      <c r="A85" t="str">
        <f>Blad7!N284</f>
        <v xml:space="preserve">Elster wind farm </v>
      </c>
      <c r="B85" s="41" t="s">
        <v>228</v>
      </c>
      <c r="C85" t="s">
        <v>199</v>
      </c>
      <c r="D85" t="s">
        <v>721</v>
      </c>
      <c r="E85">
        <v>10</v>
      </c>
      <c r="F85" t="str">
        <f>Blad7!V284</f>
        <v>wpd, WSB</v>
      </c>
      <c r="G85">
        <f>Blad7!P284</f>
        <v>44.9</v>
      </c>
      <c r="H85">
        <v>1</v>
      </c>
    </row>
    <row r="86" spans="1:8">
      <c r="A86" t="str">
        <f>Blad7!N287</f>
        <v xml:space="preserve">Windfeld Wolfsmoor </v>
      </c>
      <c r="B86" s="41" t="s">
        <v>228</v>
      </c>
      <c r="C86" t="s">
        <v>199</v>
      </c>
      <c r="D86" t="s">
        <v>721</v>
      </c>
      <c r="E86">
        <v>16</v>
      </c>
      <c r="F86" t="str">
        <f>Blad7!V287</f>
        <v>Yield</v>
      </c>
      <c r="G86">
        <f>Blad7!P287</f>
        <v>44</v>
      </c>
      <c r="H86">
        <v>1</v>
      </c>
    </row>
    <row r="87" spans="1:8">
      <c r="A87" t="str">
        <f>Blad7!N288</f>
        <v xml:space="preserve">Windpark Stegelitz-Ziepel </v>
      </c>
      <c r="B87" s="41" t="s">
        <v>228</v>
      </c>
      <c r="C87" t="s">
        <v>199</v>
      </c>
      <c r="D87" t="s">
        <v>721</v>
      </c>
      <c r="E87">
        <v>13</v>
      </c>
      <c r="F87" t="str">
        <f>Blad7!V288</f>
        <v>Boreas, Drewag , Germania Windpark, Lorica, WP Ziepel</v>
      </c>
      <c r="G87">
        <f>Blad7!P288</f>
        <v>43.6</v>
      </c>
      <c r="H87">
        <v>1</v>
      </c>
    </row>
    <row r="88" spans="1:8">
      <c r="A88" t="str">
        <f>Blad7!N291</f>
        <v>Windpark Ullersdorf</v>
      </c>
      <c r="B88" s="41" t="s">
        <v>228</v>
      </c>
      <c r="C88" t="s">
        <v>199</v>
      </c>
      <c r="D88" t="s">
        <v>721</v>
      </c>
      <c r="E88">
        <v>8</v>
      </c>
      <c r="F88" t="str">
        <f>Blad7!V291</f>
        <v>Flag</v>
      </c>
      <c r="G88">
        <f>Blad7!P291</f>
        <v>43.2</v>
      </c>
      <c r="H88">
        <v>1</v>
      </c>
    </row>
    <row r="89" spans="1:8">
      <c r="A89" t="str">
        <f>Blad7!N292</f>
        <v xml:space="preserve">Gau-Bickelheim wind farm </v>
      </c>
      <c r="B89" s="41" t="s">
        <v>228</v>
      </c>
      <c r="C89" t="s">
        <v>199</v>
      </c>
      <c r="D89" t="s">
        <v>721</v>
      </c>
      <c r="E89">
        <v>9</v>
      </c>
      <c r="F89" t="str">
        <f>Blad7!V292</f>
        <v>GAIA, juwi Holding, ATS</v>
      </c>
      <c r="G89">
        <f>Blad7!P292</f>
        <v>42.4</v>
      </c>
      <c r="H89">
        <v>1</v>
      </c>
    </row>
    <row r="90" spans="1:8">
      <c r="A90" t="str">
        <f>Blad7!N295</f>
        <v>Große Schanze wind farm</v>
      </c>
      <c r="B90" s="41" t="s">
        <v>228</v>
      </c>
      <c r="C90" t="s">
        <v>199</v>
      </c>
      <c r="D90" t="s">
        <v>721</v>
      </c>
      <c r="E90">
        <v>10</v>
      </c>
      <c r="F90" t="str">
        <f>Blad7!V295</f>
        <v xml:space="preserve">Saxovent Notus, Terrawatt Planning Company </v>
      </c>
      <c r="G90">
        <f>Blad7!P295</f>
        <v>42</v>
      </c>
      <c r="H90">
        <v>1</v>
      </c>
    </row>
    <row r="91" spans="1:8">
      <c r="A91" t="str">
        <f>Blad7!N296</f>
        <v xml:space="preserve">Löwenstedt public wind farm </v>
      </c>
      <c r="B91" s="41" t="s">
        <v>228</v>
      </c>
      <c r="C91" t="s">
        <v>199</v>
      </c>
      <c r="D91" t="s">
        <v>721</v>
      </c>
      <c r="E91">
        <v>7</v>
      </c>
      <c r="F91" t="str">
        <f>Blad7!V296</f>
        <v xml:space="preserve">Citizens WP Löwenstedt </v>
      </c>
      <c r="G91">
        <f>Blad7!P296</f>
        <v>41.8</v>
      </c>
      <c r="H91">
        <v>1</v>
      </c>
    </row>
    <row r="92" spans="1:8" ht="15" customHeight="1">
      <c r="A92" t="str">
        <f>Blad7!N299</f>
        <v>Feldatal wind farm [3] [4]</v>
      </c>
      <c r="B92" s="41" t="s">
        <v>228</v>
      </c>
      <c r="C92" t="s">
        <v>199</v>
      </c>
      <c r="D92" t="s">
        <v>721</v>
      </c>
      <c r="E92">
        <v>7</v>
      </c>
      <c r="F92" t="str">
        <f>Blad7!V299</f>
        <v xml:space="preserve">Renertec, Ohmwind </v>
      </c>
      <c r="G92">
        <f>Blad7!P299</f>
        <v>41.6</v>
      </c>
      <c r="H92">
        <v>1</v>
      </c>
    </row>
    <row r="93" spans="1:8">
      <c r="A93" t="str">
        <f>Blad7!N303</f>
        <v xml:space="preserve">Farnstädt wind farm </v>
      </c>
      <c r="B93" s="41" t="s">
        <v>228</v>
      </c>
      <c r="C93" t="s">
        <v>199</v>
      </c>
      <c r="D93" t="s">
        <v>721</v>
      </c>
      <c r="E93">
        <v>15</v>
      </c>
      <c r="F93" t="str">
        <f>Blad7!V303</f>
        <v xml:space="preserve">e3 GmbH </v>
      </c>
      <c r="G93">
        <f>Blad7!P303</f>
        <v>41</v>
      </c>
      <c r="H93">
        <v>1</v>
      </c>
    </row>
    <row r="94" spans="1:8">
      <c r="A94" t="str">
        <f>Blad7!N305</f>
        <v xml:space="preserve">Dörpen-Ost wind farm </v>
      </c>
      <c r="B94" s="41" t="s">
        <v>228</v>
      </c>
      <c r="C94" t="s">
        <v>199</v>
      </c>
      <c r="D94" t="s">
        <v>721</v>
      </c>
      <c r="E94">
        <v>11</v>
      </c>
      <c r="F94" t="str">
        <f>Blad7!V305</f>
        <v xml:space="preserve">WP northern Emsland </v>
      </c>
      <c r="G94">
        <f>Blad7!P305</f>
        <v>40.9</v>
      </c>
      <c r="H94">
        <v>1</v>
      </c>
    </row>
    <row r="95" spans="1:8">
      <c r="A95" t="str">
        <f>Blad7!N308</f>
        <v>Windpark Hermannsburg</v>
      </c>
      <c r="B95" s="41" t="s">
        <v>228</v>
      </c>
      <c r="C95" t="s">
        <v>199</v>
      </c>
      <c r="D95" t="s">
        <v>721</v>
      </c>
      <c r="E95">
        <v>15</v>
      </c>
      <c r="F95" t="str">
        <f>Blad7!V308</f>
        <v>EOS Holding , e3 GmbH, wpd</v>
      </c>
      <c r="G95">
        <f>Blad7!P308</f>
        <v>40.5</v>
      </c>
      <c r="H95">
        <v>1</v>
      </c>
    </row>
    <row r="96" spans="1:8">
      <c r="A96" t="str">
        <f>Blad7!N310</f>
        <v xml:space="preserve">Kyritz-Plänitz-Zernitz wind farm </v>
      </c>
      <c r="B96" s="41" t="s">
        <v>228</v>
      </c>
      <c r="C96" t="s">
        <v>199</v>
      </c>
      <c r="D96" t="s">
        <v>721</v>
      </c>
      <c r="E96">
        <v>13</v>
      </c>
      <c r="F96" t="str">
        <f>Blad7!V310</f>
        <v>wpd, Pommer&amp;Schwarz, Renerco</v>
      </c>
      <c r="G96">
        <f>Blad7!P310</f>
        <v>40.4</v>
      </c>
      <c r="H96">
        <v>1</v>
      </c>
    </row>
    <row r="97" spans="1:8">
      <c r="A97" t="str">
        <f>Blad7!N313</f>
        <v xml:space="preserve">Stüdenitz wind farm </v>
      </c>
      <c r="B97" s="41" t="s">
        <v>228</v>
      </c>
      <c r="C97" t="s">
        <v>199</v>
      </c>
      <c r="D97" t="s">
        <v>721</v>
      </c>
      <c r="E97">
        <v>13</v>
      </c>
      <c r="F97" t="str">
        <f>Blad7!V313</f>
        <v>Global Wind Power</v>
      </c>
      <c r="G97">
        <f>Blad7!P313</f>
        <v>40</v>
      </c>
      <c r="H97">
        <v>1</v>
      </c>
    </row>
    <row r="98" spans="1:8">
      <c r="A98" t="str">
        <f>Blad7!Y3</f>
        <v>Solarpark Meuro</v>
      </c>
      <c r="D98" t="s">
        <v>721</v>
      </c>
      <c r="G98">
        <f>Blad7!Z3</f>
        <v>166</v>
      </c>
      <c r="H98">
        <v>1</v>
      </c>
    </row>
    <row r="99" spans="1:8">
      <c r="A99" t="str">
        <f>Blad7!Y4</f>
        <v>Neuhardenberg Solar Park</v>
      </c>
      <c r="D99" t="s">
        <v>721</v>
      </c>
      <c r="G99">
        <f>Blad7!Z4</f>
        <v>145</v>
      </c>
      <c r="H99">
        <v>1</v>
      </c>
    </row>
    <row r="100" spans="1:8">
      <c r="A100" t="str">
        <f>Blad7!Y5</f>
        <v>Templin Solar Park</v>
      </c>
      <c r="D100" t="s">
        <v>721</v>
      </c>
      <c r="G100">
        <f>Blad7!Z5</f>
        <v>128.5</v>
      </c>
      <c r="H100">
        <v>1</v>
      </c>
    </row>
    <row r="101" spans="1:8">
      <c r="A101" t="str">
        <f>Blad7!Y6</f>
        <v>Brandenburg-Briest Solarpark</v>
      </c>
      <c r="D101" t="s">
        <v>721</v>
      </c>
      <c r="G101">
        <f>Blad7!Z6</f>
        <v>91</v>
      </c>
      <c r="H101">
        <v>1</v>
      </c>
    </row>
    <row r="102" spans="1:8">
      <c r="A102" t="str">
        <f>Blad7!Y7</f>
        <v>Solarpark Finow Tower</v>
      </c>
      <c r="D102" t="s">
        <v>721</v>
      </c>
      <c r="G102">
        <f>Blad7!Z7</f>
        <v>84.7</v>
      </c>
      <c r="H102">
        <v>1</v>
      </c>
    </row>
    <row r="103" spans="1:8">
      <c r="A103" t="str">
        <f>Blad7!Y8</f>
        <v>Eggebek Solar Park</v>
      </c>
      <c r="D103" t="s">
        <v>721</v>
      </c>
      <c r="G103">
        <f>Blad7!Z8</f>
        <v>83.6</v>
      </c>
      <c r="H103">
        <v>1</v>
      </c>
    </row>
    <row r="104" spans="1:8">
      <c r="A104" t="str">
        <f>Blad7!Y9</f>
        <v>Senftenberg Solarpark</v>
      </c>
      <c r="D104" t="s">
        <v>721</v>
      </c>
      <c r="G104">
        <f>Blad7!Z9</f>
        <v>82</v>
      </c>
      <c r="H104">
        <v>1</v>
      </c>
    </row>
    <row r="105" spans="1:8">
      <c r="A105" t="str">
        <f>Blad7!Y10</f>
        <v>Finsterwalde Solar Park</v>
      </c>
      <c r="D105" t="s">
        <v>721</v>
      </c>
      <c r="G105">
        <f>Blad7!Z10</f>
        <v>80.7</v>
      </c>
      <c r="H105">
        <v>1</v>
      </c>
    </row>
    <row r="106" spans="1:8">
      <c r="A106" t="str">
        <f>Blad7!Y11</f>
        <v>Lieberose Photovoltaic Park</v>
      </c>
      <c r="D106" t="s">
        <v>721</v>
      </c>
      <c r="G106">
        <f>Blad7!Z11</f>
        <v>71.8</v>
      </c>
      <c r="H106">
        <v>1</v>
      </c>
    </row>
    <row r="107" spans="1:8">
      <c r="A107" t="str">
        <f>Blad7!Y12</f>
        <v>Solarpark Alt Daber</v>
      </c>
      <c r="D107" t="s">
        <v>721</v>
      </c>
      <c r="G107">
        <f>Blad7!Z12</f>
        <v>67.8</v>
      </c>
      <c r="H107">
        <v>1</v>
      </c>
    </row>
    <row r="108" spans="1:8">
      <c r="A108" t="str">
        <f>Blad7!Y13</f>
        <v>Strasskirchen Solar Park</v>
      </c>
      <c r="D108" t="s">
        <v>721</v>
      </c>
      <c r="G108">
        <f>Blad7!Z13</f>
        <v>54</v>
      </c>
      <c r="H108">
        <v>1</v>
      </c>
    </row>
    <row r="109" spans="1:8">
      <c r="A109" t="str">
        <f>Blad7!Y14</f>
        <v>Walddrehna Solar Park</v>
      </c>
      <c r="D109" t="s">
        <v>721</v>
      </c>
      <c r="G109">
        <f>Blad7!Z14</f>
        <v>52.3</v>
      </c>
      <c r="H109">
        <v>1</v>
      </c>
    </row>
    <row r="110" spans="1:8">
      <c r="A110" t="str">
        <f>Blad7!Y15</f>
        <v>Waldpolenz Solar Park</v>
      </c>
      <c r="D110" t="s">
        <v>721</v>
      </c>
      <c r="G110">
        <f>Blad7!Z15</f>
        <v>52</v>
      </c>
      <c r="H110">
        <v>1</v>
      </c>
    </row>
    <row r="111" spans="1:8">
      <c r="A111" t="str">
        <f>Blad7!Y16</f>
        <v>Tutow Solar Park</v>
      </c>
      <c r="D111" t="s">
        <v>721</v>
      </c>
      <c r="G111">
        <f>Blad7!Z16</f>
        <v>52</v>
      </c>
      <c r="H111">
        <v>1</v>
      </c>
    </row>
    <row r="112" spans="1:8">
      <c r="A112" t="str">
        <f>Blad7!Y17</f>
        <v>Kothen Solar Park</v>
      </c>
      <c r="D112" t="s">
        <v>721</v>
      </c>
      <c r="G112">
        <f>Blad7!Z17</f>
        <v>45</v>
      </c>
      <c r="H112">
        <v>1</v>
      </c>
    </row>
    <row r="113" spans="1:8">
      <c r="A113" t="str">
        <f>Blad7!Y18</f>
        <v>Jura Solar Park</v>
      </c>
      <c r="D113" t="s">
        <v>721</v>
      </c>
      <c r="G113">
        <f>Blad7!Z18</f>
        <v>43</v>
      </c>
      <c r="H113">
        <v>1</v>
      </c>
    </row>
    <row r="114" spans="1:8">
      <c r="A114" t="str">
        <f>Blad7!Y19</f>
        <v>Jännersdorf Solar Park</v>
      </c>
      <c r="D114" t="s">
        <v>721</v>
      </c>
      <c r="G114">
        <f>Blad7!Z19</f>
        <v>40.5</v>
      </c>
      <c r="H114">
        <v>1</v>
      </c>
    </row>
    <row r="115" spans="1:8">
      <c r="A115" t="str">
        <f>Blad7!Y20</f>
        <v>Fürstenwalde Solar Park</v>
      </c>
      <c r="D115" t="s">
        <v>721</v>
      </c>
      <c r="G115">
        <f>Blad7!Z20</f>
        <v>39.6</v>
      </c>
      <c r="H115">
        <v>1</v>
      </c>
    </row>
    <row r="116" spans="1:8">
      <c r="A116" t="str">
        <f>Blad7!Y21</f>
        <v>Reckahn Solar Park</v>
      </c>
      <c r="D116" t="s">
        <v>721</v>
      </c>
      <c r="G116">
        <f>Blad7!Z21</f>
        <v>36</v>
      </c>
      <c r="H116">
        <v>1</v>
      </c>
    </row>
    <row r="117" spans="1:8">
      <c r="A117" t="str">
        <f>Blad7!Y22</f>
        <v>Perleberg Solar Park</v>
      </c>
      <c r="D117" t="s">
        <v>721</v>
      </c>
      <c r="G117">
        <f>Blad7!Z22</f>
        <v>35</v>
      </c>
      <c r="H117">
        <v>1</v>
      </c>
    </row>
    <row r="118" spans="1:8">
      <c r="A118" t="str">
        <f>Blad7!Y23</f>
        <v>Krughütte Solar Park</v>
      </c>
      <c r="D118" t="s">
        <v>721</v>
      </c>
      <c r="G118">
        <f>Blad7!Z23</f>
        <v>29.1</v>
      </c>
      <c r="H118">
        <v>1</v>
      </c>
    </row>
    <row r="119" spans="1:8">
      <c r="A119" t="str">
        <f>Blad7!Y24</f>
        <v>Solarpark Heideblick</v>
      </c>
      <c r="D119" t="s">
        <v>721</v>
      </c>
      <c r="G119">
        <f>Blad7!Z24</f>
        <v>27.5</v>
      </c>
      <c r="H119">
        <v>1</v>
      </c>
    </row>
    <row r="120" spans="1:8">
      <c r="A120" t="str">
        <f>Blad7!Y25</f>
        <v>Solarpark Eiche</v>
      </c>
      <c r="D120" t="s">
        <v>721</v>
      </c>
      <c r="G120">
        <f>Blad7!Z25</f>
        <v>26.5</v>
      </c>
      <c r="H120">
        <v>1</v>
      </c>
    </row>
    <row r="121" spans="1:8">
      <c r="A121" t="str">
        <f>Blad7!Y26</f>
        <v>Lauingen Energy Park</v>
      </c>
      <c r="D121" t="s">
        <v>721</v>
      </c>
      <c r="G121">
        <f>Blad7!Z26</f>
        <v>25.7</v>
      </c>
      <c r="H121">
        <v>1</v>
      </c>
    </row>
    <row r="122" spans="1:8">
      <c r="A122" t="str">
        <f>Blad7!Y27</f>
        <v>Pocking Solar Park</v>
      </c>
      <c r="D122" t="s">
        <v>721</v>
      </c>
      <c r="G122">
        <f>Blad7!Z27</f>
        <v>22</v>
      </c>
      <c r="H122">
        <v>1</v>
      </c>
    </row>
    <row r="123" spans="1:8">
      <c r="A123" t="str">
        <f>Blad7!Y28</f>
        <v>Mengkofen Solar Park</v>
      </c>
      <c r="D123" t="s">
        <v>721</v>
      </c>
      <c r="G123">
        <f>Blad7!Z28</f>
        <v>21.7</v>
      </c>
      <c r="H123">
        <v>1</v>
      </c>
    </row>
    <row r="124" spans="1:8">
      <c r="A124" t="str">
        <f>Blad7!Y29</f>
        <v>Rothenburg Solar Park</v>
      </c>
      <c r="D124" t="s">
        <v>721</v>
      </c>
      <c r="G124">
        <f>Blad7!Z29</f>
        <v>20</v>
      </c>
      <c r="H124">
        <v>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6D38-09D1-439D-BDC9-09F17F954B4D}">
  <sheetPr>
    <tabColor theme="7" tint="0.79998168889431442"/>
  </sheetPr>
  <dimension ref="A1:J97"/>
  <sheetViews>
    <sheetView workbookViewId="0">
      <selection activeCell="B18" sqref="B18:C18"/>
    </sheetView>
  </sheetViews>
  <sheetFormatPr defaultRowHeight="15"/>
  <cols>
    <col min="1" max="1" width="31.85546875" customWidth="1"/>
    <col min="2" max="2" width="17.28515625" bestFit="1" customWidth="1"/>
    <col min="3" max="3" width="18" customWidth="1"/>
    <col min="6" max="6" width="28.5703125" customWidth="1"/>
  </cols>
  <sheetData>
    <row r="1" spans="1:10">
      <c r="A1" t="s">
        <v>0</v>
      </c>
      <c r="B1" t="s">
        <v>708</v>
      </c>
      <c r="C1" t="s">
        <v>251</v>
      </c>
      <c r="D1" t="s">
        <v>317</v>
      </c>
      <c r="E1" t="s">
        <v>318</v>
      </c>
      <c r="F1" t="s">
        <v>319</v>
      </c>
      <c r="G1" s="6" t="s">
        <v>729</v>
      </c>
      <c r="H1" t="s">
        <v>320</v>
      </c>
      <c r="J1" s="40" t="s">
        <v>6887</v>
      </c>
    </row>
    <row r="2" spans="1:10">
      <c r="A2" t="s">
        <v>6855</v>
      </c>
      <c r="B2" s="41" t="s">
        <v>226</v>
      </c>
      <c r="C2" s="53" t="s">
        <v>196</v>
      </c>
      <c r="D2" t="s">
        <v>721</v>
      </c>
      <c r="G2">
        <v>7503.0361389999698</v>
      </c>
      <c r="H2">
        <v>1</v>
      </c>
    </row>
    <row r="3" spans="1:10">
      <c r="A3" t="s">
        <v>6856</v>
      </c>
      <c r="B3" s="41" t="s">
        <v>226</v>
      </c>
      <c r="C3" s="53" t="s">
        <v>196</v>
      </c>
      <c r="D3" t="s">
        <v>721</v>
      </c>
      <c r="G3">
        <v>16214.152932999914</v>
      </c>
      <c r="H3">
        <v>1</v>
      </c>
    </row>
    <row r="4" spans="1:10">
      <c r="A4" t="s">
        <v>6857</v>
      </c>
      <c r="B4" s="41" t="s">
        <v>226</v>
      </c>
      <c r="C4" s="53" t="s">
        <v>196</v>
      </c>
      <c r="D4" t="s">
        <v>721</v>
      </c>
      <c r="G4">
        <v>142.53377399999999</v>
      </c>
      <c r="H4">
        <v>1</v>
      </c>
    </row>
    <row r="5" spans="1:10">
      <c r="A5" t="s">
        <v>6858</v>
      </c>
      <c r="B5" s="41" t="s">
        <v>226</v>
      </c>
      <c r="C5" s="53" t="s">
        <v>196</v>
      </c>
      <c r="D5" t="s">
        <v>721</v>
      </c>
      <c r="G5">
        <v>4626.3326540000007</v>
      </c>
      <c r="H5">
        <v>1</v>
      </c>
    </row>
    <row r="6" spans="1:10">
      <c r="A6" t="s">
        <v>6859</v>
      </c>
      <c r="B6" s="41" t="s">
        <v>226</v>
      </c>
      <c r="C6" s="53" t="s">
        <v>196</v>
      </c>
      <c r="D6" t="s">
        <v>721</v>
      </c>
      <c r="G6">
        <v>53.983521000000017</v>
      </c>
      <c r="H6">
        <v>1</v>
      </c>
    </row>
    <row r="7" spans="1:10">
      <c r="A7" t="s">
        <v>6860</v>
      </c>
      <c r="B7" s="41" t="s">
        <v>226</v>
      </c>
      <c r="C7" s="53" t="s">
        <v>196</v>
      </c>
      <c r="D7" t="s">
        <v>721</v>
      </c>
      <c r="G7">
        <v>64.718105999999992</v>
      </c>
      <c r="H7">
        <v>1</v>
      </c>
    </row>
    <row r="8" spans="1:10">
      <c r="A8" t="s">
        <v>6861</v>
      </c>
      <c r="B8" s="41" t="s">
        <v>226</v>
      </c>
      <c r="C8" s="53" t="s">
        <v>196</v>
      </c>
      <c r="D8" t="s">
        <v>721</v>
      </c>
      <c r="G8">
        <v>2667.235751000002</v>
      </c>
      <c r="H8">
        <v>1</v>
      </c>
    </row>
    <row r="9" spans="1:10">
      <c r="A9" t="s">
        <v>6862</v>
      </c>
      <c r="B9" s="41" t="s">
        <v>226</v>
      </c>
      <c r="C9" s="53" t="s">
        <v>196</v>
      </c>
      <c r="D9" t="s">
        <v>721</v>
      </c>
      <c r="G9">
        <v>3015.8917399999991</v>
      </c>
      <c r="H9">
        <v>1</v>
      </c>
    </row>
    <row r="10" spans="1:10">
      <c r="A10" t="s">
        <v>6863</v>
      </c>
      <c r="B10" s="41" t="s">
        <v>226</v>
      </c>
      <c r="C10" s="53" t="s">
        <v>196</v>
      </c>
      <c r="D10" t="s">
        <v>721</v>
      </c>
      <c r="G10">
        <v>5063.7227290000046</v>
      </c>
      <c r="H10">
        <v>1</v>
      </c>
    </row>
    <row r="11" spans="1:10">
      <c r="A11" t="s">
        <v>6864</v>
      </c>
      <c r="B11" s="41" t="s">
        <v>226</v>
      </c>
      <c r="C11" s="53" t="s">
        <v>196</v>
      </c>
      <c r="D11" t="s">
        <v>721</v>
      </c>
      <c r="G11">
        <v>6564.5759770000377</v>
      </c>
      <c r="H11">
        <v>1</v>
      </c>
    </row>
    <row r="12" spans="1:10">
      <c r="A12" t="s">
        <v>6865</v>
      </c>
      <c r="B12" s="41" t="s">
        <v>226</v>
      </c>
      <c r="C12" s="53" t="s">
        <v>196</v>
      </c>
      <c r="D12" t="s">
        <v>721</v>
      </c>
      <c r="G12">
        <v>2757.4121250000071</v>
      </c>
      <c r="H12">
        <v>1</v>
      </c>
    </row>
    <row r="13" spans="1:10">
      <c r="A13" t="s">
        <v>6866</v>
      </c>
      <c r="B13" s="41" t="s">
        <v>226</v>
      </c>
      <c r="C13" s="53" t="s">
        <v>196</v>
      </c>
      <c r="D13" t="s">
        <v>721</v>
      </c>
      <c r="G13">
        <v>599.34391999999946</v>
      </c>
      <c r="H13">
        <v>1</v>
      </c>
    </row>
    <row r="14" spans="1:10">
      <c r="A14" t="s">
        <v>6867</v>
      </c>
      <c r="B14" s="41" t="s">
        <v>226</v>
      </c>
      <c r="C14" s="53" t="s">
        <v>196</v>
      </c>
      <c r="D14" t="s">
        <v>721</v>
      </c>
      <c r="G14">
        <v>2566.7848920000029</v>
      </c>
      <c r="H14">
        <v>1</v>
      </c>
    </row>
    <row r="15" spans="1:10">
      <c r="A15" t="s">
        <v>6868</v>
      </c>
      <c r="B15" s="41" t="s">
        <v>226</v>
      </c>
      <c r="C15" s="53" t="s">
        <v>196</v>
      </c>
      <c r="D15" t="s">
        <v>721</v>
      </c>
      <c r="G15">
        <v>3406.729628</v>
      </c>
      <c r="H15">
        <v>1</v>
      </c>
    </row>
    <row r="16" spans="1:10">
      <c r="A16" t="s">
        <v>6869</v>
      </c>
      <c r="B16" s="41" t="s">
        <v>226</v>
      </c>
      <c r="C16" s="53" t="s">
        <v>196</v>
      </c>
      <c r="D16" t="s">
        <v>721</v>
      </c>
      <c r="G16">
        <v>2050.7775760000013</v>
      </c>
      <c r="H16">
        <v>1</v>
      </c>
    </row>
    <row r="17" spans="1:8">
      <c r="A17" t="s">
        <v>6870</v>
      </c>
      <c r="B17" s="41" t="s">
        <v>226</v>
      </c>
      <c r="C17" s="53" t="s">
        <v>196</v>
      </c>
      <c r="D17" t="s">
        <v>721</v>
      </c>
      <c r="G17">
        <v>1999.2891350000004</v>
      </c>
      <c r="H17">
        <v>1</v>
      </c>
    </row>
    <row r="18" spans="1:8">
      <c r="A18" t="s">
        <v>6871</v>
      </c>
      <c r="B18" s="41" t="s">
        <v>228</v>
      </c>
      <c r="C18" t="s">
        <v>199</v>
      </c>
      <c r="D18" t="s">
        <v>721</v>
      </c>
      <c r="G18">
        <v>1737.3380630000001</v>
      </c>
      <c r="H18">
        <v>1</v>
      </c>
    </row>
    <row r="19" spans="1:8">
      <c r="A19" t="s">
        <v>6872</v>
      </c>
      <c r="B19" s="41" t="s">
        <v>228</v>
      </c>
      <c r="C19" t="s">
        <v>199</v>
      </c>
      <c r="D19" t="s">
        <v>721</v>
      </c>
      <c r="G19">
        <v>2572.2077849999996</v>
      </c>
      <c r="H19">
        <v>1</v>
      </c>
    </row>
    <row r="20" spans="1:8">
      <c r="A20" t="s">
        <v>6873</v>
      </c>
      <c r="B20" s="41" t="s">
        <v>228</v>
      </c>
      <c r="C20" t="s">
        <v>199</v>
      </c>
      <c r="D20" t="s">
        <v>721</v>
      </c>
      <c r="G20">
        <v>16.57</v>
      </c>
      <c r="H20">
        <v>1</v>
      </c>
    </row>
    <row r="21" spans="1:8">
      <c r="A21" t="s">
        <v>6874</v>
      </c>
      <c r="B21" s="41" t="s">
        <v>228</v>
      </c>
      <c r="C21" t="s">
        <v>199</v>
      </c>
      <c r="D21" t="s">
        <v>721</v>
      </c>
      <c r="G21">
        <v>7865.8122000000003</v>
      </c>
      <c r="H21">
        <v>1</v>
      </c>
    </row>
    <row r="22" spans="1:8">
      <c r="A22" t="s">
        <v>6875</v>
      </c>
      <c r="B22" s="41" t="s">
        <v>228</v>
      </c>
      <c r="C22" t="s">
        <v>199</v>
      </c>
      <c r="D22" t="s">
        <v>721</v>
      </c>
      <c r="G22">
        <v>197.57400000000001</v>
      </c>
      <c r="H22">
        <v>1</v>
      </c>
    </row>
    <row r="23" spans="1:8">
      <c r="A23" t="s">
        <v>6876</v>
      </c>
      <c r="B23" s="41" t="s">
        <v>228</v>
      </c>
      <c r="C23" t="s">
        <v>199</v>
      </c>
      <c r="D23" t="s">
        <v>721</v>
      </c>
      <c r="G23">
        <v>118.55119999999999</v>
      </c>
      <c r="H23">
        <v>1</v>
      </c>
    </row>
    <row r="24" spans="1:8">
      <c r="A24" t="s">
        <v>6877</v>
      </c>
      <c r="B24" s="41" t="s">
        <v>228</v>
      </c>
      <c r="C24" t="s">
        <v>199</v>
      </c>
      <c r="D24" t="s">
        <v>721</v>
      </c>
      <c r="G24">
        <v>2310.9395500000005</v>
      </c>
      <c r="H24">
        <v>1</v>
      </c>
    </row>
    <row r="25" spans="1:8">
      <c r="A25" t="s">
        <v>6878</v>
      </c>
      <c r="B25" s="41" t="s">
        <v>228</v>
      </c>
      <c r="C25" t="s">
        <v>199</v>
      </c>
      <c r="D25" t="s">
        <v>721</v>
      </c>
      <c r="G25">
        <v>3523.5621999999998</v>
      </c>
      <c r="H25">
        <v>1</v>
      </c>
    </row>
    <row r="26" spans="1:8">
      <c r="A26" t="s">
        <v>6879</v>
      </c>
      <c r="B26" s="41" t="s">
        <v>228</v>
      </c>
      <c r="C26" t="s">
        <v>199</v>
      </c>
      <c r="D26" t="s">
        <v>721</v>
      </c>
      <c r="G26">
        <v>11676.429699999999</v>
      </c>
      <c r="H26">
        <v>1</v>
      </c>
    </row>
    <row r="27" spans="1:8">
      <c r="A27" t="s">
        <v>6880</v>
      </c>
      <c r="B27" s="41" t="s">
        <v>228</v>
      </c>
      <c r="C27" t="s">
        <v>199</v>
      </c>
      <c r="D27" t="s">
        <v>721</v>
      </c>
      <c r="G27">
        <v>6501.3649999999998</v>
      </c>
      <c r="H27">
        <v>1</v>
      </c>
    </row>
    <row r="28" spans="1:8">
      <c r="A28" t="s">
        <v>6881</v>
      </c>
      <c r="B28" s="41" t="s">
        <v>228</v>
      </c>
      <c r="C28" t="s">
        <v>199</v>
      </c>
      <c r="D28" t="s">
        <v>721</v>
      </c>
      <c r="G28">
        <v>3795.1543999999994</v>
      </c>
      <c r="H28">
        <v>1</v>
      </c>
    </row>
    <row r="29" spans="1:8">
      <c r="A29" t="s">
        <v>6882</v>
      </c>
      <c r="B29" s="41" t="s">
        <v>228</v>
      </c>
      <c r="C29" t="s">
        <v>199</v>
      </c>
      <c r="D29" t="s">
        <v>721</v>
      </c>
      <c r="G29">
        <v>501.51740000000001</v>
      </c>
      <c r="H29">
        <v>1</v>
      </c>
    </row>
    <row r="30" spans="1:8" ht="15" customHeight="1">
      <c r="A30" t="s">
        <v>6883</v>
      </c>
      <c r="B30" s="41" t="s">
        <v>228</v>
      </c>
      <c r="C30" t="s">
        <v>199</v>
      </c>
      <c r="D30" t="s">
        <v>721</v>
      </c>
      <c r="G30">
        <v>1253.2767600000002</v>
      </c>
      <c r="H30">
        <v>1</v>
      </c>
    </row>
    <row r="31" spans="1:8" ht="15" customHeight="1">
      <c r="A31" t="s">
        <v>6884</v>
      </c>
      <c r="B31" s="41" t="s">
        <v>228</v>
      </c>
      <c r="C31" t="s">
        <v>199</v>
      </c>
      <c r="D31" t="s">
        <v>721</v>
      </c>
      <c r="G31">
        <v>5294.8789999999999</v>
      </c>
      <c r="H31">
        <v>1</v>
      </c>
    </row>
    <row r="32" spans="1:8">
      <c r="A32" t="s">
        <v>6885</v>
      </c>
      <c r="B32" s="41" t="s">
        <v>228</v>
      </c>
      <c r="C32" t="s">
        <v>199</v>
      </c>
      <c r="D32" t="s">
        <v>721</v>
      </c>
      <c r="G32">
        <v>7000.4612399999996</v>
      </c>
      <c r="H32">
        <v>1</v>
      </c>
    </row>
    <row r="33" spans="1:9">
      <c r="A33" t="s">
        <v>6886</v>
      </c>
      <c r="B33" s="41" t="s">
        <v>228</v>
      </c>
      <c r="C33" t="s">
        <v>199</v>
      </c>
      <c r="D33" t="s">
        <v>721</v>
      </c>
      <c r="G33">
        <v>1714.7675300000001</v>
      </c>
      <c r="H33">
        <v>1</v>
      </c>
    </row>
    <row r="34" spans="1:9" ht="15" customHeight="1">
      <c r="A34" t="s">
        <v>6034</v>
      </c>
      <c r="B34" s="41" t="s">
        <v>229</v>
      </c>
      <c r="C34" t="s">
        <v>198</v>
      </c>
      <c r="D34" t="s">
        <v>721</v>
      </c>
      <c r="E34">
        <v>3</v>
      </c>
      <c r="F34" t="s">
        <v>6038</v>
      </c>
      <c r="G34">
        <v>112</v>
      </c>
      <c r="H34">
        <v>1</v>
      </c>
      <c r="I34" t="s">
        <v>6890</v>
      </c>
    </row>
    <row r="35" spans="1:9">
      <c r="A35" t="s">
        <v>6041</v>
      </c>
      <c r="B35" s="41" t="s">
        <v>229</v>
      </c>
      <c r="C35" t="s">
        <v>198</v>
      </c>
      <c r="D35" t="s">
        <v>721</v>
      </c>
      <c r="E35">
        <v>12</v>
      </c>
      <c r="F35" t="s">
        <v>6047</v>
      </c>
      <c r="G35">
        <v>60</v>
      </c>
      <c r="H35">
        <v>1</v>
      </c>
    </row>
    <row r="36" spans="1:9">
      <c r="A36" t="s">
        <v>6051</v>
      </c>
      <c r="B36" s="41" t="s">
        <v>229</v>
      </c>
      <c r="C36" t="s">
        <v>198</v>
      </c>
      <c r="D36" t="s">
        <v>721</v>
      </c>
      <c r="E36">
        <v>7</v>
      </c>
      <c r="F36" t="s">
        <v>6055</v>
      </c>
      <c r="G36">
        <v>302</v>
      </c>
      <c r="H36">
        <v>1</v>
      </c>
    </row>
    <row r="37" spans="1:9">
      <c r="A37" t="s">
        <v>6204</v>
      </c>
      <c r="B37" s="41" t="s">
        <v>229</v>
      </c>
      <c r="C37" t="s">
        <v>198</v>
      </c>
      <c r="D37" t="s">
        <v>721</v>
      </c>
      <c r="E37">
        <v>4</v>
      </c>
      <c r="F37" t="s">
        <v>6888</v>
      </c>
      <c r="G37">
        <v>385</v>
      </c>
      <c r="H37">
        <v>1</v>
      </c>
    </row>
    <row r="38" spans="1:9">
      <c r="A38" t="s">
        <v>6063</v>
      </c>
      <c r="B38" s="41" t="s">
        <v>229</v>
      </c>
      <c r="C38" t="s">
        <v>198</v>
      </c>
      <c r="D38" t="s">
        <v>721</v>
      </c>
      <c r="E38">
        <v>9</v>
      </c>
      <c r="F38" t="s">
        <v>6068</v>
      </c>
      <c r="G38">
        <v>400</v>
      </c>
      <c r="H38">
        <v>1</v>
      </c>
    </row>
    <row r="39" spans="1:9">
      <c r="A39" t="s">
        <v>6070</v>
      </c>
      <c r="B39" s="41" t="s">
        <v>229</v>
      </c>
      <c r="C39" t="s">
        <v>198</v>
      </c>
      <c r="D39" t="s">
        <v>721</v>
      </c>
      <c r="E39">
        <v>7</v>
      </c>
      <c r="F39" t="s">
        <v>6076</v>
      </c>
      <c r="G39">
        <v>312</v>
      </c>
      <c r="H39">
        <v>1</v>
      </c>
    </row>
    <row r="40" spans="1:9">
      <c r="A40" t="s">
        <v>6078</v>
      </c>
      <c r="B40" s="41" t="s">
        <v>229</v>
      </c>
      <c r="C40" t="s">
        <v>198</v>
      </c>
      <c r="D40" t="s">
        <v>721</v>
      </c>
      <c r="E40">
        <v>3</v>
      </c>
      <c r="F40" t="s">
        <v>5782</v>
      </c>
      <c r="G40">
        <v>450</v>
      </c>
      <c r="H40">
        <v>1</v>
      </c>
    </row>
    <row r="41" spans="1:9">
      <c r="A41" t="s">
        <v>6083</v>
      </c>
      <c r="B41" s="41" t="s">
        <v>229</v>
      </c>
      <c r="C41" t="s">
        <v>198</v>
      </c>
      <c r="D41" t="s">
        <v>721</v>
      </c>
      <c r="E41">
        <v>16</v>
      </c>
      <c r="F41" t="s">
        <v>6088</v>
      </c>
      <c r="G41">
        <v>2.5</v>
      </c>
      <c r="H41">
        <v>1</v>
      </c>
    </row>
    <row r="42" spans="1:9" ht="15" customHeight="1">
      <c r="A42" t="s">
        <v>6090</v>
      </c>
      <c r="B42" s="41" t="s">
        <v>229</v>
      </c>
      <c r="C42" t="s">
        <v>198</v>
      </c>
      <c r="D42" t="s">
        <v>721</v>
      </c>
      <c r="E42">
        <v>7</v>
      </c>
      <c r="F42">
        <v>0</v>
      </c>
      <c r="G42">
        <v>288</v>
      </c>
      <c r="H42">
        <v>1</v>
      </c>
    </row>
    <row r="43" spans="1:9">
      <c r="A43" t="s">
        <v>6094</v>
      </c>
      <c r="B43" s="41" t="s">
        <v>229</v>
      </c>
      <c r="C43" t="s">
        <v>198</v>
      </c>
      <c r="D43" t="s">
        <v>721</v>
      </c>
      <c r="E43">
        <v>7</v>
      </c>
      <c r="F43" t="s">
        <v>5592</v>
      </c>
      <c r="G43">
        <v>288</v>
      </c>
      <c r="H43">
        <v>1</v>
      </c>
    </row>
    <row r="44" spans="1:9">
      <c r="A44" t="s">
        <v>6102</v>
      </c>
      <c r="B44" s="41" t="s">
        <v>229</v>
      </c>
      <c r="C44" t="s">
        <v>198</v>
      </c>
      <c r="D44" t="s">
        <v>721</v>
      </c>
      <c r="E44">
        <v>18</v>
      </c>
      <c r="F44">
        <v>0</v>
      </c>
      <c r="G44">
        <v>4.5</v>
      </c>
      <c r="H44">
        <v>1</v>
      </c>
    </row>
    <row r="45" spans="1:9">
      <c r="A45" t="s">
        <v>6107</v>
      </c>
      <c r="B45" s="41" t="s">
        <v>229</v>
      </c>
      <c r="C45" t="s">
        <v>198</v>
      </c>
      <c r="D45" t="s">
        <v>721</v>
      </c>
      <c r="E45">
        <v>11</v>
      </c>
      <c r="F45" t="s">
        <v>6113</v>
      </c>
      <c r="G45">
        <v>48.3</v>
      </c>
      <c r="H45">
        <v>1</v>
      </c>
    </row>
    <row r="46" spans="1:9">
      <c r="A46" t="s">
        <v>6115</v>
      </c>
      <c r="B46" s="41" t="s">
        <v>229</v>
      </c>
      <c r="C46" t="s">
        <v>198</v>
      </c>
      <c r="D46" t="s">
        <v>721</v>
      </c>
      <c r="E46">
        <v>7</v>
      </c>
      <c r="F46" t="s">
        <v>6113</v>
      </c>
      <c r="G46">
        <v>288</v>
      </c>
      <c r="H46">
        <v>1</v>
      </c>
    </row>
    <row r="47" spans="1:9">
      <c r="A47" t="s">
        <v>6889</v>
      </c>
      <c r="B47" s="41" t="s">
        <v>229</v>
      </c>
      <c r="C47" t="s">
        <v>198</v>
      </c>
      <c r="D47" t="s">
        <v>721</v>
      </c>
      <c r="E47">
        <v>7</v>
      </c>
      <c r="F47">
        <v>0</v>
      </c>
      <c r="G47">
        <v>400</v>
      </c>
      <c r="H47">
        <v>1</v>
      </c>
    </row>
    <row r="48" spans="1:9">
      <c r="A48" t="s">
        <v>6124</v>
      </c>
      <c r="B48" s="41" t="s">
        <v>229</v>
      </c>
      <c r="C48" t="s">
        <v>198</v>
      </c>
      <c r="D48" t="s">
        <v>721</v>
      </c>
      <c r="E48">
        <v>6</v>
      </c>
      <c r="F48" t="s">
        <v>5782</v>
      </c>
      <c r="G48">
        <v>582</v>
      </c>
      <c r="H48">
        <v>1</v>
      </c>
    </row>
    <row r="49" spans="1:8">
      <c r="A49" t="s">
        <v>6130</v>
      </c>
      <c r="B49" s="41" t="s">
        <v>229</v>
      </c>
      <c r="C49" t="s">
        <v>198</v>
      </c>
      <c r="D49" t="s">
        <v>721</v>
      </c>
      <c r="E49">
        <v>3</v>
      </c>
      <c r="F49" t="s">
        <v>6038</v>
      </c>
      <c r="G49">
        <v>497</v>
      </c>
      <c r="H49">
        <v>1</v>
      </c>
    </row>
    <row r="50" spans="1:8">
      <c r="A50" t="s">
        <v>6135</v>
      </c>
      <c r="B50" s="41" t="s">
        <v>229</v>
      </c>
      <c r="C50" t="s">
        <v>198</v>
      </c>
      <c r="D50" t="s">
        <v>721</v>
      </c>
      <c r="E50">
        <v>14</v>
      </c>
      <c r="F50">
        <v>0</v>
      </c>
      <c r="G50">
        <v>5</v>
      </c>
      <c r="H50">
        <v>1</v>
      </c>
    </row>
    <row r="51" spans="1:8">
      <c r="A51" t="s">
        <v>6140</v>
      </c>
      <c r="B51" s="41" t="s">
        <v>229</v>
      </c>
      <c r="C51" t="s">
        <v>198</v>
      </c>
      <c r="D51" t="s">
        <v>721</v>
      </c>
      <c r="E51">
        <v>8</v>
      </c>
      <c r="F51" t="s">
        <v>6144</v>
      </c>
      <c r="G51">
        <v>288</v>
      </c>
      <c r="H51">
        <v>1</v>
      </c>
    </row>
    <row r="52" spans="1:8">
      <c r="A52" t="s">
        <v>6146</v>
      </c>
      <c r="B52" s="41" t="s">
        <v>229</v>
      </c>
      <c r="C52" t="s">
        <v>198</v>
      </c>
      <c r="D52" t="s">
        <v>721</v>
      </c>
      <c r="E52">
        <v>3</v>
      </c>
      <c r="F52" t="s">
        <v>6150</v>
      </c>
      <c r="G52">
        <v>396</v>
      </c>
      <c r="H52">
        <v>1</v>
      </c>
    </row>
    <row r="53" spans="1:8">
      <c r="A53" t="s">
        <v>6152</v>
      </c>
      <c r="B53" s="41" t="s">
        <v>229</v>
      </c>
      <c r="C53" t="s">
        <v>198</v>
      </c>
      <c r="D53" t="s">
        <v>721</v>
      </c>
      <c r="E53">
        <v>5</v>
      </c>
      <c r="F53" t="s">
        <v>6155</v>
      </c>
      <c r="G53">
        <v>332</v>
      </c>
      <c r="H53">
        <v>1</v>
      </c>
    </row>
    <row r="54" spans="1:8">
      <c r="A54" t="s">
        <v>6156</v>
      </c>
      <c r="B54" s="41" t="s">
        <v>229</v>
      </c>
      <c r="C54" t="s">
        <v>198</v>
      </c>
      <c r="D54" t="s">
        <v>721</v>
      </c>
      <c r="E54">
        <v>7</v>
      </c>
      <c r="F54" t="s">
        <v>6158</v>
      </c>
      <c r="G54">
        <v>295</v>
      </c>
      <c r="H54">
        <v>1</v>
      </c>
    </row>
    <row r="55" spans="1:8">
      <c r="A55" t="s">
        <v>6160</v>
      </c>
      <c r="B55" s="41" t="s">
        <v>229</v>
      </c>
      <c r="C55" t="s">
        <v>198</v>
      </c>
      <c r="D55" t="s">
        <v>721</v>
      </c>
      <c r="E55">
        <v>8</v>
      </c>
      <c r="F55" t="s">
        <v>6166</v>
      </c>
      <c r="G55">
        <v>113</v>
      </c>
      <c r="H55">
        <v>1</v>
      </c>
    </row>
    <row r="56" spans="1:8">
      <c r="A56" t="s">
        <v>6168</v>
      </c>
      <c r="B56" s="41" t="s">
        <v>229</v>
      </c>
      <c r="C56" t="s">
        <v>198</v>
      </c>
      <c r="D56" t="s">
        <v>721</v>
      </c>
      <c r="E56">
        <v>5</v>
      </c>
      <c r="F56" t="s">
        <v>5592</v>
      </c>
      <c r="G56">
        <v>288</v>
      </c>
      <c r="H56">
        <v>1</v>
      </c>
    </row>
    <row r="57" spans="1:8">
      <c r="A57" t="s">
        <v>6175</v>
      </c>
      <c r="B57" s="41" t="s">
        <v>229</v>
      </c>
      <c r="C57" t="s">
        <v>198</v>
      </c>
      <c r="D57" t="s">
        <v>721</v>
      </c>
      <c r="E57">
        <v>7</v>
      </c>
      <c r="F57" t="s">
        <v>6180</v>
      </c>
      <c r="G57">
        <v>200</v>
      </c>
      <c r="H57">
        <v>1</v>
      </c>
    </row>
    <row r="58" spans="1:8">
      <c r="A58" t="s">
        <v>6182</v>
      </c>
      <c r="B58" s="41" t="s">
        <v>229</v>
      </c>
      <c r="C58" t="s">
        <v>198</v>
      </c>
      <c r="D58" t="s">
        <v>721</v>
      </c>
      <c r="E58">
        <v>5</v>
      </c>
      <c r="F58" t="s">
        <v>6187</v>
      </c>
      <c r="G58">
        <v>402</v>
      </c>
      <c r="H58">
        <v>1</v>
      </c>
    </row>
    <row r="59" spans="1:8">
      <c r="A59" t="s">
        <v>6188</v>
      </c>
      <c r="B59" s="41" t="s">
        <v>229</v>
      </c>
      <c r="C59" t="s">
        <v>198</v>
      </c>
      <c r="D59" t="s">
        <v>721</v>
      </c>
      <c r="E59">
        <v>4</v>
      </c>
      <c r="F59" t="s">
        <v>6191</v>
      </c>
      <c r="G59">
        <v>350</v>
      </c>
      <c r="H59">
        <v>1</v>
      </c>
    </row>
    <row r="60" spans="1:8">
      <c r="A60" t="s">
        <v>6193</v>
      </c>
      <c r="B60" s="41" t="s">
        <v>229</v>
      </c>
      <c r="C60" t="s">
        <v>198</v>
      </c>
      <c r="D60" t="s">
        <v>721</v>
      </c>
      <c r="E60">
        <v>2</v>
      </c>
      <c r="F60" t="s">
        <v>6180</v>
      </c>
      <c r="G60">
        <v>200</v>
      </c>
      <c r="H60">
        <v>1</v>
      </c>
    </row>
    <row r="61" spans="1:8">
      <c r="B61" s="41"/>
    </row>
    <row r="62" spans="1:8">
      <c r="B62" s="41"/>
    </row>
    <row r="63" spans="1:8">
      <c r="B63" s="41"/>
    </row>
    <row r="64" spans="1:8" ht="15" customHeight="1">
      <c r="B64" s="41"/>
    </row>
    <row r="65" spans="2:2">
      <c r="B65" s="41"/>
    </row>
    <row r="66" spans="2:2">
      <c r="B66" s="41"/>
    </row>
    <row r="67" spans="2:2">
      <c r="B67" s="41"/>
    </row>
    <row r="68" spans="2:2">
      <c r="B68" s="41"/>
    </row>
    <row r="69" spans="2:2">
      <c r="B69" s="41"/>
    </row>
    <row r="70" spans="2:2">
      <c r="B70" s="41"/>
    </row>
    <row r="71" spans="2:2">
      <c r="B71" s="41"/>
    </row>
    <row r="72" spans="2:2">
      <c r="B72" s="41"/>
    </row>
    <row r="73" spans="2:2">
      <c r="B73" s="41"/>
    </row>
    <row r="74" spans="2:2">
      <c r="B74" s="41"/>
    </row>
    <row r="75" spans="2:2">
      <c r="B75" s="41"/>
    </row>
    <row r="76" spans="2:2">
      <c r="B76" s="41"/>
    </row>
    <row r="77" spans="2:2">
      <c r="B77" s="41"/>
    </row>
    <row r="78" spans="2:2">
      <c r="B78" s="41"/>
    </row>
    <row r="79" spans="2:2" ht="15" customHeight="1">
      <c r="B79" s="41"/>
    </row>
    <row r="80" spans="2:2">
      <c r="B80" s="41"/>
    </row>
    <row r="81" spans="2:2">
      <c r="B81" s="41"/>
    </row>
    <row r="82" spans="2:2">
      <c r="B82" s="41"/>
    </row>
    <row r="83" spans="2:2">
      <c r="B83" s="41"/>
    </row>
    <row r="84" spans="2:2">
      <c r="B84" s="41"/>
    </row>
    <row r="85" spans="2:2">
      <c r="B85" s="41"/>
    </row>
    <row r="86" spans="2:2">
      <c r="B86" s="41"/>
    </row>
    <row r="87" spans="2:2">
      <c r="B87" s="41"/>
    </row>
    <row r="88" spans="2:2">
      <c r="B88" s="41"/>
    </row>
    <row r="89" spans="2:2">
      <c r="B89" s="41"/>
    </row>
    <row r="90" spans="2:2">
      <c r="B90" s="41"/>
    </row>
    <row r="91" spans="2:2">
      <c r="B91" s="41"/>
    </row>
    <row r="92" spans="2:2" ht="15" customHeight="1">
      <c r="B92" s="41"/>
    </row>
    <row r="93" spans="2:2">
      <c r="B93" s="41"/>
    </row>
    <row r="94" spans="2:2">
      <c r="B94" s="41"/>
    </row>
    <row r="95" spans="2:2">
      <c r="B95" s="41"/>
    </row>
    <row r="96" spans="2:2">
      <c r="B96" s="41"/>
    </row>
    <row r="97" spans="2:2">
      <c r="B97" s="41"/>
    </row>
  </sheetData>
  <hyperlinks>
    <hyperlink ref="J1" r:id="rId1" xr:uid="{CC25A3EA-2E5D-4E2B-8CD6-F3DDB8042BB8}"/>
  </hyperlinks>
  <pageMargins left="0.7" right="0.7" top="0.75" bottom="0.75" header="0.3" footer="0.3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963D-538C-44F9-A608-B17FBB982D70}">
  <sheetPr>
    <tabColor theme="7" tint="0.79998168889431442"/>
  </sheetPr>
  <dimension ref="A1:O71"/>
  <sheetViews>
    <sheetView tabSelected="1" workbookViewId="0">
      <selection activeCell="H71" sqref="A2:H71"/>
    </sheetView>
  </sheetViews>
  <sheetFormatPr defaultRowHeight="15"/>
  <sheetData>
    <row r="1" spans="1:8">
      <c r="A1" t="s">
        <v>0</v>
      </c>
      <c r="B1" t="s">
        <v>708</v>
      </c>
      <c r="C1" t="s">
        <v>251</v>
      </c>
      <c r="D1" t="s">
        <v>317</v>
      </c>
      <c r="E1" t="s">
        <v>318</v>
      </c>
      <c r="F1" t="s">
        <v>319</v>
      </c>
      <c r="G1" s="6" t="s">
        <v>729</v>
      </c>
      <c r="H1" t="s">
        <v>320</v>
      </c>
    </row>
    <row r="2" spans="1:8">
      <c r="A2" s="2" t="s">
        <v>7572</v>
      </c>
      <c r="B2" s="41" t="s">
        <v>226</v>
      </c>
      <c r="C2" s="53" t="s">
        <v>196</v>
      </c>
      <c r="D2" t="s">
        <v>721</v>
      </c>
      <c r="E2">
        <f>2022-A2</f>
        <v>38</v>
      </c>
      <c r="G2">
        <v>1.4040000000000001E-3</v>
      </c>
      <c r="H2">
        <v>1</v>
      </c>
    </row>
    <row r="3" spans="1:8">
      <c r="A3" s="2" t="s">
        <v>7573</v>
      </c>
      <c r="B3" s="41" t="s">
        <v>226</v>
      </c>
      <c r="C3" s="53" t="s">
        <v>196</v>
      </c>
      <c r="D3" t="s">
        <v>721</v>
      </c>
      <c r="E3">
        <f t="shared" ref="E3:E66" si="0">2022-A3</f>
        <v>37</v>
      </c>
      <c r="G3">
        <v>3.568E-3</v>
      </c>
      <c r="H3">
        <v>1</v>
      </c>
    </row>
    <row r="4" spans="1:8">
      <c r="A4" s="2" t="s">
        <v>7574</v>
      </c>
      <c r="B4" s="41" t="s">
        <v>226</v>
      </c>
      <c r="C4" s="53" t="s">
        <v>196</v>
      </c>
      <c r="D4" t="s">
        <v>721</v>
      </c>
      <c r="E4">
        <f t="shared" si="0"/>
        <v>36</v>
      </c>
      <c r="G4">
        <v>9.4000000000000004E-3</v>
      </c>
      <c r="H4">
        <v>1</v>
      </c>
    </row>
    <row r="5" spans="1:8">
      <c r="A5" s="2" t="s">
        <v>7575</v>
      </c>
      <c r="B5" s="41" t="s">
        <v>226</v>
      </c>
      <c r="C5" s="53" t="s">
        <v>196</v>
      </c>
      <c r="D5" t="s">
        <v>721</v>
      </c>
      <c r="E5">
        <f t="shared" si="0"/>
        <v>34</v>
      </c>
      <c r="G5">
        <v>0.11692</v>
      </c>
      <c r="H5">
        <v>1</v>
      </c>
    </row>
    <row r="6" spans="1:8">
      <c r="A6" s="2" t="s">
        <v>4186</v>
      </c>
      <c r="B6" s="41" t="s">
        <v>226</v>
      </c>
      <c r="C6" s="53" t="s">
        <v>196</v>
      </c>
      <c r="D6" t="s">
        <v>721</v>
      </c>
      <c r="E6">
        <f t="shared" si="0"/>
        <v>33</v>
      </c>
      <c r="G6">
        <v>7.8090000000000007E-2</v>
      </c>
      <c r="H6">
        <v>1</v>
      </c>
    </row>
    <row r="7" spans="1:8">
      <c r="A7" s="2" t="s">
        <v>3031</v>
      </c>
      <c r="B7" s="41" t="s">
        <v>226</v>
      </c>
      <c r="C7" s="53" t="s">
        <v>196</v>
      </c>
      <c r="D7" t="s">
        <v>721</v>
      </c>
      <c r="E7">
        <f t="shared" si="0"/>
        <v>32</v>
      </c>
      <c r="G7">
        <v>0.21551900000000002</v>
      </c>
      <c r="H7">
        <v>1</v>
      </c>
    </row>
    <row r="8" spans="1:8">
      <c r="A8" s="2" t="s">
        <v>4798</v>
      </c>
      <c r="B8" s="41" t="s">
        <v>226</v>
      </c>
      <c r="C8" s="53" t="s">
        <v>196</v>
      </c>
      <c r="D8" t="s">
        <v>721</v>
      </c>
      <c r="E8">
        <f t="shared" si="0"/>
        <v>31</v>
      </c>
      <c r="G8">
        <v>0.77881799999999912</v>
      </c>
      <c r="H8">
        <v>1</v>
      </c>
    </row>
    <row r="9" spans="1:8">
      <c r="A9" s="2" t="s">
        <v>4227</v>
      </c>
      <c r="B9" s="41" t="s">
        <v>226</v>
      </c>
      <c r="C9" s="53" t="s">
        <v>196</v>
      </c>
      <c r="D9" t="s">
        <v>721</v>
      </c>
      <c r="E9">
        <f t="shared" si="0"/>
        <v>30</v>
      </c>
      <c r="G9">
        <v>1.4468489999999992</v>
      </c>
      <c r="H9">
        <v>1</v>
      </c>
    </row>
    <row r="10" spans="1:8">
      <c r="A10" s="2" t="s">
        <v>7576</v>
      </c>
      <c r="B10" s="41" t="s">
        <v>226</v>
      </c>
      <c r="C10" s="53" t="s">
        <v>196</v>
      </c>
      <c r="D10" t="s">
        <v>721</v>
      </c>
      <c r="E10">
        <f t="shared" si="0"/>
        <v>29</v>
      </c>
      <c r="G10">
        <v>1.6427729999999976</v>
      </c>
      <c r="H10">
        <v>1</v>
      </c>
    </row>
    <row r="11" spans="1:8">
      <c r="A11" s="2" t="s">
        <v>7577</v>
      </c>
      <c r="B11" s="41" t="s">
        <v>226</v>
      </c>
      <c r="C11" s="53" t="s">
        <v>196</v>
      </c>
      <c r="D11" t="s">
        <v>721</v>
      </c>
      <c r="E11">
        <f t="shared" si="0"/>
        <v>28</v>
      </c>
      <c r="G11">
        <v>1.6115650001239692</v>
      </c>
      <c r="H11">
        <v>1</v>
      </c>
    </row>
    <row r="12" spans="1:8">
      <c r="A12" s="2" t="s">
        <v>4160</v>
      </c>
      <c r="B12" s="41" t="s">
        <v>226</v>
      </c>
      <c r="C12" s="53" t="s">
        <v>196</v>
      </c>
      <c r="D12" t="s">
        <v>721</v>
      </c>
      <c r="E12">
        <f t="shared" si="0"/>
        <v>27</v>
      </c>
      <c r="G12">
        <v>1.3108790004625197</v>
      </c>
      <c r="H12">
        <v>1</v>
      </c>
    </row>
    <row r="13" spans="1:8">
      <c r="A13" s="2" t="s">
        <v>3656</v>
      </c>
      <c r="B13" s="41" t="s">
        <v>226</v>
      </c>
      <c r="C13" s="53" t="s">
        <v>196</v>
      </c>
      <c r="D13" t="s">
        <v>721</v>
      </c>
      <c r="E13">
        <f t="shared" si="0"/>
        <v>26</v>
      </c>
      <c r="G13">
        <v>4.0486839999618374</v>
      </c>
      <c r="H13">
        <v>1</v>
      </c>
    </row>
    <row r="14" spans="1:8">
      <c r="A14" s="2" t="s">
        <v>7578</v>
      </c>
      <c r="B14" s="41" t="s">
        <v>226</v>
      </c>
      <c r="C14" s="53" t="s">
        <v>196</v>
      </c>
      <c r="D14" t="s">
        <v>721</v>
      </c>
      <c r="E14">
        <f t="shared" si="0"/>
        <v>25</v>
      </c>
      <c r="G14">
        <v>6.4344710006866501</v>
      </c>
      <c r="H14">
        <v>1</v>
      </c>
    </row>
    <row r="15" spans="1:8">
      <c r="A15" s="2" t="s">
        <v>7579</v>
      </c>
      <c r="B15" s="41" t="s">
        <v>226</v>
      </c>
      <c r="C15" s="53" t="s">
        <v>196</v>
      </c>
      <c r="D15" t="s">
        <v>721</v>
      </c>
      <c r="E15">
        <f t="shared" si="0"/>
        <v>24</v>
      </c>
      <c r="G15">
        <v>5.4335440018405778</v>
      </c>
      <c r="H15">
        <v>1</v>
      </c>
    </row>
    <row r="16" spans="1:8">
      <c r="A16" s="2" t="s">
        <v>7580</v>
      </c>
      <c r="B16" s="41" t="s">
        <v>226</v>
      </c>
      <c r="C16" s="53" t="s">
        <v>196</v>
      </c>
      <c r="D16" t="s">
        <v>721</v>
      </c>
      <c r="E16">
        <f t="shared" si="0"/>
        <v>23</v>
      </c>
      <c r="G16">
        <v>8.1534370008010875</v>
      </c>
      <c r="H16">
        <v>1</v>
      </c>
    </row>
    <row r="17" spans="1:15">
      <c r="A17" s="2" t="s">
        <v>7581</v>
      </c>
      <c r="B17" s="41" t="s">
        <v>226</v>
      </c>
      <c r="C17" s="53" t="s">
        <v>196</v>
      </c>
      <c r="D17" t="s">
        <v>721</v>
      </c>
      <c r="E17">
        <f t="shared" si="0"/>
        <v>22</v>
      </c>
      <c r="G17">
        <v>42.60409200074465</v>
      </c>
      <c r="H17">
        <v>1</v>
      </c>
    </row>
    <row r="18" spans="1:15">
      <c r="A18" s="2" t="s">
        <v>889</v>
      </c>
      <c r="B18" s="41" t="s">
        <v>226</v>
      </c>
      <c r="C18" s="53" t="s">
        <v>196</v>
      </c>
      <c r="D18" t="s">
        <v>721</v>
      </c>
      <c r="E18">
        <f t="shared" si="0"/>
        <v>21</v>
      </c>
      <c r="G18">
        <v>98.033980000634244</v>
      </c>
      <c r="H18">
        <v>1</v>
      </c>
    </row>
    <row r="19" spans="1:15">
      <c r="A19" s="2" t="s">
        <v>7582</v>
      </c>
      <c r="B19" s="41" t="s">
        <v>226</v>
      </c>
      <c r="C19" s="53" t="s">
        <v>196</v>
      </c>
      <c r="D19" t="s">
        <v>721</v>
      </c>
      <c r="E19">
        <f t="shared" si="0"/>
        <v>20</v>
      </c>
      <c r="G19">
        <v>93.425178999952891</v>
      </c>
      <c r="H19">
        <v>1</v>
      </c>
    </row>
    <row r="20" spans="1:15">
      <c r="A20" s="2" t="s">
        <v>4134</v>
      </c>
      <c r="B20" s="41" t="s">
        <v>226</v>
      </c>
      <c r="C20" s="53" t="s">
        <v>196</v>
      </c>
      <c r="D20" t="s">
        <v>721</v>
      </c>
      <c r="E20">
        <f t="shared" si="0"/>
        <v>19</v>
      </c>
      <c r="G20">
        <v>122.12090299971365</v>
      </c>
      <c r="H20">
        <v>1</v>
      </c>
    </row>
    <row r="21" spans="1:15">
      <c r="A21" s="2" t="s">
        <v>4674</v>
      </c>
      <c r="B21" s="41" t="s">
        <v>226</v>
      </c>
      <c r="C21" s="53" t="s">
        <v>196</v>
      </c>
      <c r="D21" t="s">
        <v>721</v>
      </c>
      <c r="E21">
        <f t="shared" si="0"/>
        <v>18</v>
      </c>
      <c r="G21">
        <v>632.34350900002573</v>
      </c>
      <c r="H21">
        <v>1</v>
      </c>
    </row>
    <row r="22" spans="1:15">
      <c r="A22" s="2" t="s">
        <v>7583</v>
      </c>
      <c r="B22" s="41" t="s">
        <v>226</v>
      </c>
      <c r="C22" s="53" t="s">
        <v>196</v>
      </c>
      <c r="D22" t="s">
        <v>721</v>
      </c>
      <c r="E22">
        <f t="shared" si="0"/>
        <v>17</v>
      </c>
      <c r="G22">
        <v>907.44900499994742</v>
      </c>
      <c r="H22">
        <v>1</v>
      </c>
    </row>
    <row r="23" spans="1:15">
      <c r="A23" s="2" t="s">
        <v>1055</v>
      </c>
      <c r="B23" s="41" t="s">
        <v>226</v>
      </c>
      <c r="C23" s="53" t="s">
        <v>196</v>
      </c>
      <c r="D23" t="s">
        <v>721</v>
      </c>
      <c r="E23">
        <f t="shared" si="0"/>
        <v>16</v>
      </c>
      <c r="G23">
        <v>829.72907300021166</v>
      </c>
      <c r="H23">
        <v>1</v>
      </c>
    </row>
    <row r="24" spans="1:15">
      <c r="A24" s="2" t="s">
        <v>7584</v>
      </c>
      <c r="B24" s="41" t="s">
        <v>226</v>
      </c>
      <c r="C24" s="53" t="s">
        <v>196</v>
      </c>
      <c r="D24" t="s">
        <v>721</v>
      </c>
      <c r="E24">
        <f t="shared" si="0"/>
        <v>15</v>
      </c>
      <c r="G24">
        <v>1221.0464004994919</v>
      </c>
      <c r="H24">
        <v>1</v>
      </c>
    </row>
    <row r="25" spans="1:15">
      <c r="A25" s="2" t="s">
        <v>7585</v>
      </c>
      <c r="B25" s="41" t="s">
        <v>226</v>
      </c>
      <c r="C25" s="53" t="s">
        <v>196</v>
      </c>
      <c r="D25" t="s">
        <v>721</v>
      </c>
      <c r="E25">
        <f t="shared" si="0"/>
        <v>14</v>
      </c>
      <c r="G25">
        <v>1924.0919495005885</v>
      </c>
      <c r="H25">
        <v>1</v>
      </c>
    </row>
    <row r="26" spans="1:15">
      <c r="A26" s="2" t="s">
        <v>5052</v>
      </c>
      <c r="B26" s="41" t="s">
        <v>226</v>
      </c>
      <c r="C26" s="53" t="s">
        <v>196</v>
      </c>
      <c r="D26" t="s">
        <v>721</v>
      </c>
      <c r="E26">
        <f t="shared" si="0"/>
        <v>13</v>
      </c>
      <c r="G26">
        <v>4341.2807897911325</v>
      </c>
      <c r="H26">
        <v>1</v>
      </c>
    </row>
    <row r="27" spans="1:15">
      <c r="A27" s="2" t="s">
        <v>7586</v>
      </c>
      <c r="B27" s="41" t="s">
        <v>226</v>
      </c>
      <c r="C27" s="53" t="s">
        <v>196</v>
      </c>
      <c r="D27" t="s">
        <v>721</v>
      </c>
      <c r="E27">
        <f t="shared" si="0"/>
        <v>12</v>
      </c>
      <c r="G27">
        <v>7475.4852885013324</v>
      </c>
      <c r="H27">
        <v>1</v>
      </c>
    </row>
    <row r="28" spans="1:15">
      <c r="A28" s="2" t="s">
        <v>7587</v>
      </c>
      <c r="B28" s="41" t="s">
        <v>226</v>
      </c>
      <c r="C28" s="53" t="s">
        <v>196</v>
      </c>
      <c r="D28" t="s">
        <v>721</v>
      </c>
      <c r="E28">
        <f t="shared" si="0"/>
        <v>11</v>
      </c>
      <c r="G28">
        <v>9293.7445625134533</v>
      </c>
      <c r="H28">
        <v>1</v>
      </c>
      <c r="M28">
        <v>3468.2621520100488</v>
      </c>
      <c r="N28">
        <v>5825.4824105034049</v>
      </c>
      <c r="O28">
        <f>M28+N28</f>
        <v>9293.7445625134533</v>
      </c>
    </row>
    <row r="29" spans="1:15">
      <c r="A29" t="s">
        <v>7588</v>
      </c>
      <c r="B29" s="41" t="s">
        <v>226</v>
      </c>
      <c r="C29" s="53" t="s">
        <v>196</v>
      </c>
      <c r="D29" t="s">
        <v>721</v>
      </c>
      <c r="E29">
        <f t="shared" si="0"/>
        <v>10</v>
      </c>
      <c r="G29">
        <v>6783.2583869737691</v>
      </c>
      <c r="H29">
        <v>1</v>
      </c>
    </row>
    <row r="30" spans="1:15">
      <c r="A30" t="s">
        <v>4288</v>
      </c>
      <c r="B30" s="41" t="s">
        <v>226</v>
      </c>
      <c r="C30" s="53" t="s">
        <v>196</v>
      </c>
      <c r="D30" t="s">
        <v>721</v>
      </c>
      <c r="E30">
        <f t="shared" si="0"/>
        <v>9</v>
      </c>
      <c r="G30">
        <v>3084.7393325018797</v>
      </c>
      <c r="H30">
        <v>1</v>
      </c>
    </row>
    <row r="31" spans="1:15">
      <c r="A31" t="s">
        <v>3291</v>
      </c>
      <c r="B31" s="41" t="s">
        <v>226</v>
      </c>
      <c r="C31" s="53" t="s">
        <v>196</v>
      </c>
      <c r="D31" t="s">
        <v>721</v>
      </c>
      <c r="E31">
        <f t="shared" si="0"/>
        <v>8</v>
      </c>
      <c r="G31">
        <v>1732.5976110016652</v>
      </c>
      <c r="H31">
        <v>1</v>
      </c>
    </row>
    <row r="32" spans="1:15">
      <c r="A32" t="s">
        <v>7589</v>
      </c>
      <c r="B32" s="41" t="s">
        <v>226</v>
      </c>
      <c r="C32" s="53" t="s">
        <v>196</v>
      </c>
      <c r="D32" t="s">
        <v>721</v>
      </c>
      <c r="E32">
        <f t="shared" si="0"/>
        <v>7</v>
      </c>
      <c r="G32">
        <v>1383.3941970036283</v>
      </c>
      <c r="H32">
        <v>1</v>
      </c>
    </row>
    <row r="33" spans="1:8">
      <c r="A33" t="s">
        <v>4447</v>
      </c>
      <c r="B33" s="41" t="s">
        <v>226</v>
      </c>
      <c r="C33" s="53" t="s">
        <v>196</v>
      </c>
      <c r="D33" t="s">
        <v>721</v>
      </c>
      <c r="E33">
        <f t="shared" si="0"/>
        <v>6</v>
      </c>
      <c r="G33">
        <v>1455.0141030027833</v>
      </c>
      <c r="H33">
        <v>1</v>
      </c>
    </row>
    <row r="34" spans="1:8">
      <c r="A34" t="s">
        <v>7590</v>
      </c>
      <c r="B34" s="41" t="s">
        <v>226</v>
      </c>
      <c r="C34" s="53" t="s">
        <v>196</v>
      </c>
      <c r="D34" t="s">
        <v>721</v>
      </c>
      <c r="E34">
        <f t="shared" si="0"/>
        <v>5</v>
      </c>
      <c r="G34">
        <v>1631.5428170017599</v>
      </c>
      <c r="H34">
        <v>1</v>
      </c>
    </row>
    <row r="35" spans="1:8">
      <c r="A35" t="s">
        <v>7591</v>
      </c>
      <c r="B35" s="41" t="s">
        <v>226</v>
      </c>
      <c r="C35" s="53" t="s">
        <v>196</v>
      </c>
      <c r="D35" t="s">
        <v>721</v>
      </c>
      <c r="E35">
        <f t="shared" si="0"/>
        <v>4</v>
      </c>
      <c r="G35">
        <v>5745.539852000401</v>
      </c>
      <c r="H35">
        <v>1</v>
      </c>
    </row>
    <row r="36" spans="1:8">
      <c r="A36" t="s">
        <v>7592</v>
      </c>
      <c r="B36" s="41" t="s">
        <v>226</v>
      </c>
      <c r="C36" s="53" t="s">
        <v>196</v>
      </c>
      <c r="D36" t="s">
        <v>721</v>
      </c>
      <c r="E36">
        <f t="shared" si="0"/>
        <v>3</v>
      </c>
      <c r="G36">
        <v>3045.8221235000897</v>
      </c>
      <c r="H36">
        <v>1</v>
      </c>
    </row>
    <row r="37" spans="1:8">
      <c r="A37" t="s">
        <v>5075</v>
      </c>
      <c r="B37" s="41" t="s">
        <v>228</v>
      </c>
      <c r="C37" t="s">
        <v>199</v>
      </c>
      <c r="D37" t="s">
        <v>721</v>
      </c>
      <c r="E37">
        <f t="shared" si="0"/>
        <v>39</v>
      </c>
      <c r="G37">
        <v>5.5E-2</v>
      </c>
      <c r="H37">
        <v>1</v>
      </c>
    </row>
    <row r="38" spans="1:8">
      <c r="A38" t="s">
        <v>7573</v>
      </c>
      <c r="B38" s="41" t="s">
        <v>228</v>
      </c>
      <c r="C38" t="s">
        <v>199</v>
      </c>
      <c r="D38" t="s">
        <v>721</v>
      </c>
      <c r="E38">
        <f t="shared" si="0"/>
        <v>37</v>
      </c>
      <c r="G38">
        <v>0.02</v>
      </c>
      <c r="H38">
        <v>1</v>
      </c>
    </row>
    <row r="39" spans="1:8">
      <c r="A39" t="s">
        <v>3798</v>
      </c>
      <c r="B39" s="41" t="s">
        <v>228</v>
      </c>
      <c r="C39" t="s">
        <v>199</v>
      </c>
      <c r="D39" t="s">
        <v>721</v>
      </c>
      <c r="E39">
        <f t="shared" si="0"/>
        <v>35</v>
      </c>
      <c r="G39">
        <v>0.14000000000000001</v>
      </c>
      <c r="H39">
        <v>1</v>
      </c>
    </row>
    <row r="40" spans="1:8">
      <c r="A40" t="s">
        <v>7575</v>
      </c>
      <c r="B40" s="41" t="s">
        <v>228</v>
      </c>
      <c r="C40" t="s">
        <v>199</v>
      </c>
      <c r="D40" t="s">
        <v>721</v>
      </c>
      <c r="E40">
        <f t="shared" si="0"/>
        <v>34</v>
      </c>
      <c r="G40">
        <v>0.51</v>
      </c>
      <c r="H40">
        <v>1</v>
      </c>
    </row>
    <row r="41" spans="1:8">
      <c r="A41" t="s">
        <v>4186</v>
      </c>
      <c r="B41" s="41" t="s">
        <v>228</v>
      </c>
      <c r="C41" t="s">
        <v>199</v>
      </c>
      <c r="D41" t="s">
        <v>721</v>
      </c>
      <c r="E41">
        <f t="shared" si="0"/>
        <v>33</v>
      </c>
      <c r="G41">
        <v>1.0010000000000001</v>
      </c>
      <c r="H41">
        <v>1</v>
      </c>
    </row>
    <row r="42" spans="1:8">
      <c r="A42" t="s">
        <v>3031</v>
      </c>
      <c r="B42" s="41" t="s">
        <v>228</v>
      </c>
      <c r="C42" t="s">
        <v>199</v>
      </c>
      <c r="D42" t="s">
        <v>721</v>
      </c>
      <c r="E42">
        <f t="shared" si="0"/>
        <v>32</v>
      </c>
      <c r="G42">
        <v>2.65</v>
      </c>
      <c r="H42">
        <v>1</v>
      </c>
    </row>
    <row r="43" spans="1:8">
      <c r="A43" t="s">
        <v>4798</v>
      </c>
      <c r="B43" s="41" t="s">
        <v>228</v>
      </c>
      <c r="C43" t="s">
        <v>199</v>
      </c>
      <c r="D43" t="s">
        <v>721</v>
      </c>
      <c r="E43">
        <f t="shared" si="0"/>
        <v>31</v>
      </c>
      <c r="G43">
        <v>6.6850000000000014</v>
      </c>
      <c r="H43">
        <v>1</v>
      </c>
    </row>
    <row r="44" spans="1:8">
      <c r="A44" t="s">
        <v>4227</v>
      </c>
      <c r="B44" s="41" t="s">
        <v>228</v>
      </c>
      <c r="C44" t="s">
        <v>199</v>
      </c>
      <c r="D44" t="s">
        <v>721</v>
      </c>
      <c r="E44">
        <f t="shared" si="0"/>
        <v>30</v>
      </c>
      <c r="G44">
        <v>13.577000000000009</v>
      </c>
      <c r="H44">
        <v>1</v>
      </c>
    </row>
    <row r="45" spans="1:8">
      <c r="A45" t="s">
        <v>7576</v>
      </c>
      <c r="B45" s="41" t="s">
        <v>228</v>
      </c>
      <c r="C45" t="s">
        <v>199</v>
      </c>
      <c r="D45" t="s">
        <v>721</v>
      </c>
      <c r="E45">
        <f t="shared" si="0"/>
        <v>29</v>
      </c>
      <c r="G45">
        <v>30.084319999999977</v>
      </c>
      <c r="H45">
        <v>1</v>
      </c>
    </row>
    <row r="46" spans="1:8">
      <c r="A46" t="s">
        <v>7577</v>
      </c>
      <c r="B46" s="41" t="s">
        <v>228</v>
      </c>
      <c r="C46" t="s">
        <v>199</v>
      </c>
      <c r="D46" t="s">
        <v>721</v>
      </c>
      <c r="E46">
        <f t="shared" si="0"/>
        <v>28</v>
      </c>
      <c r="G46">
        <v>78.745599999999968</v>
      </c>
      <c r="H46">
        <v>1</v>
      </c>
    </row>
    <row r="47" spans="1:8">
      <c r="A47" t="s">
        <v>4160</v>
      </c>
      <c r="B47" s="41" t="s">
        <v>228</v>
      </c>
      <c r="C47" t="s">
        <v>199</v>
      </c>
      <c r="D47" t="s">
        <v>721</v>
      </c>
      <c r="E47">
        <f t="shared" si="0"/>
        <v>27</v>
      </c>
      <c r="G47">
        <v>172.67299999999955</v>
      </c>
      <c r="H47">
        <v>1</v>
      </c>
    </row>
    <row r="48" spans="1:8">
      <c r="A48" t="s">
        <v>3656</v>
      </c>
      <c r="B48" s="41" t="s">
        <v>228</v>
      </c>
      <c r="C48" t="s">
        <v>199</v>
      </c>
      <c r="D48" t="s">
        <v>721</v>
      </c>
      <c r="E48">
        <f t="shared" si="0"/>
        <v>26</v>
      </c>
      <c r="G48">
        <v>157.89503999999968</v>
      </c>
      <c r="H48">
        <v>1</v>
      </c>
    </row>
    <row r="49" spans="1:15">
      <c r="A49" t="s">
        <v>7578</v>
      </c>
      <c r="B49" s="41" t="s">
        <v>228</v>
      </c>
      <c r="C49" t="s">
        <v>199</v>
      </c>
      <c r="D49" t="s">
        <v>721</v>
      </c>
      <c r="E49">
        <f t="shared" si="0"/>
        <v>25</v>
      </c>
      <c r="G49">
        <v>170.86999999999969</v>
      </c>
      <c r="H49">
        <v>1</v>
      </c>
    </row>
    <row r="50" spans="1:15">
      <c r="A50" t="s">
        <v>7579</v>
      </c>
      <c r="B50" s="41" t="s">
        <v>228</v>
      </c>
      <c r="C50" t="s">
        <v>199</v>
      </c>
      <c r="D50" t="s">
        <v>721</v>
      </c>
      <c r="E50">
        <f t="shared" si="0"/>
        <v>24</v>
      </c>
      <c r="G50">
        <v>233.93539999999982</v>
      </c>
      <c r="H50">
        <v>1</v>
      </c>
    </row>
    <row r="51" spans="1:15">
      <c r="A51" t="s">
        <v>7580</v>
      </c>
      <c r="B51" s="41" t="s">
        <v>228</v>
      </c>
      <c r="C51" t="s">
        <v>199</v>
      </c>
      <c r="D51" t="s">
        <v>721</v>
      </c>
      <c r="E51">
        <f t="shared" si="0"/>
        <v>23</v>
      </c>
      <c r="G51">
        <v>564.2280000000012</v>
      </c>
      <c r="H51">
        <v>1</v>
      </c>
    </row>
    <row r="52" spans="1:15">
      <c r="A52" t="s">
        <v>7581</v>
      </c>
      <c r="B52" s="41" t="s">
        <v>228</v>
      </c>
      <c r="C52" t="s">
        <v>199</v>
      </c>
      <c r="D52" t="s">
        <v>721</v>
      </c>
      <c r="E52">
        <f t="shared" si="0"/>
        <v>22</v>
      </c>
      <c r="G52">
        <v>853.38700000000108</v>
      </c>
      <c r="H52">
        <v>1</v>
      </c>
    </row>
    <row r="53" spans="1:15">
      <c r="A53" t="s">
        <v>889</v>
      </c>
      <c r="B53" s="41" t="s">
        <v>228</v>
      </c>
      <c r="C53" t="s">
        <v>199</v>
      </c>
      <c r="D53" t="s">
        <v>721</v>
      </c>
      <c r="E53">
        <f t="shared" si="0"/>
        <v>21</v>
      </c>
      <c r="G53">
        <v>1648.599299999983</v>
      </c>
      <c r="H53">
        <v>1</v>
      </c>
    </row>
    <row r="54" spans="1:15">
      <c r="A54" t="s">
        <v>7582</v>
      </c>
      <c r="B54" s="41" t="s">
        <v>228</v>
      </c>
      <c r="C54" t="s">
        <v>199</v>
      </c>
      <c r="D54" t="s">
        <v>721</v>
      </c>
      <c r="E54">
        <f t="shared" si="0"/>
        <v>20</v>
      </c>
      <c r="G54">
        <v>1975.2310899999786</v>
      </c>
      <c r="H54">
        <v>1</v>
      </c>
    </row>
    <row r="55" spans="1:15">
      <c r="A55" t="s">
        <v>4134</v>
      </c>
      <c r="B55" s="41" t="s">
        <v>228</v>
      </c>
      <c r="C55" t="s">
        <v>199</v>
      </c>
      <c r="D55" t="s">
        <v>721</v>
      </c>
      <c r="E55">
        <f t="shared" si="0"/>
        <v>19</v>
      </c>
      <c r="G55">
        <v>1773.4319999999882</v>
      </c>
      <c r="H55">
        <v>1</v>
      </c>
    </row>
    <row r="56" spans="1:15">
      <c r="A56" t="s">
        <v>4674</v>
      </c>
      <c r="B56" s="41" t="s">
        <v>228</v>
      </c>
      <c r="C56" t="s">
        <v>199</v>
      </c>
      <c r="D56" t="s">
        <v>721</v>
      </c>
      <c r="E56">
        <f t="shared" si="0"/>
        <v>18</v>
      </c>
      <c r="G56">
        <v>1434.6709999999907</v>
      </c>
      <c r="H56">
        <v>1</v>
      </c>
    </row>
    <row r="57" spans="1:15">
      <c r="A57" t="s">
        <v>7583</v>
      </c>
      <c r="B57" s="41" t="s">
        <v>228</v>
      </c>
      <c r="C57" t="s">
        <v>199</v>
      </c>
      <c r="D57" t="s">
        <v>721</v>
      </c>
      <c r="E57">
        <f t="shared" si="0"/>
        <v>17</v>
      </c>
      <c r="G57">
        <v>1287.4595999999972</v>
      </c>
      <c r="H57">
        <v>1</v>
      </c>
    </row>
    <row r="58" spans="1:15">
      <c r="A58" t="s">
        <v>1055</v>
      </c>
      <c r="B58" s="41" t="s">
        <v>228</v>
      </c>
      <c r="C58" t="s">
        <v>199</v>
      </c>
      <c r="D58" t="s">
        <v>721</v>
      </c>
      <c r="E58">
        <f t="shared" si="0"/>
        <v>16</v>
      </c>
      <c r="G58">
        <v>1584.9149999999925</v>
      </c>
      <c r="H58">
        <v>1</v>
      </c>
    </row>
    <row r="59" spans="1:15">
      <c r="A59" t="s">
        <v>7584</v>
      </c>
      <c r="B59" s="41" t="s">
        <v>228</v>
      </c>
      <c r="C59" t="s">
        <v>199</v>
      </c>
      <c r="D59" t="s">
        <v>721</v>
      </c>
      <c r="E59">
        <f t="shared" si="0"/>
        <v>15</v>
      </c>
      <c r="G59">
        <v>1298.2021999999954</v>
      </c>
      <c r="H59">
        <v>1</v>
      </c>
    </row>
    <row r="60" spans="1:15">
      <c r="A60" t="s">
        <v>7585</v>
      </c>
      <c r="B60" s="41" t="s">
        <v>228</v>
      </c>
      <c r="C60" t="s">
        <v>199</v>
      </c>
      <c r="D60" t="s">
        <v>721</v>
      </c>
      <c r="E60">
        <f t="shared" si="0"/>
        <v>14</v>
      </c>
      <c r="G60">
        <v>613.41200000000049</v>
      </c>
      <c r="H60">
        <v>1</v>
      </c>
    </row>
    <row r="61" spans="1:15">
      <c r="A61" t="s">
        <v>5052</v>
      </c>
      <c r="B61" s="41" t="s">
        <v>228</v>
      </c>
      <c r="C61" t="s">
        <v>199</v>
      </c>
      <c r="D61" t="s">
        <v>721</v>
      </c>
      <c r="E61">
        <f t="shared" si="0"/>
        <v>13</v>
      </c>
      <c r="G61">
        <v>2049.8366999999926</v>
      </c>
      <c r="H61">
        <v>1</v>
      </c>
    </row>
    <row r="62" spans="1:15">
      <c r="A62" t="s">
        <v>7586</v>
      </c>
      <c r="B62" s="41" t="s">
        <v>228</v>
      </c>
      <c r="C62" t="s">
        <v>199</v>
      </c>
      <c r="D62" t="s">
        <v>721</v>
      </c>
      <c r="E62">
        <f t="shared" si="0"/>
        <v>12</v>
      </c>
      <c r="G62">
        <v>1087.1438959999955</v>
      </c>
      <c r="H62">
        <v>1</v>
      </c>
    </row>
    <row r="63" spans="1:15">
      <c r="A63" t="s">
        <v>7587</v>
      </c>
      <c r="B63" s="41" t="s">
        <v>228</v>
      </c>
      <c r="C63" t="s">
        <v>199</v>
      </c>
      <c r="D63" t="s">
        <v>721</v>
      </c>
      <c r="E63">
        <f t="shared" si="0"/>
        <v>11</v>
      </c>
      <c r="G63">
        <v>1734.3472139999922</v>
      </c>
      <c r="H63">
        <v>1</v>
      </c>
      <c r="M63">
        <v>853.82914999999684</v>
      </c>
      <c r="N63">
        <v>880.51806399999521</v>
      </c>
      <c r="O63">
        <f>M63+N63</f>
        <v>1734.3472139999922</v>
      </c>
    </row>
    <row r="64" spans="1:15">
      <c r="A64" t="s">
        <v>7588</v>
      </c>
      <c r="B64" s="41" t="s">
        <v>228</v>
      </c>
      <c r="C64" t="s">
        <v>199</v>
      </c>
      <c r="D64" t="s">
        <v>721</v>
      </c>
      <c r="E64">
        <f t="shared" si="0"/>
        <v>10</v>
      </c>
      <c r="G64">
        <v>2104.2190869999849</v>
      </c>
      <c r="H64">
        <v>1</v>
      </c>
    </row>
    <row r="65" spans="1:8">
      <c r="A65" t="s">
        <v>4288</v>
      </c>
      <c r="B65" s="41" t="s">
        <v>228</v>
      </c>
      <c r="C65" t="s">
        <v>199</v>
      </c>
      <c r="D65" t="s">
        <v>721</v>
      </c>
      <c r="E65">
        <f t="shared" si="0"/>
        <v>9</v>
      </c>
      <c r="G65">
        <v>2663.4316200000103</v>
      </c>
      <c r="H65">
        <v>1</v>
      </c>
    </row>
    <row r="66" spans="1:8">
      <c r="A66" t="s">
        <v>3291</v>
      </c>
      <c r="B66" s="41" t="s">
        <v>228</v>
      </c>
      <c r="C66" t="s">
        <v>199</v>
      </c>
      <c r="D66" t="s">
        <v>721</v>
      </c>
      <c r="E66">
        <f t="shared" si="0"/>
        <v>8</v>
      </c>
      <c r="G66">
        <v>3969.1042430000321</v>
      </c>
      <c r="H66">
        <v>1</v>
      </c>
    </row>
    <row r="67" spans="1:8">
      <c r="A67" t="s">
        <v>7589</v>
      </c>
      <c r="B67" s="41" t="s">
        <v>228</v>
      </c>
      <c r="C67" t="s">
        <v>199</v>
      </c>
      <c r="D67" t="s">
        <v>721</v>
      </c>
      <c r="E67">
        <f t="shared" ref="E67:E71" si="1">2022-A67</f>
        <v>7</v>
      </c>
      <c r="G67">
        <v>3405.7283600000414</v>
      </c>
      <c r="H67">
        <v>1</v>
      </c>
    </row>
    <row r="68" spans="1:8">
      <c r="A68" t="s">
        <v>4447</v>
      </c>
      <c r="B68" s="41" t="s">
        <v>228</v>
      </c>
      <c r="C68" t="s">
        <v>199</v>
      </c>
      <c r="D68" t="s">
        <v>721</v>
      </c>
      <c r="E68">
        <f t="shared" si="1"/>
        <v>6</v>
      </c>
      <c r="G68">
        <v>3907.8711170000424</v>
      </c>
      <c r="H68">
        <v>1</v>
      </c>
    </row>
    <row r="69" spans="1:8">
      <c r="A69" t="s">
        <v>7590</v>
      </c>
      <c r="B69" s="41" t="s">
        <v>228</v>
      </c>
      <c r="C69" t="s">
        <v>199</v>
      </c>
      <c r="D69" t="s">
        <v>721</v>
      </c>
      <c r="E69">
        <f t="shared" si="1"/>
        <v>5</v>
      </c>
      <c r="G69">
        <v>4822.3512000000255</v>
      </c>
      <c r="H69">
        <v>1</v>
      </c>
    </row>
    <row r="70" spans="1:8">
      <c r="A70" t="s">
        <v>7591</v>
      </c>
      <c r="B70" s="41" t="s">
        <v>228</v>
      </c>
      <c r="C70" t="s">
        <v>199</v>
      </c>
      <c r="D70" t="s">
        <v>721</v>
      </c>
      <c r="E70">
        <f t="shared" si="1"/>
        <v>4</v>
      </c>
      <c r="G70">
        <v>4543.5048999999808</v>
      </c>
      <c r="H70">
        <v>1</v>
      </c>
    </row>
    <row r="71" spans="1:8">
      <c r="A71" t="s">
        <v>7592</v>
      </c>
      <c r="B71" s="41" t="s">
        <v>228</v>
      </c>
      <c r="C71" t="s">
        <v>199</v>
      </c>
      <c r="D71" t="s">
        <v>721</v>
      </c>
      <c r="E71">
        <f t="shared" si="1"/>
        <v>3</v>
      </c>
      <c r="G71">
        <v>786.59160000000077</v>
      </c>
      <c r="H71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E6" sqref="E6"/>
    </sheetView>
  </sheetViews>
  <sheetFormatPr defaultRowHeight="15"/>
  <cols>
    <col min="1" max="1" width="26.5703125" customWidth="1"/>
  </cols>
  <sheetData>
    <row r="1" spans="1:2">
      <c r="A1" t="s">
        <v>740</v>
      </c>
      <c r="B1" t="s">
        <v>707</v>
      </c>
    </row>
    <row r="2" spans="1:2">
      <c r="A2" s="4" t="s">
        <v>744</v>
      </c>
      <c r="B2" t="s">
        <v>751</v>
      </c>
    </row>
    <row r="3" spans="1:2">
      <c r="A3" t="s">
        <v>746</v>
      </c>
      <c r="B3" t="s">
        <v>754</v>
      </c>
    </row>
    <row r="4" spans="1:2">
      <c r="A4" t="s">
        <v>747</v>
      </c>
      <c r="B4" t="s">
        <v>752</v>
      </c>
    </row>
    <row r="5" spans="1:2">
      <c r="A5" t="s">
        <v>748</v>
      </c>
      <c r="B5" t="s">
        <v>752</v>
      </c>
    </row>
    <row r="6" spans="1:2">
      <c r="A6" t="s">
        <v>749</v>
      </c>
      <c r="B6" t="s">
        <v>729</v>
      </c>
    </row>
    <row r="7" spans="1:2">
      <c r="A7" t="s">
        <v>750</v>
      </c>
      <c r="B7" t="s">
        <v>729</v>
      </c>
    </row>
    <row r="8" spans="1:2">
      <c r="A8" t="s">
        <v>745</v>
      </c>
      <c r="B8" t="s">
        <v>753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3E7A-7412-44E0-BAA8-F6A9F9CB57CB}">
  <sheetPr>
    <tabColor theme="7" tint="0.79998168889431442"/>
  </sheetPr>
  <dimension ref="A1:AC735"/>
  <sheetViews>
    <sheetView workbookViewId="0">
      <selection activeCell="AC1" sqref="AC1:AC735"/>
    </sheetView>
  </sheetViews>
  <sheetFormatPr defaultRowHeight="15"/>
  <sheetData>
    <row r="1" spans="1:29" ht="30">
      <c r="A1" s="54" t="s">
        <v>0</v>
      </c>
      <c r="B1" s="54" t="s">
        <v>6198</v>
      </c>
      <c r="C1" s="52" t="s">
        <v>729</v>
      </c>
      <c r="D1" s="55" t="s">
        <v>5686</v>
      </c>
      <c r="E1" s="55" t="s">
        <v>6028</v>
      </c>
      <c r="F1" s="54" t="s">
        <v>5769</v>
      </c>
      <c r="G1" s="55" t="s">
        <v>6199</v>
      </c>
      <c r="H1" s="51" t="s">
        <v>6200</v>
      </c>
      <c r="I1" s="51" t="s">
        <v>6202</v>
      </c>
      <c r="J1" s="54" t="s">
        <v>319</v>
      </c>
      <c r="K1" s="54" t="s">
        <v>5776</v>
      </c>
      <c r="L1" t="s">
        <v>177</v>
      </c>
      <c r="N1" s="64" t="s">
        <v>0</v>
      </c>
      <c r="O1" s="64" t="s">
        <v>6205</v>
      </c>
      <c r="P1" s="60" t="s">
        <v>6206</v>
      </c>
      <c r="Q1" s="64" t="s">
        <v>6209</v>
      </c>
      <c r="R1" s="64" t="s">
        <v>6210</v>
      </c>
      <c r="S1" s="60" t="s">
        <v>6211</v>
      </c>
      <c r="T1" s="64" t="s">
        <v>6213</v>
      </c>
      <c r="U1" s="64" t="s">
        <v>6214</v>
      </c>
      <c r="V1" s="64" t="s">
        <v>6215</v>
      </c>
      <c r="W1" t="s">
        <v>176</v>
      </c>
      <c r="Y1" s="70" t="s">
        <v>6802</v>
      </c>
      <c r="Z1" s="52" t="s">
        <v>729</v>
      </c>
      <c r="AA1" s="70" t="s">
        <v>6804</v>
      </c>
      <c r="AC1">
        <v>1.2</v>
      </c>
    </row>
    <row r="2" spans="1:29" ht="68.25">
      <c r="A2" s="54"/>
      <c r="B2" s="54"/>
      <c r="C2" s="52" t="s">
        <v>5767</v>
      </c>
      <c r="D2" s="55"/>
      <c r="E2" s="55"/>
      <c r="F2" s="54"/>
      <c r="G2" s="55"/>
      <c r="H2" s="51" t="s">
        <v>6201</v>
      </c>
      <c r="I2" s="51" t="s">
        <v>6203</v>
      </c>
      <c r="J2" s="54"/>
      <c r="K2" s="54"/>
      <c r="N2" s="64"/>
      <c r="O2" s="64"/>
      <c r="P2" s="60" t="s">
        <v>6207</v>
      </c>
      <c r="Q2" s="64"/>
      <c r="R2" s="64"/>
      <c r="S2" s="61" t="s">
        <v>6212</v>
      </c>
      <c r="T2" s="64"/>
      <c r="U2" s="64"/>
      <c r="V2" s="64"/>
      <c r="Y2" s="70"/>
      <c r="Z2" s="67" t="s">
        <v>6803</v>
      </c>
      <c r="AA2" s="70"/>
      <c r="AC2">
        <v>6.6</v>
      </c>
    </row>
    <row r="3" spans="1:29" ht="30" customHeight="1">
      <c r="A3" s="56" t="s">
        <v>6034</v>
      </c>
      <c r="B3" s="57" t="s">
        <v>6035</v>
      </c>
      <c r="C3" s="56">
        <v>112</v>
      </c>
      <c r="D3" s="57" t="s">
        <v>6036</v>
      </c>
      <c r="E3" s="56">
        <v>2019</v>
      </c>
      <c r="F3" s="56" t="s">
        <v>6037</v>
      </c>
      <c r="G3" s="56"/>
      <c r="H3" s="56">
        <v>40</v>
      </c>
      <c r="I3" s="56">
        <v>110</v>
      </c>
      <c r="J3" s="56" t="s">
        <v>6038</v>
      </c>
      <c r="K3" s="47" t="s">
        <v>6039</v>
      </c>
      <c r="N3" s="64"/>
      <c r="O3" s="64"/>
      <c r="P3" s="61" t="s">
        <v>6208</v>
      </c>
      <c r="Q3" s="64"/>
      <c r="R3" s="64"/>
      <c r="S3" s="61"/>
      <c r="T3" s="64"/>
      <c r="U3" s="64"/>
      <c r="V3" s="64"/>
      <c r="Y3" s="47" t="s">
        <v>6805</v>
      </c>
      <c r="Z3" s="69">
        <v>166</v>
      </c>
      <c r="AA3" s="47" t="s">
        <v>6806</v>
      </c>
      <c r="AC3">
        <v>8.3000000000000007</v>
      </c>
    </row>
    <row r="4" spans="1:29" ht="68.25">
      <c r="A4" s="56"/>
      <c r="B4" s="57"/>
      <c r="C4" s="56"/>
      <c r="D4" s="57"/>
      <c r="E4" s="56"/>
      <c r="F4" s="56"/>
      <c r="G4" s="56"/>
      <c r="H4" s="56"/>
      <c r="I4" s="56"/>
      <c r="J4" s="56"/>
      <c r="K4" s="48"/>
      <c r="N4" s="57" t="s">
        <v>6216</v>
      </c>
      <c r="O4" s="63">
        <v>1998</v>
      </c>
      <c r="P4" s="65">
        <v>274.7</v>
      </c>
      <c r="Q4" s="65">
        <v>138</v>
      </c>
      <c r="R4" s="47" t="s">
        <v>6218</v>
      </c>
      <c r="S4" s="57" t="s">
        <v>6227</v>
      </c>
      <c r="T4" s="66" t="s">
        <v>6228</v>
      </c>
      <c r="U4" s="57" t="s">
        <v>6229</v>
      </c>
      <c r="V4" s="66" t="s">
        <v>6230</v>
      </c>
      <c r="Y4" s="47" t="s">
        <v>6807</v>
      </c>
      <c r="Z4" s="69">
        <v>145</v>
      </c>
      <c r="AA4" s="68" t="s">
        <v>6808</v>
      </c>
      <c r="AC4">
        <v>50</v>
      </c>
    </row>
    <row r="5" spans="1:29" ht="68.25">
      <c r="A5" s="56"/>
      <c r="B5" s="57"/>
      <c r="C5" s="56"/>
      <c r="D5" s="57"/>
      <c r="E5" s="56"/>
      <c r="F5" s="56"/>
      <c r="G5" s="56"/>
      <c r="H5" s="56"/>
      <c r="I5" s="56"/>
      <c r="J5" s="56"/>
      <c r="K5" s="47" t="s">
        <v>6040</v>
      </c>
      <c r="N5" s="57"/>
      <c r="O5" s="63">
        <v>2005</v>
      </c>
      <c r="P5" s="65"/>
      <c r="Q5" s="65"/>
      <c r="R5" s="47" t="s">
        <v>6219</v>
      </c>
      <c r="S5" s="57"/>
      <c r="T5" s="66"/>
      <c r="U5" s="57"/>
      <c r="V5" s="66"/>
      <c r="Y5" s="47" t="s">
        <v>6809</v>
      </c>
      <c r="Z5" s="69">
        <v>128.5</v>
      </c>
      <c r="AA5" s="68" t="s">
        <v>6810</v>
      </c>
      <c r="AC5">
        <v>6.4</v>
      </c>
    </row>
    <row r="6" spans="1:29" ht="75">
      <c r="A6" s="57" t="s">
        <v>6041</v>
      </c>
      <c r="B6" s="57" t="s">
        <v>6042</v>
      </c>
      <c r="C6" s="56">
        <v>60</v>
      </c>
      <c r="D6" s="47" t="s">
        <v>6043</v>
      </c>
      <c r="E6" s="56">
        <v>2010</v>
      </c>
      <c r="F6" s="57" t="s">
        <v>6045</v>
      </c>
      <c r="G6" s="57" t="s">
        <v>6046</v>
      </c>
      <c r="H6" s="56">
        <v>28</v>
      </c>
      <c r="I6" s="56">
        <v>56</v>
      </c>
      <c r="J6" s="48" t="s">
        <v>6047</v>
      </c>
      <c r="K6" s="58" t="s">
        <v>6050</v>
      </c>
      <c r="N6" s="57"/>
      <c r="O6" s="63">
        <v>2009</v>
      </c>
      <c r="P6" s="65"/>
      <c r="Q6" s="65"/>
      <c r="R6" s="47" t="s">
        <v>6220</v>
      </c>
      <c r="S6" s="57"/>
      <c r="T6" s="66"/>
      <c r="U6" s="57"/>
      <c r="V6" s="66"/>
      <c r="Y6" s="47" t="s">
        <v>6811</v>
      </c>
      <c r="Z6" s="69">
        <v>91</v>
      </c>
      <c r="AA6" s="68" t="s">
        <v>6812</v>
      </c>
      <c r="AC6">
        <v>1.7</v>
      </c>
    </row>
    <row r="7" spans="1:29" ht="51">
      <c r="A7" s="57"/>
      <c r="B7" s="57"/>
      <c r="C7" s="56"/>
      <c r="D7" s="47" t="s">
        <v>6044</v>
      </c>
      <c r="E7" s="56"/>
      <c r="F7" s="57"/>
      <c r="G7" s="57"/>
      <c r="H7" s="56"/>
      <c r="I7" s="56"/>
      <c r="J7" s="47" t="s">
        <v>6048</v>
      </c>
      <c r="K7" s="58"/>
      <c r="N7" s="57"/>
      <c r="O7" s="63" t="s">
        <v>6217</v>
      </c>
      <c r="P7" s="65"/>
      <c r="Q7" s="65"/>
      <c r="R7" s="47" t="s">
        <v>6221</v>
      </c>
      <c r="S7" s="57"/>
      <c r="T7" s="66"/>
      <c r="U7" s="57"/>
      <c r="V7" s="66"/>
      <c r="Y7" s="47" t="s">
        <v>6813</v>
      </c>
      <c r="Z7" s="69">
        <v>84.7</v>
      </c>
      <c r="AA7" s="68" t="s">
        <v>6814</v>
      </c>
      <c r="AC7">
        <v>3.7</v>
      </c>
    </row>
    <row r="8" spans="1:29" ht="45">
      <c r="A8" s="57"/>
      <c r="B8" s="57"/>
      <c r="C8" s="56"/>
      <c r="D8" s="48"/>
      <c r="E8" s="56"/>
      <c r="F8" s="57"/>
      <c r="G8" s="57"/>
      <c r="H8" s="56"/>
      <c r="I8" s="56"/>
      <c r="J8" s="47" t="s">
        <v>6049</v>
      </c>
      <c r="K8" s="58"/>
      <c r="N8" s="57"/>
      <c r="O8" s="63"/>
      <c r="P8" s="65"/>
      <c r="Q8" s="65"/>
      <c r="R8" s="47" t="s">
        <v>6222</v>
      </c>
      <c r="S8" s="57"/>
      <c r="T8" s="66"/>
      <c r="U8" s="57"/>
      <c r="V8" s="66"/>
      <c r="Y8" s="47" t="s">
        <v>6815</v>
      </c>
      <c r="Z8" s="69">
        <v>83.6</v>
      </c>
      <c r="AA8" s="68" t="s">
        <v>6816</v>
      </c>
      <c r="AC8">
        <v>8.5</v>
      </c>
    </row>
    <row r="9" spans="1:29" ht="30" customHeight="1">
      <c r="A9" s="57" t="s">
        <v>6051</v>
      </c>
      <c r="B9" s="57" t="s">
        <v>6052</v>
      </c>
      <c r="C9" s="56">
        <v>302</v>
      </c>
      <c r="D9" s="57" t="s">
        <v>6053</v>
      </c>
      <c r="E9" s="56">
        <v>2015</v>
      </c>
      <c r="F9" s="56"/>
      <c r="G9" s="48" t="s">
        <v>6054</v>
      </c>
      <c r="H9" s="56"/>
      <c r="I9" s="56">
        <v>40</v>
      </c>
      <c r="J9" s="56" t="s">
        <v>6055</v>
      </c>
      <c r="K9" s="57" t="s">
        <v>6056</v>
      </c>
      <c r="N9" s="57"/>
      <c r="O9" s="63"/>
      <c r="P9" s="65"/>
      <c r="Q9" s="65"/>
      <c r="R9" s="47" t="s">
        <v>6223</v>
      </c>
      <c r="S9" s="57"/>
      <c r="T9" s="66"/>
      <c r="U9" s="57"/>
      <c r="V9" s="66"/>
      <c r="Y9" s="47" t="s">
        <v>6817</v>
      </c>
      <c r="Z9" s="69">
        <v>82</v>
      </c>
      <c r="AA9" s="47" t="s">
        <v>6818</v>
      </c>
      <c r="AC9">
        <v>16.7</v>
      </c>
    </row>
    <row r="10" spans="1:29" ht="93.75">
      <c r="A10" s="57"/>
      <c r="B10" s="57"/>
      <c r="C10" s="56"/>
      <c r="D10" s="57"/>
      <c r="E10" s="56"/>
      <c r="F10" s="56"/>
      <c r="G10" s="48"/>
      <c r="H10" s="56"/>
      <c r="I10" s="56"/>
      <c r="J10" s="56"/>
      <c r="K10" s="57"/>
      <c r="N10" s="57"/>
      <c r="O10" s="63"/>
      <c r="P10" s="65"/>
      <c r="Q10" s="65"/>
      <c r="R10" s="47" t="s">
        <v>6224</v>
      </c>
      <c r="S10" s="57"/>
      <c r="T10" s="66"/>
      <c r="U10" s="57"/>
      <c r="V10" s="66"/>
      <c r="Y10" s="47" t="s">
        <v>6819</v>
      </c>
      <c r="Z10" s="69">
        <v>80.7</v>
      </c>
      <c r="AA10" s="68" t="s">
        <v>6820</v>
      </c>
      <c r="AC10">
        <v>19.2</v>
      </c>
    </row>
    <row r="11" spans="1:29" ht="60">
      <c r="A11" s="57"/>
      <c r="B11" s="57"/>
      <c r="C11" s="56"/>
      <c r="D11" s="57"/>
      <c r="E11" s="56"/>
      <c r="F11" s="56"/>
      <c r="G11" s="48">
        <v>-2019</v>
      </c>
      <c r="H11" s="56"/>
      <c r="I11" s="56"/>
      <c r="J11" s="56"/>
      <c r="K11" s="57"/>
      <c r="N11" s="57"/>
      <c r="O11" s="63"/>
      <c r="P11" s="65"/>
      <c r="Q11" s="65"/>
      <c r="R11" s="47" t="s">
        <v>6225</v>
      </c>
      <c r="S11" s="57"/>
      <c r="T11" s="66"/>
      <c r="U11" s="57"/>
      <c r="V11" s="66"/>
      <c r="Y11" s="47" t="s">
        <v>6821</v>
      </c>
      <c r="Z11" s="69">
        <v>71.8</v>
      </c>
      <c r="AA11" s="68" t="s">
        <v>6822</v>
      </c>
      <c r="AC11">
        <v>1.3</v>
      </c>
    </row>
    <row r="12" spans="1:29" ht="77.25" customHeight="1">
      <c r="A12" s="56" t="s">
        <v>6204</v>
      </c>
      <c r="B12" s="57" t="s">
        <v>6057</v>
      </c>
      <c r="C12" s="56">
        <v>385</v>
      </c>
      <c r="D12" s="57" t="s">
        <v>6058</v>
      </c>
      <c r="E12" s="56">
        <v>2018</v>
      </c>
      <c r="F12" s="57" t="s">
        <v>6059</v>
      </c>
      <c r="G12" s="48" t="s">
        <v>6060</v>
      </c>
      <c r="H12" s="56" t="s">
        <v>6061</v>
      </c>
      <c r="I12" s="56">
        <v>35</v>
      </c>
      <c r="J12" s="56" t="s">
        <v>6062</v>
      </c>
      <c r="K12" s="56"/>
      <c r="N12" s="57"/>
      <c r="O12" s="63"/>
      <c r="P12" s="65"/>
      <c r="Q12" s="65"/>
      <c r="R12" s="47" t="s">
        <v>6226</v>
      </c>
      <c r="S12" s="57"/>
      <c r="T12" s="66"/>
      <c r="U12" s="57"/>
      <c r="V12" s="66"/>
      <c r="Y12" s="47" t="s">
        <v>6823</v>
      </c>
      <c r="Z12" s="69">
        <v>67.8</v>
      </c>
      <c r="AA12" s="47" t="s">
        <v>6824</v>
      </c>
      <c r="AC12">
        <v>10</v>
      </c>
    </row>
    <row r="13" spans="1:29" ht="75">
      <c r="A13" s="56"/>
      <c r="B13" s="57"/>
      <c r="C13" s="56"/>
      <c r="D13" s="57"/>
      <c r="E13" s="56"/>
      <c r="F13" s="57"/>
      <c r="G13" s="48"/>
      <c r="H13" s="56"/>
      <c r="I13" s="56"/>
      <c r="J13" s="56"/>
      <c r="K13" s="56"/>
      <c r="N13" s="57" t="s">
        <v>6231</v>
      </c>
      <c r="O13" s="63">
        <v>1999</v>
      </c>
      <c r="P13" s="65">
        <v>249.2</v>
      </c>
      <c r="Q13" s="65">
        <v>84</v>
      </c>
      <c r="R13" s="47" t="s">
        <v>6234</v>
      </c>
      <c r="S13" s="57" t="s">
        <v>6239</v>
      </c>
      <c r="T13" s="66" t="s">
        <v>1353</v>
      </c>
      <c r="U13" s="57" t="s">
        <v>6240</v>
      </c>
      <c r="V13" s="66" t="s">
        <v>6241</v>
      </c>
      <c r="Y13" s="47" t="s">
        <v>6825</v>
      </c>
      <c r="Z13" s="69">
        <v>54</v>
      </c>
      <c r="AA13" s="47" t="s">
        <v>6826</v>
      </c>
      <c r="AC13">
        <v>10</v>
      </c>
    </row>
    <row r="14" spans="1:29" ht="45">
      <c r="A14" s="56"/>
      <c r="B14" s="57"/>
      <c r="C14" s="56"/>
      <c r="D14" s="57"/>
      <c r="E14" s="56"/>
      <c r="F14" s="57"/>
      <c r="G14" s="48">
        <v>-2019</v>
      </c>
      <c r="H14" s="56"/>
      <c r="I14" s="56"/>
      <c r="J14" s="56"/>
      <c r="K14" s="56"/>
      <c r="N14" s="57"/>
      <c r="O14" s="63">
        <v>2003</v>
      </c>
      <c r="P14" s="65"/>
      <c r="Q14" s="65"/>
      <c r="R14" s="47" t="s">
        <v>6235</v>
      </c>
      <c r="S14" s="57"/>
      <c r="T14" s="66"/>
      <c r="U14" s="57"/>
      <c r="V14" s="66"/>
      <c r="Y14" s="47" t="s">
        <v>6827</v>
      </c>
      <c r="Z14" s="69">
        <v>52.3</v>
      </c>
      <c r="AA14" s="68" t="s">
        <v>6828</v>
      </c>
      <c r="AC14">
        <v>12.1</v>
      </c>
    </row>
    <row r="15" spans="1:29" ht="15" customHeight="1">
      <c r="A15" s="57" t="s">
        <v>6063</v>
      </c>
      <c r="B15" s="57" t="s">
        <v>6064</v>
      </c>
      <c r="C15" s="56">
        <v>400</v>
      </c>
      <c r="D15" s="56" t="s">
        <v>6065</v>
      </c>
      <c r="E15" s="56">
        <v>2013</v>
      </c>
      <c r="F15" s="57" t="s">
        <v>6066</v>
      </c>
      <c r="G15" s="48" t="s">
        <v>6067</v>
      </c>
      <c r="H15" s="56">
        <v>40</v>
      </c>
      <c r="I15" s="56">
        <v>100</v>
      </c>
      <c r="J15" s="56" t="s">
        <v>6068</v>
      </c>
      <c r="K15" s="58" t="s">
        <v>6069</v>
      </c>
      <c r="N15" s="57"/>
      <c r="O15" s="63">
        <v>2004</v>
      </c>
      <c r="P15" s="65"/>
      <c r="Q15" s="65"/>
      <c r="R15" s="47" t="s">
        <v>6236</v>
      </c>
      <c r="S15" s="57"/>
      <c r="T15" s="66"/>
      <c r="U15" s="57"/>
      <c r="V15" s="66"/>
      <c r="Y15" s="47" t="s">
        <v>6829</v>
      </c>
      <c r="Z15" s="69">
        <v>52</v>
      </c>
      <c r="AA15" s="68" t="s">
        <v>6830</v>
      </c>
      <c r="AC15">
        <v>4.4000000000000004</v>
      </c>
    </row>
    <row r="16" spans="1:29" ht="63.75">
      <c r="A16" s="57"/>
      <c r="B16" s="57"/>
      <c r="C16" s="56"/>
      <c r="D16" s="56"/>
      <c r="E16" s="56"/>
      <c r="F16" s="57"/>
      <c r="G16" s="48"/>
      <c r="H16" s="56"/>
      <c r="I16" s="56"/>
      <c r="J16" s="56"/>
      <c r="K16" s="58"/>
      <c r="N16" s="57"/>
      <c r="O16" s="63">
        <v>2008</v>
      </c>
      <c r="P16" s="65"/>
      <c r="Q16" s="65"/>
      <c r="R16" s="47" t="s">
        <v>6237</v>
      </c>
      <c r="S16" s="57"/>
      <c r="T16" s="66"/>
      <c r="U16" s="57"/>
      <c r="V16" s="66"/>
      <c r="Y16" s="47" t="s">
        <v>6831</v>
      </c>
      <c r="Z16" s="69">
        <v>52</v>
      </c>
      <c r="AA16" s="68" t="s">
        <v>6832</v>
      </c>
      <c r="AC16">
        <v>4</v>
      </c>
    </row>
    <row r="17" spans="1:29" ht="60">
      <c r="A17" s="57"/>
      <c r="B17" s="57"/>
      <c r="C17" s="56"/>
      <c r="D17" s="56"/>
      <c r="E17" s="56"/>
      <c r="F17" s="57"/>
      <c r="G17" s="48">
        <v>-2019</v>
      </c>
      <c r="H17" s="56"/>
      <c r="I17" s="56"/>
      <c r="J17" s="56"/>
      <c r="K17" s="58"/>
      <c r="N17" s="57"/>
      <c r="O17" s="63" t="s">
        <v>6232</v>
      </c>
      <c r="P17" s="65"/>
      <c r="Q17" s="65"/>
      <c r="R17" s="47" t="s">
        <v>6238</v>
      </c>
      <c r="S17" s="57"/>
      <c r="T17" s="66"/>
      <c r="U17" s="57"/>
      <c r="V17" s="66"/>
      <c r="Y17" s="47" t="s">
        <v>6833</v>
      </c>
      <c r="Z17" s="69">
        <v>45</v>
      </c>
      <c r="AA17" s="68" t="s">
        <v>6834</v>
      </c>
      <c r="AC17">
        <v>7.3</v>
      </c>
    </row>
    <row r="18" spans="1:29" ht="30" customHeight="1">
      <c r="A18" s="56" t="s">
        <v>6070</v>
      </c>
      <c r="B18" s="57" t="s">
        <v>6071</v>
      </c>
      <c r="C18" s="56">
        <v>312</v>
      </c>
      <c r="D18" s="57" t="s">
        <v>6072</v>
      </c>
      <c r="E18" s="56">
        <v>2015</v>
      </c>
      <c r="F18" s="56" t="s">
        <v>6073</v>
      </c>
      <c r="G18" s="48" t="s">
        <v>6074</v>
      </c>
      <c r="H18" s="56" t="s">
        <v>6075</v>
      </c>
      <c r="I18" s="56">
        <v>55</v>
      </c>
      <c r="J18" s="57" t="s">
        <v>6076</v>
      </c>
      <c r="K18" s="57" t="s">
        <v>6077</v>
      </c>
      <c r="N18" s="57"/>
      <c r="O18" s="63">
        <v>2014</v>
      </c>
      <c r="P18" s="65"/>
      <c r="Q18" s="65"/>
      <c r="R18" s="62"/>
      <c r="S18" s="57"/>
      <c r="T18" s="66"/>
      <c r="U18" s="57"/>
      <c r="V18" s="66"/>
      <c r="Y18" s="47" t="s">
        <v>6835</v>
      </c>
      <c r="Z18" s="69">
        <v>43</v>
      </c>
      <c r="AA18" s="47" t="s">
        <v>6836</v>
      </c>
      <c r="AC18">
        <v>7.6</v>
      </c>
    </row>
    <row r="19" spans="1:29" ht="45">
      <c r="A19" s="56"/>
      <c r="B19" s="57"/>
      <c r="C19" s="56"/>
      <c r="D19" s="57"/>
      <c r="E19" s="56"/>
      <c r="F19" s="56"/>
      <c r="G19" s="48"/>
      <c r="H19" s="56"/>
      <c r="I19" s="56"/>
      <c r="J19" s="57"/>
      <c r="K19" s="57"/>
      <c r="N19" s="57"/>
      <c r="O19" s="63" t="s">
        <v>6233</v>
      </c>
      <c r="P19" s="65"/>
      <c r="Q19" s="65"/>
      <c r="R19" s="62"/>
      <c r="S19" s="57"/>
      <c r="T19" s="66"/>
      <c r="U19" s="57"/>
      <c r="V19" s="66"/>
      <c r="Y19" s="47" t="s">
        <v>6837</v>
      </c>
      <c r="Z19" s="69">
        <v>40.5</v>
      </c>
      <c r="AA19" s="68" t="s">
        <v>6838</v>
      </c>
      <c r="AC19">
        <v>20.8</v>
      </c>
    </row>
    <row r="20" spans="1:29" ht="60">
      <c r="A20" s="56"/>
      <c r="B20" s="57"/>
      <c r="C20" s="56"/>
      <c r="D20" s="57"/>
      <c r="E20" s="56"/>
      <c r="F20" s="56"/>
      <c r="G20" s="48">
        <v>-2019</v>
      </c>
      <c r="H20" s="56"/>
      <c r="I20" s="56"/>
      <c r="J20" s="57"/>
      <c r="K20" s="57"/>
      <c r="N20" s="57"/>
      <c r="O20" s="63">
        <v>2020</v>
      </c>
      <c r="P20" s="65"/>
      <c r="Q20" s="65"/>
      <c r="R20" s="62"/>
      <c r="S20" s="57"/>
      <c r="T20" s="66"/>
      <c r="U20" s="57"/>
      <c r="V20" s="66"/>
      <c r="Y20" s="47" t="s">
        <v>6839</v>
      </c>
      <c r="Z20" s="69">
        <v>39.6</v>
      </c>
      <c r="AA20" s="68" t="s">
        <v>6840</v>
      </c>
      <c r="AC20">
        <v>1.7</v>
      </c>
    </row>
    <row r="21" spans="1:29" ht="30" customHeight="1">
      <c r="A21" s="56" t="s">
        <v>6078</v>
      </c>
      <c r="B21" s="57" t="s">
        <v>6079</v>
      </c>
      <c r="C21" s="56">
        <v>450</v>
      </c>
      <c r="D21" s="56" t="s">
        <v>6080</v>
      </c>
      <c r="E21" s="56">
        <v>2019</v>
      </c>
      <c r="F21" s="56"/>
      <c r="G21" s="48" t="s">
        <v>6081</v>
      </c>
      <c r="H21" s="56">
        <v>25</v>
      </c>
      <c r="I21" s="56">
        <v>54</v>
      </c>
      <c r="J21" s="57" t="s">
        <v>5782</v>
      </c>
      <c r="K21" s="57" t="s">
        <v>6082</v>
      </c>
      <c r="N21" s="57" t="s">
        <v>6242</v>
      </c>
      <c r="O21" s="63">
        <v>2001</v>
      </c>
      <c r="P21" s="65">
        <v>201.15</v>
      </c>
      <c r="Q21" s="65">
        <v>54</v>
      </c>
      <c r="R21" s="47" t="s">
        <v>6246</v>
      </c>
      <c r="S21" s="57" t="s">
        <v>6253</v>
      </c>
      <c r="T21" s="66" t="s">
        <v>6254</v>
      </c>
      <c r="U21" s="57" t="s">
        <v>6255</v>
      </c>
      <c r="V21" s="66" t="s">
        <v>6256</v>
      </c>
      <c r="Y21" s="47" t="s">
        <v>6841</v>
      </c>
      <c r="Z21" s="69">
        <v>36</v>
      </c>
      <c r="AA21" s="68" t="s">
        <v>6816</v>
      </c>
      <c r="AC21">
        <v>7.3</v>
      </c>
    </row>
    <row r="22" spans="1:29" ht="45">
      <c r="A22" s="56"/>
      <c r="B22" s="57"/>
      <c r="C22" s="56"/>
      <c r="D22" s="56"/>
      <c r="E22" s="56"/>
      <c r="F22" s="56"/>
      <c r="G22" s="48"/>
      <c r="H22" s="56"/>
      <c r="I22" s="56"/>
      <c r="J22" s="57"/>
      <c r="K22" s="57"/>
      <c r="N22" s="57"/>
      <c r="O22" s="63" t="s">
        <v>6243</v>
      </c>
      <c r="P22" s="65"/>
      <c r="Q22" s="65"/>
      <c r="R22" s="48"/>
      <c r="S22" s="57"/>
      <c r="T22" s="66"/>
      <c r="U22" s="57"/>
      <c r="V22" s="66"/>
      <c r="Y22" s="47" t="s">
        <v>6842</v>
      </c>
      <c r="Z22" s="69">
        <v>35</v>
      </c>
      <c r="AA22" s="68" t="s">
        <v>6843</v>
      </c>
      <c r="AC22">
        <v>7.9</v>
      </c>
    </row>
    <row r="23" spans="1:29" ht="45">
      <c r="A23" s="56"/>
      <c r="B23" s="57"/>
      <c r="C23" s="56"/>
      <c r="D23" s="56"/>
      <c r="E23" s="56"/>
      <c r="F23" s="56"/>
      <c r="G23" s="48">
        <v>-2019</v>
      </c>
      <c r="H23" s="56"/>
      <c r="I23" s="56"/>
      <c r="J23" s="57"/>
      <c r="K23" s="57"/>
      <c r="N23" s="57"/>
      <c r="O23" s="63">
        <v>2010</v>
      </c>
      <c r="P23" s="65"/>
      <c r="Q23" s="65"/>
      <c r="R23" s="47" t="s">
        <v>6247</v>
      </c>
      <c r="S23" s="57"/>
      <c r="T23" s="66"/>
      <c r="U23" s="57"/>
      <c r="V23" s="66"/>
      <c r="Y23" s="47" t="s">
        <v>6844</v>
      </c>
      <c r="Z23" s="69">
        <v>29.1</v>
      </c>
      <c r="AA23" s="68" t="s">
        <v>6843</v>
      </c>
      <c r="AC23">
        <v>2</v>
      </c>
    </row>
    <row r="24" spans="1:29" ht="60">
      <c r="A24" s="48" t="s">
        <v>6083</v>
      </c>
      <c r="B24" s="47" t="s">
        <v>6084</v>
      </c>
      <c r="C24" s="48">
        <v>2.5</v>
      </c>
      <c r="D24" s="47" t="s">
        <v>6085</v>
      </c>
      <c r="E24" s="48">
        <v>2006</v>
      </c>
      <c r="F24" s="48"/>
      <c r="G24" s="48"/>
      <c r="H24" s="48" t="s">
        <v>6086</v>
      </c>
      <c r="I24" s="48" t="s">
        <v>6087</v>
      </c>
      <c r="J24" s="48" t="s">
        <v>6088</v>
      </c>
      <c r="K24" s="47" t="s">
        <v>6089</v>
      </c>
      <c r="N24" s="57"/>
      <c r="O24" s="63" t="s">
        <v>6244</v>
      </c>
      <c r="P24" s="65"/>
      <c r="Q24" s="65"/>
      <c r="R24" s="48"/>
      <c r="S24" s="57"/>
      <c r="T24" s="66"/>
      <c r="U24" s="57"/>
      <c r="V24" s="66"/>
      <c r="Y24" s="47" t="s">
        <v>6845</v>
      </c>
      <c r="Z24" s="69">
        <v>27.5</v>
      </c>
      <c r="AA24" s="68" t="s">
        <v>6816</v>
      </c>
      <c r="AC24">
        <v>4.9000000000000004</v>
      </c>
    </row>
    <row r="25" spans="1:29" ht="45">
      <c r="A25" s="48" t="s">
        <v>6090</v>
      </c>
      <c r="B25" s="47" t="s">
        <v>6091</v>
      </c>
      <c r="C25" s="48">
        <v>288</v>
      </c>
      <c r="D25" s="47" t="s">
        <v>6092</v>
      </c>
      <c r="E25" s="48">
        <v>2015</v>
      </c>
      <c r="F25" s="48"/>
      <c r="G25" s="48"/>
      <c r="H25" s="48"/>
      <c r="I25" s="48">
        <v>35</v>
      </c>
      <c r="J25" s="48"/>
      <c r="K25" s="47" t="s">
        <v>6093</v>
      </c>
      <c r="N25" s="57"/>
      <c r="O25" s="63">
        <v>2013</v>
      </c>
      <c r="P25" s="65"/>
      <c r="Q25" s="65"/>
      <c r="R25" s="47" t="s">
        <v>6248</v>
      </c>
      <c r="S25" s="57"/>
      <c r="T25" s="66"/>
      <c r="U25" s="57"/>
      <c r="V25" s="66"/>
      <c r="Y25" s="47" t="s">
        <v>6846</v>
      </c>
      <c r="Z25" s="69">
        <v>26.5</v>
      </c>
      <c r="AA25" s="68" t="s">
        <v>6816</v>
      </c>
      <c r="AC25">
        <v>1</v>
      </c>
    </row>
    <row r="26" spans="1:29" ht="45">
      <c r="A26" s="57" t="s">
        <v>6094</v>
      </c>
      <c r="B26" s="57" t="s">
        <v>6095</v>
      </c>
      <c r="C26" s="56">
        <v>288</v>
      </c>
      <c r="D26" s="57" t="s">
        <v>6096</v>
      </c>
      <c r="E26" s="56">
        <v>2015</v>
      </c>
      <c r="F26" s="56" t="s">
        <v>6097</v>
      </c>
      <c r="G26" s="48" t="s">
        <v>6098</v>
      </c>
      <c r="H26" s="56" t="s">
        <v>6099</v>
      </c>
      <c r="I26" s="56">
        <v>70</v>
      </c>
      <c r="J26" s="47" t="s">
        <v>5592</v>
      </c>
      <c r="K26" s="58" t="s">
        <v>6101</v>
      </c>
      <c r="N26" s="57"/>
      <c r="O26" s="63" t="s">
        <v>6245</v>
      </c>
      <c r="P26" s="65"/>
      <c r="Q26" s="65"/>
      <c r="R26" s="47" t="s">
        <v>6249</v>
      </c>
      <c r="S26" s="57"/>
      <c r="T26" s="66"/>
      <c r="U26" s="57"/>
      <c r="V26" s="66"/>
      <c r="Y26" s="47" t="s">
        <v>6847</v>
      </c>
      <c r="Z26" s="69">
        <v>25.7</v>
      </c>
      <c r="AA26" s="68" t="s">
        <v>6848</v>
      </c>
      <c r="AC26">
        <v>2</v>
      </c>
    </row>
    <row r="27" spans="1:29" ht="60">
      <c r="A27" s="57"/>
      <c r="B27" s="57"/>
      <c r="C27" s="56"/>
      <c r="D27" s="57"/>
      <c r="E27" s="56"/>
      <c r="F27" s="56"/>
      <c r="G27" s="48"/>
      <c r="H27" s="56"/>
      <c r="I27" s="56"/>
      <c r="J27" s="47" t="s">
        <v>6100</v>
      </c>
      <c r="K27" s="58"/>
      <c r="N27" s="57"/>
      <c r="O27" s="59"/>
      <c r="P27" s="65"/>
      <c r="Q27" s="65"/>
      <c r="R27" s="48"/>
      <c r="S27" s="57"/>
      <c r="T27" s="66"/>
      <c r="U27" s="57"/>
      <c r="V27" s="66"/>
      <c r="Y27" s="47" t="s">
        <v>6849</v>
      </c>
      <c r="Z27" s="69">
        <v>22</v>
      </c>
      <c r="AA27" s="68" t="s">
        <v>6850</v>
      </c>
      <c r="AC27">
        <v>5.4</v>
      </c>
    </row>
    <row r="28" spans="1:29" ht="51">
      <c r="A28" s="57"/>
      <c r="B28" s="57"/>
      <c r="C28" s="56"/>
      <c r="D28" s="57"/>
      <c r="E28" s="56"/>
      <c r="F28" s="56"/>
      <c r="G28" s="48">
        <v>-2019</v>
      </c>
      <c r="H28" s="56"/>
      <c r="I28" s="56"/>
      <c r="J28" s="48"/>
      <c r="K28" s="58"/>
      <c r="N28" s="57"/>
      <c r="O28" s="63">
        <v>2016</v>
      </c>
      <c r="P28" s="65"/>
      <c r="Q28" s="65"/>
      <c r="R28" s="47" t="s">
        <v>6250</v>
      </c>
      <c r="S28" s="57"/>
      <c r="T28" s="66"/>
      <c r="U28" s="57"/>
      <c r="V28" s="66"/>
      <c r="Y28" s="47" t="s">
        <v>6851</v>
      </c>
      <c r="Z28" s="69">
        <v>21.7</v>
      </c>
      <c r="AA28" s="68" t="s">
        <v>6852</v>
      </c>
      <c r="AC28">
        <v>1.4</v>
      </c>
    </row>
    <row r="29" spans="1:29" ht="45">
      <c r="A29" s="48" t="s">
        <v>6102</v>
      </c>
      <c r="B29" s="47" t="s">
        <v>6103</v>
      </c>
      <c r="C29" s="48">
        <v>4.5</v>
      </c>
      <c r="D29" s="48" t="s">
        <v>6104</v>
      </c>
      <c r="E29" s="48">
        <v>2004</v>
      </c>
      <c r="F29" s="48"/>
      <c r="G29" s="48"/>
      <c r="H29" s="48">
        <v>3</v>
      </c>
      <c r="I29" s="48" t="s">
        <v>6105</v>
      </c>
      <c r="J29" s="48"/>
      <c r="K29" s="46" t="s">
        <v>6106</v>
      </c>
      <c r="N29" s="57"/>
      <c r="O29" s="59"/>
      <c r="P29" s="65"/>
      <c r="Q29" s="65"/>
      <c r="R29" s="48"/>
      <c r="S29" s="57"/>
      <c r="T29" s="66"/>
      <c r="U29" s="57"/>
      <c r="V29" s="66"/>
      <c r="Y29" s="47" t="s">
        <v>6853</v>
      </c>
      <c r="Z29" s="69">
        <v>20</v>
      </c>
      <c r="AA29" s="68" t="s">
        <v>6854</v>
      </c>
      <c r="AC29">
        <v>4.8</v>
      </c>
    </row>
    <row r="30" spans="1:29" ht="60">
      <c r="A30" s="47" t="s">
        <v>6107</v>
      </c>
      <c r="B30" s="47" t="s">
        <v>6108</v>
      </c>
      <c r="C30" s="48">
        <v>48.3</v>
      </c>
      <c r="D30" s="47" t="s">
        <v>6109</v>
      </c>
      <c r="E30" s="48">
        <v>2011</v>
      </c>
      <c r="F30" s="48" t="s">
        <v>6110</v>
      </c>
      <c r="G30" s="47" t="s">
        <v>6111</v>
      </c>
      <c r="H30" s="48" t="s">
        <v>6112</v>
      </c>
      <c r="I30" s="48">
        <v>16</v>
      </c>
      <c r="J30" s="47" t="s">
        <v>6113</v>
      </c>
      <c r="K30" s="47" t="s">
        <v>6114</v>
      </c>
      <c r="N30" s="57"/>
      <c r="O30" s="59"/>
      <c r="P30" s="65"/>
      <c r="Q30" s="65"/>
      <c r="R30" s="47" t="s">
        <v>6251</v>
      </c>
      <c r="S30" s="57"/>
      <c r="T30" s="66"/>
      <c r="U30" s="57"/>
      <c r="V30" s="66"/>
      <c r="AC30">
        <v>1.8</v>
      </c>
    </row>
    <row r="31" spans="1:29" ht="60">
      <c r="A31" s="47" t="s">
        <v>6115</v>
      </c>
      <c r="B31" s="47" t="s">
        <v>6116</v>
      </c>
      <c r="C31" s="48">
        <v>288</v>
      </c>
      <c r="D31" s="47" t="s">
        <v>6117</v>
      </c>
      <c r="E31" s="48">
        <v>2015</v>
      </c>
      <c r="F31" s="47" t="s">
        <v>6073</v>
      </c>
      <c r="G31" s="48"/>
      <c r="H31" s="48" t="s">
        <v>6118</v>
      </c>
      <c r="I31" s="48">
        <v>32</v>
      </c>
      <c r="J31" s="47" t="s">
        <v>6113</v>
      </c>
      <c r="K31" s="46" t="s">
        <v>6119</v>
      </c>
      <c r="N31" s="57"/>
      <c r="O31" s="59"/>
      <c r="P31" s="65"/>
      <c r="Q31" s="65"/>
      <c r="R31" s="48"/>
      <c r="S31" s="57"/>
      <c r="T31" s="66"/>
      <c r="U31" s="57"/>
      <c r="V31" s="66"/>
      <c r="AC31">
        <v>2.2999999999999998</v>
      </c>
    </row>
    <row r="32" spans="1:29" ht="60">
      <c r="A32" s="48" t="s">
        <v>6120</v>
      </c>
      <c r="B32" s="47" t="s">
        <v>6121</v>
      </c>
      <c r="C32" s="48">
        <v>400</v>
      </c>
      <c r="D32" s="48" t="s">
        <v>6122</v>
      </c>
      <c r="E32" s="48">
        <v>2015</v>
      </c>
      <c r="F32" s="48"/>
      <c r="G32" s="48"/>
      <c r="H32" s="48"/>
      <c r="I32" s="48">
        <v>110</v>
      </c>
      <c r="J32" s="48"/>
      <c r="K32" s="47" t="s">
        <v>6123</v>
      </c>
      <c r="N32" s="57"/>
      <c r="O32" s="59"/>
      <c r="P32" s="65"/>
      <c r="Q32" s="65"/>
      <c r="R32" s="47" t="s">
        <v>6252</v>
      </c>
      <c r="S32" s="57"/>
      <c r="T32" s="66"/>
      <c r="U32" s="57"/>
      <c r="V32" s="66"/>
      <c r="AC32">
        <v>1.6</v>
      </c>
    </row>
    <row r="33" spans="1:29" ht="30" customHeight="1">
      <c r="A33" s="57" t="s">
        <v>6124</v>
      </c>
      <c r="B33" s="57" t="s">
        <v>6125</v>
      </c>
      <c r="C33" s="56">
        <v>582</v>
      </c>
      <c r="D33" s="57" t="s">
        <v>6126</v>
      </c>
      <c r="E33" s="56">
        <v>2016</v>
      </c>
      <c r="F33" s="56" t="s">
        <v>6127</v>
      </c>
      <c r="G33" s="48" t="s">
        <v>6128</v>
      </c>
      <c r="H33" s="56">
        <v>30</v>
      </c>
      <c r="I33" s="56">
        <v>42</v>
      </c>
      <c r="J33" s="57" t="s">
        <v>5782</v>
      </c>
      <c r="K33" s="57" t="s">
        <v>6129</v>
      </c>
      <c r="N33" s="57" t="s">
        <v>6257</v>
      </c>
      <c r="O33" s="63">
        <v>1999</v>
      </c>
      <c r="P33" s="65">
        <v>188.1</v>
      </c>
      <c r="Q33" s="65">
        <v>80</v>
      </c>
      <c r="R33" s="47" t="s">
        <v>6259</v>
      </c>
      <c r="S33" s="57" t="s">
        <v>2718</v>
      </c>
      <c r="T33" s="66" t="s">
        <v>6270</v>
      </c>
      <c r="U33" s="57" t="s">
        <v>6271</v>
      </c>
      <c r="V33" s="57" t="s">
        <v>6272</v>
      </c>
      <c r="AC33">
        <v>7.3</v>
      </c>
    </row>
    <row r="34" spans="1:29" ht="60">
      <c r="A34" s="57"/>
      <c r="B34" s="57"/>
      <c r="C34" s="56"/>
      <c r="D34" s="57"/>
      <c r="E34" s="56"/>
      <c r="F34" s="56"/>
      <c r="G34" s="48"/>
      <c r="H34" s="56"/>
      <c r="I34" s="56"/>
      <c r="J34" s="57"/>
      <c r="K34" s="57"/>
      <c r="N34" s="57"/>
      <c r="O34" s="63">
        <v>2001</v>
      </c>
      <c r="P34" s="65"/>
      <c r="Q34" s="65"/>
      <c r="R34" s="47" t="s">
        <v>6260</v>
      </c>
      <c r="S34" s="57"/>
      <c r="T34" s="66"/>
      <c r="U34" s="57"/>
      <c r="V34" s="57"/>
      <c r="AC34">
        <v>1.6</v>
      </c>
    </row>
    <row r="35" spans="1:29" ht="30">
      <c r="A35" s="57"/>
      <c r="B35" s="57"/>
      <c r="C35" s="56"/>
      <c r="D35" s="57"/>
      <c r="E35" s="56"/>
      <c r="F35" s="56"/>
      <c r="G35" s="48">
        <v>-2019</v>
      </c>
      <c r="H35" s="56"/>
      <c r="I35" s="56"/>
      <c r="J35" s="57"/>
      <c r="K35" s="57"/>
      <c r="N35" s="57"/>
      <c r="O35" s="63">
        <v>2002</v>
      </c>
      <c r="P35" s="65"/>
      <c r="Q35" s="65"/>
      <c r="R35" s="47" t="s">
        <v>6261</v>
      </c>
      <c r="S35" s="57"/>
      <c r="T35" s="66"/>
      <c r="U35" s="57"/>
      <c r="V35" s="57"/>
      <c r="AC35">
        <v>6</v>
      </c>
    </row>
    <row r="36" spans="1:29" ht="60">
      <c r="A36" s="48" t="s">
        <v>6130</v>
      </c>
      <c r="B36" s="47" t="s">
        <v>6131</v>
      </c>
      <c r="C36" s="48">
        <v>497</v>
      </c>
      <c r="D36" s="47" t="s">
        <v>6132</v>
      </c>
      <c r="E36" s="48">
        <v>2019</v>
      </c>
      <c r="F36" s="48" t="s">
        <v>6133</v>
      </c>
      <c r="G36" s="48"/>
      <c r="H36" s="48">
        <v>40</v>
      </c>
      <c r="I36" s="48">
        <v>95</v>
      </c>
      <c r="J36" s="48" t="s">
        <v>6038</v>
      </c>
      <c r="K36" s="46" t="s">
        <v>6134</v>
      </c>
      <c r="N36" s="57"/>
      <c r="O36" s="63">
        <v>2005</v>
      </c>
      <c r="P36" s="65"/>
      <c r="Q36" s="65"/>
      <c r="R36" s="47" t="s">
        <v>6262</v>
      </c>
      <c r="S36" s="57"/>
      <c r="T36" s="66"/>
      <c r="U36" s="57"/>
      <c r="V36" s="57"/>
      <c r="AC36">
        <v>22.8</v>
      </c>
    </row>
    <row r="37" spans="1:29" ht="45">
      <c r="A37" s="48" t="s">
        <v>6135</v>
      </c>
      <c r="B37" s="47" t="s">
        <v>6136</v>
      </c>
      <c r="C37" s="48">
        <v>5</v>
      </c>
      <c r="D37" s="48" t="s">
        <v>6137</v>
      </c>
      <c r="E37" s="48">
        <v>2008</v>
      </c>
      <c r="F37" s="48"/>
      <c r="G37" s="48"/>
      <c r="H37" s="48">
        <v>5</v>
      </c>
      <c r="I37" s="48" t="s">
        <v>6138</v>
      </c>
      <c r="J37" s="48"/>
      <c r="K37" s="46" t="s">
        <v>6139</v>
      </c>
      <c r="N37" s="57"/>
      <c r="O37" s="63">
        <v>2010</v>
      </c>
      <c r="P37" s="65"/>
      <c r="Q37" s="65"/>
      <c r="R37" s="47" t="s">
        <v>6263</v>
      </c>
      <c r="S37" s="57"/>
      <c r="T37" s="66"/>
      <c r="U37" s="57"/>
      <c r="V37" s="57"/>
      <c r="AC37">
        <v>2.2000000000000002</v>
      </c>
    </row>
    <row r="38" spans="1:29" ht="60">
      <c r="A38" s="48" t="s">
        <v>6140</v>
      </c>
      <c r="B38" s="47" t="s">
        <v>6141</v>
      </c>
      <c r="C38" s="48">
        <v>288</v>
      </c>
      <c r="D38" s="47" t="s">
        <v>6053</v>
      </c>
      <c r="E38" s="48">
        <v>2014</v>
      </c>
      <c r="F38" s="48" t="s">
        <v>6142</v>
      </c>
      <c r="G38" s="48"/>
      <c r="H38" s="48" t="s">
        <v>6143</v>
      </c>
      <c r="I38" s="48">
        <v>53</v>
      </c>
      <c r="J38" s="48" t="s">
        <v>6144</v>
      </c>
      <c r="K38" s="46" t="s">
        <v>6145</v>
      </c>
      <c r="N38" s="57"/>
      <c r="O38" s="63">
        <v>2012</v>
      </c>
      <c r="P38" s="65"/>
      <c r="Q38" s="65"/>
      <c r="R38" s="47" t="s">
        <v>6264</v>
      </c>
      <c r="S38" s="57"/>
      <c r="T38" s="66"/>
      <c r="U38" s="57"/>
      <c r="V38" s="57"/>
      <c r="AC38">
        <v>9.9</v>
      </c>
    </row>
    <row r="39" spans="1:29" ht="60">
      <c r="A39" s="56" t="s">
        <v>6146</v>
      </c>
      <c r="B39" s="57" t="s">
        <v>6147</v>
      </c>
      <c r="C39" s="56">
        <v>396</v>
      </c>
      <c r="D39" s="56" t="s">
        <v>6148</v>
      </c>
      <c r="E39" s="56">
        <v>2019</v>
      </c>
      <c r="F39" s="56" t="s">
        <v>6149</v>
      </c>
      <c r="G39" s="56"/>
      <c r="H39" s="56">
        <v>30</v>
      </c>
      <c r="I39" s="56">
        <v>60</v>
      </c>
      <c r="J39" s="56" t="s">
        <v>6150</v>
      </c>
      <c r="K39" s="47" t="s">
        <v>5696</v>
      </c>
      <c r="N39" s="57"/>
      <c r="O39" s="63">
        <v>2013</v>
      </c>
      <c r="P39" s="65"/>
      <c r="Q39" s="65"/>
      <c r="R39" s="47" t="s">
        <v>6265</v>
      </c>
      <c r="S39" s="57"/>
      <c r="T39" s="66"/>
      <c r="U39" s="57"/>
      <c r="V39" s="57"/>
      <c r="AC39">
        <v>10.199999999999999</v>
      </c>
    </row>
    <row r="40" spans="1:29" ht="45">
      <c r="A40" s="56"/>
      <c r="B40" s="57"/>
      <c r="C40" s="56"/>
      <c r="D40" s="56"/>
      <c r="E40" s="56"/>
      <c r="F40" s="56"/>
      <c r="G40" s="56"/>
      <c r="H40" s="56"/>
      <c r="I40" s="56"/>
      <c r="J40" s="56"/>
      <c r="K40" s="48"/>
      <c r="N40" s="57"/>
      <c r="O40" s="63" t="s">
        <v>6258</v>
      </c>
      <c r="P40" s="65"/>
      <c r="Q40" s="65"/>
      <c r="R40" s="47" t="s">
        <v>6266</v>
      </c>
      <c r="S40" s="57"/>
      <c r="T40" s="66"/>
      <c r="U40" s="57"/>
      <c r="V40" s="57"/>
      <c r="AC40">
        <v>1.4</v>
      </c>
    </row>
    <row r="41" spans="1:29" ht="45">
      <c r="A41" s="56"/>
      <c r="B41" s="57"/>
      <c r="C41" s="56"/>
      <c r="D41" s="56"/>
      <c r="E41" s="56"/>
      <c r="F41" s="56"/>
      <c r="G41" s="56"/>
      <c r="H41" s="56"/>
      <c r="I41" s="56"/>
      <c r="J41" s="56"/>
      <c r="K41" s="46" t="s">
        <v>6151</v>
      </c>
      <c r="N41" s="57"/>
      <c r="O41" s="63">
        <v>2020</v>
      </c>
      <c r="P41" s="65"/>
      <c r="Q41" s="65"/>
      <c r="R41" s="47" t="s">
        <v>6267</v>
      </c>
      <c r="S41" s="57"/>
      <c r="T41" s="66"/>
      <c r="U41" s="57"/>
      <c r="V41" s="57"/>
      <c r="AC41">
        <v>5.2</v>
      </c>
    </row>
    <row r="42" spans="1:29" ht="45">
      <c r="A42" s="47" t="s">
        <v>6152</v>
      </c>
      <c r="B42" s="47" t="s">
        <v>6153</v>
      </c>
      <c r="C42" s="48">
        <v>332</v>
      </c>
      <c r="D42" s="47" t="s">
        <v>6154</v>
      </c>
      <c r="E42" s="48">
        <v>2017</v>
      </c>
      <c r="F42" s="48"/>
      <c r="G42" s="48"/>
      <c r="H42" s="48"/>
      <c r="I42" s="48"/>
      <c r="J42" s="48" t="s">
        <v>6155</v>
      </c>
      <c r="K42" s="47" t="s">
        <v>5712</v>
      </c>
      <c r="N42" s="57"/>
      <c r="O42" s="63"/>
      <c r="P42" s="65"/>
      <c r="Q42" s="65"/>
      <c r="R42" s="47" t="s">
        <v>6268</v>
      </c>
      <c r="S42" s="57"/>
      <c r="T42" s="66"/>
      <c r="U42" s="57"/>
      <c r="V42" s="57"/>
      <c r="AC42">
        <v>2.1</v>
      </c>
    </row>
    <row r="43" spans="1:29" ht="45">
      <c r="A43" s="47" t="s">
        <v>6156</v>
      </c>
      <c r="B43" s="47" t="s">
        <v>6052</v>
      </c>
      <c r="C43" s="48">
        <v>295</v>
      </c>
      <c r="D43" s="48" t="s">
        <v>6157</v>
      </c>
      <c r="E43" s="48">
        <v>2015</v>
      </c>
      <c r="F43" s="48"/>
      <c r="G43" s="48"/>
      <c r="H43" s="48"/>
      <c r="I43" s="48">
        <v>55</v>
      </c>
      <c r="J43" s="48" t="s">
        <v>6158</v>
      </c>
      <c r="K43" s="47" t="s">
        <v>6159</v>
      </c>
      <c r="N43" s="57"/>
      <c r="O43" s="63"/>
      <c r="P43" s="65"/>
      <c r="Q43" s="65"/>
      <c r="R43" s="47" t="s">
        <v>6269</v>
      </c>
      <c r="S43" s="57"/>
      <c r="T43" s="66"/>
      <c r="U43" s="57"/>
      <c r="V43" s="57"/>
      <c r="AC43">
        <v>12</v>
      </c>
    </row>
    <row r="44" spans="1:29" ht="60">
      <c r="A44" s="47" t="s">
        <v>6160</v>
      </c>
      <c r="B44" s="47" t="s">
        <v>6161</v>
      </c>
      <c r="C44" s="48">
        <v>113</v>
      </c>
      <c r="D44" s="47" t="s">
        <v>6162</v>
      </c>
      <c r="E44" s="48">
        <v>2014</v>
      </c>
      <c r="F44" s="47" t="s">
        <v>6163</v>
      </c>
      <c r="G44" s="48"/>
      <c r="H44" s="48" t="s">
        <v>6164</v>
      </c>
      <c r="I44" s="48" t="s">
        <v>6165</v>
      </c>
      <c r="J44" s="48" t="s">
        <v>6166</v>
      </c>
      <c r="K44" s="46" t="s">
        <v>6167</v>
      </c>
      <c r="N44" s="57" t="s">
        <v>6273</v>
      </c>
      <c r="O44" s="65" t="s">
        <v>6274</v>
      </c>
      <c r="P44" s="65">
        <v>151.30000000000001</v>
      </c>
      <c r="Q44" s="65">
        <v>46</v>
      </c>
      <c r="R44" s="62" t="s">
        <v>6275</v>
      </c>
      <c r="S44" s="66" t="s">
        <v>6277</v>
      </c>
      <c r="T44" s="66" t="s">
        <v>6270</v>
      </c>
      <c r="U44" s="57" t="s">
        <v>6278</v>
      </c>
      <c r="V44" s="66" t="s">
        <v>6279</v>
      </c>
      <c r="AC44">
        <v>2.4</v>
      </c>
    </row>
    <row r="45" spans="1:29" ht="30">
      <c r="A45" s="56" t="s">
        <v>6168</v>
      </c>
      <c r="B45" s="57" t="s">
        <v>6169</v>
      </c>
      <c r="C45" s="56">
        <v>288</v>
      </c>
      <c r="D45" s="57" t="s">
        <v>6170</v>
      </c>
      <c r="E45" s="56">
        <v>2017</v>
      </c>
      <c r="F45" s="56" t="s">
        <v>6171</v>
      </c>
      <c r="G45" s="48" t="s">
        <v>6172</v>
      </c>
      <c r="H45" s="56" t="s">
        <v>6173</v>
      </c>
      <c r="I45" s="56">
        <v>90</v>
      </c>
      <c r="J45" s="47" t="s">
        <v>5592</v>
      </c>
      <c r="K45" s="58" t="s">
        <v>6174</v>
      </c>
      <c r="N45" s="57"/>
      <c r="O45" s="65"/>
      <c r="P45" s="65"/>
      <c r="Q45" s="65"/>
      <c r="R45" s="48"/>
      <c r="S45" s="66"/>
      <c r="T45" s="66"/>
      <c r="U45" s="57"/>
      <c r="V45" s="66"/>
      <c r="AC45">
        <v>6</v>
      </c>
    </row>
    <row r="46" spans="1:29" ht="60">
      <c r="A46" s="56"/>
      <c r="B46" s="57"/>
      <c r="C46" s="56"/>
      <c r="D46" s="57"/>
      <c r="E46" s="56"/>
      <c r="F46" s="56"/>
      <c r="G46" s="48"/>
      <c r="H46" s="56"/>
      <c r="I46" s="56"/>
      <c r="J46" s="47" t="s">
        <v>6100</v>
      </c>
      <c r="K46" s="58"/>
      <c r="N46" s="57"/>
      <c r="O46" s="65"/>
      <c r="P46" s="65"/>
      <c r="Q46" s="65"/>
      <c r="R46" s="62" t="s">
        <v>6276</v>
      </c>
      <c r="S46" s="66"/>
      <c r="T46" s="66"/>
      <c r="U46" s="57"/>
      <c r="V46" s="66"/>
      <c r="AC46">
        <v>10</v>
      </c>
    </row>
    <row r="47" spans="1:29" ht="45">
      <c r="A47" s="56"/>
      <c r="B47" s="57"/>
      <c r="C47" s="56"/>
      <c r="D47" s="57"/>
      <c r="E47" s="56"/>
      <c r="F47" s="56"/>
      <c r="G47" s="48">
        <v>-2019</v>
      </c>
      <c r="H47" s="56"/>
      <c r="I47" s="56"/>
      <c r="J47" s="48"/>
      <c r="K47" s="58"/>
      <c r="N47" s="57" t="s">
        <v>6280</v>
      </c>
      <c r="O47" s="63">
        <v>1999</v>
      </c>
      <c r="P47" s="65">
        <v>130.1</v>
      </c>
      <c r="Q47" s="65">
        <v>66</v>
      </c>
      <c r="R47" s="62" t="s">
        <v>6282</v>
      </c>
      <c r="S47" s="47" t="s">
        <v>6289</v>
      </c>
      <c r="T47" s="66" t="s">
        <v>6291</v>
      </c>
      <c r="U47" s="57" t="s">
        <v>6292</v>
      </c>
      <c r="V47" s="57" t="s">
        <v>6293</v>
      </c>
      <c r="AC47">
        <v>8</v>
      </c>
    </row>
    <row r="48" spans="1:29" ht="75">
      <c r="A48" s="47" t="s">
        <v>6175</v>
      </c>
      <c r="B48" s="47" t="s">
        <v>6176</v>
      </c>
      <c r="C48" s="48">
        <v>200</v>
      </c>
      <c r="D48" s="47" t="s">
        <v>6177</v>
      </c>
      <c r="E48" s="48">
        <v>2015</v>
      </c>
      <c r="F48" s="48" t="s">
        <v>6178</v>
      </c>
      <c r="G48" s="48"/>
      <c r="H48" s="48" t="s">
        <v>6179</v>
      </c>
      <c r="I48" s="48">
        <v>45</v>
      </c>
      <c r="J48" s="48" t="s">
        <v>6180</v>
      </c>
      <c r="K48" s="47" t="s">
        <v>6181</v>
      </c>
      <c r="N48" s="57"/>
      <c r="O48" s="63">
        <v>2001</v>
      </c>
      <c r="P48" s="65"/>
      <c r="Q48" s="65"/>
      <c r="R48" s="47" t="s">
        <v>6283</v>
      </c>
      <c r="S48" s="47" t="s">
        <v>6290</v>
      </c>
      <c r="T48" s="66"/>
      <c r="U48" s="57"/>
      <c r="V48" s="57"/>
      <c r="AC48">
        <v>5.6</v>
      </c>
    </row>
    <row r="49" spans="1:29" ht="180">
      <c r="A49" s="47" t="s">
        <v>6182</v>
      </c>
      <c r="B49" s="47" t="s">
        <v>6183</v>
      </c>
      <c r="C49" s="48">
        <v>402</v>
      </c>
      <c r="D49" s="47" t="s">
        <v>6184</v>
      </c>
      <c r="E49" s="48">
        <v>2017</v>
      </c>
      <c r="F49" s="48" t="s">
        <v>6185</v>
      </c>
      <c r="G49" s="48" t="s">
        <v>6186</v>
      </c>
      <c r="H49" s="48">
        <v>41</v>
      </c>
      <c r="I49" s="48">
        <v>95</v>
      </c>
      <c r="J49" s="47" t="s">
        <v>6187</v>
      </c>
      <c r="K49" s="47" t="s">
        <v>5729</v>
      </c>
      <c r="N49" s="57"/>
      <c r="O49" s="63">
        <v>2005</v>
      </c>
      <c r="P49" s="65"/>
      <c r="Q49" s="65"/>
      <c r="R49" s="47" t="s">
        <v>6284</v>
      </c>
      <c r="S49" s="62"/>
      <c r="T49" s="66"/>
      <c r="U49" s="57"/>
      <c r="V49" s="57"/>
      <c r="AC49">
        <v>3.9</v>
      </c>
    </row>
    <row r="50" spans="1:29" ht="45">
      <c r="A50" s="47" t="s">
        <v>6188</v>
      </c>
      <c r="B50" s="47" t="s">
        <v>6189</v>
      </c>
      <c r="C50" s="48">
        <v>350</v>
      </c>
      <c r="D50" s="47" t="s">
        <v>6190</v>
      </c>
      <c r="E50" s="48">
        <v>2018</v>
      </c>
      <c r="F50" s="48" t="s">
        <v>6059</v>
      </c>
      <c r="G50" s="48"/>
      <c r="H50" s="48"/>
      <c r="I50" s="48"/>
      <c r="J50" s="48" t="s">
        <v>6191</v>
      </c>
      <c r="K50" s="46" t="s">
        <v>6192</v>
      </c>
      <c r="N50" s="57"/>
      <c r="O50" s="63">
        <v>2012</v>
      </c>
      <c r="P50" s="65"/>
      <c r="Q50" s="65"/>
      <c r="R50" s="47" t="s">
        <v>6285</v>
      </c>
      <c r="S50" s="62"/>
      <c r="T50" s="66"/>
      <c r="U50" s="57"/>
      <c r="V50" s="57"/>
      <c r="AC50">
        <v>5.2</v>
      </c>
    </row>
    <row r="51" spans="1:29" ht="60">
      <c r="A51" s="48" t="s">
        <v>6193</v>
      </c>
      <c r="B51" s="56"/>
      <c r="C51" s="56">
        <v>200</v>
      </c>
      <c r="D51" s="56" t="s">
        <v>6195</v>
      </c>
      <c r="E51" s="56">
        <v>2020</v>
      </c>
      <c r="F51" s="56"/>
      <c r="G51" s="56"/>
      <c r="H51" s="56" t="s">
        <v>6196</v>
      </c>
      <c r="I51" s="56">
        <v>45</v>
      </c>
      <c r="J51" s="56" t="s">
        <v>6180</v>
      </c>
      <c r="K51" s="58" t="s">
        <v>6197</v>
      </c>
      <c r="N51" s="57"/>
      <c r="O51" s="63" t="s">
        <v>6281</v>
      </c>
      <c r="P51" s="65"/>
      <c r="Q51" s="65"/>
      <c r="R51" s="47" t="s">
        <v>6286</v>
      </c>
      <c r="S51" s="62"/>
      <c r="T51" s="66"/>
      <c r="U51" s="57"/>
      <c r="V51" s="57"/>
      <c r="AC51">
        <v>1.2</v>
      </c>
    </row>
    <row r="52" spans="1:29" ht="45">
      <c r="A52" s="48"/>
      <c r="B52" s="56"/>
      <c r="C52" s="56"/>
      <c r="D52" s="56"/>
      <c r="E52" s="56"/>
      <c r="F52" s="56"/>
      <c r="G52" s="56"/>
      <c r="H52" s="56"/>
      <c r="I52" s="56"/>
      <c r="J52" s="56"/>
      <c r="K52" s="58"/>
      <c r="N52" s="57"/>
      <c r="O52" s="63">
        <v>2015</v>
      </c>
      <c r="P52" s="65"/>
      <c r="Q52" s="65"/>
      <c r="R52" s="47" t="s">
        <v>6287</v>
      </c>
      <c r="S52" s="62"/>
      <c r="T52" s="66"/>
      <c r="U52" s="57"/>
      <c r="V52" s="57"/>
      <c r="AC52">
        <v>1.7</v>
      </c>
    </row>
    <row r="53" spans="1:29" ht="60">
      <c r="A53" s="48" t="s">
        <v>6194</v>
      </c>
      <c r="B53" s="56"/>
      <c r="C53" s="56"/>
      <c r="D53" s="56"/>
      <c r="E53" s="56"/>
      <c r="F53" s="56"/>
      <c r="G53" s="56"/>
      <c r="H53" s="56"/>
      <c r="I53" s="56"/>
      <c r="J53" s="56"/>
      <c r="K53" s="58"/>
      <c r="N53" s="57"/>
      <c r="O53" s="63"/>
      <c r="P53" s="65"/>
      <c r="Q53" s="65"/>
      <c r="R53" s="47" t="s">
        <v>6288</v>
      </c>
      <c r="S53" s="62"/>
      <c r="T53" s="66"/>
      <c r="U53" s="57"/>
      <c r="V53" s="57"/>
      <c r="AC53">
        <v>5.6</v>
      </c>
    </row>
    <row r="54" spans="1:29" ht="60">
      <c r="N54" s="66" t="s">
        <v>6294</v>
      </c>
      <c r="O54" s="63">
        <v>2001</v>
      </c>
      <c r="P54" s="65">
        <v>122.1</v>
      </c>
      <c r="Q54" s="65">
        <v>58</v>
      </c>
      <c r="R54" s="47" t="s">
        <v>6296</v>
      </c>
      <c r="S54" s="47" t="s">
        <v>6302</v>
      </c>
      <c r="T54" s="66" t="s">
        <v>6270</v>
      </c>
      <c r="U54" s="57" t="s">
        <v>6305</v>
      </c>
      <c r="V54" s="57" t="s">
        <v>6306</v>
      </c>
      <c r="AC54">
        <v>5.4</v>
      </c>
    </row>
    <row r="55" spans="1:29" ht="30">
      <c r="N55" s="66"/>
      <c r="O55" s="63" t="s">
        <v>6295</v>
      </c>
      <c r="P55" s="65"/>
      <c r="Q55" s="65"/>
      <c r="R55" s="47" t="s">
        <v>6297</v>
      </c>
      <c r="S55" s="47" t="s">
        <v>6303</v>
      </c>
      <c r="T55" s="66"/>
      <c r="U55" s="57"/>
      <c r="V55" s="57"/>
      <c r="AC55">
        <v>3</v>
      </c>
    </row>
    <row r="56" spans="1:29" ht="60">
      <c r="N56" s="66"/>
      <c r="O56" s="63" t="s">
        <v>6232</v>
      </c>
      <c r="P56" s="65"/>
      <c r="Q56" s="65"/>
      <c r="R56" s="47" t="s">
        <v>6298</v>
      </c>
      <c r="S56" s="47" t="s">
        <v>6304</v>
      </c>
      <c r="T56" s="66"/>
      <c r="U56" s="57"/>
      <c r="V56" s="57"/>
      <c r="AC56">
        <v>6</v>
      </c>
    </row>
    <row r="57" spans="1:29" ht="30">
      <c r="N57" s="66"/>
      <c r="O57" s="63">
        <v>2012</v>
      </c>
      <c r="P57" s="65"/>
      <c r="Q57" s="65"/>
      <c r="R57" s="47" t="s">
        <v>6299</v>
      </c>
      <c r="S57" s="62"/>
      <c r="T57" s="66"/>
      <c r="U57" s="57"/>
      <c r="V57" s="57"/>
      <c r="AC57">
        <v>9.6</v>
      </c>
    </row>
    <row r="58" spans="1:29" ht="45">
      <c r="N58" s="66"/>
      <c r="O58" s="63">
        <v>2013</v>
      </c>
      <c r="P58" s="65"/>
      <c r="Q58" s="65"/>
      <c r="R58" s="47" t="s">
        <v>6300</v>
      </c>
      <c r="S58" s="62"/>
      <c r="T58" s="66"/>
      <c r="U58" s="57"/>
      <c r="V58" s="57"/>
      <c r="AC58">
        <v>4</v>
      </c>
    </row>
    <row r="59" spans="1:29" ht="45">
      <c r="N59" s="66"/>
      <c r="O59" s="63"/>
      <c r="P59" s="65"/>
      <c r="Q59" s="65"/>
      <c r="R59" s="47" t="s">
        <v>6301</v>
      </c>
      <c r="S59" s="62"/>
      <c r="T59" s="66"/>
      <c r="U59" s="57"/>
      <c r="V59" s="57"/>
      <c r="AC59">
        <v>28.8</v>
      </c>
    </row>
    <row r="60" spans="1:29" ht="42.75">
      <c r="N60" s="57" t="s">
        <v>6307</v>
      </c>
      <c r="O60" s="63">
        <v>1998</v>
      </c>
      <c r="P60" s="65">
        <v>128.19999999999999</v>
      </c>
      <c r="Q60" s="65">
        <v>53</v>
      </c>
      <c r="R60" s="62" t="s">
        <v>6308</v>
      </c>
      <c r="S60" s="57" t="s">
        <v>6313</v>
      </c>
      <c r="T60" s="66" t="s">
        <v>880</v>
      </c>
      <c r="U60" s="57" t="s">
        <v>6314</v>
      </c>
      <c r="V60" s="57" t="s">
        <v>6315</v>
      </c>
      <c r="AC60">
        <v>4.5</v>
      </c>
    </row>
    <row r="61" spans="1:29" ht="60">
      <c r="N61" s="57"/>
      <c r="O61" s="63">
        <v>2002</v>
      </c>
      <c r="P61" s="65"/>
      <c r="Q61" s="65"/>
      <c r="R61" s="47" t="s">
        <v>6309</v>
      </c>
      <c r="S61" s="57"/>
      <c r="T61" s="66"/>
      <c r="U61" s="57"/>
      <c r="V61" s="57"/>
      <c r="AC61">
        <v>1.7</v>
      </c>
    </row>
    <row r="62" spans="1:29" ht="60">
      <c r="N62" s="57"/>
      <c r="O62" s="63">
        <v>2005</v>
      </c>
      <c r="P62" s="65"/>
      <c r="Q62" s="65"/>
      <c r="R62" s="47" t="s">
        <v>6283</v>
      </c>
      <c r="S62" s="57"/>
      <c r="T62" s="66"/>
      <c r="U62" s="57"/>
      <c r="V62" s="57"/>
      <c r="AC62">
        <v>6.6</v>
      </c>
    </row>
    <row r="63" spans="1:29" ht="45">
      <c r="N63" s="57"/>
      <c r="O63" s="63">
        <v>2006</v>
      </c>
      <c r="P63" s="65"/>
      <c r="Q63" s="65"/>
      <c r="R63" s="47" t="s">
        <v>6310</v>
      </c>
      <c r="S63" s="57"/>
      <c r="T63" s="66"/>
      <c r="U63" s="57"/>
      <c r="V63" s="57"/>
      <c r="AC63">
        <v>10</v>
      </c>
    </row>
    <row r="64" spans="1:29" ht="45">
      <c r="N64" s="57"/>
      <c r="O64" s="59"/>
      <c r="P64" s="65"/>
      <c r="Q64" s="65"/>
      <c r="R64" s="47" t="s">
        <v>6311</v>
      </c>
      <c r="S64" s="57"/>
      <c r="T64" s="66"/>
      <c r="U64" s="57"/>
      <c r="V64" s="57"/>
      <c r="AC64">
        <v>4.0999999999999996</v>
      </c>
    </row>
    <row r="65" spans="14:29">
      <c r="N65" s="57"/>
      <c r="O65" s="63">
        <v>2019</v>
      </c>
      <c r="P65" s="65"/>
      <c r="Q65" s="65"/>
      <c r="R65" s="48"/>
      <c r="S65" s="57"/>
      <c r="T65" s="66"/>
      <c r="U65" s="57"/>
      <c r="V65" s="57"/>
      <c r="AC65">
        <v>4.5</v>
      </c>
    </row>
    <row r="66" spans="14:29" ht="45">
      <c r="N66" s="57"/>
      <c r="O66" s="59"/>
      <c r="P66" s="65"/>
      <c r="Q66" s="65"/>
      <c r="R66" s="47" t="s">
        <v>6312</v>
      </c>
      <c r="S66" s="57"/>
      <c r="T66" s="66"/>
      <c r="U66" s="57"/>
      <c r="V66" s="57"/>
      <c r="AC66">
        <v>3.2</v>
      </c>
    </row>
    <row r="67" spans="14:29" ht="57">
      <c r="N67" s="66" t="s">
        <v>6316</v>
      </c>
      <c r="O67" s="63">
        <v>1999</v>
      </c>
      <c r="P67" s="65">
        <v>114.45</v>
      </c>
      <c r="Q67" s="65">
        <v>72</v>
      </c>
      <c r="R67" s="62" t="s">
        <v>6317</v>
      </c>
      <c r="S67" s="47" t="s">
        <v>6327</v>
      </c>
      <c r="T67" s="66" t="s">
        <v>6270</v>
      </c>
      <c r="U67" s="57" t="s">
        <v>6329</v>
      </c>
      <c r="V67" s="66" t="s">
        <v>6330</v>
      </c>
      <c r="AC67">
        <v>8.5</v>
      </c>
    </row>
    <row r="68" spans="14:29" ht="57">
      <c r="N68" s="66"/>
      <c r="O68" s="63">
        <v>2000</v>
      </c>
      <c r="P68" s="65"/>
      <c r="Q68" s="65"/>
      <c r="R68" s="62" t="s">
        <v>6318</v>
      </c>
      <c r="S68" s="47" t="s">
        <v>6328</v>
      </c>
      <c r="T68" s="66"/>
      <c r="U68" s="57"/>
      <c r="V68" s="66"/>
      <c r="AC68">
        <v>3.5</v>
      </c>
    </row>
    <row r="69" spans="14:29" ht="57">
      <c r="N69" s="66"/>
      <c r="O69" s="63">
        <v>2001</v>
      </c>
      <c r="P69" s="65"/>
      <c r="Q69" s="65"/>
      <c r="R69" s="62" t="s">
        <v>6319</v>
      </c>
      <c r="S69" s="62"/>
      <c r="T69" s="66"/>
      <c r="U69" s="57"/>
      <c r="V69" s="66"/>
      <c r="AC69">
        <v>10</v>
      </c>
    </row>
    <row r="70" spans="14:29" ht="57">
      <c r="N70" s="66"/>
      <c r="O70" s="63">
        <v>2002</v>
      </c>
      <c r="P70" s="65"/>
      <c r="Q70" s="65"/>
      <c r="R70" s="62" t="s">
        <v>6320</v>
      </c>
      <c r="S70" s="62"/>
      <c r="T70" s="66"/>
      <c r="U70" s="57"/>
      <c r="V70" s="66"/>
      <c r="AC70">
        <v>4.4000000000000004</v>
      </c>
    </row>
    <row r="71" spans="14:29" ht="57">
      <c r="N71" s="66"/>
      <c r="O71" s="63">
        <v>2004</v>
      </c>
      <c r="P71" s="65"/>
      <c r="Q71" s="65"/>
      <c r="R71" s="62" t="s">
        <v>6321</v>
      </c>
      <c r="S71" s="62"/>
      <c r="T71" s="66"/>
      <c r="U71" s="57"/>
      <c r="V71" s="66"/>
      <c r="AC71">
        <v>3.7</v>
      </c>
    </row>
    <row r="72" spans="14:29" ht="60">
      <c r="N72" s="66"/>
      <c r="O72" s="63">
        <v>2009</v>
      </c>
      <c r="P72" s="65"/>
      <c r="Q72" s="65"/>
      <c r="R72" s="47" t="s">
        <v>6322</v>
      </c>
      <c r="S72" s="62"/>
      <c r="T72" s="66"/>
      <c r="U72" s="57"/>
      <c r="V72" s="66"/>
      <c r="AC72">
        <v>20</v>
      </c>
    </row>
    <row r="73" spans="14:29" ht="60">
      <c r="N73" s="66"/>
      <c r="O73" s="63" t="s">
        <v>6244</v>
      </c>
      <c r="P73" s="65"/>
      <c r="Q73" s="65"/>
      <c r="R73" s="47" t="s">
        <v>6323</v>
      </c>
      <c r="S73" s="62"/>
      <c r="T73" s="66"/>
      <c r="U73" s="57"/>
      <c r="V73" s="66"/>
      <c r="AC73">
        <v>8</v>
      </c>
    </row>
    <row r="74" spans="14:29" ht="45">
      <c r="N74" s="66"/>
      <c r="O74" s="63">
        <v>2016</v>
      </c>
      <c r="P74" s="65"/>
      <c r="Q74" s="65"/>
      <c r="R74" s="47" t="s">
        <v>6324</v>
      </c>
      <c r="S74" s="62"/>
      <c r="T74" s="66"/>
      <c r="U74" s="57"/>
      <c r="V74" s="66"/>
      <c r="AC74">
        <v>6.3</v>
      </c>
    </row>
    <row r="75" spans="14:29" ht="45">
      <c r="N75" s="66"/>
      <c r="O75" s="63"/>
      <c r="P75" s="65"/>
      <c r="Q75" s="65"/>
      <c r="R75" s="47" t="s">
        <v>6325</v>
      </c>
      <c r="S75" s="62"/>
      <c r="T75" s="66"/>
      <c r="U75" s="57"/>
      <c r="V75" s="66"/>
      <c r="AC75">
        <v>3.6</v>
      </c>
    </row>
    <row r="76" spans="14:29" ht="60">
      <c r="N76" s="66"/>
      <c r="O76" s="63"/>
      <c r="P76" s="65"/>
      <c r="Q76" s="65"/>
      <c r="R76" s="47" t="s">
        <v>6326</v>
      </c>
      <c r="S76" s="62"/>
      <c r="T76" s="66"/>
      <c r="U76" s="57"/>
      <c r="V76" s="66"/>
      <c r="AC76">
        <v>7.5</v>
      </c>
    </row>
    <row r="77" spans="14:29" ht="45">
      <c r="N77" s="66" t="s">
        <v>6331</v>
      </c>
      <c r="O77" s="63">
        <v>2006</v>
      </c>
      <c r="P77" s="65">
        <v>98.8</v>
      </c>
      <c r="Q77" s="65">
        <v>47</v>
      </c>
      <c r="R77" s="47" t="s">
        <v>6333</v>
      </c>
      <c r="S77" s="57" t="s">
        <v>6335</v>
      </c>
      <c r="T77" s="66" t="s">
        <v>880</v>
      </c>
      <c r="U77" s="57" t="s">
        <v>6336</v>
      </c>
      <c r="V77" s="66" t="s">
        <v>6337</v>
      </c>
      <c r="AC77">
        <v>91</v>
      </c>
    </row>
    <row r="78" spans="14:29" ht="45">
      <c r="N78" s="66"/>
      <c r="O78" s="63" t="s">
        <v>6332</v>
      </c>
      <c r="P78" s="65"/>
      <c r="Q78" s="65"/>
      <c r="R78" s="47" t="s">
        <v>6334</v>
      </c>
      <c r="S78" s="57"/>
      <c r="T78" s="66"/>
      <c r="U78" s="57"/>
      <c r="V78" s="66"/>
      <c r="AC78">
        <v>1.9</v>
      </c>
    </row>
    <row r="79" spans="14:29" ht="60">
      <c r="N79" s="57" t="s">
        <v>6338</v>
      </c>
      <c r="O79" s="63">
        <v>1999</v>
      </c>
      <c r="P79" s="65">
        <v>93.1</v>
      </c>
      <c r="Q79" s="65">
        <v>29</v>
      </c>
      <c r="R79" s="47" t="s">
        <v>6339</v>
      </c>
      <c r="S79" s="57" t="s">
        <v>6341</v>
      </c>
      <c r="T79" s="66" t="s">
        <v>880</v>
      </c>
      <c r="U79" s="57" t="s">
        <v>6342</v>
      </c>
      <c r="V79" s="66" t="s">
        <v>6343</v>
      </c>
      <c r="AC79">
        <v>8.1999999999999993</v>
      </c>
    </row>
    <row r="80" spans="14:29" ht="60">
      <c r="N80" s="57"/>
      <c r="O80" s="63">
        <v>2006</v>
      </c>
      <c r="P80" s="65"/>
      <c r="Q80" s="65"/>
      <c r="R80" s="47" t="s">
        <v>6340</v>
      </c>
      <c r="S80" s="57"/>
      <c r="T80" s="66"/>
      <c r="U80" s="57"/>
      <c r="V80" s="66"/>
      <c r="AC80">
        <v>4</v>
      </c>
    </row>
    <row r="81" spans="14:29" ht="28.5">
      <c r="N81" s="57"/>
      <c r="O81" s="63" t="s">
        <v>6245</v>
      </c>
      <c r="P81" s="65"/>
      <c r="Q81" s="65"/>
      <c r="R81" s="62"/>
      <c r="S81" s="57"/>
      <c r="T81" s="66"/>
      <c r="U81" s="57"/>
      <c r="V81" s="66"/>
      <c r="AC81">
        <v>1.5</v>
      </c>
    </row>
    <row r="82" spans="14:29" ht="42.75">
      <c r="N82" s="57" t="s">
        <v>6344</v>
      </c>
      <c r="O82" s="63">
        <v>1993</v>
      </c>
      <c r="P82" s="65">
        <v>92.4</v>
      </c>
      <c r="Q82" s="65">
        <v>43</v>
      </c>
      <c r="R82" s="62" t="s">
        <v>6346</v>
      </c>
      <c r="S82" s="47" t="s">
        <v>6354</v>
      </c>
      <c r="T82" s="66" t="s">
        <v>6270</v>
      </c>
      <c r="U82" s="57" t="s">
        <v>6356</v>
      </c>
      <c r="V82" s="66" t="s">
        <v>6357</v>
      </c>
      <c r="AC82">
        <v>11.3</v>
      </c>
    </row>
    <row r="83" spans="14:29" ht="60">
      <c r="N83" s="57"/>
      <c r="O83" s="63">
        <v>1995</v>
      </c>
      <c r="P83" s="65"/>
      <c r="Q83" s="65"/>
      <c r="R83" s="47" t="s">
        <v>6347</v>
      </c>
      <c r="S83" s="47" t="s">
        <v>6355</v>
      </c>
      <c r="T83" s="66"/>
      <c r="U83" s="57"/>
      <c r="V83" s="66"/>
      <c r="AC83">
        <v>6.5</v>
      </c>
    </row>
    <row r="84" spans="14:29" ht="45">
      <c r="N84" s="57"/>
      <c r="O84" s="63" t="s">
        <v>6345</v>
      </c>
      <c r="P84" s="65"/>
      <c r="Q84" s="65"/>
      <c r="R84" s="47" t="s">
        <v>6348</v>
      </c>
      <c r="S84" s="62"/>
      <c r="T84" s="66"/>
      <c r="U84" s="57"/>
      <c r="V84" s="66"/>
      <c r="AC84">
        <v>6</v>
      </c>
    </row>
    <row r="85" spans="14:29" ht="45">
      <c r="N85" s="57"/>
      <c r="O85" s="63">
        <v>2010</v>
      </c>
      <c r="P85" s="65"/>
      <c r="Q85" s="65"/>
      <c r="R85" s="47" t="s">
        <v>6349</v>
      </c>
      <c r="S85" s="62"/>
      <c r="T85" s="66"/>
      <c r="U85" s="57"/>
      <c r="V85" s="66"/>
      <c r="AC85">
        <v>4.5</v>
      </c>
    </row>
    <row r="86" spans="14:29" ht="45">
      <c r="N86" s="57"/>
      <c r="O86" s="63">
        <v>2014</v>
      </c>
      <c r="P86" s="65"/>
      <c r="Q86" s="65"/>
      <c r="R86" s="47" t="s">
        <v>6350</v>
      </c>
      <c r="S86" s="62"/>
      <c r="T86" s="66"/>
      <c r="U86" s="57"/>
      <c r="V86" s="66"/>
      <c r="AC86">
        <v>9.8000000000000007</v>
      </c>
    </row>
    <row r="87" spans="14:29" ht="45">
      <c r="N87" s="57"/>
      <c r="O87" s="63" t="s">
        <v>6274</v>
      </c>
      <c r="P87" s="65"/>
      <c r="Q87" s="65"/>
      <c r="R87" s="47" t="s">
        <v>6351</v>
      </c>
      <c r="S87" s="62"/>
      <c r="T87" s="66"/>
      <c r="U87" s="57"/>
      <c r="V87" s="66"/>
      <c r="AC87">
        <v>7.1</v>
      </c>
    </row>
    <row r="88" spans="14:29" ht="30">
      <c r="N88" s="57"/>
      <c r="O88" s="63"/>
      <c r="P88" s="65"/>
      <c r="Q88" s="65"/>
      <c r="R88" s="47" t="s">
        <v>6299</v>
      </c>
      <c r="S88" s="62"/>
      <c r="T88" s="66"/>
      <c r="U88" s="57"/>
      <c r="V88" s="66"/>
      <c r="AC88">
        <v>4.9000000000000004</v>
      </c>
    </row>
    <row r="89" spans="14:29" ht="45">
      <c r="N89" s="57"/>
      <c r="O89" s="63"/>
      <c r="P89" s="65"/>
      <c r="Q89" s="65"/>
      <c r="R89" s="47" t="s">
        <v>6352</v>
      </c>
      <c r="S89" s="62"/>
      <c r="T89" s="66"/>
      <c r="U89" s="57"/>
      <c r="V89" s="66"/>
      <c r="AC89">
        <v>12.2</v>
      </c>
    </row>
    <row r="90" spans="14:29" ht="45">
      <c r="N90" s="57"/>
      <c r="O90" s="63"/>
      <c r="P90" s="65"/>
      <c r="Q90" s="65"/>
      <c r="R90" s="47" t="s">
        <v>6353</v>
      </c>
      <c r="S90" s="62"/>
      <c r="T90" s="66"/>
      <c r="U90" s="57"/>
      <c r="V90" s="66"/>
      <c r="AC90">
        <v>5</v>
      </c>
    </row>
    <row r="91" spans="14:29" ht="53.25" customHeight="1">
      <c r="N91" s="66" t="s">
        <v>6358</v>
      </c>
      <c r="O91" s="63">
        <v>2000</v>
      </c>
      <c r="P91" s="65">
        <v>86.5</v>
      </c>
      <c r="Q91" s="65">
        <v>33</v>
      </c>
      <c r="R91" s="62" t="s">
        <v>6359</v>
      </c>
      <c r="S91" s="57" t="s">
        <v>6362</v>
      </c>
      <c r="T91" s="66" t="s">
        <v>6228</v>
      </c>
      <c r="U91" s="57" t="s">
        <v>6363</v>
      </c>
      <c r="V91" s="66" t="s">
        <v>6364</v>
      </c>
      <c r="AC91">
        <v>31.5</v>
      </c>
    </row>
    <row r="92" spans="14:29" ht="30">
      <c r="N92" s="66"/>
      <c r="O92" s="63">
        <v>2005</v>
      </c>
      <c r="P92" s="65"/>
      <c r="Q92" s="65"/>
      <c r="R92" s="47" t="s">
        <v>6360</v>
      </c>
      <c r="S92" s="57"/>
      <c r="T92" s="66"/>
      <c r="U92" s="57"/>
      <c r="V92" s="66"/>
      <c r="AC92">
        <v>10</v>
      </c>
    </row>
    <row r="93" spans="14:29" ht="45">
      <c r="N93" s="66"/>
      <c r="O93" s="63" t="s">
        <v>6332</v>
      </c>
      <c r="P93" s="65"/>
      <c r="Q93" s="65"/>
      <c r="R93" s="47" t="s">
        <v>6361</v>
      </c>
      <c r="S93" s="57"/>
      <c r="T93" s="66"/>
      <c r="U93" s="57"/>
      <c r="V93" s="66"/>
      <c r="AC93">
        <v>6.3</v>
      </c>
    </row>
    <row r="94" spans="14:29" ht="42.75">
      <c r="N94" s="66" t="s">
        <v>6365</v>
      </c>
      <c r="O94" s="63">
        <v>2002</v>
      </c>
      <c r="P94" s="65">
        <v>85.3</v>
      </c>
      <c r="Q94" s="65">
        <v>43</v>
      </c>
      <c r="R94" s="62" t="s">
        <v>6366</v>
      </c>
      <c r="S94" s="57" t="s">
        <v>6369</v>
      </c>
      <c r="T94" s="66" t="s">
        <v>6270</v>
      </c>
      <c r="U94" s="57" t="s">
        <v>6370</v>
      </c>
      <c r="V94" s="57" t="s">
        <v>6371</v>
      </c>
      <c r="AC94">
        <v>4.3</v>
      </c>
    </row>
    <row r="95" spans="14:29" ht="45">
      <c r="N95" s="66"/>
      <c r="O95" s="63">
        <v>2004</v>
      </c>
      <c r="P95" s="65"/>
      <c r="Q95" s="65"/>
      <c r="R95" s="47" t="s">
        <v>6367</v>
      </c>
      <c r="S95" s="57"/>
      <c r="T95" s="66"/>
      <c r="U95" s="57"/>
      <c r="V95" s="57"/>
      <c r="AC95">
        <v>4.8</v>
      </c>
    </row>
    <row r="96" spans="14:29" ht="60">
      <c r="N96" s="66"/>
      <c r="O96" s="63">
        <v>2003</v>
      </c>
      <c r="P96" s="65"/>
      <c r="Q96" s="65"/>
      <c r="R96" s="47" t="s">
        <v>6368</v>
      </c>
      <c r="S96" s="57"/>
      <c r="T96" s="66"/>
      <c r="U96" s="57"/>
      <c r="V96" s="57"/>
      <c r="AC96">
        <v>1.3</v>
      </c>
    </row>
    <row r="97" spans="14:29">
      <c r="N97" s="66"/>
      <c r="O97" s="63">
        <v>2006</v>
      </c>
      <c r="P97" s="65"/>
      <c r="Q97" s="65"/>
      <c r="R97" s="62"/>
      <c r="S97" s="57"/>
      <c r="T97" s="66"/>
      <c r="U97" s="57"/>
      <c r="V97" s="57"/>
      <c r="AC97">
        <v>8</v>
      </c>
    </row>
    <row r="98" spans="14:29" ht="45">
      <c r="N98" s="66" t="s">
        <v>6372</v>
      </c>
      <c r="O98" s="63">
        <v>1997</v>
      </c>
      <c r="P98" s="65">
        <v>82.65</v>
      </c>
      <c r="Q98" s="65">
        <v>40</v>
      </c>
      <c r="R98" s="47" t="s">
        <v>6373</v>
      </c>
      <c r="S98" s="47" t="s">
        <v>6377</v>
      </c>
      <c r="T98" s="66" t="s">
        <v>6291</v>
      </c>
      <c r="U98" s="57" t="s">
        <v>6379</v>
      </c>
      <c r="V98" s="66" t="s">
        <v>6380</v>
      </c>
      <c r="AC98">
        <v>1.3</v>
      </c>
    </row>
    <row r="99" spans="14:29" ht="45">
      <c r="N99" s="66"/>
      <c r="O99" s="63">
        <v>2000</v>
      </c>
      <c r="P99" s="65"/>
      <c r="Q99" s="65"/>
      <c r="R99" s="47" t="s">
        <v>6374</v>
      </c>
      <c r="S99" s="47" t="s">
        <v>6378</v>
      </c>
      <c r="T99" s="66"/>
      <c r="U99" s="57"/>
      <c r="V99" s="66"/>
      <c r="AC99">
        <v>4.4000000000000004</v>
      </c>
    </row>
    <row r="100" spans="14:29" ht="28.5">
      <c r="N100" s="66"/>
      <c r="O100" s="63">
        <v>2005</v>
      </c>
      <c r="P100" s="65"/>
      <c r="Q100" s="65"/>
      <c r="R100" s="62" t="s">
        <v>6375</v>
      </c>
      <c r="S100" s="62"/>
      <c r="T100" s="66"/>
      <c r="U100" s="57"/>
      <c r="V100" s="66"/>
      <c r="AC100">
        <v>4</v>
      </c>
    </row>
    <row r="101" spans="14:29" ht="60">
      <c r="N101" s="66"/>
      <c r="O101" s="63">
        <v>2009</v>
      </c>
      <c r="P101" s="65"/>
      <c r="Q101" s="65"/>
      <c r="R101" s="47" t="s">
        <v>6376</v>
      </c>
      <c r="S101" s="62"/>
      <c r="T101" s="66"/>
      <c r="U101" s="57"/>
      <c r="V101" s="66"/>
      <c r="AC101">
        <v>2.8</v>
      </c>
    </row>
    <row r="102" spans="14:29" ht="28.5">
      <c r="N102" s="66"/>
      <c r="O102" s="63" t="s">
        <v>6332</v>
      </c>
      <c r="P102" s="65"/>
      <c r="Q102" s="65"/>
      <c r="R102" s="62"/>
      <c r="S102" s="62"/>
      <c r="T102" s="66"/>
      <c r="U102" s="57"/>
      <c r="V102" s="66"/>
      <c r="AC102">
        <v>1.3</v>
      </c>
    </row>
    <row r="103" spans="14:29">
      <c r="N103" s="66"/>
      <c r="O103" s="63">
        <v>2014</v>
      </c>
      <c r="P103" s="65"/>
      <c r="Q103" s="65"/>
      <c r="R103" s="62"/>
      <c r="S103" s="62"/>
      <c r="T103" s="66"/>
      <c r="U103" s="57"/>
      <c r="V103" s="66"/>
      <c r="AC103">
        <v>4</v>
      </c>
    </row>
    <row r="104" spans="14:29" ht="42.75">
      <c r="N104" s="66" t="s">
        <v>6381</v>
      </c>
      <c r="O104" s="63">
        <v>1999</v>
      </c>
      <c r="P104" s="65">
        <v>82.4</v>
      </c>
      <c r="Q104" s="65">
        <v>44</v>
      </c>
      <c r="R104" s="62" t="s">
        <v>6382</v>
      </c>
      <c r="S104" s="47" t="s">
        <v>6388</v>
      </c>
      <c r="T104" s="66" t="s">
        <v>6270</v>
      </c>
      <c r="U104" s="57" t="s">
        <v>6390</v>
      </c>
      <c r="V104" s="66" t="s">
        <v>6391</v>
      </c>
      <c r="AC104">
        <v>3.7</v>
      </c>
    </row>
    <row r="105" spans="14:29" ht="60">
      <c r="N105" s="66"/>
      <c r="O105" s="63">
        <v>2000</v>
      </c>
      <c r="P105" s="65"/>
      <c r="Q105" s="65"/>
      <c r="R105" s="47" t="s">
        <v>6383</v>
      </c>
      <c r="S105" s="47" t="s">
        <v>6389</v>
      </c>
      <c r="T105" s="66"/>
      <c r="U105" s="57"/>
      <c r="V105" s="66"/>
      <c r="AC105">
        <v>29.5</v>
      </c>
    </row>
    <row r="106" spans="14:29" ht="60">
      <c r="N106" s="66"/>
      <c r="O106" s="63">
        <v>2003</v>
      </c>
      <c r="P106" s="65"/>
      <c r="Q106" s="65"/>
      <c r="R106" s="47" t="s">
        <v>6384</v>
      </c>
      <c r="S106" s="62"/>
      <c r="T106" s="66"/>
      <c r="U106" s="57"/>
      <c r="V106" s="66"/>
      <c r="AC106">
        <v>4</v>
      </c>
    </row>
    <row r="107" spans="14:29" ht="60">
      <c r="N107" s="66"/>
      <c r="O107" s="63">
        <v>2004</v>
      </c>
      <c r="P107" s="65"/>
      <c r="Q107" s="65"/>
      <c r="R107" s="47" t="s">
        <v>6385</v>
      </c>
      <c r="S107" s="62"/>
      <c r="T107" s="66"/>
      <c r="U107" s="57"/>
      <c r="V107" s="66"/>
      <c r="AC107">
        <v>2.2000000000000002</v>
      </c>
    </row>
    <row r="108" spans="14:29" ht="60">
      <c r="N108" s="66"/>
      <c r="O108" s="63">
        <v>2006</v>
      </c>
      <c r="P108" s="65"/>
      <c r="Q108" s="65"/>
      <c r="R108" s="47" t="s">
        <v>6339</v>
      </c>
      <c r="S108" s="62"/>
      <c r="T108" s="66"/>
      <c r="U108" s="57"/>
      <c r="V108" s="66"/>
      <c r="AC108">
        <v>3.6</v>
      </c>
    </row>
    <row r="109" spans="14:29" ht="45">
      <c r="N109" s="66"/>
      <c r="O109" s="63">
        <v>2008</v>
      </c>
      <c r="P109" s="65"/>
      <c r="Q109" s="65"/>
      <c r="R109" s="47" t="s">
        <v>6386</v>
      </c>
      <c r="S109" s="62"/>
      <c r="T109" s="66"/>
      <c r="U109" s="57"/>
      <c r="V109" s="66"/>
      <c r="AC109">
        <v>3.8</v>
      </c>
    </row>
    <row r="110" spans="14:29" ht="45">
      <c r="N110" s="66"/>
      <c r="O110" s="63">
        <v>2010</v>
      </c>
      <c r="P110" s="65"/>
      <c r="Q110" s="65"/>
      <c r="R110" s="47" t="s">
        <v>6387</v>
      </c>
      <c r="S110" s="62"/>
      <c r="T110" s="66"/>
      <c r="U110" s="57"/>
      <c r="V110" s="66"/>
      <c r="AC110">
        <v>4.0999999999999996</v>
      </c>
    </row>
    <row r="111" spans="14:29">
      <c r="N111" s="66"/>
      <c r="O111" s="63">
        <v>2015</v>
      </c>
      <c r="P111" s="65"/>
      <c r="Q111" s="65"/>
      <c r="R111" s="62"/>
      <c r="S111" s="62"/>
      <c r="T111" s="66"/>
      <c r="U111" s="57"/>
      <c r="V111" s="66"/>
      <c r="AC111">
        <v>1.9</v>
      </c>
    </row>
    <row r="112" spans="14:29" ht="57">
      <c r="N112" s="57" t="s">
        <v>6392</v>
      </c>
      <c r="O112" s="63">
        <v>1999</v>
      </c>
      <c r="P112" s="65">
        <v>81.25</v>
      </c>
      <c r="Q112" s="65">
        <v>46</v>
      </c>
      <c r="R112" s="62" t="s">
        <v>6317</v>
      </c>
      <c r="S112" s="47" t="s">
        <v>6399</v>
      </c>
      <c r="T112" s="66" t="s">
        <v>6270</v>
      </c>
      <c r="U112" s="57" t="s">
        <v>6401</v>
      </c>
      <c r="V112" s="66" t="s">
        <v>6402</v>
      </c>
      <c r="AC112">
        <v>2.7</v>
      </c>
    </row>
    <row r="113" spans="14:29" ht="57">
      <c r="N113" s="57"/>
      <c r="O113" s="63">
        <v>2002</v>
      </c>
      <c r="P113" s="65"/>
      <c r="Q113" s="65"/>
      <c r="R113" s="62" t="s">
        <v>6394</v>
      </c>
      <c r="S113" s="47" t="s">
        <v>6400</v>
      </c>
      <c r="T113" s="66"/>
      <c r="U113" s="57"/>
      <c r="V113" s="66"/>
      <c r="AC113">
        <v>1.8</v>
      </c>
    </row>
    <row r="114" spans="14:29" ht="57">
      <c r="N114" s="57"/>
      <c r="O114" s="63">
        <v>2003</v>
      </c>
      <c r="P114" s="65"/>
      <c r="Q114" s="65"/>
      <c r="R114" s="62" t="s">
        <v>6395</v>
      </c>
      <c r="S114" s="62"/>
      <c r="T114" s="66"/>
      <c r="U114" s="57"/>
      <c r="V114" s="66"/>
      <c r="AC114">
        <v>32.1</v>
      </c>
    </row>
    <row r="115" spans="14:29" ht="45">
      <c r="N115" s="57"/>
      <c r="O115" s="63">
        <v>2004</v>
      </c>
      <c r="P115" s="65"/>
      <c r="Q115" s="65"/>
      <c r="R115" s="47" t="s">
        <v>6396</v>
      </c>
      <c r="S115" s="62"/>
      <c r="T115" s="66"/>
      <c r="U115" s="57"/>
      <c r="V115" s="66"/>
      <c r="AC115">
        <v>4.9000000000000004</v>
      </c>
    </row>
    <row r="116" spans="14:29" ht="45">
      <c r="N116" s="57"/>
      <c r="O116" s="63">
        <v>2009</v>
      </c>
      <c r="P116" s="65"/>
      <c r="Q116" s="65"/>
      <c r="R116" s="47" t="s">
        <v>6397</v>
      </c>
      <c r="S116" s="62"/>
      <c r="T116" s="66"/>
      <c r="U116" s="57"/>
      <c r="V116" s="66"/>
      <c r="AC116">
        <v>10</v>
      </c>
    </row>
    <row r="117" spans="14:29" ht="45">
      <c r="N117" s="57"/>
      <c r="O117" s="63" t="s">
        <v>6393</v>
      </c>
      <c r="P117" s="65"/>
      <c r="Q117" s="65"/>
      <c r="R117" s="47" t="s">
        <v>6398</v>
      </c>
      <c r="S117" s="62"/>
      <c r="T117" s="66"/>
      <c r="U117" s="57"/>
      <c r="V117" s="66"/>
      <c r="AC117">
        <v>4.9000000000000004</v>
      </c>
    </row>
    <row r="118" spans="14:29" ht="60">
      <c r="N118" s="66" t="s">
        <v>6403</v>
      </c>
      <c r="O118" s="63">
        <v>2000</v>
      </c>
      <c r="P118" s="65">
        <v>79.099999999999994</v>
      </c>
      <c r="Q118" s="65">
        <v>44</v>
      </c>
      <c r="R118" s="47" t="s">
        <v>6404</v>
      </c>
      <c r="S118" s="47" t="s">
        <v>6407</v>
      </c>
      <c r="T118" s="66" t="s">
        <v>6270</v>
      </c>
      <c r="U118" s="57" t="s">
        <v>6409</v>
      </c>
      <c r="V118" s="66" t="s">
        <v>6410</v>
      </c>
      <c r="AC118">
        <v>4</v>
      </c>
    </row>
    <row r="119" spans="14:29" ht="30">
      <c r="N119" s="66"/>
      <c r="O119" s="63">
        <v>2002</v>
      </c>
      <c r="P119" s="65"/>
      <c r="Q119" s="65"/>
      <c r="R119" s="47" t="s">
        <v>6405</v>
      </c>
      <c r="S119" s="47" t="s">
        <v>6408</v>
      </c>
      <c r="T119" s="66"/>
      <c r="U119" s="57"/>
      <c r="V119" s="66"/>
      <c r="AC119">
        <v>2</v>
      </c>
    </row>
    <row r="120" spans="14:29" ht="60">
      <c r="N120" s="66"/>
      <c r="O120" s="63">
        <v>2005</v>
      </c>
      <c r="P120" s="65"/>
      <c r="Q120" s="65"/>
      <c r="R120" s="47" t="s">
        <v>6406</v>
      </c>
      <c r="S120" s="62"/>
      <c r="T120" s="66"/>
      <c r="U120" s="57"/>
      <c r="V120" s="66"/>
      <c r="AC120">
        <v>8</v>
      </c>
    </row>
    <row r="121" spans="14:29">
      <c r="N121" s="66"/>
      <c r="O121" s="63">
        <v>2012</v>
      </c>
      <c r="P121" s="65"/>
      <c r="Q121" s="65"/>
      <c r="R121" s="62"/>
      <c r="S121" s="62"/>
      <c r="T121" s="66"/>
      <c r="U121" s="57"/>
      <c r="V121" s="66"/>
      <c r="AC121">
        <v>1.8</v>
      </c>
    </row>
    <row r="122" spans="14:29">
      <c r="N122" s="66"/>
      <c r="O122" s="63">
        <v>2014</v>
      </c>
      <c r="P122" s="65"/>
      <c r="Q122" s="65"/>
      <c r="R122" s="62"/>
      <c r="S122" s="62"/>
      <c r="T122" s="66"/>
      <c r="U122" s="57"/>
      <c r="V122" s="66"/>
      <c r="AC122">
        <v>8.1999999999999993</v>
      </c>
    </row>
    <row r="123" spans="14:29" ht="60">
      <c r="N123" s="66" t="s">
        <v>6411</v>
      </c>
      <c r="O123" s="63">
        <v>2001</v>
      </c>
      <c r="P123" s="65">
        <v>77.400000000000006</v>
      </c>
      <c r="Q123" s="65">
        <v>42</v>
      </c>
      <c r="R123" s="47" t="s">
        <v>6412</v>
      </c>
      <c r="S123" s="47" t="s">
        <v>6414</v>
      </c>
      <c r="T123" s="66" t="s">
        <v>6228</v>
      </c>
      <c r="U123" s="57" t="s">
        <v>6416</v>
      </c>
      <c r="V123" s="57" t="s">
        <v>6315</v>
      </c>
      <c r="AC123">
        <v>4</v>
      </c>
    </row>
    <row r="124" spans="14:29" ht="30">
      <c r="N124" s="66"/>
      <c r="O124" s="63" t="s">
        <v>6243</v>
      </c>
      <c r="P124" s="65"/>
      <c r="Q124" s="65"/>
      <c r="R124" s="47" t="s">
        <v>6413</v>
      </c>
      <c r="S124" s="47" t="s">
        <v>6415</v>
      </c>
      <c r="T124" s="66"/>
      <c r="U124" s="57"/>
      <c r="V124" s="57"/>
      <c r="AC124">
        <v>9</v>
      </c>
    </row>
    <row r="125" spans="14:29">
      <c r="N125" s="66"/>
      <c r="O125" s="63">
        <v>2010</v>
      </c>
      <c r="P125" s="65"/>
      <c r="Q125" s="65"/>
      <c r="R125" s="62"/>
      <c r="S125" s="62"/>
      <c r="T125" s="66"/>
      <c r="U125" s="57"/>
      <c r="V125" s="57"/>
      <c r="AC125">
        <v>7.9</v>
      </c>
    </row>
    <row r="126" spans="14:29" ht="45">
      <c r="N126" s="66" t="s">
        <v>6417</v>
      </c>
      <c r="O126" s="65">
        <v>2005</v>
      </c>
      <c r="P126" s="65">
        <v>76.900000000000006</v>
      </c>
      <c r="Q126" s="65">
        <v>39</v>
      </c>
      <c r="R126" s="47" t="s">
        <v>6418</v>
      </c>
      <c r="S126" s="57" t="s">
        <v>6420</v>
      </c>
      <c r="T126" s="66" t="s">
        <v>6270</v>
      </c>
      <c r="U126" s="57" t="s">
        <v>6421</v>
      </c>
      <c r="V126" s="57" t="s">
        <v>6422</v>
      </c>
      <c r="AC126">
        <v>8</v>
      </c>
    </row>
    <row r="127" spans="14:29" ht="28.5">
      <c r="N127" s="66"/>
      <c r="O127" s="65"/>
      <c r="P127" s="65"/>
      <c r="Q127" s="65"/>
      <c r="R127" s="62" t="s">
        <v>6419</v>
      </c>
      <c r="S127" s="57"/>
      <c r="T127" s="66"/>
      <c r="U127" s="57"/>
      <c r="V127" s="57"/>
      <c r="AC127">
        <v>5</v>
      </c>
    </row>
    <row r="128" spans="14:29" ht="45">
      <c r="N128" s="57" t="s">
        <v>6423</v>
      </c>
      <c r="O128" s="63">
        <v>2012</v>
      </c>
      <c r="P128" s="65">
        <v>70.5</v>
      </c>
      <c r="Q128" s="65">
        <v>16</v>
      </c>
      <c r="R128" s="47" t="s">
        <v>6424</v>
      </c>
      <c r="S128" s="57" t="s">
        <v>6426</v>
      </c>
      <c r="T128" s="66" t="s">
        <v>6427</v>
      </c>
      <c r="U128" s="57" t="s">
        <v>6428</v>
      </c>
      <c r="V128" s="66" t="s">
        <v>6429</v>
      </c>
      <c r="AC128">
        <v>7.6</v>
      </c>
    </row>
    <row r="129" spans="14:29" ht="45">
      <c r="N129" s="57"/>
      <c r="O129" s="63" t="s">
        <v>6332</v>
      </c>
      <c r="P129" s="65"/>
      <c r="Q129" s="65"/>
      <c r="R129" s="47" t="s">
        <v>6425</v>
      </c>
      <c r="S129" s="57"/>
      <c r="T129" s="66"/>
      <c r="U129" s="57"/>
      <c r="V129" s="66"/>
      <c r="AC129">
        <v>5.0999999999999996</v>
      </c>
    </row>
    <row r="130" spans="14:29" ht="60">
      <c r="N130" s="66" t="s">
        <v>6430</v>
      </c>
      <c r="O130" s="63">
        <v>2004</v>
      </c>
      <c r="P130" s="65">
        <v>70.099999999999994</v>
      </c>
      <c r="Q130" s="65">
        <v>32</v>
      </c>
      <c r="R130" s="47" t="s">
        <v>6431</v>
      </c>
      <c r="S130" s="57" t="s">
        <v>6434</v>
      </c>
      <c r="T130" s="66" t="s">
        <v>6228</v>
      </c>
      <c r="U130" s="57" t="s">
        <v>6435</v>
      </c>
      <c r="V130" s="66" t="s">
        <v>6436</v>
      </c>
      <c r="AC130">
        <v>6.3</v>
      </c>
    </row>
    <row r="131" spans="14:29" ht="60">
      <c r="N131" s="66"/>
      <c r="O131" s="63">
        <v>2011</v>
      </c>
      <c r="P131" s="65"/>
      <c r="Q131" s="65"/>
      <c r="R131" s="47" t="s">
        <v>6432</v>
      </c>
      <c r="S131" s="57"/>
      <c r="T131" s="66"/>
      <c r="U131" s="57"/>
      <c r="V131" s="66"/>
      <c r="AC131">
        <v>6.1</v>
      </c>
    </row>
    <row r="132" spans="14:29" ht="45">
      <c r="N132" s="66"/>
      <c r="O132" s="63"/>
      <c r="P132" s="65"/>
      <c r="Q132" s="65"/>
      <c r="R132" s="47" t="s">
        <v>6433</v>
      </c>
      <c r="S132" s="57"/>
      <c r="T132" s="66"/>
      <c r="U132" s="57"/>
      <c r="V132" s="66"/>
      <c r="AC132">
        <v>3.9</v>
      </c>
    </row>
    <row r="133" spans="14:29" ht="45">
      <c r="N133" s="66"/>
      <c r="O133" s="63"/>
      <c r="P133" s="65"/>
      <c r="Q133" s="65"/>
      <c r="R133" s="47" t="s">
        <v>6353</v>
      </c>
      <c r="S133" s="57"/>
      <c r="T133" s="66"/>
      <c r="U133" s="57"/>
      <c r="V133" s="66"/>
      <c r="AC133">
        <v>1.9</v>
      </c>
    </row>
    <row r="134" spans="14:29" ht="60">
      <c r="N134" s="57" t="s">
        <v>6437</v>
      </c>
      <c r="O134" s="63">
        <v>2001</v>
      </c>
      <c r="P134" s="65">
        <v>70</v>
      </c>
      <c r="Q134" s="65">
        <v>54</v>
      </c>
      <c r="R134" s="47" t="s">
        <v>6439</v>
      </c>
      <c r="S134" s="57" t="s">
        <v>954</v>
      </c>
      <c r="T134" s="66" t="s">
        <v>6228</v>
      </c>
      <c r="U134" s="57" t="s">
        <v>6445</v>
      </c>
      <c r="V134" s="66" t="s">
        <v>6446</v>
      </c>
      <c r="AC134">
        <v>7.1</v>
      </c>
    </row>
    <row r="135" spans="14:29" ht="28.5">
      <c r="N135" s="57"/>
      <c r="O135" s="63" t="s">
        <v>6438</v>
      </c>
      <c r="P135" s="65"/>
      <c r="Q135" s="65"/>
      <c r="R135" s="62" t="s">
        <v>6440</v>
      </c>
      <c r="S135" s="57"/>
      <c r="T135" s="66"/>
      <c r="U135" s="57"/>
      <c r="V135" s="66"/>
      <c r="AC135">
        <v>5</v>
      </c>
    </row>
    <row r="136" spans="14:29" ht="45">
      <c r="N136" s="57"/>
      <c r="O136" s="63">
        <v>2007</v>
      </c>
      <c r="P136" s="65"/>
      <c r="Q136" s="65"/>
      <c r="R136" s="47" t="s">
        <v>6441</v>
      </c>
      <c r="S136" s="57"/>
      <c r="T136" s="66"/>
      <c r="U136" s="57"/>
      <c r="V136" s="66"/>
      <c r="AC136">
        <v>1.6</v>
      </c>
    </row>
    <row r="137" spans="14:29" ht="45">
      <c r="N137" s="57"/>
      <c r="O137" s="63">
        <v>2010</v>
      </c>
      <c r="P137" s="65"/>
      <c r="Q137" s="65"/>
      <c r="R137" s="47" t="s">
        <v>6442</v>
      </c>
      <c r="S137" s="57"/>
      <c r="T137" s="66"/>
      <c r="U137" s="57"/>
      <c r="V137" s="66"/>
      <c r="AC137">
        <v>3.8</v>
      </c>
    </row>
    <row r="138" spans="14:29" ht="30">
      <c r="N138" s="57"/>
      <c r="O138" s="63"/>
      <c r="P138" s="65"/>
      <c r="Q138" s="65"/>
      <c r="R138" s="47" t="s">
        <v>6443</v>
      </c>
      <c r="S138" s="57"/>
      <c r="T138" s="66"/>
      <c r="U138" s="57"/>
      <c r="V138" s="66"/>
      <c r="AC138">
        <v>8.5</v>
      </c>
    </row>
    <row r="139" spans="14:29" ht="45">
      <c r="N139" s="57"/>
      <c r="O139" s="63"/>
      <c r="P139" s="65"/>
      <c r="Q139" s="65"/>
      <c r="R139" s="47" t="s">
        <v>6444</v>
      </c>
      <c r="S139" s="57"/>
      <c r="T139" s="66"/>
      <c r="U139" s="57"/>
      <c r="V139" s="66"/>
      <c r="AC139">
        <v>10</v>
      </c>
    </row>
    <row r="140" spans="14:29" ht="45">
      <c r="N140" s="57" t="s">
        <v>6447</v>
      </c>
      <c r="O140" s="63">
        <v>1997</v>
      </c>
      <c r="P140" s="65">
        <v>69.7</v>
      </c>
      <c r="Q140" s="65">
        <v>38</v>
      </c>
      <c r="R140" s="47" t="s">
        <v>6449</v>
      </c>
      <c r="S140" s="57" t="s">
        <v>6454</v>
      </c>
      <c r="T140" s="66" t="s">
        <v>6270</v>
      </c>
      <c r="U140" s="57" t="s">
        <v>6455</v>
      </c>
      <c r="V140" s="66" t="s">
        <v>6456</v>
      </c>
      <c r="AC140">
        <v>10</v>
      </c>
    </row>
    <row r="141" spans="14:29" ht="60">
      <c r="N141" s="57"/>
      <c r="O141" s="63" t="s">
        <v>6448</v>
      </c>
      <c r="P141" s="65"/>
      <c r="Q141" s="65"/>
      <c r="R141" s="47" t="s">
        <v>6450</v>
      </c>
      <c r="S141" s="57"/>
      <c r="T141" s="66"/>
      <c r="U141" s="57"/>
      <c r="V141" s="66"/>
      <c r="AC141">
        <v>83.2</v>
      </c>
    </row>
    <row r="142" spans="14:29" ht="30">
      <c r="N142" s="57"/>
      <c r="O142" s="63">
        <v>2005</v>
      </c>
      <c r="P142" s="65"/>
      <c r="Q142" s="65"/>
      <c r="R142" s="47" t="s">
        <v>6451</v>
      </c>
      <c r="S142" s="57"/>
      <c r="T142" s="66"/>
      <c r="U142" s="57"/>
      <c r="V142" s="66"/>
      <c r="AC142">
        <v>20</v>
      </c>
    </row>
    <row r="143" spans="14:29" ht="60">
      <c r="N143" s="57"/>
      <c r="O143" s="63">
        <v>2009</v>
      </c>
      <c r="P143" s="65"/>
      <c r="Q143" s="65"/>
      <c r="R143" s="47" t="s">
        <v>6452</v>
      </c>
      <c r="S143" s="57"/>
      <c r="T143" s="66"/>
      <c r="U143" s="57"/>
      <c r="V143" s="66"/>
      <c r="AC143">
        <v>2.2000000000000002</v>
      </c>
    </row>
    <row r="144" spans="14:29" ht="60">
      <c r="N144" s="57"/>
      <c r="O144" s="63">
        <v>2010</v>
      </c>
      <c r="P144" s="65"/>
      <c r="Q144" s="65"/>
      <c r="R144" s="47" t="s">
        <v>6322</v>
      </c>
      <c r="S144" s="57"/>
      <c r="T144" s="66"/>
      <c r="U144" s="57"/>
      <c r="V144" s="66"/>
      <c r="AC144">
        <v>6.2</v>
      </c>
    </row>
    <row r="145" spans="14:29" ht="60">
      <c r="N145" s="57"/>
      <c r="O145" s="63"/>
      <c r="P145" s="65"/>
      <c r="Q145" s="65"/>
      <c r="R145" s="47" t="s">
        <v>6453</v>
      </c>
      <c r="S145" s="57"/>
      <c r="T145" s="66"/>
      <c r="U145" s="57"/>
      <c r="V145" s="66"/>
      <c r="AC145">
        <v>26.5</v>
      </c>
    </row>
    <row r="146" spans="14:29" ht="57">
      <c r="N146" s="57" t="s">
        <v>6457</v>
      </c>
      <c r="O146" s="63">
        <v>2001</v>
      </c>
      <c r="P146" s="65">
        <v>67.349999999999994</v>
      </c>
      <c r="Q146" s="65">
        <v>33</v>
      </c>
      <c r="R146" s="62" t="s">
        <v>6458</v>
      </c>
      <c r="S146" s="57" t="s">
        <v>6462</v>
      </c>
      <c r="T146" s="66" t="s">
        <v>880</v>
      </c>
      <c r="U146" s="57" t="s">
        <v>6463</v>
      </c>
      <c r="V146" s="66" t="s">
        <v>6464</v>
      </c>
      <c r="AC146">
        <v>10</v>
      </c>
    </row>
    <row r="147" spans="14:29" ht="45">
      <c r="N147" s="57"/>
      <c r="O147" s="63">
        <v>2005</v>
      </c>
      <c r="P147" s="65"/>
      <c r="Q147" s="65"/>
      <c r="R147" s="47" t="s">
        <v>6459</v>
      </c>
      <c r="S147" s="57"/>
      <c r="T147" s="66"/>
      <c r="U147" s="57"/>
      <c r="V147" s="66"/>
      <c r="AC147">
        <v>3.3</v>
      </c>
    </row>
    <row r="148" spans="14:29" ht="45">
      <c r="N148" s="57"/>
      <c r="O148" s="63">
        <v>2006</v>
      </c>
      <c r="P148" s="65"/>
      <c r="Q148" s="65"/>
      <c r="R148" s="47" t="s">
        <v>6460</v>
      </c>
      <c r="S148" s="57"/>
      <c r="T148" s="66"/>
      <c r="U148" s="57"/>
      <c r="V148" s="66"/>
      <c r="AC148">
        <v>2</v>
      </c>
    </row>
    <row r="149" spans="14:29" ht="60">
      <c r="N149" s="57"/>
      <c r="O149" s="63">
        <v>2009</v>
      </c>
      <c r="P149" s="65"/>
      <c r="Q149" s="65"/>
      <c r="R149" s="47" t="s">
        <v>6461</v>
      </c>
      <c r="S149" s="57"/>
      <c r="T149" s="66"/>
      <c r="U149" s="57"/>
      <c r="V149" s="66"/>
      <c r="AC149">
        <v>3.5</v>
      </c>
    </row>
    <row r="150" spans="14:29" ht="75">
      <c r="N150" s="62" t="s">
        <v>6465</v>
      </c>
      <c r="O150" s="63">
        <v>2014</v>
      </c>
      <c r="P150" s="63">
        <v>67.2</v>
      </c>
      <c r="Q150" s="63">
        <v>21</v>
      </c>
      <c r="R150" s="47" t="s">
        <v>6466</v>
      </c>
      <c r="S150" s="47" t="s">
        <v>6467</v>
      </c>
      <c r="T150" s="62" t="s">
        <v>6468</v>
      </c>
      <c r="U150" s="47" t="s">
        <v>6469</v>
      </c>
      <c r="V150" s="47" t="s">
        <v>6470</v>
      </c>
      <c r="AC150">
        <v>5</v>
      </c>
    </row>
    <row r="151" spans="14:29" ht="60">
      <c r="N151" s="66" t="s">
        <v>6471</v>
      </c>
      <c r="O151" s="65" t="s">
        <v>6243</v>
      </c>
      <c r="P151" s="65">
        <v>67.2</v>
      </c>
      <c r="Q151" s="65">
        <v>37</v>
      </c>
      <c r="R151" s="47" t="s">
        <v>6450</v>
      </c>
      <c r="S151" s="47" t="s">
        <v>6475</v>
      </c>
      <c r="T151" s="66" t="s">
        <v>880</v>
      </c>
      <c r="U151" s="57" t="s">
        <v>6478</v>
      </c>
      <c r="V151" s="57" t="s">
        <v>6479</v>
      </c>
      <c r="AC151">
        <v>20</v>
      </c>
    </row>
    <row r="152" spans="14:29" ht="45">
      <c r="N152" s="66"/>
      <c r="O152" s="65"/>
      <c r="P152" s="65"/>
      <c r="Q152" s="65"/>
      <c r="R152" s="47" t="s">
        <v>6472</v>
      </c>
      <c r="S152" s="47" t="s">
        <v>6476</v>
      </c>
      <c r="T152" s="66"/>
      <c r="U152" s="57"/>
      <c r="V152" s="57"/>
      <c r="AC152">
        <v>4.4000000000000004</v>
      </c>
    </row>
    <row r="153" spans="14:29" ht="30">
      <c r="N153" s="66"/>
      <c r="O153" s="65"/>
      <c r="P153" s="65"/>
      <c r="Q153" s="65"/>
      <c r="R153" s="47" t="s">
        <v>6473</v>
      </c>
      <c r="S153" s="47" t="s">
        <v>6477</v>
      </c>
      <c r="T153" s="66"/>
      <c r="U153" s="57"/>
      <c r="V153" s="57"/>
      <c r="AC153">
        <v>5</v>
      </c>
    </row>
    <row r="154" spans="14:29" ht="60">
      <c r="N154" s="66"/>
      <c r="O154" s="65"/>
      <c r="P154" s="65"/>
      <c r="Q154" s="65"/>
      <c r="R154" s="47" t="s">
        <v>6474</v>
      </c>
      <c r="S154" s="62"/>
      <c r="T154" s="66"/>
      <c r="U154" s="57"/>
      <c r="V154" s="57"/>
      <c r="AC154">
        <v>5.0999999999999996</v>
      </c>
    </row>
    <row r="155" spans="14:29" ht="30">
      <c r="N155" s="66" t="s">
        <v>6480</v>
      </c>
      <c r="O155" s="63">
        <v>2001</v>
      </c>
      <c r="P155" s="65">
        <v>66.099999999999994</v>
      </c>
      <c r="Q155" s="65">
        <v>36</v>
      </c>
      <c r="R155" s="47" t="s">
        <v>6481</v>
      </c>
      <c r="S155" s="57" t="s">
        <v>6483</v>
      </c>
      <c r="T155" s="66" t="s">
        <v>6270</v>
      </c>
      <c r="U155" s="57" t="s">
        <v>6484</v>
      </c>
      <c r="V155" s="57" t="s">
        <v>6485</v>
      </c>
      <c r="AC155">
        <v>11.4</v>
      </c>
    </row>
    <row r="156" spans="14:29" ht="60">
      <c r="N156" s="66"/>
      <c r="O156" s="63">
        <v>2003</v>
      </c>
      <c r="P156" s="65"/>
      <c r="Q156" s="65"/>
      <c r="R156" s="47" t="s">
        <v>6482</v>
      </c>
      <c r="S156" s="57"/>
      <c r="T156" s="66"/>
      <c r="U156" s="57"/>
      <c r="V156" s="57"/>
      <c r="AC156">
        <v>8.5</v>
      </c>
    </row>
    <row r="157" spans="14:29">
      <c r="N157" s="66"/>
      <c r="O157" s="63">
        <v>2006</v>
      </c>
      <c r="P157" s="65"/>
      <c r="Q157" s="65"/>
      <c r="R157" s="62"/>
      <c r="S157" s="57"/>
      <c r="T157" s="66"/>
      <c r="U157" s="57"/>
      <c r="V157" s="57"/>
      <c r="AC157">
        <v>34.4</v>
      </c>
    </row>
    <row r="158" spans="14:29">
      <c r="N158" s="66"/>
      <c r="O158" s="63">
        <v>2008</v>
      </c>
      <c r="P158" s="65"/>
      <c r="Q158" s="65"/>
      <c r="R158" s="62"/>
      <c r="S158" s="57"/>
      <c r="T158" s="66"/>
      <c r="U158" s="57"/>
      <c r="V158" s="57"/>
      <c r="AC158">
        <v>5</v>
      </c>
    </row>
    <row r="159" spans="14:29">
      <c r="N159" s="66"/>
      <c r="O159" s="63">
        <v>2011</v>
      </c>
      <c r="P159" s="65"/>
      <c r="Q159" s="65"/>
      <c r="R159" s="62"/>
      <c r="S159" s="57"/>
      <c r="T159" s="66"/>
      <c r="U159" s="57"/>
      <c r="V159" s="57"/>
      <c r="AC159">
        <v>1.6</v>
      </c>
    </row>
    <row r="160" spans="14:29" ht="45">
      <c r="N160" s="57" t="s">
        <v>6486</v>
      </c>
      <c r="O160" s="63">
        <v>1999</v>
      </c>
      <c r="P160" s="65">
        <v>65.95</v>
      </c>
      <c r="Q160" s="65">
        <v>39</v>
      </c>
      <c r="R160" s="62" t="s">
        <v>6487</v>
      </c>
      <c r="S160" s="47" t="s">
        <v>6494</v>
      </c>
      <c r="T160" s="66" t="s">
        <v>6468</v>
      </c>
      <c r="U160" s="57" t="s">
        <v>6496</v>
      </c>
      <c r="V160" s="66" t="s">
        <v>6497</v>
      </c>
      <c r="AC160">
        <v>5</v>
      </c>
    </row>
    <row r="161" spans="14:29" ht="30">
      <c r="N161" s="57"/>
      <c r="O161" s="63">
        <v>2002</v>
      </c>
      <c r="P161" s="65"/>
      <c r="Q161" s="65"/>
      <c r="R161" s="47" t="s">
        <v>6488</v>
      </c>
      <c r="S161" s="47" t="s">
        <v>6495</v>
      </c>
      <c r="T161" s="66"/>
      <c r="U161" s="57"/>
      <c r="V161" s="66"/>
      <c r="AC161">
        <v>5</v>
      </c>
    </row>
    <row r="162" spans="14:29" ht="42.75">
      <c r="N162" s="57"/>
      <c r="O162" s="63">
        <v>2004</v>
      </c>
      <c r="P162" s="65"/>
      <c r="Q162" s="65"/>
      <c r="R162" s="62" t="s">
        <v>6489</v>
      </c>
      <c r="S162" s="62"/>
      <c r="T162" s="66"/>
      <c r="U162" s="57"/>
      <c r="V162" s="66"/>
      <c r="AC162">
        <v>10</v>
      </c>
    </row>
    <row r="163" spans="14:29" ht="60">
      <c r="N163" s="57"/>
      <c r="O163" s="63">
        <v>2005</v>
      </c>
      <c r="P163" s="65"/>
      <c r="Q163" s="65"/>
      <c r="R163" s="47" t="s">
        <v>6490</v>
      </c>
      <c r="S163" s="62"/>
      <c r="T163" s="66"/>
      <c r="U163" s="57"/>
      <c r="V163" s="66"/>
      <c r="AC163">
        <v>4.8</v>
      </c>
    </row>
    <row r="164" spans="14:29" ht="60">
      <c r="N164" s="57"/>
      <c r="O164" s="63">
        <v>2006</v>
      </c>
      <c r="P164" s="65"/>
      <c r="Q164" s="65"/>
      <c r="R164" s="47" t="s">
        <v>6491</v>
      </c>
      <c r="S164" s="62"/>
      <c r="T164" s="66"/>
      <c r="U164" s="57"/>
      <c r="V164" s="66"/>
      <c r="AC164">
        <v>84.9</v>
      </c>
    </row>
    <row r="165" spans="14:29" ht="30">
      <c r="N165" s="57"/>
      <c r="O165" s="63">
        <v>2010</v>
      </c>
      <c r="P165" s="65"/>
      <c r="Q165" s="65"/>
      <c r="R165" s="47" t="s">
        <v>6492</v>
      </c>
      <c r="S165" s="62"/>
      <c r="T165" s="66"/>
      <c r="U165" s="57"/>
      <c r="V165" s="66"/>
      <c r="AC165">
        <v>3.6</v>
      </c>
    </row>
    <row r="166" spans="14:29" ht="30">
      <c r="N166" s="57"/>
      <c r="O166" s="63">
        <v>2017</v>
      </c>
      <c r="P166" s="65"/>
      <c r="Q166" s="65"/>
      <c r="R166" s="47" t="s">
        <v>6493</v>
      </c>
      <c r="S166" s="62"/>
      <c r="T166" s="66"/>
      <c r="U166" s="57"/>
      <c r="V166" s="66"/>
      <c r="AC166">
        <v>5.9</v>
      </c>
    </row>
    <row r="167" spans="14:29" ht="45">
      <c r="N167" s="66" t="s">
        <v>6498</v>
      </c>
      <c r="O167" s="63">
        <v>2002</v>
      </c>
      <c r="P167" s="65">
        <v>62.7</v>
      </c>
      <c r="Q167" s="65">
        <v>32</v>
      </c>
      <c r="R167" s="47" t="s">
        <v>6499</v>
      </c>
      <c r="S167" s="47" t="s">
        <v>6504</v>
      </c>
      <c r="T167" s="66" t="s">
        <v>6270</v>
      </c>
      <c r="U167" s="57" t="s">
        <v>6506</v>
      </c>
      <c r="V167" s="57" t="s">
        <v>6507</v>
      </c>
      <c r="AC167">
        <v>10</v>
      </c>
    </row>
    <row r="168" spans="14:29" ht="30">
      <c r="N168" s="66"/>
      <c r="O168" s="63">
        <v>2005</v>
      </c>
      <c r="P168" s="65"/>
      <c r="Q168" s="65"/>
      <c r="R168" s="62" t="s">
        <v>6500</v>
      </c>
      <c r="S168" s="47" t="s">
        <v>6505</v>
      </c>
      <c r="T168" s="66"/>
      <c r="U168" s="57"/>
      <c r="V168" s="57"/>
      <c r="AC168">
        <v>3.3</v>
      </c>
    </row>
    <row r="169" spans="14:29" ht="60">
      <c r="N169" s="66"/>
      <c r="O169" s="63">
        <v>2006</v>
      </c>
      <c r="P169" s="65"/>
      <c r="Q169" s="65"/>
      <c r="R169" s="47" t="s">
        <v>6501</v>
      </c>
      <c r="S169" s="62"/>
      <c r="T169" s="66"/>
      <c r="U169" s="57"/>
      <c r="V169" s="57"/>
      <c r="AC169">
        <v>3</v>
      </c>
    </row>
    <row r="170" spans="14:29" ht="45">
      <c r="N170" s="66"/>
      <c r="O170" s="63">
        <v>2007</v>
      </c>
      <c r="P170" s="65"/>
      <c r="Q170" s="65"/>
      <c r="R170" s="47" t="s">
        <v>6502</v>
      </c>
      <c r="S170" s="62"/>
      <c r="T170" s="66"/>
      <c r="U170" s="57"/>
      <c r="V170" s="57"/>
      <c r="AC170">
        <v>7.3</v>
      </c>
    </row>
    <row r="171" spans="14:29" ht="45">
      <c r="N171" s="66"/>
      <c r="O171" s="63">
        <v>2013</v>
      </c>
      <c r="P171" s="65"/>
      <c r="Q171" s="65"/>
      <c r="R171" s="47" t="s">
        <v>6503</v>
      </c>
      <c r="S171" s="62"/>
      <c r="T171" s="66"/>
      <c r="U171" s="57"/>
      <c r="V171" s="57"/>
      <c r="AC171">
        <v>5.2</v>
      </c>
    </row>
    <row r="172" spans="14:29" ht="45" customHeight="1">
      <c r="N172" s="66" t="s">
        <v>6508</v>
      </c>
      <c r="O172" s="65">
        <v>2004</v>
      </c>
      <c r="P172" s="65">
        <v>62</v>
      </c>
      <c r="Q172" s="65">
        <v>31</v>
      </c>
      <c r="R172" s="57" t="s">
        <v>6509</v>
      </c>
      <c r="S172" s="47" t="s">
        <v>6510</v>
      </c>
      <c r="T172" s="66" t="s">
        <v>880</v>
      </c>
      <c r="U172" s="57" t="s">
        <v>6512</v>
      </c>
      <c r="V172" s="66" t="s">
        <v>6513</v>
      </c>
      <c r="AC172">
        <v>8.5</v>
      </c>
    </row>
    <row r="173" spans="14:29">
      <c r="N173" s="66"/>
      <c r="O173" s="65"/>
      <c r="P173" s="65"/>
      <c r="Q173" s="65"/>
      <c r="R173" s="57"/>
      <c r="S173" s="47" t="s">
        <v>6511</v>
      </c>
      <c r="T173" s="66"/>
      <c r="U173" s="57"/>
      <c r="V173" s="66"/>
      <c r="AC173">
        <v>10</v>
      </c>
    </row>
    <row r="174" spans="14:29" ht="30" customHeight="1">
      <c r="N174" s="66" t="s">
        <v>6514</v>
      </c>
      <c r="O174" s="63" t="s">
        <v>6515</v>
      </c>
      <c r="P174" s="65">
        <v>62</v>
      </c>
      <c r="Q174" s="65">
        <v>31</v>
      </c>
      <c r="R174" s="57" t="s">
        <v>6516</v>
      </c>
      <c r="S174" s="57" t="s">
        <v>6517</v>
      </c>
      <c r="T174" s="66" t="s">
        <v>6270</v>
      </c>
      <c r="U174" s="57" t="s">
        <v>6518</v>
      </c>
      <c r="V174" s="57" t="s">
        <v>6519</v>
      </c>
      <c r="AC174">
        <v>7.6</v>
      </c>
    </row>
    <row r="175" spans="14:29">
      <c r="N175" s="66"/>
      <c r="O175" s="63">
        <v>2012</v>
      </c>
      <c r="P175" s="65"/>
      <c r="Q175" s="65"/>
      <c r="R175" s="57"/>
      <c r="S175" s="57"/>
      <c r="T175" s="66"/>
      <c r="U175" s="57"/>
      <c r="V175" s="57"/>
      <c r="AC175">
        <v>4.2</v>
      </c>
    </row>
    <row r="176" spans="14:29">
      <c r="N176" s="66"/>
      <c r="O176" s="63">
        <v>2014</v>
      </c>
      <c r="P176" s="65"/>
      <c r="Q176" s="65"/>
      <c r="R176" s="57"/>
      <c r="S176" s="57"/>
      <c r="T176" s="66"/>
      <c r="U176" s="57"/>
      <c r="V176" s="57"/>
      <c r="AC176">
        <v>5.9</v>
      </c>
    </row>
    <row r="177" spans="14:29" ht="45">
      <c r="N177" s="66" t="s">
        <v>6520</v>
      </c>
      <c r="O177" s="63">
        <v>1998</v>
      </c>
      <c r="P177" s="65">
        <v>61</v>
      </c>
      <c r="Q177" s="65">
        <v>25</v>
      </c>
      <c r="R177" s="47" t="s">
        <v>6521</v>
      </c>
      <c r="S177" s="47" t="s">
        <v>6527</v>
      </c>
      <c r="T177" s="66" t="s">
        <v>6427</v>
      </c>
      <c r="U177" s="57" t="s">
        <v>6530</v>
      </c>
      <c r="V177" s="57" t="s">
        <v>6531</v>
      </c>
      <c r="AC177">
        <v>9.9</v>
      </c>
    </row>
    <row r="178" spans="14:29" ht="57">
      <c r="N178" s="66"/>
      <c r="O178" s="63">
        <v>1999</v>
      </c>
      <c r="P178" s="65"/>
      <c r="Q178" s="65"/>
      <c r="R178" s="62" t="s">
        <v>6522</v>
      </c>
      <c r="S178" s="47" t="s">
        <v>6528</v>
      </c>
      <c r="T178" s="66"/>
      <c r="U178" s="57"/>
      <c r="V178" s="57"/>
      <c r="AC178">
        <v>6.3</v>
      </c>
    </row>
    <row r="179" spans="14:29" ht="45">
      <c r="N179" s="66"/>
      <c r="O179" s="63">
        <v>2000</v>
      </c>
      <c r="P179" s="65"/>
      <c r="Q179" s="65"/>
      <c r="R179" s="47" t="s">
        <v>6523</v>
      </c>
      <c r="S179" s="47" t="s">
        <v>6529</v>
      </c>
      <c r="T179" s="66"/>
      <c r="U179" s="57"/>
      <c r="V179" s="57"/>
      <c r="AC179">
        <v>10</v>
      </c>
    </row>
    <row r="180" spans="14:29" ht="60">
      <c r="N180" s="66"/>
      <c r="O180" s="63">
        <v>2002</v>
      </c>
      <c r="P180" s="65"/>
      <c r="Q180" s="65"/>
      <c r="R180" s="47" t="s">
        <v>6524</v>
      </c>
      <c r="S180" s="62"/>
      <c r="T180" s="66"/>
      <c r="U180" s="57"/>
      <c r="V180" s="57"/>
      <c r="AC180">
        <v>39.6</v>
      </c>
    </row>
    <row r="181" spans="14:29" ht="45">
      <c r="N181" s="66"/>
      <c r="O181" s="63">
        <v>2004</v>
      </c>
      <c r="P181" s="65"/>
      <c r="Q181" s="65"/>
      <c r="R181" s="47" t="s">
        <v>6525</v>
      </c>
      <c r="S181" s="62"/>
      <c r="T181" s="66"/>
      <c r="U181" s="57"/>
      <c r="V181" s="57"/>
      <c r="AC181">
        <v>27.4</v>
      </c>
    </row>
    <row r="182" spans="14:29" ht="60">
      <c r="N182" s="66"/>
      <c r="O182" s="63">
        <v>2012</v>
      </c>
      <c r="P182" s="65"/>
      <c r="Q182" s="65"/>
      <c r="R182" s="47" t="s">
        <v>6526</v>
      </c>
      <c r="S182" s="62"/>
      <c r="T182" s="66"/>
      <c r="U182" s="57"/>
      <c r="V182" s="57"/>
      <c r="AC182">
        <v>2.2999999999999998</v>
      </c>
    </row>
    <row r="183" spans="14:29">
      <c r="N183" s="66"/>
      <c r="O183" s="63">
        <v>2013</v>
      </c>
      <c r="P183" s="65"/>
      <c r="Q183" s="65"/>
      <c r="R183" s="62"/>
      <c r="S183" s="62"/>
      <c r="T183" s="66"/>
      <c r="U183" s="57"/>
      <c r="V183" s="57"/>
      <c r="AC183">
        <v>10</v>
      </c>
    </row>
    <row r="184" spans="14:29" ht="30">
      <c r="N184" s="57" t="s">
        <v>6532</v>
      </c>
      <c r="O184" s="63" t="s">
        <v>6244</v>
      </c>
      <c r="P184" s="65">
        <v>59.8</v>
      </c>
      <c r="Q184" s="65">
        <v>26</v>
      </c>
      <c r="R184" s="57" t="s">
        <v>6533</v>
      </c>
      <c r="S184" s="47" t="s">
        <v>6534</v>
      </c>
      <c r="T184" s="66" t="s">
        <v>6427</v>
      </c>
      <c r="U184" s="57" t="s">
        <v>6536</v>
      </c>
      <c r="V184" s="57" t="s">
        <v>6537</v>
      </c>
      <c r="AC184">
        <v>10</v>
      </c>
    </row>
    <row r="185" spans="14:29" ht="45">
      <c r="N185" s="57"/>
      <c r="O185" s="63">
        <v>2013</v>
      </c>
      <c r="P185" s="65"/>
      <c r="Q185" s="65"/>
      <c r="R185" s="57"/>
      <c r="S185" s="47" t="s">
        <v>6535</v>
      </c>
      <c r="T185" s="66"/>
      <c r="U185" s="57"/>
      <c r="V185" s="57"/>
      <c r="AC185">
        <v>4</v>
      </c>
    </row>
    <row r="186" spans="14:29" ht="45">
      <c r="N186" s="66" t="s">
        <v>6538</v>
      </c>
      <c r="O186" s="63">
        <v>1996</v>
      </c>
      <c r="P186" s="65">
        <v>59.1</v>
      </c>
      <c r="Q186" s="65">
        <v>41</v>
      </c>
      <c r="R186" s="47" t="s">
        <v>6539</v>
      </c>
      <c r="S186" s="57" t="s">
        <v>6545</v>
      </c>
      <c r="T186" s="66" t="s">
        <v>6291</v>
      </c>
      <c r="U186" s="57" t="s">
        <v>6546</v>
      </c>
      <c r="V186" s="57" t="s">
        <v>6547</v>
      </c>
      <c r="AC186">
        <v>6.5</v>
      </c>
    </row>
    <row r="187" spans="14:29" ht="42.75">
      <c r="N187" s="66"/>
      <c r="O187" s="63">
        <v>1999</v>
      </c>
      <c r="P187" s="65"/>
      <c r="Q187" s="65"/>
      <c r="R187" s="62" t="s">
        <v>6540</v>
      </c>
      <c r="S187" s="57"/>
      <c r="T187" s="66"/>
      <c r="U187" s="57"/>
      <c r="V187" s="57"/>
      <c r="AC187">
        <v>5.5</v>
      </c>
    </row>
    <row r="188" spans="14:29" ht="60">
      <c r="N188" s="66"/>
      <c r="O188" s="63">
        <v>2001</v>
      </c>
      <c r="P188" s="65"/>
      <c r="Q188" s="65"/>
      <c r="R188" s="47" t="s">
        <v>6541</v>
      </c>
      <c r="S188" s="57"/>
      <c r="T188" s="66"/>
      <c r="U188" s="57"/>
      <c r="V188" s="57"/>
      <c r="AC188">
        <v>6</v>
      </c>
    </row>
    <row r="189" spans="14:29" ht="30">
      <c r="N189" s="66"/>
      <c r="O189" s="63">
        <v>2003</v>
      </c>
      <c r="P189" s="65"/>
      <c r="Q189" s="65"/>
      <c r="R189" s="47" t="s">
        <v>6542</v>
      </c>
      <c r="S189" s="57"/>
      <c r="T189" s="66"/>
      <c r="U189" s="57"/>
      <c r="V189" s="57"/>
      <c r="AC189">
        <v>6</v>
      </c>
    </row>
    <row r="190" spans="14:29" ht="60">
      <c r="N190" s="66"/>
      <c r="O190" s="63">
        <v>2012</v>
      </c>
      <c r="P190" s="65"/>
      <c r="Q190" s="65"/>
      <c r="R190" s="47" t="s">
        <v>6543</v>
      </c>
      <c r="S190" s="57"/>
      <c r="T190" s="66"/>
      <c r="U190" s="57"/>
      <c r="V190" s="57"/>
      <c r="AC190">
        <v>1.8</v>
      </c>
    </row>
    <row r="191" spans="14:29" ht="45">
      <c r="N191" s="66"/>
      <c r="O191" s="63">
        <v>2013</v>
      </c>
      <c r="P191" s="65"/>
      <c r="Q191" s="65"/>
      <c r="R191" s="47" t="s">
        <v>6544</v>
      </c>
      <c r="S191" s="57"/>
      <c r="T191" s="66"/>
      <c r="U191" s="57"/>
      <c r="V191" s="57"/>
      <c r="AC191">
        <v>3.3</v>
      </c>
    </row>
    <row r="192" spans="14:29" ht="42.75">
      <c r="N192" s="66" t="s">
        <v>6548</v>
      </c>
      <c r="O192" s="63">
        <v>1997</v>
      </c>
      <c r="P192" s="65">
        <v>58.8</v>
      </c>
      <c r="Q192" s="65">
        <v>45</v>
      </c>
      <c r="R192" s="62" t="s">
        <v>6550</v>
      </c>
      <c r="S192" s="47" t="s">
        <v>6553</v>
      </c>
      <c r="T192" s="66" t="s">
        <v>6270</v>
      </c>
      <c r="U192" s="57" t="s">
        <v>6555</v>
      </c>
      <c r="V192" s="66" t="s">
        <v>6556</v>
      </c>
      <c r="AC192">
        <v>1.4</v>
      </c>
    </row>
    <row r="193" spans="14:29" ht="57">
      <c r="N193" s="66"/>
      <c r="O193" s="63" t="s">
        <v>6549</v>
      </c>
      <c r="P193" s="65"/>
      <c r="Q193" s="65"/>
      <c r="R193" s="62" t="s">
        <v>6551</v>
      </c>
      <c r="S193" s="47" t="s">
        <v>6554</v>
      </c>
      <c r="T193" s="66"/>
      <c r="U193" s="57"/>
      <c r="V193" s="66"/>
      <c r="AC193">
        <v>24.7</v>
      </c>
    </row>
    <row r="194" spans="14:29" ht="30">
      <c r="N194" s="66"/>
      <c r="O194" s="63">
        <v>2005</v>
      </c>
      <c r="P194" s="65"/>
      <c r="Q194" s="65"/>
      <c r="R194" s="47" t="s">
        <v>6552</v>
      </c>
      <c r="S194" s="62"/>
      <c r="T194" s="66"/>
      <c r="U194" s="57"/>
      <c r="V194" s="66"/>
      <c r="AC194">
        <v>1.7</v>
      </c>
    </row>
    <row r="195" spans="14:29" ht="60">
      <c r="N195" s="66"/>
      <c r="O195" s="63">
        <v>2013</v>
      </c>
      <c r="P195" s="65"/>
      <c r="Q195" s="65"/>
      <c r="R195" s="47" t="s">
        <v>6474</v>
      </c>
      <c r="S195" s="62"/>
      <c r="T195" s="66"/>
      <c r="U195" s="57"/>
      <c r="V195" s="66"/>
      <c r="AC195">
        <v>3.8</v>
      </c>
    </row>
    <row r="196" spans="14:29" ht="60">
      <c r="N196" s="57" t="s">
        <v>6557</v>
      </c>
      <c r="O196" s="63" t="s">
        <v>6558</v>
      </c>
      <c r="P196" s="65">
        <v>58.1</v>
      </c>
      <c r="Q196" s="65">
        <v>33</v>
      </c>
      <c r="R196" s="47" t="s">
        <v>6559</v>
      </c>
      <c r="S196" s="47" t="s">
        <v>6562</v>
      </c>
      <c r="T196" s="66" t="s">
        <v>6291</v>
      </c>
      <c r="U196" s="57" t="s">
        <v>6565</v>
      </c>
      <c r="V196" s="66" t="s">
        <v>6566</v>
      </c>
      <c r="AC196">
        <v>8.6</v>
      </c>
    </row>
    <row r="197" spans="14:29" ht="45">
      <c r="N197" s="57"/>
      <c r="O197" s="63">
        <v>2009</v>
      </c>
      <c r="P197" s="65"/>
      <c r="Q197" s="65"/>
      <c r="R197" s="47" t="s">
        <v>6374</v>
      </c>
      <c r="S197" s="47" t="s">
        <v>6563</v>
      </c>
      <c r="T197" s="66"/>
      <c r="U197" s="57"/>
      <c r="V197" s="66"/>
      <c r="AC197">
        <v>5.9</v>
      </c>
    </row>
    <row r="198" spans="14:29" ht="45">
      <c r="N198" s="57"/>
      <c r="O198" s="63" t="s">
        <v>6281</v>
      </c>
      <c r="P198" s="65"/>
      <c r="Q198" s="65"/>
      <c r="R198" s="47" t="s">
        <v>6560</v>
      </c>
      <c r="S198" s="47" t="s">
        <v>6564</v>
      </c>
      <c r="T198" s="66"/>
      <c r="U198" s="57"/>
      <c r="V198" s="66"/>
      <c r="AC198">
        <v>28</v>
      </c>
    </row>
    <row r="199" spans="14:29" ht="45">
      <c r="N199" s="57"/>
      <c r="O199" s="63"/>
      <c r="P199" s="65"/>
      <c r="Q199" s="65"/>
      <c r="R199" s="47" t="s">
        <v>6561</v>
      </c>
      <c r="S199" s="62"/>
      <c r="T199" s="66"/>
      <c r="U199" s="57"/>
      <c r="V199" s="66"/>
      <c r="AC199">
        <v>8</v>
      </c>
    </row>
    <row r="200" spans="14:29" ht="57">
      <c r="N200" s="66" t="s">
        <v>6567</v>
      </c>
      <c r="O200" s="63">
        <v>2002</v>
      </c>
      <c r="P200" s="65">
        <v>58</v>
      </c>
      <c r="Q200" s="65">
        <v>31</v>
      </c>
      <c r="R200" s="62" t="s">
        <v>6568</v>
      </c>
      <c r="S200" s="47" t="s">
        <v>6571</v>
      </c>
      <c r="T200" s="66" t="s">
        <v>6270</v>
      </c>
      <c r="U200" s="57" t="s">
        <v>6573</v>
      </c>
      <c r="V200" s="57" t="s">
        <v>6574</v>
      </c>
      <c r="AC200">
        <v>3.9</v>
      </c>
    </row>
    <row r="201" spans="14:29" ht="45">
      <c r="N201" s="66"/>
      <c r="O201" s="63">
        <v>2009</v>
      </c>
      <c r="P201" s="65"/>
      <c r="Q201" s="65"/>
      <c r="R201" s="47" t="s">
        <v>6569</v>
      </c>
      <c r="S201" s="47" t="s">
        <v>6572</v>
      </c>
      <c r="T201" s="66"/>
      <c r="U201" s="57"/>
      <c r="V201" s="57"/>
      <c r="AC201">
        <v>4.2</v>
      </c>
    </row>
    <row r="202" spans="14:29" ht="45">
      <c r="N202" s="66"/>
      <c r="O202" s="63">
        <v>2010</v>
      </c>
      <c r="P202" s="65"/>
      <c r="Q202" s="65"/>
      <c r="R202" s="47" t="s">
        <v>6570</v>
      </c>
      <c r="S202" s="62"/>
      <c r="T202" s="66"/>
      <c r="U202" s="57"/>
      <c r="V202" s="57"/>
      <c r="AC202">
        <v>6.4</v>
      </c>
    </row>
    <row r="203" spans="14:29">
      <c r="N203" s="66"/>
      <c r="O203" s="63">
        <v>2011</v>
      </c>
      <c r="P203" s="65"/>
      <c r="Q203" s="65"/>
      <c r="R203" s="62"/>
      <c r="S203" s="62"/>
      <c r="T203" s="66"/>
      <c r="U203" s="57"/>
      <c r="V203" s="57"/>
      <c r="AC203">
        <v>6.4</v>
      </c>
    </row>
    <row r="204" spans="14:29">
      <c r="N204" s="66"/>
      <c r="O204" s="63">
        <v>2012</v>
      </c>
      <c r="P204" s="65"/>
      <c r="Q204" s="65"/>
      <c r="R204" s="62"/>
      <c r="S204" s="62"/>
      <c r="T204" s="66"/>
      <c r="U204" s="57"/>
      <c r="V204" s="57"/>
      <c r="AC204">
        <v>2.8</v>
      </c>
    </row>
    <row r="205" spans="14:29" ht="45" customHeight="1">
      <c r="N205" s="57" t="s">
        <v>6575</v>
      </c>
      <c r="O205" s="63" t="s">
        <v>6576</v>
      </c>
      <c r="P205" s="65">
        <v>57.5</v>
      </c>
      <c r="Q205" s="65">
        <v>25</v>
      </c>
      <c r="R205" s="57" t="s">
        <v>6577</v>
      </c>
      <c r="S205" s="57" t="s">
        <v>6578</v>
      </c>
      <c r="T205" s="66" t="s">
        <v>1353</v>
      </c>
      <c r="U205" s="57" t="s">
        <v>6579</v>
      </c>
      <c r="V205" s="66" t="s">
        <v>6580</v>
      </c>
      <c r="AC205">
        <v>3</v>
      </c>
    </row>
    <row r="206" spans="14:29">
      <c r="N206" s="57"/>
      <c r="O206" s="63">
        <v>2006</v>
      </c>
      <c r="P206" s="65"/>
      <c r="Q206" s="65"/>
      <c r="R206" s="57"/>
      <c r="S206" s="57"/>
      <c r="T206" s="66"/>
      <c r="U206" s="57"/>
      <c r="V206" s="66"/>
      <c r="AC206">
        <v>6</v>
      </c>
    </row>
    <row r="207" spans="14:29" ht="45" customHeight="1">
      <c r="N207" s="66" t="s">
        <v>6581</v>
      </c>
      <c r="O207" s="63">
        <v>2005</v>
      </c>
      <c r="P207" s="65">
        <v>56</v>
      </c>
      <c r="Q207" s="65">
        <v>28</v>
      </c>
      <c r="R207" s="57" t="s">
        <v>6582</v>
      </c>
      <c r="S207" s="57" t="s">
        <v>6583</v>
      </c>
      <c r="T207" s="66" t="s">
        <v>880</v>
      </c>
      <c r="U207" s="57" t="s">
        <v>6584</v>
      </c>
      <c r="V207" s="66" t="s">
        <v>6585</v>
      </c>
      <c r="AC207">
        <v>7.4</v>
      </c>
    </row>
    <row r="208" spans="14:29">
      <c r="N208" s="66"/>
      <c r="O208" s="63">
        <v>2009</v>
      </c>
      <c r="P208" s="65"/>
      <c r="Q208" s="65"/>
      <c r="R208" s="57"/>
      <c r="S208" s="57"/>
      <c r="T208" s="66"/>
      <c r="U208" s="57"/>
      <c r="V208" s="66"/>
      <c r="AC208">
        <v>11.8</v>
      </c>
    </row>
    <row r="209" spans="14:29" ht="45">
      <c r="N209" s="66" t="s">
        <v>6586</v>
      </c>
      <c r="O209" s="63">
        <v>1999</v>
      </c>
      <c r="P209" s="65">
        <v>55.8</v>
      </c>
      <c r="Q209" s="65">
        <v>41</v>
      </c>
      <c r="R209" s="47" t="s">
        <v>6587</v>
      </c>
      <c r="S209" s="57" t="s">
        <v>6590</v>
      </c>
      <c r="T209" s="66" t="s">
        <v>6270</v>
      </c>
      <c r="U209" s="57" t="s">
        <v>6591</v>
      </c>
      <c r="V209" s="57" t="s">
        <v>6592</v>
      </c>
      <c r="AC209">
        <v>8.1999999999999993</v>
      </c>
    </row>
    <row r="210" spans="14:29" ht="45">
      <c r="N210" s="66"/>
      <c r="O210" s="63">
        <v>2000</v>
      </c>
      <c r="P210" s="65"/>
      <c r="Q210" s="65"/>
      <c r="R210" s="47" t="s">
        <v>6588</v>
      </c>
      <c r="S210" s="57"/>
      <c r="T210" s="66"/>
      <c r="U210" s="57"/>
      <c r="V210" s="57"/>
      <c r="AC210">
        <v>8.4</v>
      </c>
    </row>
    <row r="211" spans="14:29" ht="45">
      <c r="N211" s="66"/>
      <c r="O211" s="63">
        <v>2001</v>
      </c>
      <c r="P211" s="65"/>
      <c r="Q211" s="65"/>
      <c r="R211" s="47" t="s">
        <v>6589</v>
      </c>
      <c r="S211" s="57"/>
      <c r="T211" s="66"/>
      <c r="U211" s="57"/>
      <c r="V211" s="57"/>
      <c r="AC211">
        <v>2.2000000000000002</v>
      </c>
    </row>
    <row r="212" spans="14:29">
      <c r="N212" s="66"/>
      <c r="O212" s="63">
        <v>2002</v>
      </c>
      <c r="P212" s="65"/>
      <c r="Q212" s="65"/>
      <c r="R212" s="62"/>
      <c r="S212" s="57"/>
      <c r="T212" s="66"/>
      <c r="U212" s="57"/>
      <c r="V212" s="57"/>
      <c r="AC212">
        <v>16</v>
      </c>
    </row>
    <row r="213" spans="14:29">
      <c r="N213" s="66"/>
      <c r="O213" s="63">
        <v>2008</v>
      </c>
      <c r="P213" s="65"/>
      <c r="Q213" s="65"/>
      <c r="R213" s="62"/>
      <c r="S213" s="57"/>
      <c r="T213" s="66"/>
      <c r="U213" s="57"/>
      <c r="V213" s="57"/>
      <c r="AC213">
        <v>4.5</v>
      </c>
    </row>
    <row r="214" spans="14:29">
      <c r="N214" s="66"/>
      <c r="O214" s="63">
        <v>20029</v>
      </c>
      <c r="P214" s="65"/>
      <c r="Q214" s="65"/>
      <c r="R214" s="62"/>
      <c r="S214" s="57"/>
      <c r="T214" s="66"/>
      <c r="U214" s="57"/>
      <c r="V214" s="57"/>
      <c r="AC214">
        <v>8</v>
      </c>
    </row>
    <row r="215" spans="14:29" ht="60">
      <c r="N215" s="66" t="s">
        <v>6593</v>
      </c>
      <c r="O215" s="63">
        <v>2005</v>
      </c>
      <c r="P215" s="65">
        <v>55.5</v>
      </c>
      <c r="Q215" s="65">
        <v>37</v>
      </c>
      <c r="R215" s="47" t="s">
        <v>6594</v>
      </c>
      <c r="S215" s="57" t="s">
        <v>6400</v>
      </c>
      <c r="T215" s="66" t="s">
        <v>6270</v>
      </c>
      <c r="U215" s="57" t="s">
        <v>6596</v>
      </c>
      <c r="V215" s="57" t="s">
        <v>6597</v>
      </c>
      <c r="AC215">
        <v>1</v>
      </c>
    </row>
    <row r="216" spans="14:29" ht="30">
      <c r="N216" s="66"/>
      <c r="O216" s="63">
        <v>2007</v>
      </c>
      <c r="P216" s="65"/>
      <c r="Q216" s="65"/>
      <c r="R216" s="47" t="s">
        <v>6595</v>
      </c>
      <c r="S216" s="57"/>
      <c r="T216" s="66"/>
      <c r="U216" s="57"/>
      <c r="V216" s="57"/>
      <c r="AC216">
        <v>8</v>
      </c>
    </row>
    <row r="217" spans="14:29" ht="60">
      <c r="N217" s="57" t="s">
        <v>6598</v>
      </c>
      <c r="O217" s="63" t="s">
        <v>6599</v>
      </c>
      <c r="P217" s="65">
        <v>55</v>
      </c>
      <c r="Q217" s="65">
        <v>34</v>
      </c>
      <c r="R217" s="47" t="s">
        <v>6600</v>
      </c>
      <c r="S217" s="57" t="s">
        <v>6602</v>
      </c>
      <c r="T217" s="66" t="s">
        <v>6228</v>
      </c>
      <c r="U217" s="57" t="s">
        <v>6603</v>
      </c>
      <c r="V217" s="66" t="s">
        <v>6604</v>
      </c>
      <c r="AC217">
        <v>9</v>
      </c>
    </row>
    <row r="218" spans="14:29" ht="30">
      <c r="N218" s="57"/>
      <c r="O218" s="63" t="s">
        <v>6232</v>
      </c>
      <c r="P218" s="65"/>
      <c r="Q218" s="65"/>
      <c r="R218" s="47" t="s">
        <v>6601</v>
      </c>
      <c r="S218" s="57"/>
      <c r="T218" s="66"/>
      <c r="U218" s="57"/>
      <c r="V218" s="66"/>
      <c r="AC218">
        <v>9.3000000000000007</v>
      </c>
    </row>
    <row r="219" spans="14:29" ht="30">
      <c r="N219" s="57" t="s">
        <v>6605</v>
      </c>
      <c r="O219" s="63">
        <v>2009</v>
      </c>
      <c r="P219" s="65">
        <v>55</v>
      </c>
      <c r="Q219" s="65">
        <v>22</v>
      </c>
      <c r="R219" s="47" t="s">
        <v>6606</v>
      </c>
      <c r="S219" s="57" t="s">
        <v>6609</v>
      </c>
      <c r="T219" s="66" t="s">
        <v>6427</v>
      </c>
      <c r="U219" s="57" t="s">
        <v>6610</v>
      </c>
      <c r="V219" s="57" t="s">
        <v>6611</v>
      </c>
      <c r="AC219">
        <v>10</v>
      </c>
    </row>
    <row r="220" spans="14:29" ht="45">
      <c r="N220" s="57"/>
      <c r="O220" s="63">
        <v>2011</v>
      </c>
      <c r="P220" s="65"/>
      <c r="Q220" s="65"/>
      <c r="R220" s="47" t="s">
        <v>6350</v>
      </c>
      <c r="S220" s="57"/>
      <c r="T220" s="66"/>
      <c r="U220" s="57"/>
      <c r="V220" s="57"/>
      <c r="AC220">
        <v>7</v>
      </c>
    </row>
    <row r="221" spans="14:29" ht="28.5">
      <c r="N221" s="57"/>
      <c r="O221" s="63" t="s">
        <v>6244</v>
      </c>
      <c r="P221" s="65"/>
      <c r="Q221" s="65"/>
      <c r="R221" s="62" t="s">
        <v>6607</v>
      </c>
      <c r="S221" s="57"/>
      <c r="T221" s="66"/>
      <c r="U221" s="57"/>
      <c r="V221" s="57"/>
      <c r="AC221">
        <v>8.5</v>
      </c>
    </row>
    <row r="222" spans="14:29" ht="45">
      <c r="N222" s="57"/>
      <c r="O222" s="63">
        <v>2012</v>
      </c>
      <c r="P222" s="65"/>
      <c r="Q222" s="65"/>
      <c r="R222" s="47" t="s">
        <v>6608</v>
      </c>
      <c r="S222" s="57"/>
      <c r="T222" s="66"/>
      <c r="U222" s="57"/>
      <c r="V222" s="57"/>
      <c r="AC222">
        <v>4.5</v>
      </c>
    </row>
    <row r="223" spans="14:29">
      <c r="N223" s="66" t="s">
        <v>6612</v>
      </c>
      <c r="O223" s="63">
        <v>2015</v>
      </c>
      <c r="P223" s="65">
        <v>54.9</v>
      </c>
      <c r="Q223" s="65">
        <v>18</v>
      </c>
      <c r="R223" s="57" t="s">
        <v>6613</v>
      </c>
      <c r="S223" s="47" t="s">
        <v>6614</v>
      </c>
      <c r="T223" s="66" t="s">
        <v>6619</v>
      </c>
      <c r="U223" s="57" t="s">
        <v>6620</v>
      </c>
      <c r="V223" s="66" t="s">
        <v>6621</v>
      </c>
      <c r="AC223">
        <v>7</v>
      </c>
    </row>
    <row r="224" spans="14:29" ht="30">
      <c r="N224" s="66"/>
      <c r="O224" s="63">
        <v>2017</v>
      </c>
      <c r="P224" s="65"/>
      <c r="Q224" s="65"/>
      <c r="R224" s="57"/>
      <c r="S224" s="47" t="s">
        <v>6615</v>
      </c>
      <c r="T224" s="66"/>
      <c r="U224" s="57"/>
      <c r="V224" s="66"/>
      <c r="AC224">
        <v>6.9</v>
      </c>
    </row>
    <row r="225" spans="14:29" ht="30">
      <c r="N225" s="66"/>
      <c r="O225" s="63"/>
      <c r="P225" s="65"/>
      <c r="Q225" s="65"/>
      <c r="R225" s="57"/>
      <c r="S225" s="47" t="s">
        <v>6616</v>
      </c>
      <c r="T225" s="66"/>
      <c r="U225" s="57"/>
      <c r="V225" s="66"/>
      <c r="AC225">
        <v>2.1</v>
      </c>
    </row>
    <row r="226" spans="14:29" ht="30">
      <c r="N226" s="66"/>
      <c r="O226" s="63"/>
      <c r="P226" s="65"/>
      <c r="Q226" s="65"/>
      <c r="R226" s="57"/>
      <c r="S226" s="47" t="s">
        <v>6617</v>
      </c>
      <c r="T226" s="66"/>
      <c r="U226" s="57"/>
      <c r="V226" s="66"/>
      <c r="AC226">
        <v>6</v>
      </c>
    </row>
    <row r="227" spans="14:29" ht="30">
      <c r="N227" s="66"/>
      <c r="O227" s="63"/>
      <c r="P227" s="65"/>
      <c r="Q227" s="65"/>
      <c r="R227" s="57"/>
      <c r="S227" s="47" t="s">
        <v>6618</v>
      </c>
      <c r="T227" s="66"/>
      <c r="U227" s="57"/>
      <c r="V227" s="66"/>
      <c r="AC227">
        <v>8</v>
      </c>
    </row>
    <row r="228" spans="14:29" ht="60">
      <c r="N228" s="66" t="s">
        <v>6622</v>
      </c>
      <c r="O228" s="63">
        <v>2000</v>
      </c>
      <c r="P228" s="65">
        <v>53.7</v>
      </c>
      <c r="Q228" s="65">
        <v>21</v>
      </c>
      <c r="R228" s="47" t="s">
        <v>6322</v>
      </c>
      <c r="S228" s="47" t="s">
        <v>6626</v>
      </c>
      <c r="T228" s="66" t="s">
        <v>6427</v>
      </c>
      <c r="U228" s="57" t="s">
        <v>6628</v>
      </c>
      <c r="V228" s="57" t="s">
        <v>6629</v>
      </c>
      <c r="AC228">
        <v>4</v>
      </c>
    </row>
    <row r="229" spans="14:29" ht="45">
      <c r="N229" s="66"/>
      <c r="O229" s="63">
        <v>2001</v>
      </c>
      <c r="P229" s="65"/>
      <c r="Q229" s="65"/>
      <c r="R229" s="47" t="s">
        <v>6623</v>
      </c>
      <c r="S229" s="47" t="s">
        <v>6627</v>
      </c>
      <c r="T229" s="66"/>
      <c r="U229" s="57"/>
      <c r="V229" s="57"/>
      <c r="AC229">
        <v>3.4</v>
      </c>
    </row>
    <row r="230" spans="14:29" ht="45">
      <c r="N230" s="66"/>
      <c r="O230" s="63">
        <v>2002</v>
      </c>
      <c r="P230" s="65"/>
      <c r="Q230" s="65"/>
      <c r="R230" s="47" t="s">
        <v>6624</v>
      </c>
      <c r="S230" s="62"/>
      <c r="T230" s="66"/>
      <c r="U230" s="57"/>
      <c r="V230" s="57"/>
      <c r="AC230">
        <v>7.5</v>
      </c>
    </row>
    <row r="231" spans="14:29" ht="60">
      <c r="N231" s="66"/>
      <c r="O231" s="63">
        <v>2012</v>
      </c>
      <c r="P231" s="65"/>
      <c r="Q231" s="65"/>
      <c r="R231" s="47" t="s">
        <v>6625</v>
      </c>
      <c r="S231" s="62"/>
      <c r="T231" s="66"/>
      <c r="U231" s="57"/>
      <c r="V231" s="57"/>
      <c r="AC231">
        <v>10</v>
      </c>
    </row>
    <row r="232" spans="14:29">
      <c r="N232" s="66"/>
      <c r="O232" s="63">
        <v>2013</v>
      </c>
      <c r="P232" s="65"/>
      <c r="Q232" s="65"/>
      <c r="R232" s="62"/>
      <c r="S232" s="62"/>
      <c r="T232" s="66"/>
      <c r="U232" s="57"/>
      <c r="V232" s="57"/>
      <c r="AC232">
        <v>1</v>
      </c>
    </row>
    <row r="233" spans="14:29">
      <c r="N233" s="66"/>
      <c r="O233" s="63">
        <v>2014</v>
      </c>
      <c r="P233" s="65"/>
      <c r="Q233" s="65"/>
      <c r="R233" s="62"/>
      <c r="S233" s="62"/>
      <c r="T233" s="66"/>
      <c r="U233" s="57"/>
      <c r="V233" s="57"/>
      <c r="AC233">
        <v>2.7</v>
      </c>
    </row>
    <row r="234" spans="14:29" ht="60">
      <c r="N234" s="62" t="s">
        <v>6630</v>
      </c>
      <c r="O234" s="63" t="s">
        <v>6631</v>
      </c>
      <c r="P234" s="63">
        <v>52.25</v>
      </c>
      <c r="Q234" s="63">
        <v>19</v>
      </c>
      <c r="R234" s="47" t="s">
        <v>6632</v>
      </c>
      <c r="S234" s="47" t="s">
        <v>6633</v>
      </c>
      <c r="T234" s="62" t="s">
        <v>6619</v>
      </c>
      <c r="U234" s="47" t="s">
        <v>6634</v>
      </c>
      <c r="V234" s="47" t="s">
        <v>6635</v>
      </c>
      <c r="AC234">
        <v>5.4</v>
      </c>
    </row>
    <row r="235" spans="14:29" ht="42.75">
      <c r="N235" s="57" t="s">
        <v>6636</v>
      </c>
      <c r="O235" s="63" t="s">
        <v>6637</v>
      </c>
      <c r="P235" s="65">
        <v>51.9</v>
      </c>
      <c r="Q235" s="65">
        <v>43</v>
      </c>
      <c r="R235" s="62" t="s">
        <v>6639</v>
      </c>
      <c r="S235" s="47" t="s">
        <v>6647</v>
      </c>
      <c r="T235" s="66" t="s">
        <v>974</v>
      </c>
      <c r="U235" s="57" t="s">
        <v>6649</v>
      </c>
      <c r="V235" s="66" t="s">
        <v>6650</v>
      </c>
      <c r="AC235">
        <v>4.0999999999999996</v>
      </c>
    </row>
    <row r="236" spans="14:29" ht="57">
      <c r="N236" s="57"/>
      <c r="O236" s="63">
        <v>1998</v>
      </c>
      <c r="P236" s="65"/>
      <c r="Q236" s="65"/>
      <c r="R236" s="62" t="s">
        <v>6640</v>
      </c>
      <c r="S236" s="47" t="s">
        <v>6648</v>
      </c>
      <c r="T236" s="66"/>
      <c r="U236" s="57"/>
      <c r="V236" s="66"/>
      <c r="AC236">
        <v>32</v>
      </c>
    </row>
    <row r="237" spans="14:29" ht="45">
      <c r="N237" s="57"/>
      <c r="O237" s="63" t="s">
        <v>6638</v>
      </c>
      <c r="P237" s="65"/>
      <c r="Q237" s="65"/>
      <c r="R237" s="47" t="s">
        <v>6641</v>
      </c>
      <c r="S237" s="62"/>
      <c r="T237" s="66"/>
      <c r="U237" s="57"/>
      <c r="V237" s="66"/>
      <c r="AC237">
        <v>6</v>
      </c>
    </row>
    <row r="238" spans="14:29" ht="45">
      <c r="N238" s="57"/>
      <c r="O238" s="63">
        <v>2011</v>
      </c>
      <c r="P238" s="65"/>
      <c r="Q238" s="65"/>
      <c r="R238" s="47" t="s">
        <v>6642</v>
      </c>
      <c r="S238" s="62"/>
      <c r="T238" s="66"/>
      <c r="U238" s="57"/>
      <c r="V238" s="66"/>
      <c r="AC238">
        <v>8.4</v>
      </c>
    </row>
    <row r="239" spans="14:29" ht="30">
      <c r="N239" s="57"/>
      <c r="O239" s="63" t="s">
        <v>6332</v>
      </c>
      <c r="P239" s="65"/>
      <c r="Q239" s="65"/>
      <c r="R239" s="47" t="s">
        <v>6643</v>
      </c>
      <c r="S239" s="62"/>
      <c r="T239" s="66"/>
      <c r="U239" s="57"/>
      <c r="V239" s="66"/>
      <c r="AC239">
        <v>1.3</v>
      </c>
    </row>
    <row r="240" spans="14:29" ht="42.75">
      <c r="N240" s="57"/>
      <c r="O240" s="63"/>
      <c r="P240" s="65"/>
      <c r="Q240" s="65"/>
      <c r="R240" s="62" t="s">
        <v>6644</v>
      </c>
      <c r="S240" s="62"/>
      <c r="T240" s="66"/>
      <c r="U240" s="57"/>
      <c r="V240" s="66"/>
      <c r="AC240">
        <v>5.5</v>
      </c>
    </row>
    <row r="241" spans="14:29" ht="45">
      <c r="N241" s="57"/>
      <c r="O241" s="63"/>
      <c r="P241" s="65"/>
      <c r="Q241" s="65"/>
      <c r="R241" s="47" t="s">
        <v>6645</v>
      </c>
      <c r="S241" s="62"/>
      <c r="T241" s="66"/>
      <c r="U241" s="57"/>
      <c r="V241" s="66"/>
      <c r="AC241">
        <v>3.2</v>
      </c>
    </row>
    <row r="242" spans="14:29" ht="45">
      <c r="N242" s="57"/>
      <c r="O242" s="63"/>
      <c r="P242" s="65"/>
      <c r="Q242" s="65"/>
      <c r="R242" s="47" t="s">
        <v>6646</v>
      </c>
      <c r="S242" s="62"/>
      <c r="T242" s="66"/>
      <c r="U242" s="57"/>
      <c r="V242" s="66"/>
      <c r="AC242">
        <v>18.2</v>
      </c>
    </row>
    <row r="243" spans="14:29" ht="30" customHeight="1">
      <c r="N243" s="66" t="s">
        <v>6651</v>
      </c>
      <c r="O243" s="63">
        <v>2001</v>
      </c>
      <c r="P243" s="65">
        <v>49.8</v>
      </c>
      <c r="Q243" s="65">
        <v>12</v>
      </c>
      <c r="R243" s="57" t="s">
        <v>6652</v>
      </c>
      <c r="S243" s="57" t="s">
        <v>6653</v>
      </c>
      <c r="T243" s="66" t="s">
        <v>6228</v>
      </c>
      <c r="U243" s="66"/>
      <c r="V243" s="66"/>
      <c r="AC243">
        <v>3.8</v>
      </c>
    </row>
    <row r="244" spans="14:29">
      <c r="N244" s="66"/>
      <c r="O244" s="63">
        <v>2016</v>
      </c>
      <c r="P244" s="65"/>
      <c r="Q244" s="65"/>
      <c r="R244" s="57"/>
      <c r="S244" s="57"/>
      <c r="T244" s="66"/>
      <c r="U244" s="66"/>
      <c r="V244" s="66"/>
      <c r="AC244">
        <v>4.0999999999999996</v>
      </c>
    </row>
    <row r="245" spans="14:29" ht="45">
      <c r="N245" s="57" t="s">
        <v>6654</v>
      </c>
      <c r="O245" s="63">
        <v>1993</v>
      </c>
      <c r="P245" s="65">
        <v>49.65</v>
      </c>
      <c r="Q245" s="65">
        <v>48</v>
      </c>
      <c r="R245" s="62" t="s">
        <v>6655</v>
      </c>
      <c r="S245" s="47" t="s">
        <v>6669</v>
      </c>
      <c r="T245" s="66" t="s">
        <v>880</v>
      </c>
      <c r="U245" s="57" t="s">
        <v>6671</v>
      </c>
      <c r="V245" s="57" t="s">
        <v>6479</v>
      </c>
      <c r="AC245">
        <v>3.5</v>
      </c>
    </row>
    <row r="246" spans="14:29" ht="60">
      <c r="N246" s="57"/>
      <c r="O246" s="63">
        <v>1994</v>
      </c>
      <c r="P246" s="65"/>
      <c r="Q246" s="65"/>
      <c r="R246" s="47" t="s">
        <v>6656</v>
      </c>
      <c r="S246" s="47" t="s">
        <v>6670</v>
      </c>
      <c r="T246" s="66"/>
      <c r="U246" s="57"/>
      <c r="V246" s="57"/>
      <c r="AC246">
        <v>4.5</v>
      </c>
    </row>
    <row r="247" spans="14:29" ht="45">
      <c r="N247" s="57"/>
      <c r="O247" s="63">
        <v>1995</v>
      </c>
      <c r="P247" s="65"/>
      <c r="Q247" s="65"/>
      <c r="R247" s="47" t="s">
        <v>6657</v>
      </c>
      <c r="S247" s="62"/>
      <c r="T247" s="66"/>
      <c r="U247" s="57"/>
      <c r="V247" s="57"/>
      <c r="AC247">
        <v>5.6</v>
      </c>
    </row>
    <row r="248" spans="14:29" ht="42.75">
      <c r="N248" s="57"/>
      <c r="O248" s="63">
        <v>1998</v>
      </c>
      <c r="P248" s="65"/>
      <c r="Q248" s="65"/>
      <c r="R248" s="62" t="s">
        <v>6658</v>
      </c>
      <c r="S248" s="62"/>
      <c r="T248" s="66"/>
      <c r="U248" s="57"/>
      <c r="V248" s="57"/>
      <c r="AC248">
        <v>4</v>
      </c>
    </row>
    <row r="249" spans="14:29" ht="57">
      <c r="N249" s="57"/>
      <c r="O249" s="63">
        <v>1999</v>
      </c>
      <c r="P249" s="65"/>
      <c r="Q249" s="65"/>
      <c r="R249" s="62" t="s">
        <v>6659</v>
      </c>
      <c r="S249" s="62"/>
      <c r="T249" s="66"/>
      <c r="U249" s="57"/>
      <c r="V249" s="57"/>
      <c r="AC249">
        <v>4.8</v>
      </c>
    </row>
    <row r="250" spans="14:29" ht="57">
      <c r="N250" s="57"/>
      <c r="O250" s="63">
        <v>2000</v>
      </c>
      <c r="P250" s="65"/>
      <c r="Q250" s="65"/>
      <c r="R250" s="62" t="s">
        <v>6660</v>
      </c>
      <c r="S250" s="62"/>
      <c r="T250" s="66"/>
      <c r="U250" s="57"/>
      <c r="V250" s="57"/>
      <c r="AC250">
        <v>1.9</v>
      </c>
    </row>
    <row r="251" spans="14:29" ht="30">
      <c r="N251" s="57"/>
      <c r="O251" s="63">
        <v>2001</v>
      </c>
      <c r="P251" s="65"/>
      <c r="Q251" s="65"/>
      <c r="R251" s="47" t="s">
        <v>6661</v>
      </c>
      <c r="S251" s="62"/>
      <c r="T251" s="66"/>
      <c r="U251" s="57"/>
      <c r="V251" s="57"/>
      <c r="AC251">
        <v>3.3</v>
      </c>
    </row>
    <row r="252" spans="14:29" ht="45">
      <c r="N252" s="57"/>
      <c r="O252" s="63">
        <v>2002</v>
      </c>
      <c r="P252" s="65"/>
      <c r="Q252" s="65"/>
      <c r="R252" s="47" t="s">
        <v>6662</v>
      </c>
      <c r="S252" s="62"/>
      <c r="T252" s="66"/>
      <c r="U252" s="57"/>
      <c r="V252" s="57"/>
      <c r="AC252">
        <v>1.9</v>
      </c>
    </row>
    <row r="253" spans="14:29" ht="60">
      <c r="N253" s="57"/>
      <c r="O253" s="63"/>
      <c r="P253" s="65"/>
      <c r="Q253" s="65"/>
      <c r="R253" s="47" t="s">
        <v>6663</v>
      </c>
      <c r="S253" s="62"/>
      <c r="T253" s="66"/>
      <c r="U253" s="57"/>
      <c r="V253" s="57"/>
      <c r="AC253">
        <v>8</v>
      </c>
    </row>
    <row r="254" spans="14:29" ht="28.5">
      <c r="N254" s="57"/>
      <c r="O254" s="63"/>
      <c r="P254" s="65"/>
      <c r="Q254" s="65"/>
      <c r="R254" s="62" t="s">
        <v>6664</v>
      </c>
      <c r="S254" s="62"/>
      <c r="T254" s="66"/>
      <c r="U254" s="57"/>
      <c r="V254" s="57"/>
      <c r="AC254">
        <v>5.5</v>
      </c>
    </row>
    <row r="255" spans="14:29" ht="45">
      <c r="N255" s="57"/>
      <c r="O255" s="63"/>
      <c r="P255" s="65"/>
      <c r="Q255" s="65"/>
      <c r="R255" s="47" t="s">
        <v>6665</v>
      </c>
      <c r="S255" s="62"/>
      <c r="T255" s="66"/>
      <c r="U255" s="57"/>
      <c r="V255" s="57"/>
      <c r="AC255">
        <v>9.8000000000000007</v>
      </c>
    </row>
    <row r="256" spans="14:29" ht="30">
      <c r="N256" s="57"/>
      <c r="O256" s="63"/>
      <c r="P256" s="65"/>
      <c r="Q256" s="65"/>
      <c r="R256" s="47" t="s">
        <v>6666</v>
      </c>
      <c r="S256" s="62"/>
      <c r="T256" s="66"/>
      <c r="U256" s="57"/>
      <c r="V256" s="57"/>
      <c r="AC256">
        <v>5.2</v>
      </c>
    </row>
    <row r="257" spans="14:29" ht="60">
      <c r="N257" s="57"/>
      <c r="O257" s="63"/>
      <c r="P257" s="65"/>
      <c r="Q257" s="65"/>
      <c r="R257" s="47" t="s">
        <v>6524</v>
      </c>
      <c r="S257" s="62"/>
      <c r="T257" s="66"/>
      <c r="U257" s="57"/>
      <c r="V257" s="57"/>
      <c r="AC257">
        <v>4</v>
      </c>
    </row>
    <row r="258" spans="14:29" ht="45">
      <c r="N258" s="57"/>
      <c r="O258" s="63"/>
      <c r="P258" s="65"/>
      <c r="Q258" s="65"/>
      <c r="R258" s="47" t="s">
        <v>6667</v>
      </c>
      <c r="S258" s="62"/>
      <c r="T258" s="66"/>
      <c r="U258" s="57"/>
      <c r="V258" s="57"/>
      <c r="AC258">
        <v>7.1</v>
      </c>
    </row>
    <row r="259" spans="14:29" ht="60">
      <c r="N259" s="57"/>
      <c r="O259" s="63"/>
      <c r="P259" s="65"/>
      <c r="Q259" s="65"/>
      <c r="R259" s="47" t="s">
        <v>6668</v>
      </c>
      <c r="S259" s="62"/>
      <c r="T259" s="66"/>
      <c r="U259" s="57"/>
      <c r="V259" s="57"/>
      <c r="AC259">
        <v>11.5</v>
      </c>
    </row>
    <row r="260" spans="14:29" ht="28.5">
      <c r="N260" s="57" t="s">
        <v>6672</v>
      </c>
      <c r="O260" s="63">
        <v>2000</v>
      </c>
      <c r="P260" s="65">
        <v>49.45</v>
      </c>
      <c r="Q260" s="65">
        <v>19</v>
      </c>
      <c r="R260" s="62" t="s">
        <v>6673</v>
      </c>
      <c r="S260" s="57" t="s">
        <v>6675</v>
      </c>
      <c r="T260" s="66" t="s">
        <v>6468</v>
      </c>
      <c r="U260" s="57" t="s">
        <v>6676</v>
      </c>
      <c r="V260" s="66" t="s">
        <v>6677</v>
      </c>
      <c r="AC260">
        <v>4</v>
      </c>
    </row>
    <row r="261" spans="14:29" ht="45">
      <c r="N261" s="57"/>
      <c r="O261" s="63">
        <v>2011</v>
      </c>
      <c r="P261" s="65"/>
      <c r="Q261" s="65"/>
      <c r="R261" s="47" t="s">
        <v>6300</v>
      </c>
      <c r="S261" s="57"/>
      <c r="T261" s="66"/>
      <c r="U261" s="57"/>
      <c r="V261" s="66"/>
      <c r="AC261">
        <v>1.5</v>
      </c>
    </row>
    <row r="262" spans="14:29" ht="45">
      <c r="N262" s="57"/>
      <c r="O262" s="63">
        <v>2015</v>
      </c>
      <c r="P262" s="65"/>
      <c r="Q262" s="65"/>
      <c r="R262" s="47" t="s">
        <v>6674</v>
      </c>
      <c r="S262" s="57"/>
      <c r="T262" s="66"/>
      <c r="U262" s="57"/>
      <c r="V262" s="66"/>
      <c r="AC262">
        <v>2.5</v>
      </c>
    </row>
    <row r="263" spans="14:29" ht="60">
      <c r="N263" s="66" t="s">
        <v>6678</v>
      </c>
      <c r="O263" s="63" t="s">
        <v>6549</v>
      </c>
      <c r="P263" s="65">
        <v>49.2</v>
      </c>
      <c r="Q263" s="65">
        <v>27</v>
      </c>
      <c r="R263" s="47" t="s">
        <v>6680</v>
      </c>
      <c r="S263" s="57" t="s">
        <v>6684</v>
      </c>
      <c r="T263" s="66" t="s">
        <v>6228</v>
      </c>
      <c r="U263" s="57" t="s">
        <v>6685</v>
      </c>
      <c r="V263" s="57" t="s">
        <v>6686</v>
      </c>
      <c r="AC263">
        <v>1.6</v>
      </c>
    </row>
    <row r="264" spans="14:29" ht="45">
      <c r="N264" s="66"/>
      <c r="O264" s="63" t="s">
        <v>6679</v>
      </c>
      <c r="P264" s="65"/>
      <c r="Q264" s="65"/>
      <c r="R264" s="47" t="s">
        <v>6681</v>
      </c>
      <c r="S264" s="57"/>
      <c r="T264" s="66"/>
      <c r="U264" s="57"/>
      <c r="V264" s="57"/>
      <c r="AC264">
        <v>16.399999999999999</v>
      </c>
    </row>
    <row r="265" spans="14:29" ht="60">
      <c r="N265" s="66"/>
      <c r="O265" s="59"/>
      <c r="P265" s="65"/>
      <c r="Q265" s="65"/>
      <c r="R265" s="47" t="s">
        <v>6682</v>
      </c>
      <c r="S265" s="57"/>
      <c r="T265" s="66"/>
      <c r="U265" s="57"/>
      <c r="V265" s="57"/>
      <c r="AC265">
        <v>1.4</v>
      </c>
    </row>
    <row r="266" spans="14:29" ht="60">
      <c r="N266" s="66"/>
      <c r="O266" s="63">
        <v>2016</v>
      </c>
      <c r="P266" s="65"/>
      <c r="Q266" s="65"/>
      <c r="R266" s="47" t="s">
        <v>6683</v>
      </c>
      <c r="S266" s="57"/>
      <c r="T266" s="66"/>
      <c r="U266" s="57"/>
      <c r="V266" s="57"/>
      <c r="AC266">
        <v>4.8</v>
      </c>
    </row>
    <row r="267" spans="14:29" ht="60">
      <c r="N267" s="66" t="s">
        <v>6687</v>
      </c>
      <c r="O267" s="63">
        <v>2001</v>
      </c>
      <c r="P267" s="65">
        <v>47.1</v>
      </c>
      <c r="Q267" s="65">
        <v>17</v>
      </c>
      <c r="R267" s="47" t="s">
        <v>6688</v>
      </c>
      <c r="S267" s="47" t="s">
        <v>6693</v>
      </c>
      <c r="T267" s="66" t="s">
        <v>6427</v>
      </c>
      <c r="U267" s="57" t="s">
        <v>6695</v>
      </c>
      <c r="V267" s="57" t="s">
        <v>6696</v>
      </c>
      <c r="AC267">
        <v>10</v>
      </c>
    </row>
    <row r="268" spans="14:29" ht="30">
      <c r="N268" s="66"/>
      <c r="O268" s="63">
        <v>2006</v>
      </c>
      <c r="P268" s="65"/>
      <c r="Q268" s="65"/>
      <c r="R268" s="47" t="s">
        <v>6689</v>
      </c>
      <c r="S268" s="47" t="s">
        <v>6694</v>
      </c>
      <c r="T268" s="66"/>
      <c r="U268" s="57"/>
      <c r="V268" s="57"/>
      <c r="AC268">
        <v>4.3</v>
      </c>
    </row>
    <row r="269" spans="14:29" ht="45">
      <c r="N269" s="66"/>
      <c r="O269" s="63" t="s">
        <v>6244</v>
      </c>
      <c r="P269" s="65"/>
      <c r="Q269" s="65"/>
      <c r="R269" s="47" t="s">
        <v>6690</v>
      </c>
      <c r="S269" s="62"/>
      <c r="T269" s="66"/>
      <c r="U269" s="57"/>
      <c r="V269" s="57"/>
      <c r="AC269">
        <v>1.4</v>
      </c>
    </row>
    <row r="270" spans="14:29" ht="45">
      <c r="N270" s="66"/>
      <c r="O270" s="63" t="s">
        <v>6281</v>
      </c>
      <c r="P270" s="65"/>
      <c r="Q270" s="65"/>
      <c r="R270" s="47" t="s">
        <v>6691</v>
      </c>
      <c r="S270" s="62"/>
      <c r="T270" s="66"/>
      <c r="U270" s="57"/>
      <c r="V270" s="57"/>
      <c r="AC270">
        <v>5.5</v>
      </c>
    </row>
    <row r="271" spans="14:29" ht="45">
      <c r="N271" s="66"/>
      <c r="O271" s="63">
        <v>2016</v>
      </c>
      <c r="P271" s="65"/>
      <c r="Q271" s="65"/>
      <c r="R271" s="47" t="s">
        <v>6692</v>
      </c>
      <c r="S271" s="62"/>
      <c r="T271" s="66"/>
      <c r="U271" s="57"/>
      <c r="V271" s="57"/>
      <c r="AC271">
        <v>13</v>
      </c>
    </row>
    <row r="272" spans="14:29" ht="30">
      <c r="N272" s="66" t="s">
        <v>6697</v>
      </c>
      <c r="O272" s="63">
        <v>2001</v>
      </c>
      <c r="P272" s="65">
        <v>46</v>
      </c>
      <c r="Q272" s="65">
        <v>23</v>
      </c>
      <c r="R272" s="57" t="s">
        <v>6698</v>
      </c>
      <c r="S272" s="47" t="s">
        <v>6699</v>
      </c>
      <c r="T272" s="66" t="s">
        <v>6228</v>
      </c>
      <c r="U272" s="57" t="s">
        <v>6701</v>
      </c>
      <c r="V272" s="66" t="s">
        <v>6702</v>
      </c>
      <c r="AC272">
        <v>1.3</v>
      </c>
    </row>
    <row r="273" spans="14:29" ht="30">
      <c r="N273" s="66"/>
      <c r="O273" s="63">
        <v>2002</v>
      </c>
      <c r="P273" s="65"/>
      <c r="Q273" s="65"/>
      <c r="R273" s="57"/>
      <c r="S273" s="47" t="s">
        <v>6700</v>
      </c>
      <c r="T273" s="66"/>
      <c r="U273" s="57"/>
      <c r="V273" s="66"/>
      <c r="AC273">
        <v>7.6</v>
      </c>
    </row>
    <row r="274" spans="14:29">
      <c r="N274" s="66"/>
      <c r="O274" s="63">
        <v>2009</v>
      </c>
      <c r="P274" s="65"/>
      <c r="Q274" s="65"/>
      <c r="R274" s="57"/>
      <c r="S274" s="62"/>
      <c r="T274" s="66"/>
      <c r="U274" s="57"/>
      <c r="V274" s="66"/>
      <c r="AC274">
        <v>5.0999999999999996</v>
      </c>
    </row>
    <row r="275" spans="14:29" ht="28.5">
      <c r="N275" s="66"/>
      <c r="O275" s="63" t="s">
        <v>6244</v>
      </c>
      <c r="P275" s="65"/>
      <c r="Q275" s="65"/>
      <c r="R275" s="57"/>
      <c r="S275" s="62"/>
      <c r="T275" s="66"/>
      <c r="U275" s="57"/>
      <c r="V275" s="66"/>
      <c r="AC275">
        <v>4.3</v>
      </c>
    </row>
    <row r="276" spans="14:29" ht="16.5" customHeight="1">
      <c r="N276" s="66" t="s">
        <v>6703</v>
      </c>
      <c r="O276" s="63">
        <v>1999</v>
      </c>
      <c r="P276" s="65">
        <v>46</v>
      </c>
      <c r="Q276" s="65">
        <v>20</v>
      </c>
      <c r="R276" s="57" t="s">
        <v>6704</v>
      </c>
      <c r="S276" s="57" t="s">
        <v>6705</v>
      </c>
      <c r="T276" s="66" t="s">
        <v>6228</v>
      </c>
      <c r="U276" s="57" t="s">
        <v>6706</v>
      </c>
      <c r="V276" s="57" t="s">
        <v>6707</v>
      </c>
      <c r="AC276">
        <v>4.7</v>
      </c>
    </row>
    <row r="277" spans="14:29" ht="28.5">
      <c r="N277" s="66"/>
      <c r="O277" s="63" t="s">
        <v>6244</v>
      </c>
      <c r="P277" s="65"/>
      <c r="Q277" s="65"/>
      <c r="R277" s="57"/>
      <c r="S277" s="57"/>
      <c r="T277" s="66"/>
      <c r="U277" s="57"/>
      <c r="V277" s="57"/>
      <c r="AC277">
        <v>5</v>
      </c>
    </row>
    <row r="278" spans="14:29" ht="45">
      <c r="N278" s="66" t="s">
        <v>6708</v>
      </c>
      <c r="O278" s="63">
        <v>1993</v>
      </c>
      <c r="P278" s="65">
        <v>45.15</v>
      </c>
      <c r="Q278" s="65">
        <v>31</v>
      </c>
      <c r="R278" s="47" t="s">
        <v>6709</v>
      </c>
      <c r="S278" s="57" t="s">
        <v>6715</v>
      </c>
      <c r="T278" s="66" t="s">
        <v>974</v>
      </c>
      <c r="U278" s="57" t="s">
        <v>6716</v>
      </c>
      <c r="V278" s="66" t="s">
        <v>6717</v>
      </c>
      <c r="AC278">
        <v>7</v>
      </c>
    </row>
    <row r="279" spans="14:29" ht="30">
      <c r="N279" s="66"/>
      <c r="O279" s="63">
        <v>1995</v>
      </c>
      <c r="P279" s="65"/>
      <c r="Q279" s="65"/>
      <c r="R279" s="47" t="s">
        <v>6710</v>
      </c>
      <c r="S279" s="57"/>
      <c r="T279" s="66"/>
      <c r="U279" s="57"/>
      <c r="V279" s="66"/>
      <c r="AC279">
        <v>2.5</v>
      </c>
    </row>
    <row r="280" spans="14:29" ht="45">
      <c r="N280" s="66"/>
      <c r="O280" s="63">
        <v>2002</v>
      </c>
      <c r="P280" s="65"/>
      <c r="Q280" s="65"/>
      <c r="R280" s="47" t="s">
        <v>6711</v>
      </c>
      <c r="S280" s="57"/>
      <c r="T280" s="66"/>
      <c r="U280" s="57"/>
      <c r="V280" s="66"/>
      <c r="AC280">
        <v>15</v>
      </c>
    </row>
    <row r="281" spans="14:29" ht="42.75">
      <c r="N281" s="66"/>
      <c r="O281" s="63">
        <v>2004</v>
      </c>
      <c r="P281" s="65"/>
      <c r="Q281" s="65"/>
      <c r="R281" s="62" t="s">
        <v>6712</v>
      </c>
      <c r="S281" s="57"/>
      <c r="T281" s="66"/>
      <c r="U281" s="57"/>
      <c r="V281" s="66"/>
      <c r="AC281">
        <v>2.9</v>
      </c>
    </row>
    <row r="282" spans="14:29" ht="30">
      <c r="N282" s="66"/>
      <c r="O282" s="63">
        <v>2006</v>
      </c>
      <c r="P282" s="65"/>
      <c r="Q282" s="65"/>
      <c r="R282" s="47" t="s">
        <v>6713</v>
      </c>
      <c r="S282" s="57"/>
      <c r="T282" s="66"/>
      <c r="U282" s="57"/>
      <c r="V282" s="66"/>
      <c r="AC282">
        <v>4.3</v>
      </c>
    </row>
    <row r="283" spans="14:29" ht="45">
      <c r="N283" s="66"/>
      <c r="O283" s="63">
        <v>2012</v>
      </c>
      <c r="P283" s="65"/>
      <c r="Q283" s="65"/>
      <c r="R283" s="47" t="s">
        <v>6714</v>
      </c>
      <c r="S283" s="57"/>
      <c r="T283" s="66"/>
      <c r="U283" s="57"/>
      <c r="V283" s="66"/>
      <c r="AC283">
        <v>1.6</v>
      </c>
    </row>
    <row r="284" spans="14:29" ht="60">
      <c r="N284" s="66" t="s">
        <v>6718</v>
      </c>
      <c r="O284" s="63" t="s">
        <v>6719</v>
      </c>
      <c r="P284" s="65">
        <v>44.9</v>
      </c>
      <c r="Q284" s="65">
        <v>57</v>
      </c>
      <c r="R284" s="47" t="s">
        <v>6720</v>
      </c>
      <c r="S284" s="47" t="s">
        <v>6722</v>
      </c>
      <c r="T284" s="66" t="s">
        <v>6270</v>
      </c>
      <c r="U284" s="57" t="s">
        <v>6724</v>
      </c>
      <c r="V284" s="57" t="s">
        <v>6725</v>
      </c>
      <c r="AC284">
        <v>6.3</v>
      </c>
    </row>
    <row r="285" spans="14:29" ht="30">
      <c r="N285" s="66"/>
      <c r="O285" s="63">
        <v>2007</v>
      </c>
      <c r="P285" s="65"/>
      <c r="Q285" s="65"/>
      <c r="R285" s="47" t="s">
        <v>6360</v>
      </c>
      <c r="S285" s="47" t="s">
        <v>6723</v>
      </c>
      <c r="T285" s="66"/>
      <c r="U285" s="57"/>
      <c r="V285" s="57"/>
      <c r="AC285">
        <v>10</v>
      </c>
    </row>
    <row r="286" spans="14:29" ht="45">
      <c r="N286" s="66"/>
      <c r="O286" s="63">
        <v>2012</v>
      </c>
      <c r="P286" s="65"/>
      <c r="Q286" s="65"/>
      <c r="R286" s="47" t="s">
        <v>6721</v>
      </c>
      <c r="S286" s="62"/>
      <c r="T286" s="66"/>
      <c r="U286" s="57"/>
      <c r="V286" s="57"/>
      <c r="AC286">
        <v>4.5</v>
      </c>
    </row>
    <row r="287" spans="14:29" ht="60">
      <c r="N287" s="62" t="s">
        <v>6726</v>
      </c>
      <c r="O287" s="63">
        <v>2006</v>
      </c>
      <c r="P287" s="63">
        <v>44</v>
      </c>
      <c r="Q287" s="63">
        <v>22</v>
      </c>
      <c r="R287" s="47" t="s">
        <v>6727</v>
      </c>
      <c r="S287" s="47" t="s">
        <v>6728</v>
      </c>
      <c r="T287" s="62" t="s">
        <v>880</v>
      </c>
      <c r="U287" s="47" t="s">
        <v>6729</v>
      </c>
      <c r="V287" s="47" t="s">
        <v>6479</v>
      </c>
      <c r="AC287">
        <v>4.4000000000000004</v>
      </c>
    </row>
    <row r="288" spans="14:29" ht="28.5">
      <c r="N288" s="66" t="s">
        <v>6730</v>
      </c>
      <c r="O288" s="63">
        <v>1996</v>
      </c>
      <c r="P288" s="65">
        <v>43.6</v>
      </c>
      <c r="Q288" s="65">
        <v>18</v>
      </c>
      <c r="R288" s="62" t="s">
        <v>6731</v>
      </c>
      <c r="S288" s="57" t="s">
        <v>6734</v>
      </c>
      <c r="T288" s="66" t="s">
        <v>6270</v>
      </c>
      <c r="U288" s="57" t="s">
        <v>6735</v>
      </c>
      <c r="V288" s="57" t="s">
        <v>6736</v>
      </c>
      <c r="AC288">
        <v>8</v>
      </c>
    </row>
    <row r="289" spans="14:29" ht="45">
      <c r="N289" s="66"/>
      <c r="O289" s="63" t="s">
        <v>6679</v>
      </c>
      <c r="P289" s="65"/>
      <c r="Q289" s="65"/>
      <c r="R289" s="47" t="s">
        <v>6732</v>
      </c>
      <c r="S289" s="57"/>
      <c r="T289" s="66"/>
      <c r="U289" s="57"/>
      <c r="V289" s="57"/>
      <c r="AC289">
        <v>2.1</v>
      </c>
    </row>
    <row r="290" spans="14:29" ht="60">
      <c r="N290" s="66"/>
      <c r="O290" s="63"/>
      <c r="P290" s="65"/>
      <c r="Q290" s="65"/>
      <c r="R290" s="47" t="s">
        <v>6733</v>
      </c>
      <c r="S290" s="57"/>
      <c r="T290" s="66"/>
      <c r="U290" s="57"/>
      <c r="V290" s="57"/>
      <c r="AC290">
        <v>3.7</v>
      </c>
    </row>
    <row r="291" spans="14:29" ht="60">
      <c r="N291" s="47" t="s">
        <v>6737</v>
      </c>
      <c r="O291" s="63" t="s">
        <v>6281</v>
      </c>
      <c r="P291" s="63">
        <v>43.2</v>
      </c>
      <c r="Q291" s="63">
        <v>18</v>
      </c>
      <c r="R291" s="47" t="s">
        <v>6738</v>
      </c>
      <c r="S291" s="47" t="s">
        <v>6739</v>
      </c>
      <c r="T291" s="62" t="s">
        <v>880</v>
      </c>
      <c r="U291" s="47" t="s">
        <v>6740</v>
      </c>
      <c r="V291" s="47" t="s">
        <v>6741</v>
      </c>
      <c r="AC291">
        <v>2.2999999999999998</v>
      </c>
    </row>
    <row r="292" spans="14:29" ht="30">
      <c r="N292" s="66" t="s">
        <v>6742</v>
      </c>
      <c r="O292" s="63">
        <v>2005</v>
      </c>
      <c r="P292" s="65">
        <v>42.4</v>
      </c>
      <c r="Q292" s="65">
        <v>21</v>
      </c>
      <c r="R292" s="47" t="s">
        <v>6743</v>
      </c>
      <c r="S292" s="47" t="s">
        <v>6527</v>
      </c>
      <c r="T292" s="66" t="s">
        <v>6427</v>
      </c>
      <c r="U292" s="57" t="s">
        <v>6746</v>
      </c>
      <c r="V292" s="57" t="s">
        <v>6747</v>
      </c>
      <c r="AC292">
        <v>3.9</v>
      </c>
    </row>
    <row r="293" spans="14:29" ht="42.75">
      <c r="N293" s="66"/>
      <c r="O293" s="63" t="s">
        <v>6332</v>
      </c>
      <c r="P293" s="65"/>
      <c r="Q293" s="65"/>
      <c r="R293" s="62" t="s">
        <v>6744</v>
      </c>
      <c r="S293" s="47" t="s">
        <v>6745</v>
      </c>
      <c r="T293" s="66"/>
      <c r="U293" s="57"/>
      <c r="V293" s="57"/>
      <c r="AC293">
        <v>3.7</v>
      </c>
    </row>
    <row r="294" spans="14:29" ht="30">
      <c r="N294" s="66"/>
      <c r="O294" s="63"/>
      <c r="P294" s="65"/>
      <c r="Q294" s="65"/>
      <c r="R294" s="62"/>
      <c r="S294" s="47" t="s">
        <v>6609</v>
      </c>
      <c r="T294" s="66"/>
      <c r="U294" s="57"/>
      <c r="V294" s="57"/>
      <c r="AC294">
        <v>5.9</v>
      </c>
    </row>
    <row r="295" spans="14:29" ht="71.25">
      <c r="N295" s="47" t="s">
        <v>6748</v>
      </c>
      <c r="O295" s="63">
        <v>2012</v>
      </c>
      <c r="P295" s="63">
        <v>42</v>
      </c>
      <c r="Q295" s="63">
        <v>21</v>
      </c>
      <c r="R295" s="47" t="s">
        <v>6749</v>
      </c>
      <c r="S295" s="47" t="s">
        <v>6303</v>
      </c>
      <c r="T295" s="62" t="s">
        <v>6270</v>
      </c>
      <c r="U295" s="47" t="s">
        <v>6750</v>
      </c>
      <c r="V295" s="62" t="s">
        <v>6751</v>
      </c>
      <c r="AC295">
        <v>6.4</v>
      </c>
    </row>
    <row r="296" spans="14:29" ht="30">
      <c r="N296" s="66" t="s">
        <v>6752</v>
      </c>
      <c r="O296" s="63">
        <v>2013</v>
      </c>
      <c r="P296" s="65">
        <v>41.8</v>
      </c>
      <c r="Q296" s="65">
        <v>13</v>
      </c>
      <c r="R296" s="47" t="s">
        <v>6753</v>
      </c>
      <c r="S296" s="57" t="s">
        <v>6756</v>
      </c>
      <c r="T296" s="66" t="s">
        <v>1353</v>
      </c>
      <c r="U296" s="57" t="s">
        <v>6757</v>
      </c>
      <c r="V296" s="66" t="s">
        <v>6758</v>
      </c>
      <c r="AC296">
        <v>5.6</v>
      </c>
    </row>
    <row r="297" spans="14:29" ht="30">
      <c r="N297" s="66"/>
      <c r="O297" s="63">
        <v>2014</v>
      </c>
      <c r="P297" s="65"/>
      <c r="Q297" s="65"/>
      <c r="R297" s="47" t="s">
        <v>6754</v>
      </c>
      <c r="S297" s="57"/>
      <c r="T297" s="66"/>
      <c r="U297" s="57"/>
      <c r="V297" s="66"/>
      <c r="AC297">
        <v>5.8</v>
      </c>
    </row>
    <row r="298" spans="14:29" ht="45">
      <c r="N298" s="66"/>
      <c r="O298" s="63">
        <v>2015</v>
      </c>
      <c r="P298" s="65"/>
      <c r="Q298" s="65"/>
      <c r="R298" s="47" t="s">
        <v>6755</v>
      </c>
      <c r="S298" s="57"/>
      <c r="T298" s="66"/>
      <c r="U298" s="57"/>
      <c r="V298" s="66"/>
      <c r="AC298">
        <v>3.8</v>
      </c>
    </row>
    <row r="299" spans="14:29" ht="45">
      <c r="N299" s="66" t="s">
        <v>6759</v>
      </c>
      <c r="O299" s="63">
        <v>1994</v>
      </c>
      <c r="P299" s="65">
        <v>41.6</v>
      </c>
      <c r="Q299" s="65">
        <v>19</v>
      </c>
      <c r="R299" s="47" t="s">
        <v>6373</v>
      </c>
      <c r="S299" s="47" t="s">
        <v>6761</v>
      </c>
      <c r="T299" s="66" t="s">
        <v>974</v>
      </c>
      <c r="U299" s="57" t="s">
        <v>6763</v>
      </c>
      <c r="V299" s="66" t="s">
        <v>6764</v>
      </c>
      <c r="AC299">
        <v>17.3</v>
      </c>
    </row>
    <row r="300" spans="14:29" ht="45">
      <c r="N300" s="66"/>
      <c r="O300" s="63">
        <v>1999</v>
      </c>
      <c r="P300" s="65"/>
      <c r="Q300" s="65"/>
      <c r="R300" s="47" t="s">
        <v>6433</v>
      </c>
      <c r="S300" s="47" t="s">
        <v>6762</v>
      </c>
      <c r="T300" s="66"/>
      <c r="U300" s="57"/>
      <c r="V300" s="66"/>
      <c r="AC300">
        <v>5.4</v>
      </c>
    </row>
    <row r="301" spans="14:29" ht="45">
      <c r="N301" s="66"/>
      <c r="O301" s="63">
        <v>2012</v>
      </c>
      <c r="P301" s="65"/>
      <c r="Q301" s="65"/>
      <c r="R301" s="47" t="s">
        <v>6760</v>
      </c>
      <c r="S301" s="62"/>
      <c r="T301" s="66"/>
      <c r="U301" s="57"/>
      <c r="V301" s="66"/>
      <c r="AC301">
        <v>1</v>
      </c>
    </row>
    <row r="302" spans="14:29">
      <c r="N302" s="66"/>
      <c r="O302" s="63">
        <v>2015</v>
      </c>
      <c r="P302" s="65"/>
      <c r="Q302" s="65"/>
      <c r="R302" s="62"/>
      <c r="S302" s="62"/>
      <c r="T302" s="66"/>
      <c r="U302" s="57"/>
      <c r="V302" s="66"/>
      <c r="AC302">
        <v>8</v>
      </c>
    </row>
    <row r="303" spans="14:29" ht="57">
      <c r="N303" s="66" t="s">
        <v>6765</v>
      </c>
      <c r="O303" s="63">
        <v>2004</v>
      </c>
      <c r="P303" s="65">
        <v>41</v>
      </c>
      <c r="Q303" s="65">
        <v>22</v>
      </c>
      <c r="R303" s="62" t="s">
        <v>6766</v>
      </c>
      <c r="S303" s="47" t="s">
        <v>6304</v>
      </c>
      <c r="T303" s="66" t="s">
        <v>6270</v>
      </c>
      <c r="U303" s="57" t="s">
        <v>6769</v>
      </c>
      <c r="V303" s="66" t="s">
        <v>6770</v>
      </c>
      <c r="AC303">
        <v>103.9</v>
      </c>
    </row>
    <row r="304" spans="14:29" ht="60">
      <c r="N304" s="66"/>
      <c r="O304" s="63">
        <v>2007</v>
      </c>
      <c r="P304" s="65"/>
      <c r="Q304" s="65"/>
      <c r="R304" s="47" t="s">
        <v>6767</v>
      </c>
      <c r="S304" s="47" t="s">
        <v>6768</v>
      </c>
      <c r="T304" s="66"/>
      <c r="U304" s="57"/>
      <c r="V304" s="66"/>
      <c r="AC304">
        <v>27</v>
      </c>
    </row>
    <row r="305" spans="14:29" ht="28.5">
      <c r="N305" s="66" t="s">
        <v>6771</v>
      </c>
      <c r="O305" s="63">
        <v>2002</v>
      </c>
      <c r="P305" s="65">
        <v>40.9</v>
      </c>
      <c r="Q305" s="65">
        <v>21</v>
      </c>
      <c r="R305" s="62" t="s">
        <v>6773</v>
      </c>
      <c r="S305" s="47" t="s">
        <v>6776</v>
      </c>
      <c r="T305" s="66" t="s">
        <v>6228</v>
      </c>
      <c r="U305" s="57" t="s">
        <v>6778</v>
      </c>
      <c r="V305" s="66" t="s">
        <v>6779</v>
      </c>
      <c r="AC305">
        <v>40.200000000000003</v>
      </c>
    </row>
    <row r="306" spans="14:29" ht="30">
      <c r="N306" s="66"/>
      <c r="O306" s="63" t="s">
        <v>6772</v>
      </c>
      <c r="P306" s="65"/>
      <c r="Q306" s="65"/>
      <c r="R306" s="62" t="s">
        <v>6774</v>
      </c>
      <c r="S306" s="47" t="s">
        <v>6777</v>
      </c>
      <c r="T306" s="66"/>
      <c r="U306" s="57"/>
      <c r="V306" s="66"/>
      <c r="AC306">
        <v>10.1</v>
      </c>
    </row>
    <row r="307" spans="14:29" ht="45">
      <c r="N307" s="66"/>
      <c r="O307" s="63"/>
      <c r="P307" s="65"/>
      <c r="Q307" s="65"/>
      <c r="R307" s="47" t="s">
        <v>6775</v>
      </c>
      <c r="S307" s="62"/>
      <c r="T307" s="66"/>
      <c r="U307" s="57"/>
      <c r="V307" s="66"/>
      <c r="AC307">
        <v>1.5</v>
      </c>
    </row>
    <row r="308" spans="14:29" ht="57">
      <c r="N308" s="57" t="s">
        <v>6780</v>
      </c>
      <c r="O308" s="63">
        <v>2003</v>
      </c>
      <c r="P308" s="65">
        <v>40.5</v>
      </c>
      <c r="Q308" s="65">
        <v>24</v>
      </c>
      <c r="R308" s="62" t="s">
        <v>6782</v>
      </c>
      <c r="S308" s="57" t="s">
        <v>6784</v>
      </c>
      <c r="T308" s="66" t="s">
        <v>6228</v>
      </c>
      <c r="U308" s="57" t="s">
        <v>6785</v>
      </c>
      <c r="V308" s="66" t="s">
        <v>6786</v>
      </c>
      <c r="AC308">
        <v>4.5</v>
      </c>
    </row>
    <row r="309" spans="14:29" ht="60">
      <c r="N309" s="57"/>
      <c r="O309" s="63" t="s">
        <v>6781</v>
      </c>
      <c r="P309" s="65"/>
      <c r="Q309" s="65"/>
      <c r="R309" s="47" t="s">
        <v>6783</v>
      </c>
      <c r="S309" s="57"/>
      <c r="T309" s="66"/>
      <c r="U309" s="57"/>
      <c r="V309" s="66"/>
      <c r="AC309">
        <v>9.3000000000000007</v>
      </c>
    </row>
    <row r="310" spans="14:29" ht="57">
      <c r="N310" s="66" t="s">
        <v>6787</v>
      </c>
      <c r="O310" s="63">
        <v>2001</v>
      </c>
      <c r="P310" s="65">
        <v>40.4</v>
      </c>
      <c r="Q310" s="65">
        <v>29</v>
      </c>
      <c r="R310" s="62" t="s">
        <v>6788</v>
      </c>
      <c r="S310" s="47" t="s">
        <v>6791</v>
      </c>
      <c r="T310" s="66" t="s">
        <v>880</v>
      </c>
      <c r="U310" s="57" t="s">
        <v>6794</v>
      </c>
      <c r="V310" s="66" t="s">
        <v>6795</v>
      </c>
      <c r="AC310">
        <v>3.7</v>
      </c>
    </row>
    <row r="311" spans="14:29" ht="60">
      <c r="N311" s="66"/>
      <c r="O311" s="63">
        <v>2003</v>
      </c>
      <c r="P311" s="65"/>
      <c r="Q311" s="65"/>
      <c r="R311" s="47" t="s">
        <v>6789</v>
      </c>
      <c r="S311" s="47" t="s">
        <v>6792</v>
      </c>
      <c r="T311" s="66"/>
      <c r="U311" s="57"/>
      <c r="V311" s="66"/>
      <c r="AC311">
        <v>3.8</v>
      </c>
    </row>
    <row r="312" spans="14:29" ht="60">
      <c r="N312" s="66"/>
      <c r="O312" s="63">
        <v>2009</v>
      </c>
      <c r="P312" s="65"/>
      <c r="Q312" s="65"/>
      <c r="R312" s="47" t="s">
        <v>6790</v>
      </c>
      <c r="S312" s="47" t="s">
        <v>6793</v>
      </c>
      <c r="T312" s="66"/>
      <c r="U312" s="57"/>
      <c r="V312" s="66"/>
      <c r="AC312">
        <v>7</v>
      </c>
    </row>
    <row r="313" spans="14:29" ht="57">
      <c r="N313" s="66" t="s">
        <v>6796</v>
      </c>
      <c r="O313" s="63" t="s">
        <v>6295</v>
      </c>
      <c r="P313" s="65">
        <v>40</v>
      </c>
      <c r="Q313" s="65">
        <v>26</v>
      </c>
      <c r="R313" s="62" t="s">
        <v>6797</v>
      </c>
      <c r="S313" s="57" t="s">
        <v>6799</v>
      </c>
      <c r="T313" s="66" t="s">
        <v>880</v>
      </c>
      <c r="U313" s="57" t="s">
        <v>6800</v>
      </c>
      <c r="V313" s="66" t="s">
        <v>6801</v>
      </c>
      <c r="AC313">
        <v>10.1</v>
      </c>
    </row>
    <row r="314" spans="14:29" ht="60">
      <c r="N314" s="66"/>
      <c r="O314" s="63">
        <v>2009</v>
      </c>
      <c r="P314" s="65"/>
      <c r="Q314" s="65"/>
      <c r="R314" s="47" t="s">
        <v>6798</v>
      </c>
      <c r="S314" s="57"/>
      <c r="T314" s="66"/>
      <c r="U314" s="57"/>
      <c r="V314" s="66"/>
      <c r="AC314">
        <v>8.8000000000000007</v>
      </c>
    </row>
    <row r="315" spans="14:29">
      <c r="AC315">
        <v>1.1000000000000001</v>
      </c>
    </row>
    <row r="316" spans="14:29">
      <c r="AC316">
        <v>2.7</v>
      </c>
    </row>
    <row r="317" spans="14:29">
      <c r="AC317">
        <v>5.6</v>
      </c>
    </row>
    <row r="318" spans="14:29">
      <c r="AC318">
        <v>4.5</v>
      </c>
    </row>
    <row r="319" spans="14:29">
      <c r="AC319">
        <v>6</v>
      </c>
    </row>
    <row r="320" spans="14:29">
      <c r="AC320">
        <v>4.0999999999999996</v>
      </c>
    </row>
    <row r="321" spans="29:29">
      <c r="AC321">
        <v>6</v>
      </c>
    </row>
    <row r="322" spans="29:29">
      <c r="AC322">
        <v>10</v>
      </c>
    </row>
    <row r="323" spans="29:29">
      <c r="AC323">
        <v>7</v>
      </c>
    </row>
    <row r="324" spans="29:29">
      <c r="AC324">
        <v>4.9000000000000004</v>
      </c>
    </row>
    <row r="325" spans="29:29">
      <c r="AC325">
        <v>5</v>
      </c>
    </row>
    <row r="326" spans="29:29">
      <c r="AC326">
        <v>5.5</v>
      </c>
    </row>
    <row r="327" spans="29:29">
      <c r="AC327">
        <v>10</v>
      </c>
    </row>
    <row r="328" spans="29:29">
      <c r="AC328">
        <v>1.9</v>
      </c>
    </row>
    <row r="329" spans="29:29">
      <c r="AC329">
        <v>6</v>
      </c>
    </row>
    <row r="330" spans="29:29">
      <c r="AC330">
        <v>3.8</v>
      </c>
    </row>
    <row r="331" spans="29:29">
      <c r="AC331">
        <v>8.5</v>
      </c>
    </row>
    <row r="332" spans="29:29">
      <c r="AC332">
        <v>6.7</v>
      </c>
    </row>
    <row r="333" spans="29:29">
      <c r="AC333">
        <v>10</v>
      </c>
    </row>
    <row r="334" spans="29:29">
      <c r="AC334">
        <v>29.1</v>
      </c>
    </row>
    <row r="335" spans="29:29">
      <c r="AC335">
        <v>5.2</v>
      </c>
    </row>
    <row r="336" spans="29:29">
      <c r="AC336">
        <v>10</v>
      </c>
    </row>
    <row r="337" spans="29:29">
      <c r="AC337">
        <v>8.5</v>
      </c>
    </row>
    <row r="338" spans="29:29">
      <c r="AC338">
        <v>5.7</v>
      </c>
    </row>
    <row r="339" spans="29:29">
      <c r="AC339">
        <v>10</v>
      </c>
    </row>
    <row r="340" spans="29:29">
      <c r="AC340">
        <v>10</v>
      </c>
    </row>
    <row r="341" spans="29:29">
      <c r="AC341">
        <v>4.4000000000000004</v>
      </c>
    </row>
    <row r="342" spans="29:29">
      <c r="AC342">
        <v>4.9000000000000004</v>
      </c>
    </row>
    <row r="343" spans="29:29">
      <c r="AC343">
        <v>14.8</v>
      </c>
    </row>
    <row r="344" spans="29:29">
      <c r="AC344">
        <v>17.100000000000001</v>
      </c>
    </row>
    <row r="345" spans="29:29">
      <c r="AC345">
        <v>7</v>
      </c>
    </row>
    <row r="346" spans="29:29">
      <c r="AC346">
        <v>5.6</v>
      </c>
    </row>
    <row r="347" spans="29:29">
      <c r="AC347">
        <v>2</v>
      </c>
    </row>
    <row r="348" spans="29:29">
      <c r="AC348">
        <v>45</v>
      </c>
    </row>
    <row r="349" spans="29:29">
      <c r="AC349">
        <v>2.8</v>
      </c>
    </row>
    <row r="350" spans="29:29">
      <c r="AC350">
        <v>6.7</v>
      </c>
    </row>
    <row r="351" spans="29:29">
      <c r="AC351">
        <v>5.3</v>
      </c>
    </row>
    <row r="352" spans="29:29">
      <c r="AC352">
        <v>2.2000000000000002</v>
      </c>
    </row>
    <row r="353" spans="29:29">
      <c r="AC353">
        <v>7.6</v>
      </c>
    </row>
    <row r="354" spans="29:29">
      <c r="AC354">
        <v>3</v>
      </c>
    </row>
    <row r="355" spans="29:29">
      <c r="AC355">
        <v>6.7</v>
      </c>
    </row>
    <row r="356" spans="29:29">
      <c r="AC356">
        <v>11.1</v>
      </c>
    </row>
    <row r="357" spans="29:29">
      <c r="AC357">
        <v>25.7</v>
      </c>
    </row>
    <row r="358" spans="29:29">
      <c r="AC358">
        <v>2.8</v>
      </c>
    </row>
    <row r="359" spans="29:29">
      <c r="AC359">
        <v>23.5</v>
      </c>
    </row>
    <row r="360" spans="29:29">
      <c r="AC360">
        <v>10</v>
      </c>
    </row>
    <row r="361" spans="29:29">
      <c r="AC361">
        <v>24.9</v>
      </c>
    </row>
    <row r="362" spans="29:29">
      <c r="AC362">
        <v>1</v>
      </c>
    </row>
    <row r="363" spans="29:29">
      <c r="AC363">
        <v>13.8</v>
      </c>
    </row>
    <row r="364" spans="29:29">
      <c r="AC364">
        <v>8</v>
      </c>
    </row>
    <row r="365" spans="29:29">
      <c r="AC365">
        <v>3.6</v>
      </c>
    </row>
    <row r="366" spans="29:29">
      <c r="AC366">
        <v>12.3</v>
      </c>
    </row>
    <row r="367" spans="29:29">
      <c r="AC367">
        <v>10</v>
      </c>
    </row>
    <row r="368" spans="29:29">
      <c r="AC368">
        <v>13.3</v>
      </c>
    </row>
    <row r="369" spans="29:29">
      <c r="AC369">
        <v>53</v>
      </c>
    </row>
    <row r="370" spans="29:29">
      <c r="AC370">
        <v>2.5</v>
      </c>
    </row>
    <row r="371" spans="29:29">
      <c r="AC371">
        <v>8.5</v>
      </c>
    </row>
    <row r="372" spans="29:29">
      <c r="AC372">
        <v>10.5</v>
      </c>
    </row>
    <row r="373" spans="29:29">
      <c r="AC373">
        <v>2.9</v>
      </c>
    </row>
    <row r="374" spans="29:29">
      <c r="AC374">
        <v>38.299999999999997</v>
      </c>
    </row>
    <row r="375" spans="29:29">
      <c r="AC375">
        <v>5.9</v>
      </c>
    </row>
    <row r="376" spans="29:29">
      <c r="AC376">
        <v>3.3</v>
      </c>
    </row>
    <row r="377" spans="29:29">
      <c r="AC377">
        <v>5.7</v>
      </c>
    </row>
    <row r="378" spans="29:29">
      <c r="AC378">
        <v>21</v>
      </c>
    </row>
    <row r="379" spans="29:29">
      <c r="AC379">
        <v>6</v>
      </c>
    </row>
    <row r="380" spans="29:29">
      <c r="AC380">
        <v>4.5</v>
      </c>
    </row>
    <row r="381" spans="29:29">
      <c r="AC381">
        <v>10</v>
      </c>
    </row>
    <row r="382" spans="29:29">
      <c r="AC382">
        <v>10</v>
      </c>
    </row>
    <row r="383" spans="29:29">
      <c r="AC383">
        <v>4</v>
      </c>
    </row>
    <row r="384" spans="29:29">
      <c r="AC384">
        <v>7</v>
      </c>
    </row>
    <row r="385" spans="29:29">
      <c r="AC385">
        <v>6</v>
      </c>
    </row>
    <row r="386" spans="29:29">
      <c r="AC386">
        <v>13.4</v>
      </c>
    </row>
    <row r="387" spans="29:29">
      <c r="AC387">
        <v>10</v>
      </c>
    </row>
    <row r="388" spans="29:29">
      <c r="AC388">
        <v>10</v>
      </c>
    </row>
    <row r="389" spans="29:29">
      <c r="AC389">
        <v>25.9</v>
      </c>
    </row>
    <row r="390" spans="29:29">
      <c r="AC390">
        <v>18.8</v>
      </c>
    </row>
    <row r="391" spans="29:29">
      <c r="AC391">
        <v>5</v>
      </c>
    </row>
    <row r="392" spans="29:29">
      <c r="AC392">
        <v>4.8</v>
      </c>
    </row>
    <row r="393" spans="29:29">
      <c r="AC393">
        <v>4</v>
      </c>
    </row>
    <row r="394" spans="29:29">
      <c r="AC394">
        <v>4.9000000000000004</v>
      </c>
    </row>
    <row r="395" spans="29:29">
      <c r="AC395">
        <v>4.5</v>
      </c>
    </row>
    <row r="396" spans="29:29">
      <c r="AC396">
        <v>4.0999999999999996</v>
      </c>
    </row>
    <row r="397" spans="29:29">
      <c r="AC397">
        <v>5</v>
      </c>
    </row>
    <row r="398" spans="29:29">
      <c r="AC398">
        <v>4.5999999999999996</v>
      </c>
    </row>
    <row r="399" spans="29:29">
      <c r="AC399">
        <v>6.7</v>
      </c>
    </row>
    <row r="400" spans="29:29">
      <c r="AC400">
        <v>5</v>
      </c>
    </row>
    <row r="401" spans="29:29">
      <c r="AC401">
        <v>20</v>
      </c>
    </row>
    <row r="402" spans="29:29">
      <c r="AC402">
        <v>5.7</v>
      </c>
    </row>
    <row r="403" spans="29:29">
      <c r="AC403">
        <v>3.5</v>
      </c>
    </row>
    <row r="404" spans="29:29">
      <c r="AC404">
        <v>1.4</v>
      </c>
    </row>
    <row r="405" spans="29:29">
      <c r="AC405">
        <v>21.7</v>
      </c>
    </row>
    <row r="406" spans="29:29">
      <c r="AC406">
        <v>6</v>
      </c>
    </row>
    <row r="407" spans="29:29">
      <c r="AC407">
        <v>166</v>
      </c>
    </row>
    <row r="408" spans="29:29">
      <c r="AC408">
        <v>7</v>
      </c>
    </row>
    <row r="409" spans="29:29">
      <c r="AC409">
        <v>1</v>
      </c>
    </row>
    <row r="410" spans="29:29">
      <c r="AC410">
        <v>5.2</v>
      </c>
    </row>
    <row r="411" spans="29:29">
      <c r="AC411">
        <v>6.6</v>
      </c>
    </row>
    <row r="412" spans="29:29">
      <c r="AC412">
        <v>10.1</v>
      </c>
    </row>
    <row r="413" spans="29:29">
      <c r="AC413">
        <v>2.1</v>
      </c>
    </row>
    <row r="414" spans="29:29">
      <c r="AC414">
        <v>24.1</v>
      </c>
    </row>
    <row r="415" spans="29:29">
      <c r="AC415">
        <v>10.3</v>
      </c>
    </row>
    <row r="416" spans="29:29">
      <c r="AC416">
        <v>9.1</v>
      </c>
    </row>
    <row r="417" spans="29:29">
      <c r="AC417">
        <v>6</v>
      </c>
    </row>
    <row r="418" spans="29:29">
      <c r="AC418">
        <v>15.8</v>
      </c>
    </row>
    <row r="419" spans="29:29">
      <c r="AC419">
        <v>4.7</v>
      </c>
    </row>
    <row r="420" spans="29:29">
      <c r="AC420">
        <v>1.1000000000000001</v>
      </c>
    </row>
    <row r="421" spans="29:29">
      <c r="AC421">
        <v>1.8</v>
      </c>
    </row>
    <row r="422" spans="29:29">
      <c r="AC422">
        <v>11.2</v>
      </c>
    </row>
    <row r="423" spans="29:29">
      <c r="AC423">
        <v>1.6</v>
      </c>
    </row>
    <row r="424" spans="29:29">
      <c r="AC424">
        <v>7</v>
      </c>
    </row>
    <row r="425" spans="29:29">
      <c r="AC425">
        <v>4.5999999999999996</v>
      </c>
    </row>
    <row r="426" spans="29:29">
      <c r="AC426">
        <v>6.3</v>
      </c>
    </row>
    <row r="427" spans="29:29">
      <c r="AC427">
        <v>6.8</v>
      </c>
    </row>
    <row r="428" spans="29:29">
      <c r="AC428">
        <v>4.4000000000000004</v>
      </c>
    </row>
    <row r="429" spans="29:29">
      <c r="AC429">
        <v>6.5</v>
      </c>
    </row>
    <row r="430" spans="29:29">
      <c r="AC430">
        <v>4.4000000000000004</v>
      </c>
    </row>
    <row r="431" spans="29:29">
      <c r="AC431">
        <v>1.7</v>
      </c>
    </row>
    <row r="432" spans="29:29">
      <c r="AC432">
        <v>5.0999999999999996</v>
      </c>
    </row>
    <row r="433" spans="29:29">
      <c r="AC433">
        <v>12.9</v>
      </c>
    </row>
    <row r="434" spans="29:29">
      <c r="AC434">
        <v>6.8</v>
      </c>
    </row>
    <row r="435" spans="29:29">
      <c r="AC435">
        <v>5.0999999999999996</v>
      </c>
    </row>
    <row r="436" spans="29:29">
      <c r="AC436">
        <v>8.5</v>
      </c>
    </row>
    <row r="437" spans="29:29">
      <c r="AC437">
        <v>1.9</v>
      </c>
    </row>
    <row r="438" spans="29:29">
      <c r="AC438">
        <v>4.8</v>
      </c>
    </row>
    <row r="439" spans="29:29">
      <c r="AC439">
        <v>1</v>
      </c>
    </row>
    <row r="440" spans="29:29">
      <c r="AC440">
        <v>2.9</v>
      </c>
    </row>
    <row r="441" spans="29:29">
      <c r="AC441">
        <v>1.3</v>
      </c>
    </row>
    <row r="442" spans="29:29">
      <c r="AC442">
        <v>5.7</v>
      </c>
    </row>
    <row r="443" spans="29:29">
      <c r="AC443">
        <v>5.7</v>
      </c>
    </row>
    <row r="444" spans="29:29">
      <c r="AC444">
        <v>7.2</v>
      </c>
    </row>
    <row r="445" spans="29:29">
      <c r="AC445">
        <v>6.3</v>
      </c>
    </row>
    <row r="446" spans="29:29">
      <c r="AC446">
        <v>21</v>
      </c>
    </row>
    <row r="447" spans="29:29">
      <c r="AC447">
        <v>4</v>
      </c>
    </row>
    <row r="448" spans="29:29">
      <c r="AC448">
        <v>7.6</v>
      </c>
    </row>
    <row r="449" spans="29:29">
      <c r="AC449">
        <v>58.9</v>
      </c>
    </row>
    <row r="450" spans="29:29">
      <c r="AC450">
        <v>19.5</v>
      </c>
    </row>
    <row r="451" spans="29:29">
      <c r="AC451">
        <v>6.7</v>
      </c>
    </row>
    <row r="452" spans="29:29">
      <c r="AC452">
        <v>76.7</v>
      </c>
    </row>
    <row r="453" spans="29:29">
      <c r="AC453">
        <v>10.6</v>
      </c>
    </row>
    <row r="454" spans="29:29">
      <c r="AC454">
        <v>7.9</v>
      </c>
    </row>
    <row r="455" spans="29:29">
      <c r="AC455">
        <v>1.2</v>
      </c>
    </row>
    <row r="456" spans="29:29">
      <c r="AC456">
        <v>6</v>
      </c>
    </row>
    <row r="457" spans="29:29">
      <c r="AC457">
        <v>8.3000000000000007</v>
      </c>
    </row>
    <row r="458" spans="29:29">
      <c r="AC458">
        <v>5</v>
      </c>
    </row>
    <row r="459" spans="29:29">
      <c r="AC459">
        <v>7</v>
      </c>
    </row>
    <row r="460" spans="29:29">
      <c r="AC460">
        <v>5.6</v>
      </c>
    </row>
    <row r="461" spans="29:29">
      <c r="AC461">
        <v>10.4</v>
      </c>
    </row>
    <row r="462" spans="29:29">
      <c r="AC462">
        <v>5.0999999999999996</v>
      </c>
    </row>
    <row r="463" spans="29:29">
      <c r="AC463">
        <v>4.5</v>
      </c>
    </row>
    <row r="464" spans="29:29">
      <c r="AC464">
        <v>5.5</v>
      </c>
    </row>
    <row r="465" spans="29:29">
      <c r="AC465">
        <v>4.9000000000000004</v>
      </c>
    </row>
    <row r="466" spans="29:29">
      <c r="AC466">
        <v>7.4</v>
      </c>
    </row>
    <row r="467" spans="29:29">
      <c r="AC467">
        <v>3</v>
      </c>
    </row>
    <row r="468" spans="29:29">
      <c r="AC468">
        <v>10</v>
      </c>
    </row>
    <row r="469" spans="29:29">
      <c r="AC469">
        <v>1.4</v>
      </c>
    </row>
    <row r="470" spans="29:29">
      <c r="AC470">
        <v>10</v>
      </c>
    </row>
    <row r="471" spans="29:29">
      <c r="AC471">
        <v>2.9</v>
      </c>
    </row>
    <row r="472" spans="29:29">
      <c r="AC472">
        <v>3.9</v>
      </c>
    </row>
    <row r="473" spans="29:29">
      <c r="AC473">
        <v>1.9</v>
      </c>
    </row>
    <row r="474" spans="29:29">
      <c r="AC474">
        <v>2.2000000000000002</v>
      </c>
    </row>
    <row r="475" spans="29:29">
      <c r="AC475">
        <v>7</v>
      </c>
    </row>
    <row r="476" spans="29:29">
      <c r="AC476">
        <v>2.6</v>
      </c>
    </row>
    <row r="477" spans="29:29">
      <c r="AC477">
        <v>5.6</v>
      </c>
    </row>
    <row r="478" spans="29:29">
      <c r="AC478">
        <v>7</v>
      </c>
    </row>
    <row r="479" spans="29:29">
      <c r="AC479">
        <v>8.1</v>
      </c>
    </row>
    <row r="480" spans="29:29">
      <c r="AC480">
        <v>4.5</v>
      </c>
    </row>
    <row r="481" spans="29:29">
      <c r="AC481">
        <v>10</v>
      </c>
    </row>
    <row r="482" spans="29:29">
      <c r="AC482">
        <v>10</v>
      </c>
    </row>
    <row r="483" spans="29:29">
      <c r="AC483">
        <v>1.7</v>
      </c>
    </row>
    <row r="484" spans="29:29">
      <c r="AC484">
        <v>6.1</v>
      </c>
    </row>
    <row r="485" spans="29:29">
      <c r="AC485">
        <v>6.9</v>
      </c>
    </row>
    <row r="486" spans="29:29">
      <c r="AC486">
        <v>8.1999999999999993</v>
      </c>
    </row>
    <row r="487" spans="29:29">
      <c r="AC487">
        <v>3.8</v>
      </c>
    </row>
    <row r="488" spans="29:29">
      <c r="AC488">
        <v>4.8</v>
      </c>
    </row>
    <row r="489" spans="29:29">
      <c r="AC489">
        <v>3.8</v>
      </c>
    </row>
    <row r="490" spans="29:29">
      <c r="AC490" s="71">
        <v>3155326</v>
      </c>
    </row>
    <row r="491" spans="29:29">
      <c r="AC491" s="71">
        <v>20956</v>
      </c>
    </row>
    <row r="492" spans="29:29">
      <c r="AC492">
        <v>7.5</v>
      </c>
    </row>
    <row r="493" spans="29:29">
      <c r="AC493">
        <v>4.8</v>
      </c>
    </row>
    <row r="494" spans="29:29">
      <c r="AC494">
        <v>3</v>
      </c>
    </row>
    <row r="495" spans="29:29">
      <c r="AC495">
        <v>3.7</v>
      </c>
    </row>
    <row r="496" spans="29:29">
      <c r="AC496">
        <v>35</v>
      </c>
    </row>
    <row r="497" spans="29:29">
      <c r="AC497">
        <v>5.6</v>
      </c>
    </row>
    <row r="498" spans="29:29">
      <c r="AC498">
        <v>28.5</v>
      </c>
    </row>
    <row r="499" spans="29:29">
      <c r="AC499">
        <v>15</v>
      </c>
    </row>
    <row r="500" spans="29:29">
      <c r="AC500">
        <v>1.6</v>
      </c>
    </row>
    <row r="501" spans="29:29">
      <c r="AC501">
        <v>3.1</v>
      </c>
    </row>
    <row r="502" spans="29:29">
      <c r="AC502">
        <v>10</v>
      </c>
    </row>
    <row r="503" spans="29:29">
      <c r="AC503">
        <v>12</v>
      </c>
    </row>
    <row r="504" spans="29:29">
      <c r="AC504">
        <v>12.5</v>
      </c>
    </row>
    <row r="505" spans="29:29">
      <c r="AC505">
        <v>2.6</v>
      </c>
    </row>
    <row r="506" spans="29:29">
      <c r="AC506">
        <v>15.7</v>
      </c>
    </row>
    <row r="507" spans="29:29">
      <c r="AC507">
        <v>10</v>
      </c>
    </row>
    <row r="508" spans="29:29">
      <c r="AC508">
        <v>10.199999999999999</v>
      </c>
    </row>
    <row r="509" spans="29:29">
      <c r="AC509">
        <v>10</v>
      </c>
    </row>
    <row r="510" spans="29:29">
      <c r="AC510">
        <v>1.1000000000000001</v>
      </c>
    </row>
    <row r="511" spans="29:29">
      <c r="AC511">
        <v>5.7</v>
      </c>
    </row>
    <row r="512" spans="29:29">
      <c r="AC512">
        <v>2.6</v>
      </c>
    </row>
    <row r="513" spans="29:29">
      <c r="AC513">
        <v>5.5</v>
      </c>
    </row>
    <row r="514" spans="29:29">
      <c r="AC514">
        <v>18.8</v>
      </c>
    </row>
    <row r="515" spans="29:29">
      <c r="AC515">
        <v>4.9000000000000004</v>
      </c>
    </row>
    <row r="516" spans="29:29">
      <c r="AC516">
        <v>4.2</v>
      </c>
    </row>
    <row r="517" spans="29:29">
      <c r="AC517">
        <v>9</v>
      </c>
    </row>
    <row r="518" spans="29:29">
      <c r="AC518">
        <v>9.4</v>
      </c>
    </row>
    <row r="519" spans="29:29">
      <c r="AC519">
        <v>6</v>
      </c>
    </row>
    <row r="520" spans="29:29">
      <c r="AC520">
        <v>4.5999999999999996</v>
      </c>
    </row>
    <row r="521" spans="29:29">
      <c r="AC521">
        <v>7.1</v>
      </c>
    </row>
    <row r="522" spans="29:29">
      <c r="AC522">
        <v>37.700000000000003</v>
      </c>
    </row>
    <row r="523" spans="29:29">
      <c r="AC523">
        <v>8</v>
      </c>
    </row>
    <row r="524" spans="29:29">
      <c r="AC524">
        <v>13</v>
      </c>
    </row>
    <row r="525" spans="29:29">
      <c r="AC525">
        <v>8.3000000000000007</v>
      </c>
    </row>
    <row r="526" spans="29:29">
      <c r="AC526">
        <v>4.3</v>
      </c>
    </row>
    <row r="527" spans="29:29">
      <c r="AC527">
        <v>2.7</v>
      </c>
    </row>
    <row r="528" spans="29:29">
      <c r="AC528">
        <v>2.6</v>
      </c>
    </row>
    <row r="529" spans="29:29">
      <c r="AC529">
        <v>14.3</v>
      </c>
    </row>
    <row r="530" spans="29:29">
      <c r="AC530">
        <v>6</v>
      </c>
    </row>
    <row r="531" spans="29:29">
      <c r="AC531">
        <v>1.9</v>
      </c>
    </row>
    <row r="532" spans="29:29">
      <c r="AC532">
        <v>7.3</v>
      </c>
    </row>
    <row r="533" spans="29:29">
      <c r="AC533">
        <v>2.2000000000000002</v>
      </c>
    </row>
    <row r="534" spans="29:29">
      <c r="AC534">
        <v>1.8</v>
      </c>
    </row>
    <row r="535" spans="29:29">
      <c r="AC535">
        <v>2.6</v>
      </c>
    </row>
    <row r="536" spans="29:29">
      <c r="AC536">
        <v>4.7</v>
      </c>
    </row>
    <row r="537" spans="29:29">
      <c r="AC537">
        <v>1.1000000000000001</v>
      </c>
    </row>
    <row r="538" spans="29:29">
      <c r="AC538">
        <v>12.7</v>
      </c>
    </row>
    <row r="539" spans="29:29">
      <c r="AC539">
        <v>10</v>
      </c>
    </row>
    <row r="540" spans="29:29">
      <c r="AC540">
        <v>19.899999999999999</v>
      </c>
    </row>
    <row r="541" spans="29:29">
      <c r="AC541">
        <v>4.5</v>
      </c>
    </row>
    <row r="542" spans="29:29">
      <c r="AC542">
        <v>9.5</v>
      </c>
    </row>
    <row r="543" spans="29:29">
      <c r="AC543">
        <v>10</v>
      </c>
    </row>
    <row r="544" spans="29:29">
      <c r="AC544">
        <v>4.5999999999999996</v>
      </c>
    </row>
    <row r="545" spans="29:29">
      <c r="AC545">
        <v>6.2</v>
      </c>
    </row>
    <row r="546" spans="29:29">
      <c r="AC546">
        <v>13.2</v>
      </c>
    </row>
    <row r="547" spans="29:29">
      <c r="AC547">
        <v>37</v>
      </c>
    </row>
    <row r="548" spans="29:29">
      <c r="AC548">
        <v>1.2</v>
      </c>
    </row>
    <row r="549" spans="29:29">
      <c r="AC549">
        <v>6</v>
      </c>
    </row>
    <row r="550" spans="29:29">
      <c r="AC550">
        <v>2.2000000000000002</v>
      </c>
    </row>
    <row r="551" spans="29:29">
      <c r="AC551">
        <v>7.6</v>
      </c>
    </row>
    <row r="552" spans="29:29">
      <c r="AC552">
        <v>7.5</v>
      </c>
    </row>
    <row r="553" spans="29:29">
      <c r="AC553">
        <v>7</v>
      </c>
    </row>
    <row r="554" spans="29:29">
      <c r="AC554">
        <v>2.6</v>
      </c>
    </row>
    <row r="555" spans="29:29">
      <c r="AC555">
        <v>4</v>
      </c>
    </row>
    <row r="556" spans="29:29">
      <c r="AC556">
        <v>10</v>
      </c>
    </row>
    <row r="557" spans="29:29">
      <c r="AC557">
        <v>1.2</v>
      </c>
    </row>
    <row r="558" spans="29:29">
      <c r="AC558">
        <v>5.7</v>
      </c>
    </row>
    <row r="559" spans="29:29">
      <c r="AC559">
        <v>1.3</v>
      </c>
    </row>
    <row r="560" spans="29:29">
      <c r="AC560">
        <v>1</v>
      </c>
    </row>
    <row r="561" spans="29:29">
      <c r="AC561">
        <v>1</v>
      </c>
    </row>
    <row r="562" spans="29:29">
      <c r="AC562">
        <v>3.3</v>
      </c>
    </row>
    <row r="563" spans="29:29">
      <c r="AC563">
        <v>11</v>
      </c>
    </row>
    <row r="564" spans="29:29">
      <c r="AC564">
        <v>8.6999999999999993</v>
      </c>
    </row>
    <row r="565" spans="29:29">
      <c r="AC565">
        <v>4.9000000000000004</v>
      </c>
    </row>
    <row r="566" spans="29:29">
      <c r="AC566">
        <v>2.4</v>
      </c>
    </row>
    <row r="567" spans="29:29">
      <c r="AC567">
        <v>7.7</v>
      </c>
    </row>
    <row r="568" spans="29:29">
      <c r="AC568">
        <v>10</v>
      </c>
    </row>
    <row r="569" spans="29:29">
      <c r="AC569">
        <v>2.2000000000000002</v>
      </c>
    </row>
    <row r="570" spans="29:29">
      <c r="AC570">
        <v>8.1999999999999993</v>
      </c>
    </row>
    <row r="571" spans="29:29">
      <c r="AC571">
        <v>11.2</v>
      </c>
    </row>
    <row r="572" spans="29:29">
      <c r="AC572">
        <v>3.1</v>
      </c>
    </row>
    <row r="573" spans="29:29">
      <c r="AC573">
        <v>1.1000000000000001</v>
      </c>
    </row>
    <row r="574" spans="29:29">
      <c r="AC574">
        <v>10</v>
      </c>
    </row>
    <row r="575" spans="29:29">
      <c r="AC575">
        <v>6.1</v>
      </c>
    </row>
    <row r="576" spans="29:29">
      <c r="AC576" s="71">
        <v>1273116</v>
      </c>
    </row>
    <row r="577" spans="29:29">
      <c r="AC577">
        <v>6.2</v>
      </c>
    </row>
    <row r="578" spans="29:29">
      <c r="AC578">
        <v>8.1999999999999993</v>
      </c>
    </row>
    <row r="579" spans="29:29">
      <c r="AC579">
        <v>3.8</v>
      </c>
    </row>
    <row r="580" spans="29:29">
      <c r="AC580">
        <v>4</v>
      </c>
    </row>
    <row r="581" spans="29:29">
      <c r="AC581">
        <v>8.1999999999999993</v>
      </c>
    </row>
    <row r="582" spans="29:29">
      <c r="AC582">
        <v>3.7</v>
      </c>
    </row>
    <row r="583" spans="29:29">
      <c r="AC583">
        <v>10</v>
      </c>
    </row>
    <row r="584" spans="29:29">
      <c r="AC584">
        <v>4.5</v>
      </c>
    </row>
    <row r="585" spans="29:29">
      <c r="AC585">
        <v>1.8</v>
      </c>
    </row>
    <row r="586" spans="29:29">
      <c r="AC586">
        <v>4.0999999999999996</v>
      </c>
    </row>
    <row r="587" spans="29:29">
      <c r="AC587">
        <v>82</v>
      </c>
    </row>
    <row r="588" spans="29:29">
      <c r="AC588">
        <v>18</v>
      </c>
    </row>
    <row r="589" spans="29:29">
      <c r="AC589">
        <v>2</v>
      </c>
    </row>
    <row r="590" spans="29:29">
      <c r="AC590">
        <v>6</v>
      </c>
    </row>
    <row r="591" spans="29:29">
      <c r="AC591">
        <v>4.5</v>
      </c>
    </row>
    <row r="592" spans="29:29">
      <c r="AC592">
        <v>5.2</v>
      </c>
    </row>
    <row r="593" spans="29:29">
      <c r="AC593">
        <v>10</v>
      </c>
    </row>
    <row r="594" spans="29:29">
      <c r="AC594">
        <v>9.5</v>
      </c>
    </row>
    <row r="595" spans="29:29">
      <c r="AC595">
        <v>10</v>
      </c>
    </row>
    <row r="596" spans="29:29">
      <c r="AC596">
        <v>1.4</v>
      </c>
    </row>
    <row r="597" spans="29:29">
      <c r="AC597">
        <v>81</v>
      </c>
    </row>
    <row r="598" spans="29:29">
      <c r="AC598" s="71">
        <v>28344</v>
      </c>
    </row>
    <row r="599" spans="29:29">
      <c r="AC599" s="71">
        <v>1270439</v>
      </c>
    </row>
    <row r="600" spans="29:29">
      <c r="AC600" s="71">
        <v>1130404</v>
      </c>
    </row>
    <row r="601" spans="29:29">
      <c r="AC601" s="71">
        <v>200044</v>
      </c>
    </row>
    <row r="602" spans="29:29">
      <c r="AC602" s="71">
        <v>100515</v>
      </c>
    </row>
    <row r="603" spans="29:29">
      <c r="AC603">
        <v>25</v>
      </c>
    </row>
    <row r="604" spans="29:29">
      <c r="AC604" s="71">
        <v>203862</v>
      </c>
    </row>
    <row r="605" spans="29:29">
      <c r="AC605" s="71">
        <v>2555914</v>
      </c>
    </row>
    <row r="606" spans="29:29">
      <c r="AC606" s="71">
        <v>2212467</v>
      </c>
    </row>
    <row r="607" spans="29:29">
      <c r="AC607" s="71">
        <v>2834412</v>
      </c>
    </row>
    <row r="608" spans="29:29">
      <c r="AC608">
        <v>34.799999999999997</v>
      </c>
    </row>
    <row r="609" spans="29:29">
      <c r="AC609">
        <v>68</v>
      </c>
    </row>
    <row r="610" spans="29:29">
      <c r="AC610">
        <v>2.9</v>
      </c>
    </row>
    <row r="611" spans="29:29">
      <c r="AC611">
        <v>4.0999999999999996</v>
      </c>
    </row>
    <row r="612" spans="29:29">
      <c r="AC612">
        <v>1.1000000000000001</v>
      </c>
    </row>
    <row r="613" spans="29:29">
      <c r="AC613">
        <v>2.1</v>
      </c>
    </row>
    <row r="614" spans="29:29">
      <c r="AC614">
        <v>3.6</v>
      </c>
    </row>
    <row r="615" spans="29:29">
      <c r="AC615">
        <v>2.6</v>
      </c>
    </row>
    <row r="616" spans="29:29">
      <c r="AC616">
        <v>13.5</v>
      </c>
    </row>
    <row r="617" spans="29:29">
      <c r="AC617">
        <v>5.5</v>
      </c>
    </row>
    <row r="618" spans="29:29">
      <c r="AC618">
        <v>4.5</v>
      </c>
    </row>
    <row r="619" spans="29:29">
      <c r="AC619">
        <v>5</v>
      </c>
    </row>
    <row r="620" spans="29:29">
      <c r="AC620">
        <v>2.5</v>
      </c>
    </row>
    <row r="621" spans="29:29">
      <c r="AC621">
        <v>1.2</v>
      </c>
    </row>
    <row r="622" spans="29:29">
      <c r="AC622">
        <v>2.5</v>
      </c>
    </row>
    <row r="623" spans="29:29">
      <c r="AC623">
        <v>6.8</v>
      </c>
    </row>
    <row r="624" spans="29:29">
      <c r="AC624">
        <v>54</v>
      </c>
    </row>
    <row r="625" spans="29:29">
      <c r="AC625">
        <v>5</v>
      </c>
    </row>
    <row r="626" spans="29:29">
      <c r="AC626">
        <v>1.2</v>
      </c>
    </row>
    <row r="627" spans="29:29">
      <c r="AC627">
        <v>10.199999999999999</v>
      </c>
    </row>
    <row r="628" spans="29:29">
      <c r="AC628">
        <v>2.5</v>
      </c>
    </row>
    <row r="629" spans="29:29">
      <c r="AC629">
        <v>8.4</v>
      </c>
    </row>
    <row r="630" spans="29:29">
      <c r="AC630">
        <v>4</v>
      </c>
    </row>
    <row r="631" spans="29:29">
      <c r="AC631">
        <v>9.8000000000000007</v>
      </c>
    </row>
    <row r="632" spans="29:29">
      <c r="AC632">
        <v>12</v>
      </c>
    </row>
    <row r="633" spans="29:29">
      <c r="AC633">
        <v>4.8</v>
      </c>
    </row>
    <row r="634" spans="29:29">
      <c r="AC634">
        <v>10.7</v>
      </c>
    </row>
    <row r="635" spans="29:29">
      <c r="AC635">
        <v>1.3</v>
      </c>
    </row>
    <row r="636" spans="29:29">
      <c r="AC636">
        <v>6</v>
      </c>
    </row>
    <row r="637" spans="29:29">
      <c r="AC637">
        <v>5.3</v>
      </c>
    </row>
    <row r="638" spans="29:29">
      <c r="AC638">
        <v>128.4</v>
      </c>
    </row>
    <row r="639" spans="29:29">
      <c r="AC639">
        <v>7.1</v>
      </c>
    </row>
    <row r="640" spans="29:29">
      <c r="AC640">
        <v>5</v>
      </c>
    </row>
    <row r="641" spans="29:29">
      <c r="AC641">
        <v>2.1</v>
      </c>
    </row>
    <row r="642" spans="29:29">
      <c r="AC642">
        <v>18</v>
      </c>
    </row>
    <row r="643" spans="29:29">
      <c r="AC643">
        <v>15</v>
      </c>
    </row>
    <row r="644" spans="29:29">
      <c r="AC644">
        <v>8.9</v>
      </c>
    </row>
    <row r="645" spans="29:29">
      <c r="AC645">
        <v>2.4</v>
      </c>
    </row>
    <row r="646" spans="29:29">
      <c r="AC646">
        <v>8.4</v>
      </c>
    </row>
    <row r="647" spans="29:29">
      <c r="AC647">
        <v>8</v>
      </c>
    </row>
    <row r="648" spans="29:29">
      <c r="AC648">
        <v>10</v>
      </c>
    </row>
    <row r="649" spans="29:29">
      <c r="AC649">
        <v>3.5</v>
      </c>
    </row>
    <row r="650" spans="29:29">
      <c r="AC650">
        <v>42.2</v>
      </c>
    </row>
    <row r="651" spans="29:29">
      <c r="AC651">
        <v>6</v>
      </c>
    </row>
    <row r="652" spans="29:29">
      <c r="AC652">
        <v>6.8</v>
      </c>
    </row>
    <row r="653" spans="29:29">
      <c r="AC653">
        <v>25.5</v>
      </c>
    </row>
    <row r="654" spans="29:29">
      <c r="AC654">
        <v>19.3</v>
      </c>
    </row>
    <row r="655" spans="29:29">
      <c r="AC655">
        <v>4.5999999999999996</v>
      </c>
    </row>
    <row r="656" spans="29:29">
      <c r="AC656">
        <v>4.8</v>
      </c>
    </row>
    <row r="657" spans="29:29">
      <c r="AC657">
        <v>4.0999999999999996</v>
      </c>
    </row>
    <row r="658" spans="29:29">
      <c r="AC658">
        <v>4.2</v>
      </c>
    </row>
    <row r="659" spans="29:29">
      <c r="AC659">
        <v>6.5</v>
      </c>
    </row>
    <row r="660" spans="29:29">
      <c r="AC660">
        <v>1.5</v>
      </c>
    </row>
    <row r="661" spans="29:29">
      <c r="AC661">
        <v>10</v>
      </c>
    </row>
    <row r="662" spans="29:29">
      <c r="AC662">
        <v>5.9</v>
      </c>
    </row>
    <row r="663" spans="29:29">
      <c r="AC663">
        <v>3.8</v>
      </c>
    </row>
    <row r="664" spans="29:29">
      <c r="AC664">
        <v>6.2</v>
      </c>
    </row>
    <row r="665" spans="29:29">
      <c r="AC665">
        <v>5.2</v>
      </c>
    </row>
    <row r="666" spans="29:29">
      <c r="AC666">
        <v>4.8</v>
      </c>
    </row>
    <row r="667" spans="29:29">
      <c r="AC667">
        <v>1.6</v>
      </c>
    </row>
    <row r="668" spans="29:29">
      <c r="AC668">
        <v>10</v>
      </c>
    </row>
    <row r="669" spans="29:29">
      <c r="AC669">
        <v>2</v>
      </c>
    </row>
    <row r="670" spans="29:29">
      <c r="AC670">
        <v>4</v>
      </c>
    </row>
    <row r="671" spans="29:29">
      <c r="AC671">
        <v>9.6</v>
      </c>
    </row>
    <row r="672" spans="29:29">
      <c r="AC672">
        <v>7.8</v>
      </c>
    </row>
    <row r="673" spans="29:29">
      <c r="AC673">
        <v>3.7</v>
      </c>
    </row>
    <row r="674" spans="29:29">
      <c r="AC674">
        <v>7.7</v>
      </c>
    </row>
    <row r="675" spans="29:29">
      <c r="AC675">
        <v>2.5</v>
      </c>
    </row>
    <row r="676" spans="29:29">
      <c r="AC676">
        <v>2.5</v>
      </c>
    </row>
    <row r="677" spans="29:29">
      <c r="AC677">
        <v>5</v>
      </c>
    </row>
    <row r="678" spans="29:29">
      <c r="AC678">
        <v>4.5999999999999996</v>
      </c>
    </row>
    <row r="679" spans="29:29">
      <c r="AC679">
        <v>42.9</v>
      </c>
    </row>
    <row r="680" spans="29:29">
      <c r="AC680">
        <v>45</v>
      </c>
    </row>
    <row r="681" spans="29:29">
      <c r="AC681">
        <v>12.3</v>
      </c>
    </row>
    <row r="682" spans="29:29">
      <c r="AC682">
        <v>52.7</v>
      </c>
    </row>
    <row r="683" spans="29:29">
      <c r="AC683">
        <v>5.4</v>
      </c>
    </row>
    <row r="684" spans="29:29">
      <c r="AC684">
        <v>5.2</v>
      </c>
    </row>
    <row r="685" spans="29:29">
      <c r="AC685">
        <v>4.3</v>
      </c>
    </row>
    <row r="686" spans="29:29">
      <c r="AC686">
        <v>14</v>
      </c>
    </row>
    <row r="687" spans="29:29">
      <c r="AC687">
        <v>4.5</v>
      </c>
    </row>
    <row r="688" spans="29:29">
      <c r="AC688">
        <v>1.4</v>
      </c>
    </row>
    <row r="689" spans="29:29">
      <c r="AC689">
        <v>1</v>
      </c>
    </row>
    <row r="690" spans="29:29">
      <c r="AC690">
        <v>10</v>
      </c>
    </row>
    <row r="691" spans="29:29">
      <c r="AC691">
        <v>7.6</v>
      </c>
    </row>
    <row r="692" spans="29:29">
      <c r="AC692">
        <v>18.600000000000001</v>
      </c>
    </row>
    <row r="693" spans="29:29">
      <c r="AC693">
        <v>1.7</v>
      </c>
    </row>
    <row r="694" spans="29:29">
      <c r="AC694">
        <v>18.8</v>
      </c>
    </row>
    <row r="695" spans="29:29">
      <c r="AC695">
        <v>2.2000000000000002</v>
      </c>
    </row>
    <row r="696" spans="29:29">
      <c r="AC696">
        <v>8</v>
      </c>
    </row>
    <row r="697" spans="29:29">
      <c r="AC697">
        <v>4</v>
      </c>
    </row>
    <row r="698" spans="29:29">
      <c r="AC698">
        <v>4</v>
      </c>
    </row>
    <row r="699" spans="29:29">
      <c r="AC699">
        <v>2</v>
      </c>
    </row>
    <row r="700" spans="29:29">
      <c r="AC700">
        <v>1</v>
      </c>
    </row>
    <row r="701" spans="29:29">
      <c r="AC701">
        <v>2.9</v>
      </c>
    </row>
    <row r="702" spans="29:29">
      <c r="AC702">
        <v>4.0999999999999996</v>
      </c>
    </row>
    <row r="703" spans="29:29">
      <c r="AC703">
        <v>5.2</v>
      </c>
    </row>
    <row r="704" spans="29:29">
      <c r="AC704">
        <v>8.6</v>
      </c>
    </row>
    <row r="705" spans="29:29">
      <c r="AC705">
        <v>6.2</v>
      </c>
    </row>
    <row r="706" spans="29:29">
      <c r="AC706">
        <v>3.9</v>
      </c>
    </row>
    <row r="707" spans="29:29">
      <c r="AC707">
        <v>10</v>
      </c>
    </row>
    <row r="708" spans="29:29">
      <c r="AC708">
        <v>5.5</v>
      </c>
    </row>
    <row r="709" spans="29:29">
      <c r="AC709">
        <v>5.5</v>
      </c>
    </row>
    <row r="710" spans="29:29">
      <c r="AC710">
        <v>9</v>
      </c>
    </row>
    <row r="711" spans="29:29">
      <c r="AC711">
        <v>2.7</v>
      </c>
    </row>
    <row r="712" spans="29:29">
      <c r="AC712">
        <v>10</v>
      </c>
    </row>
    <row r="713" spans="29:29">
      <c r="AC713">
        <v>3</v>
      </c>
    </row>
    <row r="714" spans="29:29">
      <c r="AC714">
        <v>11.2</v>
      </c>
    </row>
    <row r="715" spans="29:29">
      <c r="AC715">
        <v>5.3</v>
      </c>
    </row>
    <row r="716" spans="29:29">
      <c r="AC716">
        <v>7.8</v>
      </c>
    </row>
    <row r="717" spans="29:29">
      <c r="AC717">
        <v>5.6</v>
      </c>
    </row>
    <row r="718" spans="29:29">
      <c r="AC718">
        <v>5.5</v>
      </c>
    </row>
    <row r="719" spans="29:29">
      <c r="AC719">
        <v>3.3</v>
      </c>
    </row>
    <row r="720" spans="29:29">
      <c r="AC720">
        <v>12</v>
      </c>
    </row>
    <row r="721" spans="29:29">
      <c r="AC721">
        <v>5</v>
      </c>
    </row>
    <row r="722" spans="29:29">
      <c r="AC722">
        <v>10</v>
      </c>
    </row>
    <row r="723" spans="29:29">
      <c r="AC723">
        <v>13</v>
      </c>
    </row>
    <row r="724" spans="29:29">
      <c r="AC724">
        <v>8.5</v>
      </c>
    </row>
    <row r="725" spans="29:29">
      <c r="AC725">
        <v>21.5</v>
      </c>
    </row>
    <row r="726" spans="29:29">
      <c r="AC726">
        <v>37.799999999999997</v>
      </c>
    </row>
    <row r="727" spans="29:29">
      <c r="AC727">
        <v>9</v>
      </c>
    </row>
    <row r="728" spans="29:29">
      <c r="AC728">
        <v>24.9</v>
      </c>
    </row>
    <row r="729" spans="29:29">
      <c r="AC729">
        <v>12</v>
      </c>
    </row>
    <row r="730" spans="29:29">
      <c r="AC730">
        <v>8</v>
      </c>
    </row>
    <row r="731" spans="29:29">
      <c r="AC731">
        <v>8</v>
      </c>
    </row>
    <row r="732" spans="29:29">
      <c r="AC732">
        <v>8.5</v>
      </c>
    </row>
    <row r="733" spans="29:29">
      <c r="AC733">
        <v>5</v>
      </c>
    </row>
    <row r="734" spans="29:29">
      <c r="AC734">
        <v>4</v>
      </c>
    </row>
    <row r="735" spans="29:29">
      <c r="AC735">
        <v>3.8</v>
      </c>
    </row>
  </sheetData>
  <mergeCells count="565">
    <mergeCell ref="V313:V314"/>
    <mergeCell ref="Y1:Y2"/>
    <mergeCell ref="AA1:AA2"/>
    <mergeCell ref="N313:N314"/>
    <mergeCell ref="P313:P314"/>
    <mergeCell ref="Q313:Q314"/>
    <mergeCell ref="S313:S314"/>
    <mergeCell ref="T313:T314"/>
    <mergeCell ref="U313:U314"/>
    <mergeCell ref="V308:V309"/>
    <mergeCell ref="N310:N312"/>
    <mergeCell ref="P310:P312"/>
    <mergeCell ref="Q310:Q312"/>
    <mergeCell ref="T310:T312"/>
    <mergeCell ref="U310:U312"/>
    <mergeCell ref="V310:V312"/>
    <mergeCell ref="N308:N309"/>
    <mergeCell ref="P308:P309"/>
    <mergeCell ref="Q308:Q309"/>
    <mergeCell ref="S308:S309"/>
    <mergeCell ref="T308:T309"/>
    <mergeCell ref="U308:U309"/>
    <mergeCell ref="N305:N307"/>
    <mergeCell ref="P305:P307"/>
    <mergeCell ref="Q305:Q307"/>
    <mergeCell ref="T305:T307"/>
    <mergeCell ref="U305:U307"/>
    <mergeCell ref="V305:V307"/>
    <mergeCell ref="N303:N304"/>
    <mergeCell ref="P303:P304"/>
    <mergeCell ref="Q303:Q304"/>
    <mergeCell ref="T303:T304"/>
    <mergeCell ref="U303:U304"/>
    <mergeCell ref="V303:V304"/>
    <mergeCell ref="V296:V298"/>
    <mergeCell ref="N299:N302"/>
    <mergeCell ref="P299:P302"/>
    <mergeCell ref="Q299:Q302"/>
    <mergeCell ref="T299:T302"/>
    <mergeCell ref="U299:U302"/>
    <mergeCell ref="V299:V302"/>
    <mergeCell ref="N296:N298"/>
    <mergeCell ref="P296:P298"/>
    <mergeCell ref="Q296:Q298"/>
    <mergeCell ref="S296:S298"/>
    <mergeCell ref="T296:T298"/>
    <mergeCell ref="U296:U298"/>
    <mergeCell ref="V288:V290"/>
    <mergeCell ref="N292:N294"/>
    <mergeCell ref="P292:P294"/>
    <mergeCell ref="Q292:Q294"/>
    <mergeCell ref="T292:T294"/>
    <mergeCell ref="U292:U294"/>
    <mergeCell ref="V292:V294"/>
    <mergeCell ref="N288:N290"/>
    <mergeCell ref="P288:P290"/>
    <mergeCell ref="Q288:Q290"/>
    <mergeCell ref="S288:S290"/>
    <mergeCell ref="T288:T290"/>
    <mergeCell ref="U288:U290"/>
    <mergeCell ref="V278:V283"/>
    <mergeCell ref="N284:N286"/>
    <mergeCell ref="P284:P286"/>
    <mergeCell ref="Q284:Q286"/>
    <mergeCell ref="T284:T286"/>
    <mergeCell ref="U284:U286"/>
    <mergeCell ref="V284:V286"/>
    <mergeCell ref="N278:N283"/>
    <mergeCell ref="P278:P283"/>
    <mergeCell ref="Q278:Q283"/>
    <mergeCell ref="S278:S283"/>
    <mergeCell ref="T278:T283"/>
    <mergeCell ref="U278:U283"/>
    <mergeCell ref="V272:V275"/>
    <mergeCell ref="N276:N277"/>
    <mergeCell ref="P276:P277"/>
    <mergeCell ref="Q276:Q277"/>
    <mergeCell ref="R276:R277"/>
    <mergeCell ref="S276:S277"/>
    <mergeCell ref="T276:T277"/>
    <mergeCell ref="U276:U277"/>
    <mergeCell ref="V276:V277"/>
    <mergeCell ref="N272:N275"/>
    <mergeCell ref="P272:P275"/>
    <mergeCell ref="Q272:Q275"/>
    <mergeCell ref="R272:R275"/>
    <mergeCell ref="T272:T275"/>
    <mergeCell ref="U272:U275"/>
    <mergeCell ref="N267:N271"/>
    <mergeCell ref="P267:P271"/>
    <mergeCell ref="Q267:Q271"/>
    <mergeCell ref="T267:T271"/>
    <mergeCell ref="U267:U271"/>
    <mergeCell ref="V267:V271"/>
    <mergeCell ref="V260:V262"/>
    <mergeCell ref="N263:N266"/>
    <mergeCell ref="P263:P266"/>
    <mergeCell ref="Q263:Q266"/>
    <mergeCell ref="S263:S266"/>
    <mergeCell ref="T263:T266"/>
    <mergeCell ref="U263:U266"/>
    <mergeCell ref="V263:V266"/>
    <mergeCell ref="N260:N262"/>
    <mergeCell ref="P260:P262"/>
    <mergeCell ref="Q260:Q262"/>
    <mergeCell ref="S260:S262"/>
    <mergeCell ref="T260:T262"/>
    <mergeCell ref="U260:U262"/>
    <mergeCell ref="U243:U244"/>
    <mergeCell ref="V243:V244"/>
    <mergeCell ref="N245:N259"/>
    <mergeCell ref="P245:P259"/>
    <mergeCell ref="Q245:Q259"/>
    <mergeCell ref="T245:T259"/>
    <mergeCell ref="U245:U259"/>
    <mergeCell ref="V245:V259"/>
    <mergeCell ref="N243:N244"/>
    <mergeCell ref="P243:P244"/>
    <mergeCell ref="Q243:Q244"/>
    <mergeCell ref="R243:R244"/>
    <mergeCell ref="S243:S244"/>
    <mergeCell ref="T243:T244"/>
    <mergeCell ref="N235:N242"/>
    <mergeCell ref="P235:P242"/>
    <mergeCell ref="Q235:Q242"/>
    <mergeCell ref="T235:T242"/>
    <mergeCell ref="U235:U242"/>
    <mergeCell ref="V235:V242"/>
    <mergeCell ref="V223:V227"/>
    <mergeCell ref="N228:N233"/>
    <mergeCell ref="P228:P233"/>
    <mergeCell ref="Q228:Q233"/>
    <mergeCell ref="T228:T233"/>
    <mergeCell ref="U228:U233"/>
    <mergeCell ref="V228:V233"/>
    <mergeCell ref="N223:N227"/>
    <mergeCell ref="P223:P227"/>
    <mergeCell ref="Q223:Q227"/>
    <mergeCell ref="R223:R227"/>
    <mergeCell ref="T223:T227"/>
    <mergeCell ref="U223:U227"/>
    <mergeCell ref="V217:V218"/>
    <mergeCell ref="N219:N222"/>
    <mergeCell ref="P219:P222"/>
    <mergeCell ref="Q219:Q222"/>
    <mergeCell ref="S219:S222"/>
    <mergeCell ref="T219:T222"/>
    <mergeCell ref="U219:U222"/>
    <mergeCell ref="V219:V222"/>
    <mergeCell ref="N217:N218"/>
    <mergeCell ref="P217:P218"/>
    <mergeCell ref="Q217:Q218"/>
    <mergeCell ref="S217:S218"/>
    <mergeCell ref="T217:T218"/>
    <mergeCell ref="U217:U218"/>
    <mergeCell ref="V209:V214"/>
    <mergeCell ref="N215:N216"/>
    <mergeCell ref="P215:P216"/>
    <mergeCell ref="Q215:Q216"/>
    <mergeCell ref="S215:S216"/>
    <mergeCell ref="T215:T216"/>
    <mergeCell ref="U215:U216"/>
    <mergeCell ref="V215:V216"/>
    <mergeCell ref="N209:N214"/>
    <mergeCell ref="P209:P214"/>
    <mergeCell ref="Q209:Q214"/>
    <mergeCell ref="S209:S214"/>
    <mergeCell ref="T209:T214"/>
    <mergeCell ref="U209:U214"/>
    <mergeCell ref="U205:U206"/>
    <mergeCell ref="V205:V206"/>
    <mergeCell ref="N207:N208"/>
    <mergeCell ref="P207:P208"/>
    <mergeCell ref="Q207:Q208"/>
    <mergeCell ref="R207:R208"/>
    <mergeCell ref="S207:S208"/>
    <mergeCell ref="T207:T208"/>
    <mergeCell ref="U207:U208"/>
    <mergeCell ref="V207:V208"/>
    <mergeCell ref="N205:N206"/>
    <mergeCell ref="P205:P206"/>
    <mergeCell ref="Q205:Q206"/>
    <mergeCell ref="R205:R206"/>
    <mergeCell ref="S205:S206"/>
    <mergeCell ref="T205:T206"/>
    <mergeCell ref="N200:N204"/>
    <mergeCell ref="P200:P204"/>
    <mergeCell ref="Q200:Q204"/>
    <mergeCell ref="T200:T204"/>
    <mergeCell ref="U200:U204"/>
    <mergeCell ref="V200:V204"/>
    <mergeCell ref="N196:N199"/>
    <mergeCell ref="P196:P199"/>
    <mergeCell ref="Q196:Q199"/>
    <mergeCell ref="T196:T199"/>
    <mergeCell ref="U196:U199"/>
    <mergeCell ref="V196:V199"/>
    <mergeCell ref="N192:N195"/>
    <mergeCell ref="P192:P195"/>
    <mergeCell ref="Q192:Q195"/>
    <mergeCell ref="T192:T195"/>
    <mergeCell ref="U192:U195"/>
    <mergeCell ref="V192:V195"/>
    <mergeCell ref="V184:V185"/>
    <mergeCell ref="N186:N191"/>
    <mergeCell ref="P186:P191"/>
    <mergeCell ref="Q186:Q191"/>
    <mergeCell ref="S186:S191"/>
    <mergeCell ref="T186:T191"/>
    <mergeCell ref="U186:U191"/>
    <mergeCell ref="V186:V191"/>
    <mergeCell ref="N184:N185"/>
    <mergeCell ref="P184:P185"/>
    <mergeCell ref="Q184:Q185"/>
    <mergeCell ref="R184:R185"/>
    <mergeCell ref="T184:T185"/>
    <mergeCell ref="U184:U185"/>
    <mergeCell ref="N177:N183"/>
    <mergeCell ref="P177:P183"/>
    <mergeCell ref="Q177:Q183"/>
    <mergeCell ref="T177:T183"/>
    <mergeCell ref="U177:U183"/>
    <mergeCell ref="V177:V183"/>
    <mergeCell ref="U172:U173"/>
    <mergeCell ref="V172:V173"/>
    <mergeCell ref="N174:N176"/>
    <mergeCell ref="P174:P176"/>
    <mergeCell ref="Q174:Q176"/>
    <mergeCell ref="R174:R176"/>
    <mergeCell ref="S174:S176"/>
    <mergeCell ref="T174:T176"/>
    <mergeCell ref="U174:U176"/>
    <mergeCell ref="V174:V176"/>
    <mergeCell ref="N172:N173"/>
    <mergeCell ref="O172:O173"/>
    <mergeCell ref="P172:P173"/>
    <mergeCell ref="Q172:Q173"/>
    <mergeCell ref="R172:R173"/>
    <mergeCell ref="T172:T173"/>
    <mergeCell ref="N167:N171"/>
    <mergeCell ref="P167:P171"/>
    <mergeCell ref="Q167:Q171"/>
    <mergeCell ref="T167:T171"/>
    <mergeCell ref="U167:U171"/>
    <mergeCell ref="V167:V171"/>
    <mergeCell ref="N160:N166"/>
    <mergeCell ref="P160:P166"/>
    <mergeCell ref="Q160:Q166"/>
    <mergeCell ref="T160:T166"/>
    <mergeCell ref="U160:U166"/>
    <mergeCell ref="V160:V166"/>
    <mergeCell ref="V151:V154"/>
    <mergeCell ref="N155:N159"/>
    <mergeCell ref="P155:P159"/>
    <mergeCell ref="Q155:Q159"/>
    <mergeCell ref="S155:S159"/>
    <mergeCell ref="T155:T159"/>
    <mergeCell ref="U155:U159"/>
    <mergeCell ref="V155:V159"/>
    <mergeCell ref="N151:N154"/>
    <mergeCell ref="O151:O154"/>
    <mergeCell ref="P151:P154"/>
    <mergeCell ref="Q151:Q154"/>
    <mergeCell ref="T151:T154"/>
    <mergeCell ref="U151:U154"/>
    <mergeCell ref="V140:V145"/>
    <mergeCell ref="N146:N149"/>
    <mergeCell ref="P146:P149"/>
    <mergeCell ref="Q146:Q149"/>
    <mergeCell ref="S146:S149"/>
    <mergeCell ref="T146:T149"/>
    <mergeCell ref="U146:U149"/>
    <mergeCell ref="V146:V149"/>
    <mergeCell ref="N140:N145"/>
    <mergeCell ref="P140:P145"/>
    <mergeCell ref="Q140:Q145"/>
    <mergeCell ref="S140:S145"/>
    <mergeCell ref="T140:T145"/>
    <mergeCell ref="U140:U145"/>
    <mergeCell ref="V130:V133"/>
    <mergeCell ref="N134:N139"/>
    <mergeCell ref="P134:P139"/>
    <mergeCell ref="Q134:Q139"/>
    <mergeCell ref="S134:S139"/>
    <mergeCell ref="T134:T139"/>
    <mergeCell ref="U134:U139"/>
    <mergeCell ref="V134:V139"/>
    <mergeCell ref="N130:N133"/>
    <mergeCell ref="P130:P133"/>
    <mergeCell ref="Q130:Q133"/>
    <mergeCell ref="S130:S133"/>
    <mergeCell ref="T130:T133"/>
    <mergeCell ref="U130:U133"/>
    <mergeCell ref="U126:U127"/>
    <mergeCell ref="V126:V127"/>
    <mergeCell ref="N128:N129"/>
    <mergeCell ref="P128:P129"/>
    <mergeCell ref="Q128:Q129"/>
    <mergeCell ref="S128:S129"/>
    <mergeCell ref="T128:T129"/>
    <mergeCell ref="U128:U129"/>
    <mergeCell ref="V128:V129"/>
    <mergeCell ref="N126:N127"/>
    <mergeCell ref="O126:O127"/>
    <mergeCell ref="P126:P127"/>
    <mergeCell ref="Q126:Q127"/>
    <mergeCell ref="S126:S127"/>
    <mergeCell ref="T126:T127"/>
    <mergeCell ref="N123:N125"/>
    <mergeCell ref="P123:P125"/>
    <mergeCell ref="Q123:Q125"/>
    <mergeCell ref="T123:T125"/>
    <mergeCell ref="U123:U125"/>
    <mergeCell ref="V123:V125"/>
    <mergeCell ref="N118:N122"/>
    <mergeCell ref="P118:P122"/>
    <mergeCell ref="Q118:Q122"/>
    <mergeCell ref="T118:T122"/>
    <mergeCell ref="U118:U122"/>
    <mergeCell ref="V118:V122"/>
    <mergeCell ref="N112:N117"/>
    <mergeCell ref="P112:P117"/>
    <mergeCell ref="Q112:Q117"/>
    <mergeCell ref="T112:T117"/>
    <mergeCell ref="U112:U117"/>
    <mergeCell ref="V112:V117"/>
    <mergeCell ref="N104:N111"/>
    <mergeCell ref="P104:P111"/>
    <mergeCell ref="Q104:Q111"/>
    <mergeCell ref="T104:T111"/>
    <mergeCell ref="U104:U111"/>
    <mergeCell ref="V104:V111"/>
    <mergeCell ref="N98:N103"/>
    <mergeCell ref="P98:P103"/>
    <mergeCell ref="Q98:Q103"/>
    <mergeCell ref="T98:T103"/>
    <mergeCell ref="U98:U103"/>
    <mergeCell ref="V98:V103"/>
    <mergeCell ref="V91:V93"/>
    <mergeCell ref="N94:N97"/>
    <mergeCell ref="P94:P97"/>
    <mergeCell ref="Q94:Q97"/>
    <mergeCell ref="S94:S97"/>
    <mergeCell ref="T94:T97"/>
    <mergeCell ref="U94:U97"/>
    <mergeCell ref="V94:V97"/>
    <mergeCell ref="N91:N93"/>
    <mergeCell ref="P91:P93"/>
    <mergeCell ref="Q91:Q93"/>
    <mergeCell ref="S91:S93"/>
    <mergeCell ref="T91:T93"/>
    <mergeCell ref="U91:U93"/>
    <mergeCell ref="N82:N90"/>
    <mergeCell ref="P82:P90"/>
    <mergeCell ref="Q82:Q90"/>
    <mergeCell ref="T82:T90"/>
    <mergeCell ref="U82:U90"/>
    <mergeCell ref="V82:V90"/>
    <mergeCell ref="V77:V78"/>
    <mergeCell ref="N79:N81"/>
    <mergeCell ref="P79:P81"/>
    <mergeCell ref="Q79:Q81"/>
    <mergeCell ref="S79:S81"/>
    <mergeCell ref="T79:T81"/>
    <mergeCell ref="U79:U81"/>
    <mergeCell ref="V79:V81"/>
    <mergeCell ref="N77:N78"/>
    <mergeCell ref="P77:P78"/>
    <mergeCell ref="Q77:Q78"/>
    <mergeCell ref="S77:S78"/>
    <mergeCell ref="T77:T78"/>
    <mergeCell ref="U77:U78"/>
    <mergeCell ref="V60:V66"/>
    <mergeCell ref="N67:N76"/>
    <mergeCell ref="P67:P76"/>
    <mergeCell ref="Q67:Q76"/>
    <mergeCell ref="T67:T76"/>
    <mergeCell ref="U67:U76"/>
    <mergeCell ref="V67:V76"/>
    <mergeCell ref="N60:N66"/>
    <mergeCell ref="P60:P66"/>
    <mergeCell ref="Q60:Q66"/>
    <mergeCell ref="S60:S66"/>
    <mergeCell ref="T60:T66"/>
    <mergeCell ref="U60:U66"/>
    <mergeCell ref="N54:N59"/>
    <mergeCell ref="P54:P59"/>
    <mergeCell ref="Q54:Q59"/>
    <mergeCell ref="T54:T59"/>
    <mergeCell ref="U54:U59"/>
    <mergeCell ref="V54:V59"/>
    <mergeCell ref="V44:V46"/>
    <mergeCell ref="N47:N53"/>
    <mergeCell ref="P47:P53"/>
    <mergeCell ref="Q47:Q53"/>
    <mergeCell ref="T47:T53"/>
    <mergeCell ref="U47:U53"/>
    <mergeCell ref="V47:V53"/>
    <mergeCell ref="O44:O46"/>
    <mergeCell ref="P44:P46"/>
    <mergeCell ref="Q44:Q46"/>
    <mergeCell ref="S44:S46"/>
    <mergeCell ref="T44:T46"/>
    <mergeCell ref="U44:U46"/>
    <mergeCell ref="V21:V32"/>
    <mergeCell ref="N33:N43"/>
    <mergeCell ref="P33:P43"/>
    <mergeCell ref="Q33:Q43"/>
    <mergeCell ref="S33:S43"/>
    <mergeCell ref="T33:T43"/>
    <mergeCell ref="U33:U43"/>
    <mergeCell ref="V33:V43"/>
    <mergeCell ref="S13:S20"/>
    <mergeCell ref="T13:T20"/>
    <mergeCell ref="U13:U20"/>
    <mergeCell ref="V13:V20"/>
    <mergeCell ref="N21:N32"/>
    <mergeCell ref="P21:P32"/>
    <mergeCell ref="Q21:Q32"/>
    <mergeCell ref="S21:S32"/>
    <mergeCell ref="T21:T32"/>
    <mergeCell ref="U21:U32"/>
    <mergeCell ref="T1:T3"/>
    <mergeCell ref="U1:U3"/>
    <mergeCell ref="V1:V3"/>
    <mergeCell ref="N4:N12"/>
    <mergeCell ref="P4:P12"/>
    <mergeCell ref="Q4:Q12"/>
    <mergeCell ref="S4:S12"/>
    <mergeCell ref="T4:T12"/>
    <mergeCell ref="U4:U12"/>
    <mergeCell ref="V4:V12"/>
    <mergeCell ref="J51:J53"/>
    <mergeCell ref="K51:K53"/>
    <mergeCell ref="N1:N3"/>
    <mergeCell ref="O1:O3"/>
    <mergeCell ref="Q1:Q3"/>
    <mergeCell ref="R1:R3"/>
    <mergeCell ref="N13:N20"/>
    <mergeCell ref="P13:P20"/>
    <mergeCell ref="Q13:Q20"/>
    <mergeCell ref="N44:N46"/>
    <mergeCell ref="I45:I47"/>
    <mergeCell ref="K45:K47"/>
    <mergeCell ref="B51:B53"/>
    <mergeCell ref="C51:C53"/>
    <mergeCell ref="D51:D53"/>
    <mergeCell ref="E51:E53"/>
    <mergeCell ref="F51:F53"/>
    <mergeCell ref="G51:G53"/>
    <mergeCell ref="H51:H53"/>
    <mergeCell ref="I51:I53"/>
    <mergeCell ref="H39:H41"/>
    <mergeCell ref="I39:I41"/>
    <mergeCell ref="J39:J41"/>
    <mergeCell ref="A45:A47"/>
    <mergeCell ref="B45:B47"/>
    <mergeCell ref="C45:C47"/>
    <mergeCell ref="D45:D47"/>
    <mergeCell ref="E45:E47"/>
    <mergeCell ref="F45:F47"/>
    <mergeCell ref="H45:H47"/>
    <mergeCell ref="I33:I35"/>
    <mergeCell ref="J33:J35"/>
    <mergeCell ref="K33:K35"/>
    <mergeCell ref="A39:A41"/>
    <mergeCell ref="B39:B41"/>
    <mergeCell ref="C39:C41"/>
    <mergeCell ref="D39:D41"/>
    <mergeCell ref="E39:E41"/>
    <mergeCell ref="F39:F41"/>
    <mergeCell ref="G39:G41"/>
    <mergeCell ref="H26:H28"/>
    <mergeCell ref="I26:I28"/>
    <mergeCell ref="K26:K28"/>
    <mergeCell ref="A33:A35"/>
    <mergeCell ref="B33:B35"/>
    <mergeCell ref="C33:C35"/>
    <mergeCell ref="D33:D35"/>
    <mergeCell ref="E33:E35"/>
    <mergeCell ref="F33:F35"/>
    <mergeCell ref="H33:H35"/>
    <mergeCell ref="H21:H23"/>
    <mergeCell ref="I21:I23"/>
    <mergeCell ref="J21:J23"/>
    <mergeCell ref="K21:K23"/>
    <mergeCell ref="A26:A28"/>
    <mergeCell ref="B26:B28"/>
    <mergeCell ref="C26:C28"/>
    <mergeCell ref="D26:D28"/>
    <mergeCell ref="E26:E28"/>
    <mergeCell ref="F26:F28"/>
    <mergeCell ref="H18:H20"/>
    <mergeCell ref="I18:I20"/>
    <mergeCell ref="J18:J20"/>
    <mergeCell ref="K18:K20"/>
    <mergeCell ref="A21:A23"/>
    <mergeCell ref="B21:B23"/>
    <mergeCell ref="C21:C23"/>
    <mergeCell ref="D21:D23"/>
    <mergeCell ref="E21:E23"/>
    <mergeCell ref="F21:F23"/>
    <mergeCell ref="H15:H17"/>
    <mergeCell ref="I15:I17"/>
    <mergeCell ref="J15:J17"/>
    <mergeCell ref="K15:K17"/>
    <mergeCell ref="A18:A20"/>
    <mergeCell ref="B18:B20"/>
    <mergeCell ref="C18:C20"/>
    <mergeCell ref="D18:D20"/>
    <mergeCell ref="E18:E20"/>
    <mergeCell ref="F18:F20"/>
    <mergeCell ref="H12:H14"/>
    <mergeCell ref="I12:I14"/>
    <mergeCell ref="J12:J14"/>
    <mergeCell ref="K12:K14"/>
    <mergeCell ref="A15:A17"/>
    <mergeCell ref="B15:B17"/>
    <mergeCell ref="C15:C17"/>
    <mergeCell ref="D15:D17"/>
    <mergeCell ref="E15:E17"/>
    <mergeCell ref="F15:F17"/>
    <mergeCell ref="H9:H11"/>
    <mergeCell ref="I9:I11"/>
    <mergeCell ref="J9:J11"/>
    <mergeCell ref="K9:K11"/>
    <mergeCell ref="A12:A14"/>
    <mergeCell ref="B12:B14"/>
    <mergeCell ref="C12:C14"/>
    <mergeCell ref="D12:D14"/>
    <mergeCell ref="E12:E14"/>
    <mergeCell ref="F12:F14"/>
    <mergeCell ref="G6:G8"/>
    <mergeCell ref="H6:H8"/>
    <mergeCell ref="I6:I8"/>
    <mergeCell ref="K6:K8"/>
    <mergeCell ref="A9:A11"/>
    <mergeCell ref="B9:B11"/>
    <mergeCell ref="C9:C11"/>
    <mergeCell ref="D9:D11"/>
    <mergeCell ref="E9:E11"/>
    <mergeCell ref="F9:F11"/>
    <mergeCell ref="F3:F5"/>
    <mergeCell ref="G3:G5"/>
    <mergeCell ref="H3:H5"/>
    <mergeCell ref="I3:I5"/>
    <mergeCell ref="J3:J5"/>
    <mergeCell ref="A6:A8"/>
    <mergeCell ref="B6:B8"/>
    <mergeCell ref="C6:C8"/>
    <mergeCell ref="E6:E8"/>
    <mergeCell ref="F6:F8"/>
    <mergeCell ref="A1:A2"/>
    <mergeCell ref="B1:B2"/>
    <mergeCell ref="D1:D2"/>
    <mergeCell ref="E1:E2"/>
    <mergeCell ref="F1:F2"/>
    <mergeCell ref="G1:G2"/>
    <mergeCell ref="J1:J2"/>
    <mergeCell ref="K1:K2"/>
    <mergeCell ref="A3:A5"/>
    <mergeCell ref="B3:B5"/>
    <mergeCell ref="C3:C5"/>
    <mergeCell ref="D3:D5"/>
    <mergeCell ref="E3:E5"/>
  </mergeCells>
  <hyperlinks>
    <hyperlink ref="C1" r:id="rId1" tooltip="Nameplate capacity" display="https://en.wikipedia.org/wiki/Nameplate_capacity" xr:uid="{5FF4790A-EA1D-4356-B35C-5E6571B4DA0D}"/>
    <hyperlink ref="C2" r:id="rId2" tooltip="MegaWatt" display="https://en.wikipedia.org/wiki/MegaWatt" xr:uid="{6CC81AD3-C9B4-45A7-932C-24ABE67CA7A2}"/>
    <hyperlink ref="D1" r:id="rId3" tooltip="Wind turbine" display="https://en.wikipedia.org/wiki/Wind_turbine" xr:uid="{2C4AE306-E467-4CFF-A94C-3BAA03A9ABCF}"/>
    <hyperlink ref="E1" r:id="rId4" tooltip="Project commissioning" display="https://en.wikipedia.org/wiki/Project_commissioning" xr:uid="{BB6E6985-1DFB-495E-8788-C9589D4F555D}"/>
    <hyperlink ref="G1" r:id="rId5" tooltip="Capacity factor" display="https://en.wikipedia.org/wiki/Capacity_factor" xr:uid="{E4D7724B-FC6A-4756-941B-99FB7E9BC7EE}"/>
    <hyperlink ref="B3" r:id="rId6" display="https://geohack.toolforge.org/geohack.php?pagename=List_of_offshore_wind_farms_in_Germany&amp;params=54_29_1_N_6_15_8_E_" xr:uid="{68F5DFFA-0DA2-4D64-8077-FDF03B5836E4}"/>
    <hyperlink ref="D3" r:id="rId7" tooltip="Siemens Wind Power" display="https://en.wikipedia.org/wiki/Siemens_Wind_Power" xr:uid="{4E6F174C-3714-47FD-80E7-439FFDF83542}"/>
    <hyperlink ref="K3" r:id="rId8" location="cite_note-1" display="https://en.wikipedia.org/wiki/List_of_offshore_wind_farms_in_Germany - cite_note-1" xr:uid="{B11F1C61-4DF9-4EFC-B3C6-06E903B46448}"/>
    <hyperlink ref="K5" r:id="rId9" location="cite_note-:0-2" display="https://en.wikipedia.org/wiki/List_of_offshore_wind_farms_in_Germany - cite_note-:0-2" xr:uid="{1E7EF000-7D8B-4B63-8FB1-2A9DCB9A3982}"/>
    <hyperlink ref="A6" r:id="rId10" tooltip="Alpha Ventus Offshore Wind Farm" display="https://en.wikipedia.org/wiki/Alpha_Ventus_Offshore_Wind_Farm" xr:uid="{E362C63A-7C1F-4D2C-8331-568CB79FCEB3}"/>
    <hyperlink ref="B6" r:id="rId11" display="https://geohack.toolforge.org/geohack.php?pagename=List_of_offshore_wind_farms_in_Germany&amp;params=54_1_0_N_6_36_0_E_" xr:uid="{8F817137-CC71-4876-8163-DEE495F70620}"/>
    <hyperlink ref="D6" r:id="rId12" location="Renewable_energy" tooltip="Areva" display="https://en.wikipedia.org/wiki/Areva - Renewable_energy" xr:uid="{D4386E82-2253-48E3-A212-102E835661A2}"/>
    <hyperlink ref="D7" r:id="rId13" tooltip="REpower" display="https://en.wikipedia.org/wiki/REpower" xr:uid="{5F97785C-B760-44A5-B7CF-9D947622519A}"/>
    <hyperlink ref="F6" r:id="rId14" tooltip="Euro" display="https://en.wikipedia.org/wiki/Euro" xr:uid="{C445C2DC-C7DD-48A1-BB8C-2173F49AAC30}"/>
    <hyperlink ref="G6" r:id="rId15" location="cite_note-lorcGreatYear-3" display="https://en.wikipedia.org/wiki/List_of_offshore_wind_farms_in_Germany - cite_note-lorcGreatYear-3" xr:uid="{34331465-39FA-45E6-8EA9-F7C187999F25}"/>
    <hyperlink ref="J7" r:id="rId16" tooltip="E.ON" display="https://en.wikipedia.org/wiki/E.ON" xr:uid="{5DD9AC5D-D5FD-412F-99E4-D5ADFFBBAA87}"/>
    <hyperlink ref="J8" r:id="rId17" tooltip="Vattenfall" display="https://en.wikipedia.org/wiki/Vattenfall" xr:uid="{2227D92A-32D1-48ED-8851-CA0638AA0051}"/>
    <hyperlink ref="A9" r:id="rId18" tooltip="Amrumbank West" display="https://en.wikipedia.org/wiki/Amrumbank_West" xr:uid="{6FD17B4A-CDC2-458A-B0BE-CB5524815105}"/>
    <hyperlink ref="B9" r:id="rId19" display="https://geohack.toolforge.org/geohack.php?pagename=List_of_offshore_wind_farms_in_Germany&amp;params=54_26_00_N_7_41_0_E_" xr:uid="{137263C3-FD2E-43C8-A249-65924E8F1C90}"/>
    <hyperlink ref="D9" r:id="rId20" tooltip="Siemens Wind Power" display="https://en.wikipedia.org/wiki/Siemens_Wind_Power" xr:uid="{CBCAF2C7-8C50-44D4-A555-DBB823730D48}"/>
    <hyperlink ref="K9" r:id="rId21" location="cite_note-eon-8" display="https://en.wikipedia.org/wiki/List_of_offshore_wind_farms_in_Germany - cite_note-eon-8" xr:uid="{E7F2DD42-603F-45BB-8DA7-0A26082373BA}"/>
    <hyperlink ref="B12" r:id="rId22" display="https://geohack.toolforge.org/geohack.php?pagename=List_of_offshore_wind_farms_in_Germany&amp;params=54_46_59_N_14_07_16_E_" xr:uid="{8256CE84-7C55-429C-BE82-A06DB9699316}"/>
    <hyperlink ref="D12" r:id="rId23" tooltip="Siemens-Gamesa SWT-6.0-154 (page does not exist)" display="https://en.wikipedia.org/w/index.php?title=Siemens-Gamesa_SWT-6.0-154&amp;action=edit&amp;redlink=1" xr:uid="{07CC217C-1B2D-4DB8-9984-579E62B1A5C5}"/>
    <hyperlink ref="F12" r:id="rId24" tooltip="Euro" display="https://en.wikipedia.org/wiki/Euro" xr:uid="{C58E46B1-AE05-4CE2-8979-BC3A57200F82}"/>
    <hyperlink ref="A15" r:id="rId25" tooltip="BARD Offshore 1" display="https://en.wikipedia.org/wiki/BARD_Offshore_1" xr:uid="{805C38CB-075B-49FF-A90D-AF3D67BE5114}"/>
    <hyperlink ref="B15" r:id="rId26" display="https://geohack.toolforge.org/geohack.php?pagename=List_of_offshore_wind_farms_in_Germany&amp;params=54_21_18_N_5_58_48_E_" xr:uid="{7E9503C9-649E-40DC-AD42-69ED70E0E59F}"/>
    <hyperlink ref="F15" r:id="rId27" tooltip="Euro" display="https://en.wikipedia.org/wiki/Euro" xr:uid="{44003B73-4772-4DEA-AC61-5063BBB64E39}"/>
    <hyperlink ref="B18" r:id="rId28" display="https://geohack.toolforge.org/geohack.php?pagename=List_of_offshore_wind_farms_in_Germany&amp;params=53_58_01_N_6_33_14_E_" xr:uid="{7DBE97F8-950D-4526-8F9E-4873933B92FA}"/>
    <hyperlink ref="D18" r:id="rId29" tooltip="Siemens Wind Power" display="https://en.wikipedia.org/wiki/Siemens_Wind_Power" xr:uid="{2AF49C36-B7F3-4EC1-AEBC-0BE2734410C8}"/>
    <hyperlink ref="J18" r:id="rId30" tooltip="Ørsted (company)" display="https://en.wikipedia.org/wiki/%C3%98rsted_(company)" xr:uid="{E2B21D87-874F-4BE2-98C0-C57B6374A7A4}"/>
    <hyperlink ref="K18" r:id="rId31" location="cite_note-12" display="https://en.wikipedia.org/wiki/List_of_offshore_wind_farms_in_Germany - cite_note-12" xr:uid="{4AD68AA0-094A-42B9-877B-743DF1B94242}"/>
    <hyperlink ref="B21" r:id="rId32" display="https://geohack.toolforge.org/geohack.php?pagename=List_of_offshore_wind_farms_in_Germany&amp;params=54_58_0_N_6_29_44_E_" xr:uid="{2DBDB601-4B09-4FE8-867F-824CCBCEE1CF}"/>
    <hyperlink ref="J21" r:id="rId33" tooltip="Ørsted (company)" display="https://en.wikipedia.org/wiki/%C3%98rsted_(company)" xr:uid="{31598CE1-8439-41D7-B986-4DB8000329BF}"/>
    <hyperlink ref="K21" r:id="rId34" location="cite_note-13" display="https://en.wikipedia.org/wiki/List_of_offshore_wind_farms_in_Germany - cite_note-13" xr:uid="{0260BFCE-7C00-4247-A689-97AD7FA9FB8E}"/>
    <hyperlink ref="B24" r:id="rId35" display="https://geohack.toolforge.org/geohack.php?pagename=List_of_offshore_wind_farms_in_Germany&amp;params=54_9_40_N_12_7_52_E_" xr:uid="{13CF5433-6AEC-4922-A96C-4BA9120E82DB}"/>
    <hyperlink ref="D24" r:id="rId36" tooltip="Nordex SE" display="https://en.wikipedia.org/wiki/Nordex_SE" xr:uid="{762A18E1-2D0E-401E-AC15-313C13FC8321}"/>
    <hyperlink ref="K24" r:id="rId37" location="cite_note-4cCOUNTRYfarm-14" display="https://en.wikipedia.org/wiki/List_of_offshore_wind_farms_in_Germany - cite_note-4cCOUNTRYfarm-14" xr:uid="{C5BB9A81-5FDF-4A0D-BE2D-AF78674D3252}"/>
    <hyperlink ref="B25" r:id="rId38" display="https://geohack.toolforge.org/geohack.php?pagename=List_of_offshore_wind_farms_in_Germany&amp;params=55_01_08_N_7_46_26_E_" xr:uid="{54999684-D9EB-4006-B0E3-D8621A4A6BB8}"/>
    <hyperlink ref="D25" r:id="rId39" tooltip="Siemens Wind Power" display="https://en.wikipedia.org/wiki/Siemens_Wind_Power" xr:uid="{AD7E0870-DDF6-43E4-BF91-E97FEA8C199E}"/>
    <hyperlink ref="K25" r:id="rId40" location="cite_note-15" display="https://en.wikipedia.org/wiki/List_of_offshore_wind_farms_in_Germany - cite_note-15" xr:uid="{77AFF736-8031-4D1C-B6C5-23E027FB9B3C}"/>
    <hyperlink ref="A26" r:id="rId41" tooltip="DanTysk" display="https://en.wikipedia.org/wiki/DanTysk" xr:uid="{25249888-B455-44D2-BD16-6BCF0C074F7A}"/>
    <hyperlink ref="B26" r:id="rId42" display="https://geohack.toolforge.org/geohack.php?pagename=List_of_offshore_wind_farms_in_Germany&amp;params=55_8_24_N_7_12_0_E_" xr:uid="{0C63427B-381B-4FA9-BC30-BA0926A8F68B}"/>
    <hyperlink ref="D26" r:id="rId43" tooltip="Siemens Wind Power" display="https://en.wikipedia.org/wiki/Siemens_Wind_Power" xr:uid="{9CC9E8D6-EC64-49A9-B243-5392D4F5CE8C}"/>
    <hyperlink ref="J26" r:id="rId44" tooltip="Vattenfall" display="https://en.wikipedia.org/wiki/Vattenfall" xr:uid="{F9737E94-A7BF-42F1-928F-D2D9CB2B6C88}"/>
    <hyperlink ref="J27" r:id="rId45" tooltip="Stadtwerke München" display="https://en.wikipedia.org/wiki/Stadtwerke_M%C3%BCnchen" xr:uid="{B62E68EC-8729-4CF6-B143-DF72E2E211C3}"/>
    <hyperlink ref="B29" r:id="rId46" display="https://geohack.toolforge.org/geohack.php?pagename=List_of_offshore_wind_farms_in_Germany&amp;params=53_19_57_N_7_12_36_E_" xr:uid="{E61F38ED-E340-47F2-9EE2-FBDDD06D0A8E}"/>
    <hyperlink ref="A30" r:id="rId47" tooltip="Baltic 1 Offshore Wind Farm" display="https://en.wikipedia.org/wiki/Baltic_1_Offshore_Wind_Farm" xr:uid="{39398B61-5791-41E6-98B7-63358E414A5C}"/>
    <hyperlink ref="B30" r:id="rId48" display="https://geohack.toolforge.org/geohack.php?pagename=List_of_offshore_wind_farms_in_Germany&amp;params=54_36_50_N_12_40_0_E_" xr:uid="{716453C1-2112-44B6-A6D7-12C6EEA4ED1F}"/>
    <hyperlink ref="D30" r:id="rId49" tooltip="Siemens Wind Power" display="https://en.wikipedia.org/wiki/Siemens_Wind_Power" xr:uid="{9E199EBA-2FAB-4EB4-B7D1-DF12E3EB78CB}"/>
    <hyperlink ref="G30" r:id="rId50" location="cite_note-wpm2015-05-29-19" display="https://en.wikipedia.org/wiki/List_of_offshore_wind_farms_in_Germany - cite_note-wpm2015-05-29-19" xr:uid="{9F286B06-DACD-4AE2-BA49-62CFD802727C}"/>
    <hyperlink ref="J30" r:id="rId51" tooltip="EnBW" display="https://en.wikipedia.org/wiki/EnBW" xr:uid="{0876D24E-1991-4001-AC09-6D25A6599186}"/>
    <hyperlink ref="K30" r:id="rId52" location="cite_note-20" display="https://en.wikipedia.org/wiki/List_of_offshore_wind_farms_in_Germany - cite_note-20" xr:uid="{B9B10DFE-4DAD-4209-AFA8-007CB7DB16AE}"/>
    <hyperlink ref="A31" r:id="rId53" tooltip="Baltic 2 Offshore Wind Farm" display="https://en.wikipedia.org/wiki/Baltic_2_Offshore_Wind_Farm" xr:uid="{6A84C303-C433-48CF-8B70-5B5F500FDDA3}"/>
    <hyperlink ref="B31" r:id="rId54" display="https://geohack.toolforge.org/geohack.php?pagename=List_of_offshore_wind_farms_in_Germany&amp;params=55_00_00_N_13_12_00_E_" xr:uid="{90910644-D136-4B9C-B96D-71145C347BFA}"/>
    <hyperlink ref="D31" r:id="rId55" tooltip="Siemens Wind Power" display="https://en.wikipedia.org/wiki/Siemens_Wind_Power" xr:uid="{3EC54FFA-79C6-4863-A272-FB3249AFAC23}"/>
    <hyperlink ref="F31" r:id="rId56" tooltip="Euro" display="https://en.wikipedia.org/wiki/Euro" xr:uid="{17D23E81-A484-4F08-B41C-CC0FDC16202B}"/>
    <hyperlink ref="J31" r:id="rId57" tooltip="EnBW" display="https://en.wikipedia.org/wiki/EnBW" xr:uid="{3522C51D-9DDB-4107-8579-01C3EE733B5C}"/>
    <hyperlink ref="B32" r:id="rId58" display="https://geohack.toolforge.org/geohack.php?pagename=List_of_offshore_wind_farms_in_Germany&amp;params=54_15_43_N_6_24_38_E_" xr:uid="{B2456114-7D98-4D0A-8DE2-2B0901DBD202}"/>
    <hyperlink ref="K32" r:id="rId59" location="cite_note-24" display="https://en.wikipedia.org/wiki/List_of_offshore_wind_farms_in_Germany - cite_note-24" xr:uid="{C9CD38C3-2D3E-47B1-BE11-C636593C80BB}"/>
    <hyperlink ref="A33" r:id="rId60" tooltip="Gode Wind" display="https://en.wikipedia.org/wiki/Gode_Wind" xr:uid="{9212CF46-6CED-4E30-9DAD-F93D3F954348}"/>
    <hyperlink ref="B33" r:id="rId61" display="https://geohack.toolforge.org/geohack.php?pagename=List_of_offshore_wind_farms_in_Germany&amp;params=54_03_00_N_07_01_00_E_" xr:uid="{5B2EC8F4-CA1F-4DE7-AE55-183C641EAAD0}"/>
    <hyperlink ref="D33" r:id="rId62" tooltip="Siemens Wind Power" display="https://en.wikipedia.org/wiki/Siemens_Wind_Power" xr:uid="{EE13308C-3D8F-42C6-AF45-5DBC40C81386}"/>
    <hyperlink ref="J33" r:id="rId63" tooltip="Ørsted (company)" display="https://en.wikipedia.org/wiki/%C3%98rsted_(company)" xr:uid="{B2F2A924-74E1-4553-A1D7-D5203F28A522}"/>
    <hyperlink ref="K33" r:id="rId64" location="cite_note-4cNOhgode-25" display="https://en.wikipedia.org/wiki/List_of_offshore_wind_farms_in_Germany - cite_note-4cNOhgode-25" xr:uid="{F50C025F-0B2C-4513-91AA-AB65D519D88E}"/>
    <hyperlink ref="B36" r:id="rId65" display="https://geohack.toolforge.org/geohack.php?pagename=List_of_offshore_wind_farms_in_Germany&amp;params=54_26_0_N_6_28_0_E_" xr:uid="{B83A19F6-E32D-43E5-A9CA-D45F9877A9B5}"/>
    <hyperlink ref="D36" r:id="rId66" tooltip="Siemens Wind Power" display="https://en.wikipedia.org/wiki/Siemens_Wind_Power" xr:uid="{AD4294B0-4E66-437B-9485-03B1D538AE4D}"/>
    <hyperlink ref="B37" r:id="rId67" display="https://geohack.toolforge.org/geohack.php?pagename=List_of_offshore_wind_farms_in_Germany&amp;params=53_38_13_N_8_6_14_E_" xr:uid="{50A97325-7ED9-4BFC-BBF5-B10B32DE307E}"/>
    <hyperlink ref="B38" r:id="rId68" display="https://geohack.toolforge.org/geohack.php?pagename=List_of_offshore_wind_farms_in_Germany&amp;params=54_23_0_N_7_41_0_E_" xr:uid="{A742081A-526A-4607-B772-6125672A84EE}"/>
    <hyperlink ref="D38" r:id="rId69" tooltip="Siemens Wind Power" display="https://en.wikipedia.org/wiki/Siemens_Wind_Power" xr:uid="{7C8E937B-EB58-4A10-AF9D-E2225B651741}"/>
    <hyperlink ref="B39" r:id="rId70" display="https://geohack.toolforge.org/geohack.php?pagename=List_of_offshore_wind_farms_in_Germany&amp;params=54_2_0_N_6_33_0_E_" xr:uid="{32A6357B-519D-45EE-B2B1-0A8D77DE0D46}"/>
    <hyperlink ref="K39" r:id="rId71" location="cite_note-33" display="https://en.wikipedia.org/wiki/List_of_offshore_wind_farms_in_Germany - cite_note-33" xr:uid="{E00A303A-C461-4D81-B628-3CBE2D274557}"/>
    <hyperlink ref="A42" r:id="rId72" tooltip="Nordsee One offshore wind farm" display="https://en.wikipedia.org/wiki/Nordsee_One_offshore_wind_farm" xr:uid="{00B07507-7802-4B44-B18F-24C0D1ADA645}"/>
    <hyperlink ref="B42" r:id="rId73" display="https://geohack.toolforge.org/geohack.php?pagename=List_of_offshore_wind_farms_in_Germany&amp;params=53_58_44_N_6_48_50_E_" xr:uid="{7CB1CD9B-047D-48F1-B0DD-9F9079EA20C8}"/>
    <hyperlink ref="D42" r:id="rId74" tooltip="Senvion" display="https://en.wikipedia.org/wiki/Senvion" xr:uid="{2649A182-C0F0-49D1-8522-AC3465FD4FE2}"/>
    <hyperlink ref="K42" r:id="rId75" location="cite_note-37" display="https://en.wikipedia.org/wiki/List_of_offshore_wind_farms_in_Germany - cite_note-37" xr:uid="{D7485881-29A0-4593-9A9B-F1C9F833AAE2}"/>
    <hyperlink ref="A43" r:id="rId76" tooltip="Nordsee-Ost offshore wind farm" display="https://en.wikipedia.org/wiki/Nordsee-Ost_offshore_wind_farm" xr:uid="{E1CAF64E-9C02-43E0-82D6-C99F23031E9D}"/>
    <hyperlink ref="B43" r:id="rId77" display="https://geohack.toolforge.org/geohack.php?pagename=List_of_offshore_wind_farms_in_Germany&amp;params=54_26_00_N_7_41_0_E_" xr:uid="{04AE9D15-165B-4703-8DE2-3120196C21DE}"/>
    <hyperlink ref="K43" r:id="rId78" location="cite_note-38" display="https://en.wikipedia.org/wiki/List_of_offshore_wind_farms_in_Germany - cite_note-38" xr:uid="{8D5B8C1A-4811-4D38-8F01-823EAC1CCF80}"/>
    <hyperlink ref="A44" r:id="rId79" tooltip="Riffgat" display="https://en.wikipedia.org/wiki/Riffgat" xr:uid="{F42A19AF-14FF-4CE1-800C-478D0A54FA55}"/>
    <hyperlink ref="B44" r:id="rId80" display="https://geohack.toolforge.org/geohack.php?pagename=List_of_offshore_wind_farms_in_Germany&amp;params=53_41_24_N_6_28_48_E_" xr:uid="{64EDABE8-A11A-4822-A575-B6441DE77D2F}"/>
    <hyperlink ref="D44" r:id="rId81" tooltip="Siemens Wind Power" display="https://en.wikipedia.org/wiki/Siemens_Wind_Power" xr:uid="{D89CBE08-41A3-4491-AC88-BFA69C0CFEC6}"/>
    <hyperlink ref="F44" r:id="rId82" tooltip="Euro" display="https://en.wikipedia.org/wiki/Euro" xr:uid="{9BF31392-BA3F-478C-8ED9-311A736007E6}"/>
    <hyperlink ref="B45" r:id="rId83" display="https://geohack.toolforge.org/geohack.php?pagename=List_of_offshore_wind_farms_in_Germany&amp;params=55_11_30_N_06_51_30_E_" xr:uid="{2B0258A4-76BE-4D96-ABFD-5551E292E42C}"/>
    <hyperlink ref="D45" r:id="rId84" tooltip="Siemens Wind Power" display="https://en.wikipedia.org/wiki/Siemens_Wind_Power" xr:uid="{1E8B9008-849D-4177-8DC6-19BE0EE71B38}"/>
    <hyperlink ref="J45" r:id="rId85" tooltip="Vattenfall" display="https://en.wikipedia.org/wiki/Vattenfall" xr:uid="{C84D691A-DFAF-4668-AA1E-66D696BDE74A}"/>
    <hyperlink ref="J46" r:id="rId86" tooltip="Stadtwerke München" display="https://en.wikipedia.org/wiki/Stadtwerke_M%C3%BCnchen" xr:uid="{3B5FC53B-9B77-4EB6-BDF0-1C7A247133D1}"/>
    <hyperlink ref="A48" r:id="rId87" tooltip="Trianel Windpark Borkum" display="https://en.wikipedia.org/wiki/Trianel_Windpark_Borkum" xr:uid="{36DA10F9-B37D-4FDF-9DB5-28CB9D4D6765}"/>
    <hyperlink ref="B48" r:id="rId88" display="https://geohack.toolforge.org/geohack.php?pagename=List_of_offshore_wind_farms_in_Germany&amp;params=54_2_30_N_6_28_0_E_" xr:uid="{35469338-4E92-4787-B4D6-4084CB8A4120}"/>
    <hyperlink ref="D48" r:id="rId89" tooltip="Areva Wind" display="https://en.wikipedia.org/wiki/Areva_Wind" xr:uid="{13383A0B-0A36-41AE-B55C-83BF750458F2}"/>
    <hyperlink ref="K48" r:id="rId90" location="cite_note-44" display="https://en.wikipedia.org/wiki/List_of_offshore_wind_farms_in_Germany - cite_note-44" xr:uid="{44EDE7A8-5BF6-4D2D-8FEC-075374728C08}"/>
    <hyperlink ref="A49" r:id="rId91" tooltip="Veja Mate Offshore Wind Farm" display="https://en.wikipedia.org/wiki/Veja_Mate_Offshore_Wind_Farm" xr:uid="{F9E146ED-B50E-4C0B-81C0-A81197F2A1E3}"/>
    <hyperlink ref="B49" r:id="rId92" display="https://geohack.toolforge.org/geohack.php?pagename=List_of_offshore_wind_farms_in_Germany&amp;params=54_19_00_N_5_52_0_E_" xr:uid="{8C826F59-FCFD-4754-AE32-C680763E5D63}"/>
    <hyperlink ref="D49" r:id="rId93" tooltip="Siemens Wind Power" display="https://en.wikipedia.org/wiki/Siemens_Wind_Power" xr:uid="{2B3DF2C6-7782-4CD0-B95B-674E2AA64834}"/>
    <hyperlink ref="J49" r:id="rId94" tooltip="Copenhagen Infrastructure Partners" display="https://en.wikipedia.org/wiki/Copenhagen_Infrastructure_Partners" xr:uid="{F00E18AF-DC05-4410-9A8D-0436B74B32DD}"/>
    <hyperlink ref="K49" r:id="rId95" location="cite_note-rnow-45" display="https://en.wikipedia.org/wiki/List_of_offshore_wind_farms_in_Germany - cite_note-rnow-45" xr:uid="{C8F74998-F61C-43C9-A10D-F938A9D7F8B2}"/>
    <hyperlink ref="A50" r:id="rId96" tooltip="Wikinger offshore wind farm (page does not exist)" display="https://en.wikipedia.org/w/index.php?title=Wikinger_offshore_wind_farm&amp;action=edit&amp;redlink=1" xr:uid="{EC6C7301-E367-49D5-848A-1E6C82A5E8E0}"/>
    <hyperlink ref="B50" r:id="rId97" display="https://geohack.toolforge.org/geohack.php?pagename=List_of_offshore_wind_farms_in_Germany&amp;params=54_50_2_N_14_4_5_E_&amp;title=Wikinger+Wind+Farm" xr:uid="{F8BAB38A-5A88-484F-86D8-829C3993CB0E}"/>
    <hyperlink ref="D50" r:id="rId98" tooltip="Areva Wind" display="https://en.wikipedia.org/wiki/Areva_Wind" xr:uid="{085695E1-75D2-4276-B98C-2740ECD121E2}"/>
    <hyperlink ref="N4" r:id="rId99" tooltip="Holtriem wind farm" display="https://second.wiki/link?to=windpark_holtriem&amp;lang=en&amp;alt=https://es.wikipedia.org/wiki/Windpark_Holtriem&amp;source=liste_der_grc3b6c39ften_deutschen_onshore-windparks" xr:uid="{5104DE22-F0E6-40E5-9B32-72B911412E5C}"/>
    <hyperlink ref="R4" r:id="rId100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494B0DDF-FAE5-4BE4-9A18-92CA15E338B1}"/>
    <hyperlink ref="R5" r:id="rId101" location="E-40&amp;source=liste_der_grc3b6c39ften_deutschen_onshore-windparks" tooltip="Enercon" display="https://second.wiki/link?to=enercone-40&amp;lang=en&amp;alt=https://es.wikipedia.org/wiki/Enercon - E-40&amp;source=liste_der_grc3b6c39ften_deutschen_onshore-windparks" xr:uid="{E0E4F331-8B64-491B-A153-2AEB779BEE8E}"/>
    <hyperlink ref="R6" r:id="rId102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1B678B02-DD97-4B85-89E5-57B43D3DE239}"/>
    <hyperlink ref="R7" r:id="rId103" location="E-48&amp;source=liste_der_grc3b6c39ften_deutschen_onshore-windparks" tooltip="List of Enercon wind turbines" display="https://second.wiki/link?to=liste_der_windkraftanlagen_von_enercone-48&amp;lang=en&amp;alt=https://es.wikipedia.org/wiki/Liste_der_Windkraftanlagen_von_Enercon - E-48&amp;source=liste_der_grc3b6c39ften_deutschen_onshore-windparks" xr:uid="{4A91D379-322C-43DC-8657-4D052A96080B}"/>
    <hyperlink ref="R8" r:id="rId104" location="E-70&amp;source=liste_der_grc3b6c39ften_deutschen_onshore-windparks" tooltip="List of Enercon wind turbines" display="https://second.wiki/link?to=liste_der_windkraftanlagen_von_enercone-70&amp;lang=en&amp;alt=https://es.wikipedia.org/wiki/Liste_der_Windkraftanlagen_von_Enercon - E-70&amp;source=liste_der_grc3b6c39ften_deutschen_onshore-windparks" xr:uid="{9870D46B-3439-4A4C-93B0-261337F2E15C}"/>
    <hyperlink ref="R9" r:id="rId105" location="E-82_/_2,0_MW&amp;source=liste_der_grc3b6c39ften_deutschen_onshore-windparks" tooltip="List of Enercon wind turbines" display="https://second.wiki/link?to=_20_mw&amp;lang=en&amp;alt=https://es.wikipedia.org/wiki/Liste_der_Windkraftanlagen_von_Enercon - E-82_/_2,0_MW&amp;source=liste_der_grc3b6c39ften_deutschen_onshore-windparks" xr:uid="{AFDC704C-BDB2-4286-A370-4BE23C04DBB6}"/>
    <hyperlink ref="R10" r:id="rId106" tooltip="List of Enercon wind turbines" display="https://second.wiki/link?to=liste_der_windkraftanlagen_von_enercon&amp;lang=en&amp;alt=https://es.wikipedia.org/wiki/Liste_der_Windkraftanlagen_von_Enercon&amp;source=liste_der_grc3b6c39ften_deutschen_onshore-windparks" xr:uid="{3D74F99F-F4B4-49F6-AFC1-ED59F76A28C4}"/>
    <hyperlink ref="R11" r:id="rId107" location="E-115&amp;source=liste_der_grc3b6c39ften_deutschen_onshore-windparks" tooltip="List of Enercon wind turbines" display="https://second.wiki/link?to=liste_der_windkraftanlagen_von_enercone-115&amp;lang=en&amp;alt=https://es.wikipedia.org/wiki/Liste_der_Windkraftanlagen_von_Enercon - E-115&amp;source=liste_der_grc3b6c39ften_deutschen_onshore-windparks" xr:uid="{48988EF1-4677-4151-A2BB-225878738EBA}"/>
    <hyperlink ref="R12" r:id="rId108" location="E-101&amp;source=liste_der_grc3b6c39ften_deutschen_onshore-windparks" tooltip="List of Enercon wind turbines" display="https://second.wiki/link?to=liste_der_windkraftanlagen_von_enercone-101&amp;lang=en&amp;alt=https://es.wikipedia.org/wiki/Liste_der_Windkraftanlagen_von_Enercon - E-101&amp;source=liste_der_grc3b6c39ften_deutschen_onshore-windparks" xr:uid="{3FDBC9B3-026E-4235-8BE1-9D5C60D662DC}"/>
    <hyperlink ref="S4" r:id="rId109" tooltip="Holtriem municipality" display="https://second.wiki/link?to=samtgemeinde_holtriem&amp;lang=en&amp;alt=https://es.wikipedia.org/wiki/Samtgemeinde_Holtriem&amp;source=liste_der_grc3b6c39ften_deutschen_onshore-windparks" xr:uid="{77222206-272C-4AD1-B866-1E4DECC53BE9}"/>
    <hyperlink ref="U4" r:id="rId110" display="https://geohack.toolforge.org/geohack.php?params=53.610277777778_N_7.4291666666667_E_region:DE_type:landmark&amp;pagename=Liste_der_gr%C3%B6%C3%9Ften_deutschen_Onshore-Windparks&amp;language=de&amp;title=Windpark+Holtriem" xr:uid="{FE9371B2-8F51-45A4-B71B-C194AFC75A79}"/>
    <hyperlink ref="N13" r:id="rId111" tooltip="Reußenköge community wind farm" display="https://second.wiki/link?to=bc3bcrgerwindpark_reuc39fenkc3b6ge&amp;lang=en&amp;alt=https://es.wikipedia.org/wiki/B%C3%BCrgerwindpark_Reu%C3%9Fenk%C3%B6ge&amp;source=liste_der_grc3b6c39ften_deutschen_onshore-windparks" xr:uid="{3C75343B-1CB6-4EE4-9B93-4BD193D6650E}"/>
    <hyperlink ref="R13" r:id="rId112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78CF8E7F-F18E-4A75-9BB2-5E1FCD6EFA2C}"/>
    <hyperlink ref="R14" r:id="rId113" location="%C3%9Cberblick_alte_Anlagen_Onshore&amp;source=liste_der_grc3b6c39ften_deutschen_onshore-windparks" tooltip="REpower Systems" display="https://second.wiki/link?to=repower_systemsc39cberblick_alte_anlagen_onshore&amp;lang=en&amp;alt=https://es.wikipedia.org/wiki/REpower_Systems - %C3%9Cberblick_alte_Anlagen_Onshore&amp;source=liste_der_grc3b6c39ften_deutschen_onshore-windparks" xr:uid="{DFF72874-7401-42E6-96E5-673DBFAC4855}"/>
    <hyperlink ref="R15" r:id="rId114" location="%C3%9Cberblick_Anlagen_Onshore&amp;source=liste_der_grc3b6c39ften_deutschen_onshore-windparks" tooltip="REpower Systems" display="https://second.wiki/link?to=repower_systemsc39cberblick_anlagen_onshore&amp;lang=en&amp;alt=https://es.wikipedia.org/wiki/REpower_Systems - %C3%9Cberblick_Anlagen_Onshore&amp;source=liste_der_grc3b6c39ften_deutschen_onshore-windparks" xr:uid="{AB026D25-9FF5-4144-B583-FD1B50CA0248}"/>
    <hyperlink ref="R16" r:id="rId115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B125AF99-DDDB-4446-A84C-E90DD30980B4}"/>
    <hyperlink ref="R17" r:id="rId116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1C34568C-1B8A-4EE6-8C0F-DF58B9996E6A}"/>
    <hyperlink ref="S13" r:id="rId117" tooltip="Reußenköge" display="https://second.wiki/link?to=reuc39fenkc3b6ge&amp;lang=en&amp;alt=https://es.wikipedia.org/wiki/Reu%C3%9Fenk%C3%B6ge&amp;source=liste_der_grc3b6c39ften_deutschen_onshore-windparks" xr:uid="{4F92CD6F-AE26-4518-B3B1-828F6CB3C169}"/>
    <hyperlink ref="U13" r:id="rId118" display="https://geohack.toolforge.org/geohack.php?params=54.611111111111_N_8.9036111111111_E_region:DE_type:landmark&amp;pagename=Liste_der_gr%C3%B6%C3%9Ften_deutschen_Onshore-Windparks&amp;language=de&amp;title=Windpark+Reu%C3%9Fenk%C3%B6ge" xr:uid="{CD20C22F-350E-4E8D-900B-9342B6C8D4C1}"/>
    <hyperlink ref="N21" r:id="rId119" tooltip="Werder / Kessin wind farm" display="https://second.wiki/link?to=kessin&amp;lang=en&amp;alt=https://es.wikipedia.org/wiki/Windpark_Werder/Kessin&amp;source=liste_der_grc3b6c39ften_deutschen_onshore-windparks" xr:uid="{14735A50-828D-48E9-A08A-13FAAE154E77}"/>
    <hyperlink ref="R21" r:id="rId120" tooltip="Vestas Wind Systems" display="https://second.wiki/link?to=vestas_wind_systems&amp;lang=en&amp;alt=https://es.wikipedia.org/wiki/Vestas_Wind_Systems&amp;source=liste_der_grc3b6c39ften_deutschen_onshore-windparks" xr:uid="{31BBB350-C4AE-4DD3-AAAE-F540994AF4EF}"/>
    <hyperlink ref="R23" r:id="rId121" tooltip="List of wind turbine types from Enercon" display="https://second.wiki/link?to=liste_der_windkraftanlagentypen_von_enercon&amp;lang=en&amp;alt=https://es.wikipedia.org/wiki/Liste_der_Windkraftanlagentypen_von_Enercon&amp;source=liste_der_grc3b6c39ften_deutschen_onshore-windparks" xr:uid="{E09D66FB-B16D-48F8-82D6-3B0484A161AC}"/>
    <hyperlink ref="R25" r:id="rId122" location="E-126_/_7,6_MW_(erste_Versionen_6,0)&amp;source=liste_der_grc3b6c39ften_deutschen_onshore-windparks" tooltip="List of Enercon wind turbines" display="https://second.wiki/link?to=_76_mw_erste_versionen_60&amp;lang=en&amp;alt=https://es.wikipedia.org/wiki/Liste_der_Windkraftanlagen_von_Enercon - E-126_/_7,6_MW_(erste_Versionen_6,0)&amp;source=liste_der_grc3b6c39ften_deutschen_onshore-windparks" xr:uid="{658D8093-3B77-41FE-8BAD-F384BDDD5F52}"/>
    <hyperlink ref="R26" r:id="rId123" location="E-82_E2&amp;source=liste_der_grc3b6c39ften_deutschen_onshore-windparks" tooltip="List of Enercon wind turbines" display="https://second.wiki/link?to=liste_der_windkraftanlagen_von_enercone-82_e2&amp;lang=en&amp;alt=https://es.wikipedia.org/wiki/Liste_der_Windkraftanlagen_von_Enercon - E-82_E2&amp;source=liste_der_grc3b6c39ften_deutschen_onshore-windparks" xr:uid="{55E84561-4F6F-4C95-A36B-189922C1BB11}"/>
    <hyperlink ref="R28" r:id="rId124" tooltip="List of wind turbine types from Enercon" display="https://second.wiki/link?to=liste_der_windkraftanlagentypen_von_enercon&amp;lang=en&amp;alt=https://es.wikipedia.org/wiki/Liste_der_Windkraftanlagentypen_von_Enercon&amp;source=liste_der_grc3b6c39ften_deutschen_onshore-windparks" xr:uid="{28635448-FF9F-4872-8016-028F573E90D1}"/>
    <hyperlink ref="R30" r:id="rId125" tooltip="List of wind turbine types from Enercon" display="https://second.wiki/link?to=liste_der_windkraftanlagentypen_von_enercon&amp;lang=en&amp;alt=https://es.wikipedia.org/wiki/Liste_der_Windkraftanlagentypen_von_Enercon&amp;source=liste_der_grc3b6c39ften_deutschen_onshore-windparks" xr:uid="{98138056-EAD9-458F-8D95-CB04D4F51EB0}"/>
    <hyperlink ref="R32" r:id="rId126" tooltip="Vestas Wind Systems" display="https://second.wiki/link?to=vestas_wind_systems&amp;lang=en&amp;alt=https://es.wikipedia.org/wiki/Vestas_Wind_Systems&amp;source=liste_der_grc3b6c39ften_deutschen_onshore-windparks" xr:uid="{860B563B-A1CD-4716-9D6E-F4FF8776C7B9}"/>
    <hyperlink ref="S21" r:id="rId127" tooltip="Treptower Tollensewinkel office" display="https://second.wiki/link?to=amt_treptower_tollensewinkel&amp;lang=en&amp;alt=https://es.wikipedia.org/wiki/Amt_Treptower_Tollensewinkel&amp;source=liste_der_grc3b6c39ften_deutschen_onshore-windparks" xr:uid="{2E44D4FF-FA2D-413E-AFF5-6D8B1714434A}"/>
    <hyperlink ref="U21" r:id="rId128" display="https://geohack.toolforge.org/geohack.php?params=53.715277777778_N_13.319722222222_E_region:DE_type:landmark&amp;pagename=Liste_der_gr%C3%B6%C3%9Ften_deutschen_Onshore-Windparks&amp;language=de&amp;title=Windpark+RH2Werder%2FKessin%2FAltentreptow" xr:uid="{B02A1379-8886-4C68-AE31-44192B4933F5}"/>
    <hyperlink ref="N33" r:id="rId129" tooltip="Stoß-Teuchern wind farm" display="https://second.wiki/link?to=windpark_stc3b6c39fen-teuchern&amp;lang=en&amp;alt=https://es.wikipedia.org/wiki/Windpark_St%C3%B6%C3%9Fen-Teuchern&amp;source=liste_der_grc3b6c39ften_deutschen_onshore-windparks" xr:uid="{ECBEC617-2B68-4010-B1EF-8DB481D16949}"/>
    <hyperlink ref="R33" r:id="rId130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A2FFDDB6-3A78-4FF1-9598-DF268D21D776}"/>
    <hyperlink ref="R34" r:id="rId131" location="1.5sle&amp;source=liste_der_grc3b6c39ften_deutschen_onshore-windparks" tooltip="GE Wind Energy" display="https://second.wiki/link?to=ge_wind_energy15sle&amp;lang=en&amp;alt=https://es.wikipedia.org/wiki/GE_Wind_Energy - 1.5sle&amp;source=liste_der_grc3b6c39ften_deutschen_onshore-windparks" xr:uid="{0FACA8EC-77DA-46E6-AD70-9126662D02F4}"/>
    <hyperlink ref="R35" r:id="rId132" location="E-70&amp;source=liste_der_grc3b6c39ften_deutschen_onshore-windparks" tooltip="List of Enercon wind turbines" display="https://second.wiki/link?to=liste_der_windkraftanlagen_von_enercone-70&amp;lang=en&amp;alt=https://es.wikipedia.org/wiki/Liste_der_Windkraftanlagen_von_Enercon - E-70&amp;source=liste_der_grc3b6c39ften_deutschen_onshore-windparks" xr:uid="{E120B8DE-91E2-4133-9796-720A680F83E0}"/>
    <hyperlink ref="R36" r:id="rId133" location="E-82&amp;source=liste_der_grc3b6c39ften_deutschen_onshore-windparks" tooltip="List of Enercon wind turbines" display="https://second.wiki/link?to=liste_der_windkraftanlagen_von_enercone-82&amp;lang=en&amp;alt=https://es.wikipedia.org/wiki/Liste_der_Windkraftanlagen_von_Enercon - E-82&amp;source=liste_der_grc3b6c39ften_deutschen_onshore-windparks" xr:uid="{FB5A40B7-74BC-4181-86D1-7A03B8C0E9B9}"/>
    <hyperlink ref="R37" r:id="rId134" location="E-126&amp;source=liste_der_grc3b6c39ften_deutschen_onshore-windparks" tooltip="List of Enercon wind turbines" display="https://second.wiki/link?to=liste_der_windkraftanlagen_von_enercone-126&amp;lang=en&amp;alt=https://es.wikipedia.org/wiki/Liste_der_Windkraftanlagen_von_Enercon - E-126&amp;source=liste_der_grc3b6c39ften_deutschen_onshore-windparks" xr:uid="{9835B6B3-B9E5-469B-A2DE-A534B74D7F41}"/>
    <hyperlink ref="R38" r:id="rId135" location="E-82_E2&amp;source=liste_der_grc3b6c39ften_deutschen_onshore-windparks" tooltip="List of Enercon wind turbines" display="https://second.wiki/link?to=liste_der_windkraftanlagen_von_enercone-82_e2&amp;lang=en&amp;alt=https://es.wikipedia.org/wiki/Liste_der_Windkraftanlagen_von_Enercon - E-82_E2&amp;source=liste_der_grc3b6c39ften_deutschen_onshore-windparks" xr:uid="{6E2A944F-8E91-4D9A-A268-444C6A4B716F}"/>
    <hyperlink ref="R39" r:id="rId136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FA3F62A5-F131-4C92-A6EB-E811BDA6D726}"/>
    <hyperlink ref="R40" r:id="rId137" location="E-101&amp;source=liste_der_grc3b6c39ften_deutschen_onshore-windparks" tooltip="List of Enercon wind turbines" display="https://second.wiki/link?to=liste_der_windkraftanlagen_von_enercone-101&amp;lang=en&amp;alt=https://es.wikipedia.org/wiki/Liste_der_Windkraftanlagen_von_Enercon - E-101&amp;source=liste_der_grc3b6c39ften_deutschen_onshore-windparks" xr:uid="{17790EB5-5A40-4551-9656-C996DCC58E8D}"/>
    <hyperlink ref="R41" r:id="rId138" location="E-115&amp;source=liste_der_grc3b6c39ften_deutschen_onshore-windparks" tooltip="List of Enercon wind turbines" display="https://second.wiki/link?to=liste_der_windkraftanlagen_von_enercone-115&amp;lang=en&amp;alt=https://es.wikipedia.org/wiki/Liste_der_Windkraftanlagen_von_Enercon - E-115&amp;source=liste_der_grc3b6c39ften_deutschen_onshore-windparks" xr:uid="{7075DEE1-0EA4-48C4-8C85-5AE4AA793195}"/>
    <hyperlink ref="R42" r:id="rId139" location="E-126_EP3&amp;source=liste_der_grc3b6c39ften_deutschen_onshore-windparks" tooltip="List of Enercon wind turbines" display="https://second.wiki/link?to=liste_der_windkraftanlagen_von_enercone-126_ep3&amp;lang=en&amp;alt=https://es.wikipedia.org/wiki/Liste_der_Windkraftanlagen_von_Enercon - E-126_EP3&amp;source=liste_der_grc3b6c39ften_deutschen_onshore-windparks" xr:uid="{9A5D98E4-E520-4E98-9E7B-B5710EDD5A7C}"/>
    <hyperlink ref="R43" r:id="rId140" location="E-138_EP3&amp;source=liste_der_grc3b6c39ften_deutschen_onshore-windparks" tooltip="List of Enercon wind turbines" display="https://second.wiki/link?to=liste_der_windkraftanlagen_von_enercone-138_ep3&amp;lang=en&amp;alt=https://es.wikipedia.org/wiki/Liste_der_Windkraftanlagen_von_Enercon - E-138_EP3&amp;source=liste_der_grc3b6c39ften_deutschen_onshore-windparks" xr:uid="{511377C8-C680-4496-96DA-0CE9A12B963F}"/>
    <hyperlink ref="S33" r:id="rId141" tooltip="Teuchern" display="https://second.wiki/link?to=teuchern&amp;lang=en&amp;alt=https://es.wikipedia.org/wiki/Teuchern&amp;source=liste_der_grc3b6c39ften_deutschen_onshore-windparks" xr:uid="{CA8897B1-07EE-491D-8279-1F7050FC9B55}"/>
    <hyperlink ref="U33" r:id="rId142" display="https://geohack.toolforge.org/geohack.php?params=51.131666666667_N_11.964166666667_E_region:DE_type:landmark&amp;pagename=Liste_der_gr%C3%B6%C3%9Ften_deutschen_Onshore-Windparks&amp;language=de&amp;title=Windpark+St%C3%B6%C3%9Fen-Teuchern" xr:uid="{146D0957-7E40-4072-ACD5-C2AD900C7C2D}"/>
    <hyperlink ref="V33" r:id="rId143" tooltip="Thüga" display="https://second.wiki/link?to=thc3bcga&amp;lang=en&amp;alt=https://es.wikipedia.org/wiki/Th%C3%BCga&amp;source=liste_der_grc3b6c39ften_deutschen_onshore-windparks" xr:uid="{FC8C0010-2561-4FD4-A68C-38618D336F87}"/>
    <hyperlink ref="N44" r:id="rId144" location="cite_note-1" display="https://second.wiki/wiki/liste_der_grc3b6c39ften_deutschen_onshore-windparks - cite_note-1" xr:uid="{BC4028D4-2E4C-43F8-A34E-C9F54EE1F26D}"/>
    <hyperlink ref="U44" r:id="rId145" display="https://geohack.toolforge.org/geohack.php?params=52.515833333333_N_11.780833333333_E_region:DE_type:landmark&amp;pagename=Liste_der_gr%C3%B6%C3%9Ften_deutschen_Onshore-Windparks&amp;language=de&amp;title=Windpark+H%C3%BCselitz" xr:uid="{3FE9A371-296F-415E-BD91-BF13201C2797}"/>
    <hyperlink ref="N47" r:id="rId146" location="Wirtschaft_und_Infrastruktur&amp;source=liste_der_grc3b6c39ften_deutschen_onshore-windparks" tooltip="Wangenheim" display="https://second.wiki/link?to=wangenheimwirtschaft_und_infrastruktur&amp;lang=en&amp;alt=https://es.wikipedia.org/wiki/Wangenheim - Wirtschaft_und_Infrastruktur&amp;source=liste_der_grc3b6c39ften_deutschen_onshore-windparks" xr:uid="{D23A9146-CF76-4D46-BD0C-F27B50F891A5}"/>
    <hyperlink ref="R48" r:id="rId147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52B7A189-7A64-4D65-A74D-2CBC1775B80A}"/>
    <hyperlink ref="R49" r:id="rId148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ABEF99E6-8FBE-4053-9085-F27A772E5D18}"/>
    <hyperlink ref="R50" r:id="rId149" location="E-82_/_2,0_MW&amp;source=liste_der_grc3b6c39ften_deutschen_onshore-windparks" tooltip="List of Enercon wind turbines" display="https://second.wiki/link?to=_20_mw&amp;lang=en&amp;alt=https://es.wikipedia.org/wiki/Liste_der_Windkraftanlagen_von_Enercon - E-82_/_2,0_MW&amp;source=liste_der_grc3b6c39ften_deutschen_onshore-windparks" xr:uid="{0AE02B0B-BEDC-43D3-9152-FCE4A2CCB374}"/>
    <hyperlink ref="R51" r:id="rId150" location="E-82_E2&amp;source=liste_der_grc3b6c39ften_deutschen_onshore-windparks" tooltip="List of Enercon wind turbines" display="https://second.wiki/link?to=liste_der_windkraftanlagen_von_enercone-82_e2&amp;lang=en&amp;alt=https://es.wikipedia.org/wiki/Liste_der_Windkraftanlagen_von_Enercon - E-82_E2&amp;source=liste_der_grc3b6c39ften_deutschen_onshore-windparks" xr:uid="{EF252D4C-1E60-4DA7-A8F3-3A0A7C040027}"/>
    <hyperlink ref="R52" r:id="rId151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75DED8DA-09E4-45D4-9AE9-78C00B78DA2F}"/>
    <hyperlink ref="R53" r:id="rId152" location="Nordex_N117/2400&amp;source=liste_der_grc3b6c39ften_deutschen_onshore-windparks" tooltip="Nordex SE" display="https://second.wiki/link?to=2400&amp;lang=en&amp;alt=https://es.wikipedia.org/wiki/Nordex_SE - Nordex_N117/2400&amp;source=liste_der_grc3b6c39ften_deutschen_onshore-windparks" xr:uid="{A58EC4EF-B829-422A-8E28-FC3731430258}"/>
    <hyperlink ref="S47" r:id="rId153" tooltip="Bad Langensalza" display="https://second.wiki/link?to=bad_langensalza&amp;lang=en&amp;alt=https://es.wikipedia.org/wiki/Bad_Langensalza&amp;source=liste_der_grc3b6c39ften_deutschen_onshore-windparks" xr:uid="{F2262002-659D-4D13-93E2-2D37DAD40E67}"/>
    <hyperlink ref="S48" r:id="rId154" tooltip="Nessetal" display="https://second.wiki/link?to=nessetal&amp;lang=en&amp;alt=https://es.wikipedia.org/wiki/Nessetal&amp;source=liste_der_grc3b6c39ften_deutschen_onshore-windparks" xr:uid="{B299DF5C-BE53-49C1-B1B1-02BDC1BD3B6D}"/>
    <hyperlink ref="U47" r:id="rId155" display="https://geohack.toolforge.org/geohack.php?params=51.031666666667_N_10.629722222222_E_region:DE_type:landmark&amp;pagename=Liste_der_gr%C3%B6%C3%9Ften_deutschen_Onshore-Windparks&amp;language=de&amp;title=Windfeld+Wangenheim-Hochheim-Wiegleben" xr:uid="{0640E374-9030-431B-BBD4-A69D501E5D9B}"/>
    <hyperlink ref="V47" r:id="rId156" tooltip="Enercon" display="https://second.wiki/link?to=enercon&amp;lang=en&amp;alt=https://es.wikipedia.org/wiki/Enercon&amp;source=liste_der_grc3b6c39ften_deutschen_onshore-windparks" xr:uid="{08C6A140-375C-419B-A4F0-A24FD2A08484}"/>
    <hyperlink ref="R54" r:id="rId157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85F8AAAB-32DD-4B91-8C99-56B18C0ECCE3}"/>
    <hyperlink ref="R55" r:id="rId158" location="E-70&amp;source=liste_der_grc3b6c39ften_deutschen_onshore-windparks" tooltip="List of Enercon wind turbines" display="https://second.wiki/link?to=liste_der_windkraftanlagen_von_enercone-70&amp;lang=en&amp;alt=https://es.wikipedia.org/wiki/Liste_der_Windkraftanlagen_von_Enercon - E-70&amp;source=liste_der_grc3b6c39ften_deutschen_onshore-windparks" xr:uid="{DCD7388F-5DF5-4F0B-926A-241E5139E413}"/>
    <hyperlink ref="R56" r:id="rId159" location="Produktpalette&amp;source=liste_der_grc3b6c39ften_deutschen_onshore-windparks" tooltip="Fuhrländer" display="https://second.wiki/link?to=fuhrlc3a4nderproduktpalette&amp;lang=en&amp;alt=https://es.wikipedia.org/wiki/Fuhrl%C3%A4nder - Produktpalette&amp;source=liste_der_grc3b6c39ften_deutschen_onshore-windparks" xr:uid="{86FA7CD4-1325-46B8-8CD7-9837974E689D}"/>
    <hyperlink ref="R57" r:id="rId160" location="E-53&amp;source=liste_der_grc3b6c39ften_deutschen_onshore-windparks" tooltip="List of Enercon wind turbines" display="https://second.wiki/link?to=liste_der_windkraftanlagen_von_enercone-53&amp;lang=en&amp;alt=https://es.wikipedia.org/wiki/Liste_der_Windkraftanlagen_von_Enercon - E-53&amp;source=liste_der_grc3b6c39ften_deutschen_onshore-windparks" xr:uid="{A1B12130-BEA6-4795-82DE-7366297BED9F}"/>
    <hyperlink ref="R58" r:id="rId161" location="E-82_E2&amp;source=liste_der_grc3b6c39ften_deutschen_onshore-windparks" tooltip="List of Enercon wind turbines" display="https://second.wiki/link?to=liste_der_windkraftanlagen_von_enercone-82_e2&amp;lang=en&amp;alt=https://es.wikipedia.org/wiki/Liste_der_Windkraftanlagen_von_Enercon - E-82_E2&amp;source=liste_der_grc3b6c39ften_deutschen_onshore-windparks" xr:uid="{B39E862D-A139-48DE-BE26-73A46CA8CEB5}"/>
    <hyperlink ref="R59" r:id="rId162" location="E-101&amp;source=liste_der_grc3b6c39ften_deutschen_onshore-windparks" tooltip="List of Enercon wind turbines" display="https://second.wiki/link?to=liste_der_windkraftanlagen_von_enercone-101&amp;lang=en&amp;alt=https://es.wikipedia.org/wiki/Liste_der_Windkraftanlagen_von_Enercon - E-101&amp;source=liste_der_grc3b6c39ften_deutschen_onshore-windparks" xr:uid="{C41FADB4-97BF-456A-8E49-0110D21F5467}"/>
    <hyperlink ref="S54" r:id="rId163" tooltip="Müelte (Geiseltal)" display="https://second.wiki/link?to=mc3bccheln_geiseltal&amp;lang=en&amp;alt=https://es.wikipedia.org/wiki/M%C3%BCcheln_(Geiseltal)&amp;source=liste_der_grc3b6c39ften_deutschen_onshore-windparks" xr:uid="{6B9222F6-2CA2-45A6-A551-AEEED682657D}"/>
    <hyperlink ref="S55" r:id="rId164" tooltip="Teutschenthal" display="https://second.wiki/link?to=teutschenthal&amp;lang=en&amp;alt=https://es.wikipedia.org/wiki/Teutschenthal&amp;source=liste_der_grc3b6c39ften_deutschen_onshore-windparks" xr:uid="{22758637-37BD-4AFF-8750-0275E8A577B0}"/>
    <hyperlink ref="S56" r:id="rId165" tooltip="Verbandsgemeinde Weida-Land" display="https://second.wiki/link?to=verbandsgemeinde_weida-land&amp;lang=en&amp;alt=https://es.wikipedia.org/wiki/Verbandsgemeinde_Weida-Land&amp;source=liste_der_grc3b6c39ften_deutschen_onshore-windparks" xr:uid="{49E54846-725B-425B-BEBE-3FBCA037ACFA}"/>
    <hyperlink ref="U54" r:id="rId166" display="https://geohack.toolforge.org/geohack.php?params=51.395555555556_N_11.709166666667_E_region:DE_type:landmark&amp;pagename=Liste_der_gr%C3%B6%C3%9Ften_deutschen_Onshore-Windparks&amp;language=de&amp;title=Windpark+Esperstedt-Obhausen" xr:uid="{8FF8EEF0-7093-4198-90D2-BCF55688BA51}"/>
    <hyperlink ref="V54" r:id="rId167" tooltip="HEAG Südhessische Energie" display="https://second.wiki/link?to=heag_sc3bcdhessische_energie&amp;lang=en&amp;alt=https://es.wikipedia.org/wiki/HEAG_S%C3%BCdhessische_Energie&amp;source=liste_der_grc3b6c39ften_deutschen_onshore-windparks" xr:uid="{34B24556-6C22-4C22-8766-A053630B3C27}"/>
    <hyperlink ref="N60" r:id="rId168" location="Energiequelle_GmbH&amp;source=liste_der_grc3b6c39ften_deutschen_onshore-windparks" tooltip="Feldheim (Treuenbrietzen)" display="https://second.wiki/link?to=feldheim_treuenbrietzenenergiequelle_gmbh&amp;lang=en&amp;alt=https://es.wikipedia.org/wiki/Feldheim_(Treuenbrietzen) - Energiequelle_GmbH&amp;source=liste_der_grc3b6c39ften_deutschen_onshore-windparks" xr:uid="{08BBF5C7-78A7-4145-B55A-24FF5A38E0C4}"/>
    <hyperlink ref="R61" r:id="rId169" location="E-40&amp;source=liste_der_grc3b6c39ften_deutschen_onshore-windparks" tooltip="List of Enercon wind turbines" display="https://second.wiki/link?to=liste_der_windkraftanlagen_von_enercone-40&amp;lang=en&amp;alt=https://es.wikipedia.org/wiki/Liste_der_Windkraftanlagen_von_Enercon - E-40&amp;source=liste_der_grc3b6c39ften_deutschen_onshore-windparks" xr:uid="{76D98684-429C-4E72-ACE3-57EF68277365}"/>
    <hyperlink ref="R62" r:id="rId170" location="E-40&amp;source=liste_der_grc3b6c39ften_deutschen_onshore-windparks" tooltip="List of Enercon wind turbines" display="https://second.wiki/link?to=liste_der_windkraftanlagen_von_enercone-40&amp;lang=en&amp;alt=https://es.wikipedia.org/wiki/Liste_der_Windkraftanlagen_von_Enercon - E-40&amp;source=liste_der_grc3b6c39ften_deutschen_onshore-windparks" xr:uid="{ABC3F731-1900-4998-9D8F-5FECF8301A95}"/>
    <hyperlink ref="R63" r:id="rId171" location="E-70&amp;source=liste_der_grc3b6c39ften_deutschen_onshore-windparks" tooltip="List of Enercon wind turbines" display="https://second.wiki/link?to=liste_der_windkraftanlagen_von_enercone-70&amp;lang=en&amp;alt=https://es.wikipedia.org/wiki/Liste_der_Windkraftanlagen_von_Enercon - E-70&amp;source=liste_der_grc3b6c39ften_deutschen_onshore-windparks" xr:uid="{BD5C2303-536E-4A82-BD34-9969F6B294E3}"/>
    <hyperlink ref="R64" r:id="rId172" location="E-115_/_3_MW&amp;source=liste_der_grc3b6c39ften_deutschen_onshore-windparks" tooltip="List of Enercon wind turbines" display="https://second.wiki/link?to=_3_mw&amp;lang=en&amp;alt=https://es.wikipedia.org/wiki/Liste_der_Windkraftanlagen_von_Enercon - E-115_/_3_MW&amp;source=liste_der_grc3b6c39ften_deutschen_onshore-windparks" xr:uid="{A1F5E6BC-BD19-4D06-A715-7754D4952EB6}"/>
    <hyperlink ref="R66" r:id="rId173" location="E-141_EP4&amp;source=liste_der_grc3b6c39ften_deutschen_onshore-windparks" tooltip="List of wind turbine types from Enercon" display="https://second.wiki/link?to=liste_der_windkraftanlagentypen_von_enercone-141_ep4&amp;lang=en&amp;alt=https://es.wikipedia.org/wiki/Liste_der_Windkraftanlagentypen_von_Enercon - E-141_EP4&amp;source=liste_der_grc3b6c39ften_deutschen_onshore-windparks" xr:uid="{C15BEA19-1C42-427C-A0FF-2DF1E1A8B883}"/>
    <hyperlink ref="S60" r:id="rId174" tooltip="Treuenbrietzen" display="https://second.wiki/link?to=treuenbrietzen&amp;lang=en&amp;alt=https://es.wikipedia.org/wiki/Treuenbrietzen&amp;source=liste_der_grc3b6c39ften_deutschen_onshore-windparks" xr:uid="{A5639792-D85E-4581-9BAC-80A823058894}"/>
    <hyperlink ref="U60" r:id="rId175" display="https://geohack.toolforge.org/geohack.php?params=52.001388888889_N_12.830833333333_E_region:DE_type:landmark&amp;pagename=Liste_der_gr%C3%B6%C3%9Ften_deutschen_Onshore-Windparks&amp;language=de&amp;title=Windpark+Feldheim" xr:uid="{707A4EB6-237E-46F4-B612-6C4ADB232063}"/>
    <hyperlink ref="V60" r:id="rId176" tooltip="Energy source (company)" display="https://second.wiki/link?to=energiequelle_unternehmen&amp;lang=en&amp;alt=https://es.wikipedia.org/wiki/Energiequelle_(Unternehmen)&amp;source=liste_der_grc3b6c39ften_deutschen_onshore-windparks" xr:uid="{C3EF9806-B307-4595-9855-E44A6293BFE8}"/>
    <hyperlink ref="R72" r:id="rId177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06D65017-976B-4517-BCB7-651EDE7ABA67}"/>
    <hyperlink ref="R73" r:id="rId178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C0D6B871-C134-47F5-BF98-C2F590E03519}"/>
    <hyperlink ref="R74" r:id="rId179" location="E-82_/_2,0_MW&amp;source=liste_der_grc3b6c39ften_deutschen_onshore-windparks" tooltip="List of Enercon wind turbines" display="https://second.wiki/link?to=_20_mw&amp;lang=en&amp;alt=https://es.wikipedia.org/wiki/Liste_der_Windkraftanlagen_von_Enercon - E-82_/_2,0_MW&amp;source=liste_der_grc3b6c39ften_deutschen_onshore-windparks" xr:uid="{AA365F7F-1674-403E-BC10-8461C4634130}"/>
    <hyperlink ref="R75" r:id="rId180" location="E-82_E2&amp;source=liste_der_grc3b6c39ften_deutschen_onshore-windparks" tooltip="List of Enercon wind turbines" display="https://second.wiki/link?to=liste_der_windkraftanlagen_von_enercone-82_e2&amp;lang=en&amp;alt=https://es.wikipedia.org/wiki/Liste_der_Windkraftanlagen_von_Enercon - E-82_E2&amp;source=liste_der_grc3b6c39ften_deutschen_onshore-windparks" xr:uid="{68B384DE-22E0-43CF-9AA5-B559034B68B8}"/>
    <hyperlink ref="R76" r:id="rId181" tooltip="Vestas Wind Systems" display="https://second.wiki/link?to=vestas_wind_systems&amp;lang=en&amp;alt=https://es.wikipedia.org/wiki/Vestas_Wind_Systems&amp;source=liste_der_grc3b6c39ften_deutschen_onshore-windparks" xr:uid="{57832788-4F69-427D-B12B-F10533549411}"/>
    <hyperlink ref="S67" r:id="rId182" tooltip="Association municipality of Egelner Mulde" display="https://second.wiki/link?to=verbandsgemeinde_egelner_mulde&amp;lang=en&amp;alt=https://es.wikipedia.org/wiki/Verbandsgemeinde_Egelner_Mulde&amp;source=liste_der_grc3b6c39ften_deutschen_onshore-windparks" xr:uid="{402A6892-3673-45BF-99A4-3483DB9DA74E}"/>
    <hyperlink ref="S68" r:id="rId183" tooltip="Bördeland" display="https://second.wiki/link?to=bc3b6rdeland&amp;lang=en&amp;alt=https://es.wikipedia.org/wiki/B%C3%B6rdeland&amp;source=liste_der_grc3b6c39ften_deutschen_onshore-windparks" xr:uid="{A7C40EA8-8184-43EF-B859-B754BB719C99}"/>
    <hyperlink ref="U67" r:id="rId184" display="https://geohack.toolforge.org/geohack.php?params=51.960833333333_N_11.606388888889_E_region:DE_type:landmark&amp;pagename=Liste_der_gr%C3%B6%C3%9Ften_deutschen_Onshore-Windparks&amp;language=de&amp;title=Windpark+Biere-Borne" xr:uid="{1B68DC2B-227D-4C61-9040-561E5CF3C094}"/>
    <hyperlink ref="R77" r:id="rId185" location="E-70&amp;source=liste_der_grc3b6c39ften_deutschen_onshore-windparks" tooltip="List of Enercon wind turbines" display="https://second.wiki/link?to=liste_der_windkraftanlagen_von_enercone-70&amp;lang=en&amp;alt=https://es.wikipedia.org/wiki/Liste_der_Windkraftanlagen_von_Enercon - E-70&amp;source=liste_der_grc3b6c39ften_deutschen_onshore-windparks" xr:uid="{888CF843-89CC-4BB2-A73F-6178BAFC7E82}"/>
    <hyperlink ref="R78" r:id="rId186" location="E-82_E2&amp;source=liste_der_grc3b6c39ften_deutschen_onshore-windparks" tooltip="List of Enercon wind turbines" display="https://second.wiki/link?to=liste_der_windkraftanlagen_von_enercone-82_e2&amp;lang=en&amp;alt=https://es.wikipedia.org/wiki/Liste_der_Windkraftanlagen_von_Enercon - E-82_E2&amp;source=liste_der_grc3b6c39ften_deutschen_onshore-windparks" xr:uid="{5254AF6D-A182-4BF3-826B-44B0D1FE9BDE}"/>
    <hyperlink ref="S77" r:id="rId187" tooltip="Jueterbog" display="https://second.wiki/link?to=jc3bcterbog&amp;lang=en&amp;alt=https://es.wikipedia.org/wiki/J%C3%BCterbog&amp;source=liste_der_grc3b6c39ften_deutschen_onshore-windparks" xr:uid="{6A28E413-F3FF-4A13-9BF0-CD548373BB16}"/>
    <hyperlink ref="U77" r:id="rId188" display="https://geohack.toolforge.org/geohack.php?params=52.015555555556_N_13.193333333333_E_region:DE_type:landmark&amp;pagename=Liste_der_gr%C3%B6%C3%9Ften_deutschen_Onshore-Windparks&amp;language=de&amp;title=Windpark+Heidhof" xr:uid="{6B4A7EC3-97E4-4ED3-A957-924F9177339A}"/>
    <hyperlink ref="N79" r:id="rId189" location="Windpark_Klettwitz&amp;source=liste_der_grc3b6c39ften_deutschen_onshore-windparks" tooltip="Wind farms in Schipkau" display="https://second.wiki/link?to=windparks_in_schipkauwindpark_klettwitz&amp;lang=en&amp;alt=https://es.wikipedia.org/wiki/Windparks_in_Schipkau - Windpark_Klettwitz&amp;source=liste_der_grc3b6c39ften_deutschen_onshore-windparks" xr:uid="{79DDDC15-55DF-48FF-B6DF-B42FE7C1B427}"/>
    <hyperlink ref="R79" r:id="rId190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040CFF39-50D9-49A4-BE5E-F710F4A6D92D}"/>
    <hyperlink ref="R80" r:id="rId191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0070F91F-93DE-4499-A89C-631B45EC116E}"/>
    <hyperlink ref="S79" r:id="rId192" tooltip="Schipkau" display="https://second.wiki/link?to=schipkau&amp;lang=en&amp;alt=https://es.wikipedia.org/wiki/Schipkau&amp;source=liste_der_grc3b6c39ften_deutschen_onshore-windparks" xr:uid="{91478410-DBD1-4868-BC23-169A617EA69F}"/>
    <hyperlink ref="U79" r:id="rId193" display="https://geohack.toolforge.org/geohack.php?params=51.546388888889_N_13.868611111111_E_region:DE_type:landmark&amp;pagename=Liste_der_gr%C3%B6%C3%9Ften_deutschen_Onshore-Windparks&amp;language=de&amp;title=Windpark+Klettwitz" xr:uid="{95A04582-DBE0-40C3-A9B4-D1F19E737CF8}"/>
    <hyperlink ref="N82" r:id="rId194" tooltip="Druiberg wind farm" display="https://second.wiki/link?to=windpark_druiberg&amp;lang=en&amp;alt=https://es.wikipedia.org/wiki/Windpark_Druiberg&amp;source=liste_der_grc3b6c39ften_deutschen_onshore-windparks" xr:uid="{AB1F876C-8184-43AC-9AD0-40D8D0F9162F}"/>
    <hyperlink ref="R83" r:id="rId195" tooltip="Enercon" display="https://second.wiki/link?to=enercon&amp;lang=en&amp;alt=https://es.wikipedia.org/wiki/Enercon&amp;source=liste_der_grc3b6c39ften_deutschen_onshore-windparks" xr:uid="{5709347C-C6A3-4DEA-82F4-82D08CFF14A4}"/>
    <hyperlink ref="R84" r:id="rId196" location="E-70&amp;source=liste_der_grc3b6c39ften_deutschen_onshore-windparks" tooltip="List of Enercon wind turbines" display="https://second.wiki/link?to=liste_der_windkraftanlagen_von_enercone-70&amp;lang=en&amp;alt=https://es.wikipedia.org/wiki/Liste_der_Windkraftanlagen_von_Enercon - E-70&amp;source=liste_der_grc3b6c39ften_deutschen_onshore-windparks" xr:uid="{14AFCCB7-DC64-4FC8-97A1-B439C638451D}"/>
    <hyperlink ref="R85" r:id="rId197" location="E-112&amp;source=liste_der_grc3b6c39ften_deutschen_onshore-windparks" tooltip="List of Enercon wind turbines" display="https://second.wiki/link?to=liste_der_windkraftanlagen_von_enercone-112&amp;lang=en&amp;alt=https://es.wikipedia.org/wiki/Liste_der_Windkraftanlagen_von_Enercon - E-112&amp;source=liste_der_grc3b6c39ften_deutschen_onshore-windparks" xr:uid="{1F470D8E-0601-4BEA-835B-FCE03EFBFE73}"/>
    <hyperlink ref="R86" r:id="rId198" location="E-82&amp;source=liste_der_grc3b6c39ften_deutschen_onshore-windparks" tooltip="Enercon" display="https://second.wiki/link?to=enercone-82&amp;lang=en&amp;alt=https://es.wikipedia.org/wiki/Enercon - E-82&amp;source=liste_der_grc3b6c39ften_deutschen_onshore-windparks" xr:uid="{E4208DFD-5B81-4A8C-BE29-5577DDACBA3B}"/>
    <hyperlink ref="R87" r:id="rId199" tooltip="Enercon" display="https://second.wiki/link?to=enercon&amp;lang=en&amp;alt=https://es.wikipedia.org/wiki/Enercon&amp;source=liste_der_grc3b6c39ften_deutschen_onshore-windparks" xr:uid="{2564DC2E-1054-4D2A-9EEF-AB3B5146EE58}"/>
    <hyperlink ref="R88" r:id="rId200" tooltip="Enercon" display="https://second.wiki/link?to=enercon&amp;lang=en&amp;alt=https://es.wikipedia.org/wiki/Enercon&amp;source=liste_der_grc3b6c39ften_deutschen_onshore-windparks" xr:uid="{0EEBAFDE-41E6-4E96-85EA-6EE59896D240}"/>
    <hyperlink ref="R89" r:id="rId201" tooltip="Enercon" display="https://second.wiki/link?to=enercon&amp;lang=en&amp;alt=https://es.wikipedia.org/wiki/Enercon&amp;source=liste_der_grc3b6c39ften_deutschen_onshore-windparks" xr:uid="{C2D663D2-E54E-4002-AD72-8C17F6A410CE}"/>
    <hyperlink ref="R90" r:id="rId202" tooltip="Enercon" display="https://second.wiki/link?to=enercon&amp;lang=en&amp;alt=https://es.wikipedia.org/wiki/Enercon&amp;source=liste_der_grc3b6c39ften_deutschen_onshore-windparks" xr:uid="{4D7BE235-FFD7-443F-A013-6CE51D9C5308}"/>
    <hyperlink ref="S82" r:id="rId203" tooltip="Huy (municipality)" display="https://second.wiki/link?to=huy_gemeinde&amp;lang=en&amp;alt=https://es.wikipedia.org/wiki/Huy_(Gemeinde)&amp;source=liste_der_grc3b6c39ften_deutschen_onshore-windparks" xr:uid="{0820CE85-5F30-4A0B-9AA9-D46CE06C11AD}"/>
    <hyperlink ref="S83" r:id="rId204" tooltip="Osterwieck" display="https://second.wiki/link?to=osterwieck&amp;lang=en&amp;alt=https://es.wikipedia.org/wiki/Osterwieck&amp;source=liste_der_grc3b6c39ften_deutschen_onshore-windparks" xr:uid="{A7448318-F176-49DA-8C62-59E6BDDDB8C7}"/>
    <hyperlink ref="U82" r:id="rId205" display="https://geohack.toolforge.org/geohack.php?params=51.989722222222_N_10.833333333333_E_region:DE_type:landmark&amp;pagename=Liste_der_gr%C3%B6%C3%9Ften_deutschen_Onshore-Windparks&amp;language=de&amp;title=Windpark+Druiberg" xr:uid="{DE3297A3-FF7F-499A-8200-6F9E8D7A3DF4}"/>
    <hyperlink ref="R92" r:id="rId206" location="E-70&amp;source=liste_der_grc3b6c39ften_deutschen_onshore-windparks" tooltip="List of Enercon wind turbines" display="https://second.wiki/link?to=liste_der_windkraftanlagen_von_enercone-70&amp;lang=en&amp;alt=https://es.wikipedia.org/wiki/Liste_der_Windkraftanlagen_von_Enercon - E-70&amp;source=liste_der_grc3b6c39ften_deutschen_onshore-windparks" xr:uid="{1DD741A8-5717-44DE-BDA5-AC67416D45D5}"/>
    <hyperlink ref="R93" r:id="rId207" location="E-101&amp;source=liste_der_grc3b6c39ften_deutschen_onshore-windparks" tooltip="List of Enercon wind turbines" display="https://second.wiki/link?to=liste_der_windkraftanlagen_von_enercone-101&amp;lang=en&amp;alt=https://es.wikipedia.org/wiki/Liste_der_Windkraftanlagen_von_Enercon - E-101&amp;source=liste_der_grc3b6c39ften_deutschen_onshore-windparks" xr:uid="{ADCE9BC9-F373-49F7-A4B2-1B052BC4D078}"/>
    <hyperlink ref="S91" r:id="rId208" tooltip="Saterland" display="https://second.wiki/link?to=saterland&amp;lang=en&amp;alt=https://es.wikipedia.org/wiki/Saterland&amp;source=liste_der_grc3b6c39ften_deutschen_onshore-windparks" xr:uid="{DDC19071-5443-4F6E-A19C-8D77BBED1C7B}"/>
    <hyperlink ref="U91" r:id="rId209" display="https://geohack.toolforge.org/geohack.php?params=53.070833333333_N_7.7391666666667_E_region:DE_type:landmark&amp;pagename=Liste_der_gr%C3%B6%C3%9Ften_deutschen_Onshore-Windparks&amp;language=de&amp;title=Windpark+Saterland" xr:uid="{1A1FE005-0755-40C0-A22C-E88AB389A0FF}"/>
    <hyperlink ref="R95" r:id="rId210" location="1.5sle&amp;source=liste_der_grc3b6c39ften_deutschen_onshore-windparks" tooltip="GE Wind Energy" display="https://second.wiki/link?to=ge_wind_energy15sle&amp;lang=en&amp;alt=https://es.wikipedia.org/wiki/GE_Wind_Energy - 1.5sle&amp;source=liste_der_grc3b6c39ften_deutschen_onshore-windparks" xr:uid="{2650A1D8-6332-4407-8860-A97AE92CDE79}"/>
    <hyperlink ref="R96" r:id="rId211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2865B773-C13E-42D9-9ABB-DDA1F8F91761}"/>
    <hyperlink ref="S94" r:id="rId212" tooltip="High Börde" display="https://second.wiki/link?to=hohe_bc3b6rde&amp;lang=en&amp;alt=https://es.wikipedia.org/wiki/Hohe_B%C3%B6rde&amp;source=liste_der_grc3b6c39ften_deutschen_onshore-windparks" xr:uid="{EF1193C8-F7CC-4AE8-8CBD-DD216120DF4F}"/>
    <hyperlink ref="U94" r:id="rId213" display="https://geohack.toolforge.org/geohack.php?params=52.1925_N_11.368055555556_E_region:DE_type:landmark&amp;pagename=Liste_der_gr%C3%B6%C3%9Ften_deutschen_Onshore-Windparks&amp;language=de&amp;title=Windpark+Bornstedt-Nordgermersleben-Rottmersleben-Schackensleben" xr:uid="{8DD967AC-02A3-4648-9D01-0AF7A57C587E}"/>
    <hyperlink ref="V94" r:id="rId214" tooltip="Prokon (company)" display="https://second.wiki/link?to=prokon_unternehmen&amp;lang=en&amp;alt=https://es.wikipedia.org/wiki/Prokon_(Unternehmen)&amp;source=liste_der_grc3b6c39ften_deutschen_onshore-windparks" xr:uid="{A001806B-D5F7-4ECC-819F-CBF9AA57E831}"/>
    <hyperlink ref="R98" r:id="rId215" location="E-40&amp;source=liste_der_grc3b6c39ften_deutschen_onshore-windparks" tooltip="List of Enercon wind turbines" display="https://second.wiki/link?to=liste_der_windkraftanlagen_von_enercone-40&amp;lang=en&amp;alt=https://es.wikipedia.org/wiki/Liste_der_Windkraftanlagen_von_Enercon - E-40&amp;source=liste_der_grc3b6c39ften_deutschen_onshore-windparks" xr:uid="{5EBF6C32-F902-415F-96E7-82BCE5D4524A}"/>
    <hyperlink ref="R99" r:id="rId216" location="E-40&amp;source=liste_der_grc3b6c39ften_deutschen_onshore-windparks" tooltip="List of Enercon wind turbines" display="https://second.wiki/link?to=liste_der_windkraftanlagen_von_enercone-40&amp;lang=en&amp;alt=https://es.wikipedia.org/wiki/Liste_der_Windkraftanlagen_von_Enercon - E-40&amp;source=liste_der_grc3b6c39ften_deutschen_onshore-windparks" xr:uid="{31B77453-7031-4362-B2FB-CFB4A25372F5}"/>
    <hyperlink ref="R101" r:id="rId217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1D1608A1-618E-47E7-8688-FFD38B1DDD05}"/>
    <hyperlink ref="S98" r:id="rId218" tooltip="Buttstädt" display="https://second.wiki/link?to=buttstc3a4dt&amp;lang=en&amp;alt=https://es.wikipedia.org/wiki/Buttst%C3%A4dt&amp;source=liste_der_grc3b6c39ften_deutschen_onshore-windparks" xr:uid="{788BA4D2-6CD5-4BA7-81B0-7CAFE8A2B13A}"/>
    <hyperlink ref="S99" r:id="rId219" tooltip="Administrative community Kölleda" display="https://second.wiki/link?to=verwaltungsgemeinschaft_kc3b6lleda&amp;lang=en&amp;alt=https://es.wikipedia.org/wiki/Verwaltungsgemeinschaft_K%C3%B6lleda&amp;source=liste_der_grc3b6c39ften_deutschen_onshore-windparks" xr:uid="{E07AC99B-61FE-4DA5-87AE-D08BFC859B06}"/>
    <hyperlink ref="U98" r:id="rId220" display="https://geohack.toolforge.org/geohack.php?params=51.173055555556_N_11.350555555556_E_region:DE_type:landmark&amp;pagename=Liste_der_gr%C3%B6%C3%9Ften_deutschen_Onshore-Windparks&amp;language=de&amp;title=Windpark+-Rastenberg-Olbersleben" xr:uid="{071C72E7-7CCE-4507-8CE9-E60CC32432AB}"/>
    <hyperlink ref="R105" r:id="rId221" location="1.5sle&amp;source=liste_der_grc3b6c39ften_deutschen_onshore-windparks" tooltip="GE Wind Energy" display="https://second.wiki/link?to=ge_wind_energy15sle&amp;lang=en&amp;alt=https://es.wikipedia.org/wiki/GE_Wind_Energy - 1.5sle&amp;source=liste_der_grc3b6c39ften_deutschen_onshore-windparks" xr:uid="{B4010C84-477C-4625-AFEF-19D6880F4325}"/>
    <hyperlink ref="R106" r:id="rId222" location="1.5sle&amp;source=liste_der_grc3b6c39ften_deutschen_onshore-windparks" tooltip="GE Wind Energy" display="https://second.wiki/link?to=ge_wind_energy15sle&amp;lang=en&amp;alt=https://es.wikipedia.org/wiki/GE_Wind_Energy - 1.5sle&amp;source=liste_der_grc3b6c39ften_deutschen_onshore-windparks" xr:uid="{FBCB0F52-6DC2-45E9-BBE4-A642433C0A66}"/>
    <hyperlink ref="R107" r:id="rId223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257BCFAB-19FD-44CA-9F76-7BCA1984C899}"/>
    <hyperlink ref="R108" r:id="rId224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49F386E4-D311-4228-AADF-C08C32109E8B}"/>
    <hyperlink ref="R109" r:id="rId225" location="E-82&amp;source=liste_der_grc3b6c39ften_deutschen_onshore-windparks" tooltip="List of Enercon wind turbines" display="https://second.wiki/link?to=liste_der_windkraftanlagen_von_enercone-82&amp;lang=en&amp;alt=https://es.wikipedia.org/wiki/Liste_der_Windkraftanlagen_von_Enercon - E-82&amp;source=liste_der_grc3b6c39ften_deutschen_onshore-windparks" xr:uid="{F375F04D-1085-480D-86C0-53B7A4C70F0A}"/>
    <hyperlink ref="R110" r:id="rId226" location="3.XM-Baureihe&amp;source=liste_der_grc3b6c39ften_deutschen_onshore-windparks" tooltip="Senvion" display="https://second.wiki/link?to=senvion3xm-baureihe&amp;lang=en&amp;alt=https://es.wikipedia.org/wiki/Senvion - 3.XM-Baureihe&amp;source=liste_der_grc3b6c39ften_deutschen_onshore-windparks" xr:uid="{08ECE1B0-D276-4942-8FEF-A34879AC4165}"/>
    <hyperlink ref="S104" r:id="rId227" tooltip="Gerbstedt" display="https://second.wiki/link?to=gerbstedt&amp;lang=en&amp;alt=https://es.wikipedia.org/wiki/Gerbstedt&amp;source=liste_der_grc3b6c39ften_deutschen_onshore-windparks" xr:uid="{1D67AD91-FB59-47AC-B5E3-3B9167F6843E}"/>
    <hyperlink ref="S105" r:id="rId228" tooltip="Salzatal" display="https://second.wiki/link?to=salzatal&amp;lang=en&amp;alt=https://es.wikipedia.org/wiki/Salzatal&amp;source=liste_der_grc3b6c39ften_deutschen_onshore-windparks" xr:uid="{20B04494-8C72-4BBC-B4E5-0F667ABDF397}"/>
    <hyperlink ref="U104" r:id="rId229" display="https://geohack.toolforge.org/geohack.php?params=51.579722222222_N_11.708611111111_E_region:DE_type:landmark&amp;pagename=Liste_der_gr%C3%B6%C3%9Ften_deutschen_Onshore-Windparks&amp;language=de&amp;title=Windpark+Beesenstedt-Rottelsdorf" xr:uid="{D34DA2D8-0756-4E5F-AC41-B1A2621E8FAD}"/>
    <hyperlink ref="N112" r:id="rId230" location="cite_note-2" display="https://second.wiki/wiki/liste_der_grc3b6c39ften_deutschen_onshore-windparks - cite_note-2" xr:uid="{D7251CCD-40D6-4BA0-878F-877C03D4FCB2}"/>
    <hyperlink ref="R115" r:id="rId231" location="E-70&amp;source=liste_der_grc3b6c39ften_deutschen_onshore-windparks" tooltip="List of Enercon wind turbines" display="https://second.wiki/link?to=liste_der_windkraftanlagen_von_enercone-70&amp;lang=en&amp;alt=https://es.wikipedia.org/wiki/Liste_der_Windkraftanlagen_von_Enercon - E-70&amp;source=liste_der_grc3b6c39ften_deutschen_onshore-windparks" xr:uid="{B8A059B7-52F8-410C-A933-2F7E3EE51C6D}"/>
    <hyperlink ref="R116" r:id="rId232" location="%C3%9Cberblick_alte_Anlagen_Onshore&amp;source=liste_der_grc3b6c39ften_deutschen_onshore-windparks" tooltip="REpower Systems" display="https://second.wiki/link?to=repower_systemsc39cberblick_alte_anlagen_onshore&amp;lang=en&amp;alt=https://es.wikipedia.org/wiki/REpower_Systems - %C3%9Cberblick_alte_Anlagen_Onshore&amp;source=liste_der_grc3b6c39ften_deutschen_onshore-windparks" xr:uid="{6B3A3A02-B6C8-4B05-A919-11AB3275CB4C}"/>
    <hyperlink ref="R117" r:id="rId233" location="3.XM-Baureihe&amp;source=liste_der_grc3b6c39ften_deutschen_onshore-windparks" tooltip="Senvion" display="https://second.wiki/link?to=senvion3xm-baureihe&amp;lang=en&amp;alt=https://es.wikipedia.org/wiki/Senvion - 3.XM-Baureihe&amp;source=liste_der_grc3b6c39ften_deutschen_onshore-windparks" xr:uid="{AD481317-0547-44D8-9798-044B2A6F1D32}"/>
    <hyperlink ref="S112" r:id="rId234" tooltip="Aschersleben" display="https://second.wiki/link?to=aschersleben&amp;lang=en&amp;alt=https://es.wikipedia.org/wiki/Aschersleben&amp;source=liste_der_grc3b6c39ften_deutschen_onshore-windparks" xr:uid="{A093A03E-7D30-42C6-B9CF-1C9EB704349B}"/>
    <hyperlink ref="S113" r:id="rId235" tooltip="Association municipality Saale-Wipper" display="https://second.wiki/link?to=verbandsgemeinde_saale-wipper&amp;lang=en&amp;alt=https://es.wikipedia.org/wiki/Verbandsgemeinde_Saale-Wipper&amp;source=liste_der_grc3b6c39ften_deutschen_onshore-windparks" xr:uid="{48CAA2F2-D6E3-4D5D-BD1F-07756A98B23D}"/>
    <hyperlink ref="U112" r:id="rId236" display="https://geohack.toolforge.org/geohack.php?params=51.798611111111_N_11.491944444444_E_region:DE_type:landmark&amp;pagename=Liste_der_gr%C3%B6%C3%9Ften_deutschen_Onshore-Windparks&amp;language=de&amp;title=Windpark+Aschersleben-Giersleben" xr:uid="{E0F9789A-B94B-466D-A735-B63A116AF9DC}"/>
    <hyperlink ref="R118" r:id="rId237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189A5526-02F4-45B8-9C27-E5EA39397DE9}"/>
    <hyperlink ref="R119" r:id="rId238" location="Fr%C3%BCher_gefertigte_Anlagen&amp;source=liste_der_grc3b6c39ften_deutschen_onshore-windparks" tooltip="Nordex SE" display="https://second.wiki/link?to=nordex_sefrc3bcher_gefertigte_anlagen&amp;lang=en&amp;alt=https://es.wikipedia.org/wiki/Nordex_SE - Fr%C3%BCher_gefertigte_Anlagen&amp;source=liste_der_grc3b6c39ften_deutschen_onshore-windparks" xr:uid="{69F9F343-3A7E-4BD6-8EC6-04B6958C1093}"/>
    <hyperlink ref="R120" r:id="rId239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2B807D48-0CC2-48C0-BC7D-836FBBDA2E0D}"/>
    <hyperlink ref="S118" r:id="rId240" tooltip="Bad Schmiedeberg" display="https://second.wiki/link?to=bad_schmiedeberg&amp;lang=en&amp;alt=https://es.wikipedia.org/wiki/Bad_Schmiedeberg&amp;source=liste_der_grc3b6c39ften_deutschen_onshore-windparks" xr:uid="{720E16CF-B7A4-4D33-AA17-85D6BE4F67C8}"/>
    <hyperlink ref="S119" r:id="rId241" tooltip="Kemberg" display="https://second.wiki/link?to=kemberg&amp;lang=en&amp;alt=https://es.wikipedia.org/wiki/Kemberg&amp;source=liste_der_grc3b6c39ften_deutschen_onshore-windparks" xr:uid="{85B87019-04FC-48CB-A64C-FC2B35AFE277}"/>
    <hyperlink ref="U118" r:id="rId242" display="https://geohack.toolforge.org/geohack.php?params=51.774444444444_N_12.700833333333_E_region:DE_type:landmark&amp;pagename=Liste_der_gr%C3%B6%C3%9Ften_deutschen_Onshore-Windparks&amp;language=de&amp;title=Windpark+Dorna-Kemberg-Schnellin" xr:uid="{57001FEE-33EE-4248-8B68-D7FA51E6DBBE}"/>
    <hyperlink ref="R123" r:id="rId243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9DCF2A9E-AA2D-4C04-848B-48E79709C0B2}"/>
    <hyperlink ref="R124" r:id="rId244" location="E-82_/_2,0_MW&amp;source=liste_der_grc3b6c39ften_deutschen_onshore-windparks" tooltip="List of Enercon wind turbines" display="https://second.wiki/link?to=_20_mw&amp;lang=en&amp;alt=https://es.wikipedia.org/wiki/Liste_der_Windkraftanlagen_von_Enercon - E-82_/_2,0_MW&amp;source=liste_der_grc3b6c39ften_deutschen_onshore-windparks" xr:uid="{EB15A021-6359-4E7B-9AE4-E0F4D3AD4AEE}"/>
    <hyperlink ref="S123" r:id="rId245" tooltip="Großefehn" display="https://second.wiki/link?to=groc39fefehn&amp;lang=en&amp;alt=https://es.wikipedia.org/wiki/Gro%C3%9Fefehn&amp;source=liste_der_grc3b6c39ften_deutschen_onshore-windparks" xr:uid="{B0B5D587-C953-41CE-B60F-35878E96E38A}"/>
    <hyperlink ref="S124" r:id="rId246" tooltip="Wiesmoor" display="https://second.wiki/link?to=wiesmoor&amp;lang=en&amp;alt=https://es.wikipedia.org/wiki/Wiesmoor&amp;source=liste_der_grc3b6c39ften_deutschen_onshore-windparks" xr:uid="{8355C5FD-2866-4F78-BF8E-110A6BD101BE}"/>
    <hyperlink ref="U123" r:id="rId247" display="https://geohack.toolforge.org/geohack.php?params=53.363055555556_N_7.705_E_region:DE_type:landmark&amp;pagename=Liste_der_gr%C3%B6%C3%9Ften_deutschen_Onshore-Windparks&amp;language=de&amp;title=Windpark+Wiesmoor" xr:uid="{A65E0531-F584-4ACC-B17C-D1D6EF4F174D}"/>
    <hyperlink ref="V123" r:id="rId248" tooltip="Energy source (company)" display="https://second.wiki/link?to=energiequelle_unternehmen&amp;lang=en&amp;alt=https://es.wikipedia.org/wiki/Energiequelle_(Unternehmen)&amp;source=liste_der_grc3b6c39ften_deutschen_onshore-windparks" xr:uid="{500ECF93-AE01-4E7E-B14E-9FD15B53CDA4}"/>
    <hyperlink ref="R126" r:id="rId249" location="E-70&amp;source=liste_der_grc3b6c39ften_deutschen_onshore-windparks" tooltip="List of Enercon wind turbines" display="https://second.wiki/link?to=liste_der_windkraftanlagen_von_enercone-70&amp;lang=en&amp;alt=https://es.wikipedia.org/wiki/Liste_der_Windkraftanlagen_von_Enercon - E-70&amp;source=liste_der_grc3b6c39ften_deutschen_onshore-windparks" xr:uid="{DC364A2E-6887-430D-87CD-88D7A6757910}"/>
    <hyperlink ref="S126" r:id="rId250" tooltip="Oschersleben (Bode)" display="https://second.wiki/link?to=oschersleben_bode&amp;lang=en&amp;alt=https://es.wikipedia.org/wiki/Oschersleben_(Bode)&amp;source=liste_der_grc3b6c39ften_deutschen_onshore-windparks" xr:uid="{94853A32-4B0D-499E-A9F2-0DD1B51D238D}"/>
    <hyperlink ref="U126" r:id="rId251" display="https://geohack.toolforge.org/geohack.php?params=52.027777777778_N_11.367777777778_E_region:DE_type:landmark&amp;pagename=Liste_der_gr%C3%B6%C3%9Ften_deutschen_Onshore-Windparks&amp;language=de&amp;title=Windfeld+Sonnenberg" xr:uid="{D79F04C9-4BC5-443C-8A71-031E993440CA}"/>
    <hyperlink ref="V126" r:id="rId252" tooltip="Yield" display="https://second.wiki/link?to=enertrag&amp;lang=en&amp;alt=https://es.wikipedia.org/wiki/Enertrag&amp;source=liste_der_grc3b6c39ften_deutschen_onshore-windparks" xr:uid="{477FC07A-C7A3-4264-9A1D-E762C47745F4}"/>
    <hyperlink ref="N128" r:id="rId253" tooltip="Ellern wind farm" display="https://second.wiki/link?to=windpark_ellern&amp;lang=en&amp;alt=https://es.wikipedia.org/wiki/Windpark_Ellern&amp;source=liste_der_grc3b6c39ften_deutschen_onshore-windparks" xr:uid="{79050120-1AB9-4BF8-86A4-74EA58751CB7}"/>
    <hyperlink ref="R128" r:id="rId254" location="E-126_/_7,6_MW_(erste_Versionen_6,0)&amp;source=liste_der_grc3b6c39ften_deutschen_onshore-windparks" tooltip="List of Enercon wind turbines" display="https://second.wiki/link?to=_76_mw_erste_versionen_60&amp;lang=en&amp;alt=https://es.wikipedia.org/wiki/Liste_der_Windkraftanlagen_von_Enercon - E-126_/_7,6_MW_(erste_Versionen_6,0)&amp;source=liste_der_grc3b6c39ften_deutschen_onshore-windparks" xr:uid="{79CF4A22-0C05-453F-B87F-7E9FF13AEE4D}"/>
    <hyperlink ref="R129" r:id="rId255" location="E-101&amp;source=liste_der_grc3b6c39ften_deutschen_onshore-windparks" tooltip="List of Enercon wind turbines" display="https://second.wiki/link?to=liste_der_windkraftanlagen_von_enercone-101&amp;lang=en&amp;alt=https://es.wikipedia.org/wiki/Liste_der_Windkraftanlagen_von_Enercon - E-101&amp;source=liste_der_grc3b6c39ften_deutschen_onshore-windparks" xr:uid="{26F74AD2-FD9A-450D-A1FF-B50BA05DDBDD}"/>
    <hyperlink ref="S128" r:id="rId256" tooltip="Verbandsgemeinde Rheinböllen" display="https://second.wiki/link?to=verbandsgemeinde_rheinbc3b6llen&amp;lang=en&amp;alt=https://es.wikipedia.org/wiki/Verbandsgemeinde_Rheinb%C3%B6llen&amp;source=liste_der_grc3b6c39ften_deutschen_onshore-windparks" xr:uid="{5532CFF0-D26F-465C-820E-9D28375274A6}"/>
    <hyperlink ref="U128" r:id="rId257" display="https://geohack.toolforge.org/geohack.php?params=49.964722222222_N_7.6525_E_region:DE_type:landmark&amp;pagename=Liste_der_gr%C3%B6%C3%9Ften_deutschen_Onshore-Windparks&amp;language=de&amp;title=Hunsr%C3%BCck-Windpark+Ellern" xr:uid="{1B3DCA2F-1A08-40F4-8FFD-392E7D4B10DA}"/>
    <hyperlink ref="R130" r:id="rId258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EB6E271B-0803-4941-91E3-20587E72AC4D}"/>
    <hyperlink ref="R131" r:id="rId259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DA3FFBA2-787A-4D39-A7A0-E0DFBB896ABE}"/>
    <hyperlink ref="R132" r:id="rId260" location="E-82_E2&amp;source=liste_der_grc3b6c39ften_deutschen_onshore-windparks" tooltip="List of Enercon wind turbines" display="https://second.wiki/link?to=liste_der_windkraftanlagen_von_enercone-82_e2&amp;lang=en&amp;alt=https://es.wikipedia.org/wiki/Liste_der_Windkraftanlagen_von_Enercon - E-82_E2&amp;source=liste_der_grc3b6c39ften_deutschen_onshore-windparks" xr:uid="{6B7A5105-5E47-4883-95F8-D53B7DA84985}"/>
    <hyperlink ref="R133" r:id="rId261" location="E-101&amp;source=liste_der_grc3b6c39ften_deutschen_onshore-windparks" tooltip="List of Enercon wind turbines" display="https://second.wiki/link?to=liste_der_windkraftanlagen_von_enercone-101&amp;lang=en&amp;alt=https://es.wikipedia.org/wiki/Liste_der_Windkraftanlagen_von_Enercon - E-101&amp;source=liste_der_grc3b6c39ften_deutschen_onshore-windparks" xr:uid="{65B796D4-BC40-4246-AEDC-330025BD6251}"/>
    <hyperlink ref="S130" r:id="rId262" tooltip="Haren (Ems)" display="https://second.wiki/link?to=haren_ems&amp;lang=en&amp;alt=https://es.wikipedia.org/wiki/Haren_(Ems)&amp;source=liste_der_grc3b6c39ften_deutschen_onshore-windparks" xr:uid="{1BA72451-8738-4710-A384-3BBFB5F6F494}"/>
    <hyperlink ref="U130" r:id="rId263" display="https://geohack.toolforge.org/geohack.php?params=52.8675_N_7.1388888888889_E_region:DE_type:landmark&amp;pagename=Liste_der_gr%C3%B6%C3%9Ften_deutschen_Onshore-Windparks&amp;language=de&amp;title=Windpark+Haren" xr:uid="{B7420800-3639-44A0-8DF6-C56B07386064}"/>
    <hyperlink ref="N134" r:id="rId264" tooltip="Wybelsumer Polder wind farm" display="https://second.wiki/link?to=windpark_wybelsumer_polder&amp;lang=en&amp;alt=https://es.wikipedia.org/wiki/Windpark_Wybelsumer_Polder&amp;source=liste_der_grc3b6c39ften_deutschen_onshore-windparks" xr:uid="{2A8741C6-80E3-442D-AB57-D16B1CD47615}"/>
    <hyperlink ref="R134" r:id="rId265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04C1BD00-914B-4362-A20C-EB84A8F7F0AE}"/>
    <hyperlink ref="R136" r:id="rId266" location="E-40&amp;source=liste_der_grc3b6c39ften_deutschen_onshore-windparks" tooltip="List of Enercon wind turbines" display="https://second.wiki/link?to=liste_der_windkraftanlagen_von_enercone-40&amp;lang=en&amp;alt=https://es.wikipedia.org/wiki/Liste_der_Windkraftanlagen_von_Enercon - E-40&amp;source=liste_der_grc3b6c39ften_deutschen_onshore-windparks" xr:uid="{F8D4FECC-5958-4081-BFB8-6901EDF76638}"/>
    <hyperlink ref="R137" r:id="rId267" location="E-112&amp;source=liste_der_grc3b6c39ften_deutschen_onshore-windparks" tooltip="List of Enercon wind turbines" display="https://second.wiki/link?to=liste_der_windkraftanlagen_von_enercone-112&amp;lang=en&amp;alt=https://es.wikipedia.org/wiki/Liste_der_Windkraftanlagen_von_Enercon - E-112&amp;source=liste_der_grc3b6c39ften_deutschen_onshore-windparks" xr:uid="{6FBA622C-1DF9-413A-BDB1-25FE956D0E7C}"/>
    <hyperlink ref="R138" r:id="rId268" location="E-82_/_2,0_MW&amp;source=liste_der_grc3b6c39ften_deutschen_onshore-windparks" tooltip="List of Enercon wind turbines" display="https://second.wiki/link?to=_20_mw&amp;lang=en&amp;alt=https://es.wikipedia.org/wiki/Liste_der_Windkraftanlagen_von_Enercon - E-82_/_2,0_MW&amp;source=liste_der_grc3b6c39ften_deutschen_onshore-windparks" xr:uid="{5BB52F6F-D6A4-47C7-A48D-22D79538F84B}"/>
    <hyperlink ref="R139" r:id="rId269" location="E-126_/_6_(7,5)_MW&amp;source=liste_der_grc3b6c39ften_deutschen_onshore-windparks" tooltip="List of Enercon wind turbines" display="https://second.wiki/link?to=_6_75_mw&amp;lang=en&amp;alt=https://es.wikipedia.org/wiki/Liste_der_Windkraftanlagen_von_Enercon - E-126_/_6_(7,5)_MW&amp;source=liste_der_grc3b6c39ften_deutschen_onshore-windparks" xr:uid="{B9CED2E1-FA1C-41F8-AF88-5383805DF06B}"/>
    <hyperlink ref="S134" r:id="rId270" tooltip="Emden" display="https://second.wiki/link?to=emden&amp;lang=en&amp;alt=https://es.wikipedia.org/wiki/Emden&amp;source=liste_der_grc3b6c39ften_deutschen_onshore-windparks" xr:uid="{D61FB8B9-E0E5-4F02-AE07-434B06265BE5}"/>
    <hyperlink ref="U134" r:id="rId271" display="https://geohack.toolforge.org/geohack.php?params=53.3375_N_7.0958333333333_E_region:DE_type:landmark&amp;pagename=Liste_der_gr%C3%B6%C3%9Ften_deutschen_Onshore-Windparks&amp;language=de&amp;title=Windpark+Wybelsumer+Polder" xr:uid="{DBCA857D-7536-490B-AB8B-C4D9DD6580DC}"/>
    <hyperlink ref="N140" r:id="rId272" tooltip="Egeln-Nord wind farm" display="https://second.wiki/link?to=windpark_egeln-nord&amp;lang=en&amp;alt=https://es.wikipedia.org/wiki/Windpark_Egeln-Nord&amp;source=liste_der_grc3b6c39ften_deutschen_onshore-windparks" xr:uid="{2EA4293A-9AD9-4C5E-A4BF-30A92A8A2860}"/>
    <hyperlink ref="R140" r:id="rId273" location="E-112&amp;source=liste_der_grc3b6c39ften_deutschen_onshore-windparks" tooltip="List of Enercon wind turbines" display="https://second.wiki/link?to=liste_der_windkraftanlagen_von_enercone-112&amp;lang=en&amp;alt=https://es.wikipedia.org/wiki/Liste_der_Windkraftanlagen_von_Enercon - E-112&amp;source=liste_der_grc3b6c39ften_deutschen_onshore-windparks" xr:uid="{1826DBB6-36CB-4498-9C89-D58233DB748B}"/>
    <hyperlink ref="R141" r:id="rId274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792D8EE6-68BE-4CE4-A604-7B73E2CAA929}"/>
    <hyperlink ref="R142" r:id="rId275" location="Fr%C3%BCher_gefertigte_Anlagen&amp;source=liste_der_grc3b6c39ften_deutschen_onshore-windparks" tooltip="Nordex SE" display="https://second.wiki/link?to=nordex_sefrc3bcher_gefertigte_anlagen&amp;lang=en&amp;alt=https://es.wikipedia.org/wiki/Nordex_SE - Fr%C3%BCher_gefertigte_Anlagen&amp;source=liste_der_grc3b6c39ften_deutschen_onshore-windparks" xr:uid="{1067ECB2-92B9-4323-8979-6120123F2C6F}"/>
    <hyperlink ref="R143" r:id="rId276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6E8A613B-AD78-4353-BA4C-69562CD6A743}"/>
    <hyperlink ref="R144" r:id="rId277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6E076902-D8A2-4C00-91F5-D88600C62477}"/>
    <hyperlink ref="R145" r:id="rId278" location="Produktpalette&amp;source=liste_der_grc3b6c39ften_deutschen_onshore-windparks" tooltip="Fuhrländer" display="https://second.wiki/link?to=fuhrlc3a4nderproduktpalette&amp;lang=en&amp;alt=https://es.wikipedia.org/wiki/Fuhrl%C3%A4nder - Produktpalette&amp;source=liste_der_grc3b6c39ften_deutschen_onshore-windparks" xr:uid="{2AA85D4B-EE56-43EC-9F33-6E41E62CF772}"/>
    <hyperlink ref="S140" r:id="rId279" tooltip="Association municipality of Egelner Mulde" display="https://second.wiki/link?to=verbandsgemeinde_egelner_mulde&amp;lang=en&amp;alt=https://es.wikipedia.org/wiki/Verbandsgemeinde_Egelner_Mulde&amp;source=liste_der_grc3b6c39ften_deutschen_onshore-windparks" xr:uid="{89A36534-3043-46C6-8C14-C278355B5A44}"/>
    <hyperlink ref="U140" r:id="rId280" display="https://geohack.toolforge.org/geohack.php?params=51.975833333333_N_11.451944444444_E_region:DE_type:landmark&amp;pagename=Liste_der_gr%C3%B6%C3%9Ften_deutschen_Onshore-Windparks&amp;language=de&amp;title=Windpark+Egeln-Nord" xr:uid="{A95071B8-36D0-4767-8CA2-FBAF1A0F1AC9}"/>
    <hyperlink ref="N146" r:id="rId281" location="Orte_und_Landschaftsteile&amp;source=liste_der_grc3b6c39ften_deutschen_onshore-windparks" tooltip="Nauener Platte" display="https://second.wiki/link?to=nauener_platteorte_und_landschaftsteile&amp;lang=en&amp;alt=https://es.wikipedia.org/wiki/Nauener_Platte - Orte_und_Landschaftsteile&amp;source=liste_der_grc3b6c39ften_deutschen_onshore-windparks" xr:uid="{7F4DCCA0-89CD-4B5D-B4CE-A1C6FE801526}"/>
    <hyperlink ref="R147" r:id="rId282" location="Fr%C3%BCher_gefertigte_Anlagen&amp;source=liste_der_grc3b6c39ften_deutschen_onshore-windparks" tooltip="Nordex SE" display="https://second.wiki/link?to=nordex_sefrc3bcher_gefertigte_anlagen&amp;lang=en&amp;alt=https://es.wikipedia.org/wiki/Nordex_SE - Fr%C3%BCher_gefertigte_Anlagen&amp;source=liste_der_grc3b6c39ften_deutschen_onshore-windparks" xr:uid="{33D17555-2851-43F3-86BD-F8F91648DA56}"/>
    <hyperlink ref="R148" r:id="rId283" location="E-70&amp;source=liste_der_grc3b6c39ften_deutschen_onshore-windparks" tooltip="List of Enercon wind turbines" display="https://second.wiki/link?to=liste_der_windkraftanlagen_von_enercone-70&amp;lang=en&amp;alt=https://es.wikipedia.org/wiki/Liste_der_Windkraftanlagen_von_Enercon - E-70&amp;source=liste_der_grc3b6c39ften_deutschen_onshore-windparks" xr:uid="{D63ACBCC-8983-4A4A-8B70-31CC4D3F6D3C}"/>
    <hyperlink ref="R149" r:id="rId284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22573935-E83C-471C-BB1A-EC0D1631CA08}"/>
    <hyperlink ref="S146" r:id="rId285" tooltip="Ketzin" display="https://second.wiki/link?to=ketzin&amp;lang=en&amp;alt=https://es.wikipedia.org/wiki/Ketzin&amp;source=liste_der_grc3b6c39ften_deutschen_onshore-windparks" xr:uid="{F3090561-117F-4D49-9C33-879712A0A378}"/>
    <hyperlink ref="U146" r:id="rId286" display="https://geohack.toolforge.org/geohack.php?params=52.539722222222_N_12.871666666667_E_region:DE_type:landmark&amp;pagename=Liste_der_gr%C3%B6%C3%9Ften_deutschen_Onshore-Windparks&amp;language=de&amp;title=Windpark+Ketzin" xr:uid="{72DE5AA4-B93E-4DEE-9CF1-9E4C2873C920}"/>
    <hyperlink ref="R150" r:id="rId287" location="3.XM-Baureihe&amp;source=liste_der_grc3b6c39ften_deutschen_onshore-windparks" tooltip="Senvion" display="https://second.wiki/link?to=senvion3xm-baureihe&amp;lang=en&amp;alt=https://es.wikipedia.org/wiki/Senvion - 3.XM-Baureihe&amp;source=liste_der_grc3b6c39ften_deutschen_onshore-windparks" xr:uid="{A4322E9E-2012-4F79-9D0F-E788D7F38E9C}"/>
    <hyperlink ref="S150" r:id="rId288" tooltip="Bedburg" display="https://second.wiki/link?to=bedburg&amp;lang=en&amp;alt=https://es.wikipedia.org/wiki/Bedburg&amp;source=liste_der_grc3b6c39ften_deutschen_onshore-windparks" xr:uid="{0E7FE6EE-08DE-462C-ADF9-7AAB4B2A2F7D}"/>
    <hyperlink ref="U150" r:id="rId289" display="https://geohack.toolforge.org/geohack.php?params=51.041111111111_N_6.53_E_region:DE_type:landmark&amp;pagename=Liste_der_gr%C3%B6%C3%9Ften_deutschen_Onshore-Windparks&amp;language=de&amp;title=Windpark+K%C3%B6nigshovener+H%C3%B6he" xr:uid="{FAAFD118-E43D-4EC2-8098-FBD50E50EEFB}"/>
    <hyperlink ref="V150" r:id="rId290" tooltip="RWE Innogy" display="https://second.wiki/link?to=rwe_innogy&amp;lang=en&amp;alt=https://es.wikipedia.org/wiki/RWE_Innogy&amp;source=liste_der_grc3b6c39ften_deutschen_onshore-windparks" xr:uid="{DF7A3415-7E14-4DFE-BD98-D1CFDE125073}"/>
    <hyperlink ref="R151" r:id="rId291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FC99F1BE-68B1-4D69-AE5F-A339C0DE254E}"/>
    <hyperlink ref="R152" r:id="rId292" location="1.5sle&amp;source=liste_der_grc3b6c39ften_deutschen_onshore-windparks" tooltip="GE Wind Energy" display="https://second.wiki/link?to=ge_wind_energy15sle&amp;lang=en&amp;alt=https://es.wikipedia.org/wiki/GE_Wind_Energy - 1.5sle&amp;source=liste_der_grc3b6c39ften_deutschen_onshore-windparks" xr:uid="{30D8ED12-1080-41F7-AA93-7270399D81FE}"/>
    <hyperlink ref="R153" r:id="rId293" location="Fr%C3%BCher_gefertigte_Anlagen&amp;source=liste_der_grc3b6c39ften_deutschen_onshore-windparks" tooltip="Nordex SE" display="https://second.wiki/link?to=nordex_sefrc3bcher_gefertigte_anlagen&amp;lang=en&amp;alt=https://es.wikipedia.org/wiki/Nordex_SE - Fr%C3%BCher_gefertigte_Anlagen&amp;source=liste_der_grc3b6c39ften_deutschen_onshore-windparks" xr:uid="{29451730-BDB4-4D4B-80E2-117D9B3DC4CC}"/>
    <hyperlink ref="R154" r:id="rId294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55F126B7-FC0B-45E3-856F-9A9059D5E62A}"/>
    <hyperlink ref="S151" r:id="rId295" tooltip="Gramzow" display="https://second.wiki/link?to=gramzow&amp;lang=en&amp;alt=https://es.wikipedia.org/wiki/Gramzow&amp;source=liste_der_grc3b6c39ften_deutschen_onshore-windparks" xr:uid="{48FE039A-D5F8-47FD-B727-06DB1B93C0CE}"/>
    <hyperlink ref="S152" r:id="rId296" tooltip="Randow Valley" display="https://second.wiki/link?to=randowtal&amp;lang=en&amp;alt=https://es.wikipedia.org/wiki/Randowtal&amp;source=liste_der_grc3b6c39ften_deutschen_onshore-windparks" xr:uid="{E172B80C-4246-47A8-88F2-91F865AF6636}"/>
    <hyperlink ref="S153" r:id="rId297" tooltip="Uckerfelde" display="https://second.wiki/link?to=uckerfelde&amp;lang=en&amp;alt=https://es.wikipedia.org/wiki/Uckerfelde&amp;source=liste_der_grc3b6c39ften_deutschen_onshore-windparks" xr:uid="{CB0A32C9-DD9A-4EE5-9A7A-1D558E259C16}"/>
    <hyperlink ref="U151" r:id="rId298" display="https://geohack.toolforge.org/geohack.php?params=51.474166666667_N_13.249722222222_E_region:DE_type:landmark&amp;pagename=Liste_der_gr%C3%B6%C3%9Ften_deutschen_Onshore-Windparks&amp;language=de&amp;title=Windfeld+Randowh%C3%B6he" xr:uid="{973F72C5-695B-4611-A48A-2F3F6B35C90B}"/>
    <hyperlink ref="V151" r:id="rId299" tooltip="Yield" display="https://second.wiki/link?to=enertrag&amp;lang=en&amp;alt=https://es.wikipedia.org/wiki/Enertrag&amp;source=liste_der_grc3b6c39ften_deutschen_onshore-windparks" xr:uid="{D3595F72-C8BE-40A8-8D5D-9DC980DDC75B}"/>
    <hyperlink ref="R155" r:id="rId300" location="Fr%C3%BCher_gefertigte_Anlagen&amp;source=liste_der_grc3b6c39ften_deutschen_onshore-windparks" tooltip="Nordex SE" display="https://second.wiki/link?to=nordex_sefrc3bcher_gefertigte_anlagen&amp;lang=en&amp;alt=https://es.wikipedia.org/wiki/Nordex_SE - Fr%C3%BCher_gefertigte_Anlagen&amp;source=liste_der_grc3b6c39ften_deutschen_onshore-windparks" xr:uid="{E39A0AC3-B918-4572-87E8-F093377038B0}"/>
    <hyperlink ref="R156" r:id="rId301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8A74BBB9-86A3-4761-B365-860A8DFF9C79}"/>
    <hyperlink ref="S155" r:id="rId302" tooltip="Verbandsgemeinde Flechtingen" display="https://second.wiki/link?to=verbandsgemeinde_flechtingen&amp;lang=en&amp;alt=https://es.wikipedia.org/wiki/Verbandsgemeinde_Flechtingen&amp;source=liste_der_grc3b6c39ften_deutschen_onshore-windparks" xr:uid="{A1E2CB86-F9BC-46F2-BA4B-DADF8E03211F}"/>
    <hyperlink ref="U155" r:id="rId303" display="https://geohack.toolforge.org/geohack.php?params=52.176388888889_N_11.3_E_region:DE_type:landmark&amp;pagename=Liste_der_gr%C3%B6%C3%9Ften_deutschen_Onshore-Windparks&amp;language=de&amp;title=Windpark+Hakenstedt" xr:uid="{92DEFC2C-F90C-487E-A46C-0CBE9F141F6E}"/>
    <hyperlink ref="V155" r:id="rId304" tooltip="Prokon (company)" display="https://second.wiki/link?to=prokon_unternehmen&amp;lang=en&amp;alt=https://es.wikipedia.org/wiki/Prokon_(Unternehmen)&amp;source=liste_der_grc3b6c39ften_deutschen_onshore-windparks" xr:uid="{4B88AD94-4CFD-4335-B0D9-591D7E37F017}"/>
    <hyperlink ref="N160" r:id="rId305" location="Windpark&amp;source=liste_der_grc3b6c39ften_deutschen_onshore-windparks" tooltip="Radlinghausen" display="https://second.wiki/link?to=radlinghausenwindpark&amp;lang=en&amp;alt=https://es.wikipedia.org/wiki/Radlinghausen - Windpark&amp;source=liste_der_grc3b6c39ften_deutschen_onshore-windparks" xr:uid="{71DC5811-021C-4C98-B1CF-872908FEB933}"/>
    <hyperlink ref="R161" r:id="rId306" location="Fr%C3%BCher_gefertigte_Anlagen&amp;source=liste_der_grc3b6c39ften_deutschen_onshore-windparks" tooltip="Nordex SE" display="https://second.wiki/link?to=nordex_sefrc3bcher_gefertigte_anlagen&amp;lang=en&amp;alt=https://es.wikipedia.org/wiki/Nordex_SE - Fr%C3%BCher_gefertigte_Anlagen&amp;source=liste_der_grc3b6c39ften_deutschen_onshore-windparks" xr:uid="{3A663EF9-29EC-42C8-BDB4-AC80BB587F7E}"/>
    <hyperlink ref="R163" r:id="rId307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21860EA1-1AB2-407E-80C1-00A4697C5DEF}"/>
    <hyperlink ref="R164" r:id="rId308" location="Produktpalette&amp;source=liste_der_grc3b6c39ften_deutschen_onshore-windparks" tooltip="Fuhrländer" display="https://second.wiki/link?to=fuhrlc3a4nderproduktpalette&amp;lang=en&amp;alt=https://es.wikipedia.org/wiki/Fuhrl%C3%A4nder - Produktpalette&amp;source=liste_der_grc3b6c39ften_deutschen_onshore-windparks" xr:uid="{66D904CA-BBC8-4538-ABF4-36FA104DBDE1}"/>
    <hyperlink ref="R165" r:id="rId309" location="E-48&amp;source=liste_der_grc3b6c39ften_deutschen_onshore-windparks" tooltip="List of Enercon wind turbines" display="https://second.wiki/link?to=liste_der_windkraftanlagen_von_enercone-48&amp;lang=en&amp;alt=https://es.wikipedia.org/wiki/Liste_der_Windkraftanlagen_von_Enercon - E-48&amp;source=liste_der_grc3b6c39ften_deutschen_onshore-windparks" xr:uid="{D347CD46-DF73-4027-8DC7-DAC0B477D43F}"/>
    <hyperlink ref="R166" r:id="rId310" location="E-82_/_2,0_MW&amp;source=liste_der_grc3b6c39ften_deutschen_onshore-windparks" tooltip="List of Enercon wind turbines" display="https://second.wiki/link?to=_20_mw&amp;lang=en&amp;alt=https://es.wikipedia.org/wiki/Liste_der_Windkraftanlagen_von_Enercon - E-82_/_2,0_MW&amp;source=liste_der_grc3b6c39ften_deutschen_onshore-windparks" xr:uid="{7F154657-7880-44B0-9EDE-7492E588F33E}"/>
    <hyperlink ref="S160" r:id="rId311" tooltip="Bad Wünnenberg" display="https://second.wiki/link?to=bad_wc3bcnnenberg&amp;lang=en&amp;alt=https://es.wikipedia.org/wiki/Bad_W%C3%BCnnenberg&amp;source=liste_der_grc3b6c39ften_deutschen_onshore-windparks" xr:uid="{7FB4B7D9-687D-46AE-B0FA-051120BF9500}"/>
    <hyperlink ref="S161" r:id="rId312" tooltip="Brilon" display="https://second.wiki/link?to=brilon&amp;lang=en&amp;alt=https://es.wikipedia.org/wiki/Brilon&amp;source=liste_der_grc3b6c39ften_deutschen_onshore-windparks" xr:uid="{7E9A66B8-00DA-492E-A688-5C836FDA677B}"/>
    <hyperlink ref="U160" r:id="rId313" display="https://geohack.toolforge.org/geohack.php?params=51.445277777778_N_8.6969444444444_E_region:DE_type:landmark&amp;pagename=Liste_der_gr%C3%B6%C3%9Ften_deutschen_Onshore-Windparks&amp;language=de&amp;title=Windpark+Madfeld-Bleiw%C3%A4sche" xr:uid="{7B9D169E-B644-45F4-ABFA-57D853B0C9F0}"/>
    <hyperlink ref="R167" r:id="rId314" location="1.5sle&amp;source=liste_der_grc3b6c39ften_deutschen_onshore-windparks" tooltip="GE Wind Energy" display="https://second.wiki/link?to=ge_wind_energy15sle&amp;lang=en&amp;alt=https://es.wikipedia.org/wiki/GE_Wind_Energy - 1.5sle&amp;source=liste_der_grc3b6c39ften_deutschen_onshore-windparks" xr:uid="{72BE29A1-8396-4197-B35B-284A2D76D887}"/>
    <hyperlink ref="R169" r:id="rId315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3BE256C2-7FE3-469E-8B15-656EE47A8A03}"/>
    <hyperlink ref="R170" r:id="rId316" location="E-70&amp;source=liste_der_grc3b6c39ften_deutschen_onshore-windparks" tooltip="List of Enercon wind turbines" display="https://second.wiki/link?to=liste_der_windkraftanlagen_von_enercone-70&amp;lang=en&amp;alt=https://es.wikipedia.org/wiki/Liste_der_Windkraftanlagen_von_Enercon - E-70&amp;source=liste_der_grc3b6c39ften_deutschen_onshore-windparks" xr:uid="{07601D3E-81E1-46F5-ABCF-5A3A41A957A0}"/>
    <hyperlink ref="R171" r:id="rId317" location="E-82&amp;source=liste_der_grc3b6c39ften_deutschen_onshore-windparks" tooltip="List of wind turbine types from Enercon" display="https://second.wiki/link?to=liste_der_windkraftanlagentypen_von_enercone-82&amp;lang=en&amp;alt=https://es.wikipedia.org/wiki/Liste_der_Windkraftanlagentypen_von_Enercon - E-82&amp;source=liste_der_grc3b6c39ften_deutschen_onshore-windparks" xr:uid="{56253BA6-66E0-456C-9E0A-96E965681FE4}"/>
    <hyperlink ref="S167" r:id="rId318" tooltip="Bitterfeld-Wolfen" display="https://second.wiki/link?to=bitterfeld-wolfen&amp;lang=en&amp;alt=https://es.wikipedia.org/wiki/Bitterfeld-Wolfen&amp;source=liste_der_grc3b6c39ften_deutschen_onshore-windparks" xr:uid="{37A60F76-4E8A-46C7-8B40-AC7375E00D76}"/>
    <hyperlink ref="S168" r:id="rId319" tooltip="Raguhn-Jeßnitz" display="https://second.wiki/link?to=raguhn-jec39fnitz&amp;lang=en&amp;alt=https://es.wikipedia.org/wiki/Raguhn-Je%C3%9Fnitz&amp;source=liste_der_grc3b6c39ften_deutschen_onshore-windparks" xr:uid="{F214F6C1-C6D4-414D-9803-9C152A1D0F65}"/>
    <hyperlink ref="U167" r:id="rId320" display="https://geohack.toolforge.org/geohack.php?params=51.707777777778_N_12.239166666667_E_region:DE_type:landmark&amp;pagename=Liste_der_gr%C3%B6%C3%9Ften_deutschen_Onshore-Windparks&amp;language=de&amp;title=Windfeld+Wolfen" xr:uid="{E6084E08-B0CC-400A-AA62-F0968B15BE1E}"/>
    <hyperlink ref="V167" r:id="rId321" tooltip="Yield" display="https://second.wiki/link?to=enertrag&amp;lang=en&amp;alt=https://es.wikipedia.org/wiki/Enertrag&amp;source=liste_der_grc3b6c39ften_deutschen_onshore-windparks" xr:uid="{99A52A3A-6535-458F-8C13-97C483662482}"/>
    <hyperlink ref="R172" r:id="rId322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C44F4B8B-112F-4C6F-96EE-203F7EC61C20}"/>
    <hyperlink ref="S172" r:id="rId323" tooltip="Marienfließ" display="https://second.wiki/link?to=marienfliec39f&amp;lang=en&amp;alt=https://es.wikipedia.org/wiki/Marienflie%C3%9F&amp;source=liste_der_grc3b6c39ften_deutschen_onshore-windparks" xr:uid="{4979A316-0878-4CBE-87E2-6502A4B5374C}"/>
    <hyperlink ref="S173" r:id="rId324" tooltip="Putlitz" display="https://second.wiki/link?to=putlitz&amp;lang=en&amp;alt=https://es.wikipedia.org/wiki/Putlitz&amp;source=liste_der_grc3b6c39ften_deutschen_onshore-windparks" xr:uid="{24F1239A-C959-4F33-A3C0-3E23FDF9A1EB}"/>
    <hyperlink ref="U172" r:id="rId325" display="https://geohack.toolforge.org/geohack.php?params=53.320833333333_N_12.026944444444_E_region:DE_type:landmark&amp;pagename=Liste_der_gr%C3%B6%C3%9Ften_deutschen_Onshore-Windparks&amp;language=de&amp;title=Windpark+J%C3%A4nnersdorf" xr:uid="{F95CEF9D-DA5C-4333-BAE3-E6AA8C3EFB7E}"/>
    <hyperlink ref="R174" r:id="rId326" location="E-70&amp;source=liste_der_grc3b6c39ften_deutschen_onshore-windparks" tooltip="List of Enercon wind turbines" display="https://second.wiki/link?to=liste_der_windkraftanlagen_von_enercone-70&amp;lang=en&amp;alt=https://es.wikipedia.org/wiki/Liste_der_Windkraftanlagen_von_Enercon - E-70&amp;source=liste_der_grc3b6c39ften_deutschen_onshore-windparks" xr:uid="{95104F55-2407-4765-BC37-A8AD3C32593C}"/>
    <hyperlink ref="S174" r:id="rId327" tooltip="Bismark (Altmark)" display="https://second.wiki/link?to=bismark_altmark&amp;lang=en&amp;alt=https://es.wikipedia.org/wiki/Bismark_(Altmark)&amp;source=liste_der_grc3b6c39ften_deutschen_onshore-windparks" xr:uid="{0A360BDD-DFEA-4680-9513-848BEE9D1A4E}"/>
    <hyperlink ref="U174" r:id="rId328" display="https://geohack.toolforge.org/geohack.php?params=52.662777777778_N_11.709166666667_E_region:DE_type:landmark&amp;pagename=Liste_der_gr%C3%B6%C3%9Ften_deutschen_Onshore-Windparks&amp;language=de&amp;title=Windpark+Schinne-Grassau" xr:uid="{4425C3C5-3302-4840-BB75-00B342AE0F28}"/>
    <hyperlink ref="V174" r:id="rId329" tooltip="Enercon" display="https://second.wiki/link?to=enercon&amp;lang=en&amp;alt=https://es.wikipedia.org/wiki/Enercon&amp;source=liste_der_grc3b6c39ften_deutschen_onshore-windparks" xr:uid="{8E41E41A-AC12-4478-B6C2-BCB605BEA25E}"/>
    <hyperlink ref="R177" r:id="rId330" location="E-40&amp;source=liste_der_grc3b6c39ften_deutschen_onshore-windparks" tooltip="List of Enercon wind turbines" display="https://second.wiki/link?to=liste_der_windkraftanlagen_von_enercone-40&amp;lang=en&amp;alt=https://es.wikipedia.org/wiki/Liste_der_Windkraftanlagen_von_Enercon - E-40&amp;source=liste_der_grc3b6c39ften_deutschen_onshore-windparks" xr:uid="{F45A5F89-7E50-4E49-9C35-82F5CB0F3359}"/>
    <hyperlink ref="R179" r:id="rId331" location="1.5sle&amp;source=liste_der_grc3b6c39ften_deutschen_onshore-windparks" tooltip="GE Wind Energy" display="https://second.wiki/link?to=ge_wind_energy15sle&amp;lang=en&amp;alt=https://es.wikipedia.org/wiki/GE_Wind_Energy - 1.5sle&amp;source=liste_der_grc3b6c39ften_deutschen_onshore-windparks" xr:uid="{8D847D10-55DD-4BD1-8965-32A04A06FD72}"/>
    <hyperlink ref="R180" r:id="rId332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380C602D-DF9C-460F-A198-1C6155F12C94}"/>
    <hyperlink ref="R181" r:id="rId333" location="%C3%9Cberblick_Anlagen_Onshore&amp;source=liste_der_grc3b6c39ften_deutschen_onshore-windparks" tooltip="REpower Systems" display="https://second.wiki/link?to=repower_systemsc39cberblick_anlagen_onshore&amp;lang=en&amp;alt=https://es.wikipedia.org/wiki/REpower_Systems - %C3%9Cberblick_Anlagen_Onshore&amp;source=liste_der_grc3b6c39ften_deutschen_onshore-windparks" xr:uid="{4B43AE82-B1C1-4668-A2C1-38D3A0B5682F}"/>
    <hyperlink ref="R182" r:id="rId334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C21D6BB8-4BA8-4E34-952C-1BB1ADA362D2}"/>
    <hyperlink ref="S177" r:id="rId335" tooltip="Verbandsgemeinde Alzey-Land" display="https://second.wiki/link?to=verbandsgemeinde_alzey-land&amp;lang=en&amp;alt=https://es.wikipedia.org/wiki/Verbandsgemeinde_Alzey-Land&amp;source=liste_der_grc3b6c39ften_deutschen_onshore-windparks" xr:uid="{7FB82315-E679-41B1-BE0D-528DE8A4318A}"/>
    <hyperlink ref="S178" r:id="rId336" tooltip="Stetten (Palatinate)" display="https://second.wiki/link?to=stetten_pfalz&amp;lang=en&amp;alt=https://es.wikipedia.org/wiki/Stetten_(Pfalz)&amp;source=liste_der_grc3b6c39ften_deutschen_onshore-windparks" xr:uid="{A3B35E3C-A6D2-4B8E-9C4F-6DA074814F8F}"/>
    <hyperlink ref="S179" r:id="rId337" tooltip="Association community Kirchheimbolanden" display="https://second.wiki/link?to=verbandsgemeinde_kirchheimbolanden&amp;lang=en&amp;alt=https://es.wikipedia.org/wiki/Verbandsgemeinde_Kirchheimbolanden&amp;source=liste_der_grc3b6c39ften_deutschen_onshore-windparks" xr:uid="{0A37C5CB-3CEE-4D62-95AB-E42E07FEF549}"/>
    <hyperlink ref="U177" r:id="rId338" display="https://geohack.toolforge.org/geohack.php?params=49.689166666667_N_8.1069444444444_E_region:DE_type:landmark&amp;pagename=Liste_der_gr%C3%B6%C3%9Ften_deutschen_Onshore-Windparks&amp;language=de&amp;title=Windfeld+Rheinhessen-Pfalz" xr:uid="{EFCB0DA6-F2E4-4C27-945A-1DAD4000D580}"/>
    <hyperlink ref="V177" r:id="rId339" tooltip="Juwi" display="https://second.wiki/link?to=juwi&amp;lang=en&amp;alt=https://es.wikipedia.org/wiki/Juwi&amp;source=liste_der_grc3b6c39ften_deutschen_onshore-windparks" xr:uid="{15662190-1E6E-4C4A-9DDF-01806844D5D5}"/>
    <hyperlink ref="N184" r:id="rId340" tooltip="Kirchberg wind farm (Hunsrück)" display="https://second.wiki/link?to=windpark_kirchberg_hunsrc3bcck&amp;lang=en&amp;alt=https://es.wikipedia.org/wiki/Windpark_Kirchberg_(Hunsr%C3%BCck)&amp;source=liste_der_grc3b6c39ften_deutschen_onshore-windparks" xr:uid="{0C64F8D1-A70E-4E9D-A5CB-F484DBA366BB}"/>
    <hyperlink ref="R184" r:id="rId341" location="E-82_E2&amp;source=liste_der_grc3b6c39ften_deutschen_onshore-windparks" tooltip="List of Enercon wind turbines" display="https://second.wiki/link?to=liste_der_windkraftanlagen_von_enercone-82_e2&amp;lang=en&amp;alt=https://es.wikipedia.org/wiki/Liste_der_Windkraftanlagen_von_Enercon - E-82_E2&amp;source=liste_der_grc3b6c39ften_deutschen_onshore-windparks" xr:uid="{F113D0E4-3ED4-4C83-8CC2-18894F58EC5A}"/>
    <hyperlink ref="S184" r:id="rId342" tooltip="Verbandsgemeinde Kirchberg (Hunsrück)" display="https://second.wiki/link?to=verbandsgemeinde_kirchberg_hunsrc3bcck&amp;lang=en&amp;alt=https://es.wikipedia.org/wiki/Verbandsgemeinde_Kirchberg_(Hunsr%C3%BCck)&amp;source=liste_der_grc3b6c39ften_deutschen_onshore-windparks" xr:uid="{01152B72-3D4B-41B2-9F40-2EB4E9CD3457}"/>
    <hyperlink ref="S185" r:id="rId343" tooltip="Association of Simmern / Hunsrück" display="https://second.wiki/link?to=hunsrc3bcck&amp;lang=en&amp;alt=https://es.wikipedia.org/wiki/Verbandsgemeinde_Simmern/Hunsr%C3%BCck&amp;source=liste_der_grc3b6c39ften_deutschen_onshore-windparks" xr:uid="{0A5FB276-578C-42EB-B3B6-A6BFC77950F7}"/>
    <hyperlink ref="U184" r:id="rId344" display="https://geohack.toolforge.org/geohack.php?params=50.003333333333_N_7.3866666666667_E_region:DE_type:landmark&amp;pagename=Liste_der_gr%C3%B6%C3%9Ften_deutschen_Onshore-Windparks&amp;language=de&amp;title=Windpark+Kirchberg" xr:uid="{6697171E-D40E-44BD-8C46-4B75E8D1E118}"/>
    <hyperlink ref="V184" r:id="rId345" tooltip="Offenbach energy supply" display="https://second.wiki/link?to=energieversorgung_offenbach&amp;lang=en&amp;alt=https://es.wikipedia.org/wiki/Energieversorgung_Offenbach&amp;source=liste_der_grc3b6c39ften_deutschen_onshore-windparks" xr:uid="{16759FC7-2158-4200-8BDD-79A27EB21B2E}"/>
    <hyperlink ref="R186" r:id="rId346" location="E-40&amp;source=liste_der_grc3b6c39ften_deutschen_onshore-windparks" tooltip="List of Enercon wind turbines" display="https://second.wiki/link?to=liste_der_windkraftanlagen_von_enercone-40&amp;lang=en&amp;alt=https://es.wikipedia.org/wiki/Liste_der_Windkraftanlagen_von_Enercon - E-40&amp;source=liste_der_grc3b6c39ften_deutschen_onshore-windparks" xr:uid="{28B6FE50-CB1F-4762-AA9D-9C69CD9CC6B2}"/>
    <hyperlink ref="R188" r:id="rId347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F5CCFFF5-56D4-4A90-B491-1CFD36061ADC}"/>
    <hyperlink ref="R189" r:id="rId348" location="E-48&amp;source=liste_der_grc3b6c39ften_deutschen_onshore-windparks" tooltip="List of Enercon wind turbines" display="https://second.wiki/link?to=liste_der_windkraftanlagen_von_enercone-48&amp;lang=en&amp;alt=https://es.wikipedia.org/wiki/Liste_der_Windkraftanlagen_von_Enercon - E-48&amp;source=liste_der_grc3b6c39ften_deutschen_onshore-windparks" xr:uid="{807314EF-E99B-4E87-B38C-13F26C30B323}"/>
    <hyperlink ref="R190" r:id="rId349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ACBFBE03-9E3D-4243-9197-251E7ACBAECB}"/>
    <hyperlink ref="R191" r:id="rId350" location="E-82_E2&amp;source=liste_der_grc3b6c39ften_deutschen_onshore-windparks" tooltip="List of Enercon wind turbines" display="https://second.wiki/link?to=liste_der_windkraftanlagen_von_enercone-82_e2&amp;lang=en&amp;alt=https://es.wikipedia.org/wiki/Liste_der_Windkraftanlagen_von_Enercon - E-82_E2&amp;source=liste_der_grc3b6c39ften_deutschen_onshore-windparks" xr:uid="{F6998BC1-4D0B-41AE-9BF2-8BC3A5A25D3C}"/>
    <hyperlink ref="S186" r:id="rId351" tooltip="Bad sulza" display="https://second.wiki/link?to=bad_sulza&amp;lang=en&amp;alt=https://es.wikipedia.org/wiki/Bad_Sulza&amp;source=liste_der_grc3b6c39ften_deutschen_onshore-windparks" xr:uid="{BC4B04E9-C180-4144-8E04-70B40AE5A64A}"/>
    <hyperlink ref="U186" r:id="rId352" display="https://geohack.toolforge.org/geohack.php?params=51.040555555556_N_11.620277777778_E_region:DE_type:landmark&amp;pagename=Liste_der_gr%C3%B6%C3%9Ften_deutschen_Onshore-Windparks&amp;language=de&amp;title=Windpark+Eckolst%C3%A4dt" xr:uid="{184C7A5F-2598-4338-8F7B-96519194BD3D}"/>
    <hyperlink ref="V186" r:id="rId353" tooltip="French Electricity" display="https://second.wiki/link?to=c389lectricitc3a9_de_france&amp;lang=en&amp;alt=https://es.wikipedia.org/wiki/%C3%89lectricit%C3%A9_de_France&amp;source=liste_der_grc3b6c39ften_deutschen_onshore-windparks" xr:uid="{CD39F08E-A82F-4552-8441-FE671DB74B2D}"/>
    <hyperlink ref="R194" r:id="rId354" location="Fr%C3%BCher_gefertigte_Anlagen&amp;source=liste_der_grc3b6c39ften_deutschen_onshore-windparks" tooltip="Nordex SE" display="https://second.wiki/link?to=nordex_sefrc3bcher_gefertigte_anlagen&amp;lang=en&amp;alt=https://es.wikipedia.org/wiki/Nordex_SE - Fr%C3%BCher_gefertigte_Anlagen&amp;source=liste_der_grc3b6c39ften_deutschen_onshore-windparks" xr:uid="{9AC73968-7AB2-458C-9D98-88AB1E2480D4}"/>
    <hyperlink ref="R195" r:id="rId355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D35C9829-C3F0-4A0E-9323-986D3D6D935A}"/>
    <hyperlink ref="S192" r:id="rId356" tooltip="Verbandsgemeinde Obere Aller" display="https://second.wiki/link?to=verbandsgemeinde_obere_aller&amp;lang=en&amp;alt=https://es.wikipedia.org/wiki/Verbandsgemeinde_Obere_Aller&amp;source=liste_der_grc3b6c39ften_deutschen_onshore-windparks" xr:uid="{C46A9EBD-7D42-4B38-8843-1A7144860EF7}"/>
    <hyperlink ref="S193" r:id="rId357" tooltip="Verbandsgemeinde Westliche Börde" display="https://second.wiki/link?to=verbandsgemeinde_westliche_bc3b6rde&amp;lang=en&amp;alt=https://es.wikipedia.org/wiki/Verbandsgemeinde_Westliche_B%C3%B6rde&amp;source=liste_der_grc3b6c39ften_deutschen_onshore-windparks" xr:uid="{EEF7BEAD-1698-4E6C-AFB3-B86F1871151A}"/>
    <hyperlink ref="U192" r:id="rId358" display="https://geohack.toolforge.org/geohack.php?params=52.123333333333_N_11.16_E_region:DE_type:landmark&amp;pagename=Liste_der_gr%C3%B6%C3%9Ften_deutschen_Onshore-Windparks&amp;language=de&amp;title=Windpark+Ausleben-Badeleben-Wormsdorf" xr:uid="{8DB053B1-D318-45B7-836E-E824F34D9B76}"/>
    <hyperlink ref="N196" r:id="rId359" location="Wirtschaft&amp;source=liste_der_grc3b6c39ften_deutschen_onshore-windparks" tooltip="Büttstedt" display="https://second.wiki/link?to=bc3bcttstedtwirtschaft&amp;lang=en&amp;alt=https://es.wikipedia.org/wiki/B%C3%BCttstedt - Wirtschaft&amp;source=liste_der_grc3b6c39ften_deutschen_onshore-windparks" xr:uid="{CFCF8A1E-4140-490B-8772-A5E29B2746A8}"/>
    <hyperlink ref="R196" r:id="rId360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B343351B-486F-451A-B854-BB8E3643D272}"/>
    <hyperlink ref="R197" r:id="rId361" location="E-40&amp;source=liste_der_grc3b6c39ften_deutschen_onshore-windparks" tooltip="List of Enercon wind turbines" display="https://second.wiki/link?to=liste_der_windkraftanlagen_von_enercone-40&amp;lang=en&amp;alt=https://es.wikipedia.org/wiki/Liste_der_Windkraftanlagen_von_Enercon - E-40&amp;source=liste_der_grc3b6c39ften_deutschen_onshore-windparks" xr:uid="{81361ECB-F8C3-4A12-9D64-02BD78A81DE7}"/>
    <hyperlink ref="R198" r:id="rId362" location="E-70&amp;source=liste_der_grc3b6c39ften_deutschen_onshore-windparks" tooltip="List of Enercon wind turbines" display="https://second.wiki/link?to=liste_der_windkraftanlagen_von_enercone-70&amp;lang=en&amp;alt=https://es.wikipedia.org/wiki/Liste_der_Windkraftanlagen_von_Enercon - E-70&amp;source=liste_der_grc3b6c39ften_deutschen_onshore-windparks" xr:uid="{1E21F10A-3457-4D19-84E9-3368A669F61C}"/>
    <hyperlink ref="R199" r:id="rId363" location="E-82&amp;source=liste_der_grc3b6c39ften_deutschen_onshore-windparks" tooltip="List of Enercon wind turbines" display="https://second.wiki/link?to=liste_der_windkraftanlagen_von_enercone-82&amp;lang=en&amp;alt=https://es.wikipedia.org/wiki/Liste_der_Windkraftanlagen_von_Enercon - E-82&amp;source=liste_der_grc3b6c39ften_deutschen_onshore-windparks" xr:uid="{8F8329F0-C0A6-4834-990B-73B71BD74DB8}"/>
    <hyperlink ref="S196" r:id="rId364" tooltip="Büttstedt" display="https://second.wiki/link?to=bc3bcttstedt&amp;lang=en&amp;alt=https://es.wikipedia.org/wiki/B%C3%BCttstedt&amp;source=liste_der_grc3b6c39ften_deutschen_onshore-windparks" xr:uid="{DAE95C2E-2BD7-4108-BA80-1C6799B65932}"/>
    <hyperlink ref="S197" r:id="rId365" tooltip="Rodeberg" display="https://second.wiki/link?to=rodeberg&amp;lang=en&amp;alt=https://es.wikipedia.org/wiki/Rodeberg&amp;source=liste_der_grc3b6c39ften_deutschen_onshore-windparks" xr:uid="{904E3A47-5DFC-4649-9A5E-F80DE93E8FE9}"/>
    <hyperlink ref="S198" r:id="rId366" tooltip="Effelder" display="https://second.wiki/link?to=effelder&amp;lang=en&amp;alt=https://es.wikipedia.org/wiki/Effelder&amp;source=liste_der_grc3b6c39ften_deutschen_onshore-windparks" xr:uid="{BA2AF634-0E2F-4AAF-A234-FF9DDF17D014}"/>
    <hyperlink ref="U196" r:id="rId367" display="https://geohack.toolforge.org/geohack.php?params=51.2475_N_10.283888888889_E_region:DE_type:landmark&amp;pagename=Liste_der_gr%C3%B6%C3%9Ften_deutschen_Onshore-Windparks&amp;language=de&amp;title=Windpark+B%C3%BCttstedt-Struth" xr:uid="{D2B2970D-4DB6-461F-8C1E-87E1AA44EBA3}"/>
    <hyperlink ref="R201" r:id="rId368" location="E-82_/_2,0_MW&amp;source=liste_der_grc3b6c39ften_deutschen_onshore-windparks" tooltip="List of Enercon wind turbines" display="https://second.wiki/link?to=_20_mw&amp;lang=en&amp;alt=https://es.wikipedia.org/wiki/Liste_der_Windkraftanlagen_von_Enercon - E-82_/_2,0_MW&amp;source=liste_der_grc3b6c39ften_deutschen_onshore-windparks" xr:uid="{F1E30F38-B503-4462-BC66-015E5FA208D0}"/>
    <hyperlink ref="R202" r:id="rId369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E495B756-396F-4E92-8CC7-B080CC184FE3}"/>
    <hyperlink ref="S200" r:id="rId370" tooltip="Verbandsgemeinde Wethautal" display="https://second.wiki/link?to=verbandsgemeinde_wethautal&amp;lang=en&amp;alt=https://es.wikipedia.org/wiki/Verbandsgemeinde_Wethautal&amp;source=liste_der_grc3b6c39ften_deutschen_onshore-windparks" xr:uid="{EBE2C3AA-3CEF-44AB-8643-A29EBE9642DB}"/>
    <hyperlink ref="S201" r:id="rId371" tooltip="Naumburg (Saale)" display="https://second.wiki/link?to=naumburg_saale&amp;lang=en&amp;alt=https://es.wikipedia.org/wiki/Naumburg_(Saale)&amp;source=liste_der_grc3b6c39ften_deutschen_onshore-windparks" xr:uid="{55F5F603-E81D-4F9D-95A3-45643356FAAC}"/>
    <hyperlink ref="U200" r:id="rId372" display="https://geohack.toolforge.org/geohack.php?params=51.072777777778_N_11.789444444444_E_region:DE_type:landmark&amp;pagename=Liste_der_gr%C3%B6%C3%9Ften_deutschen_Onshore-Windparks&amp;language=de&amp;title=Windpark+Molau-Leislau" xr:uid="{25071643-F10D-40E1-8930-C72E8C3588B9}"/>
    <hyperlink ref="V200" r:id="rId373" tooltip="GGEW" display="https://second.wiki/link?to=ggew&amp;lang=en&amp;alt=https://es.wikipedia.org/wiki/GGEW&amp;source=liste_der_grc3b6c39ften_deutschen_onshore-windparks" xr:uid="{97D54E62-A0E9-4BDD-9C07-17543A0DA858}"/>
    <hyperlink ref="N205" r:id="rId374" location="Windkraftanlagen&amp;source=liste_der_grc3b6c39ften_deutschen_onshore-windparks" tooltip="Fehmarn" display="https://second.wiki/link?to=fehmarnwindkraftanlagen&amp;lang=en&amp;alt=https://es.wikipedia.org/wiki/Fehmarn - Windkraftanlagen&amp;source=liste_der_grc3b6c39ften_deutschen_onshore-windparks" xr:uid="{0BB6BF66-25AA-481A-B0AC-FCAE1560ED0F}"/>
    <hyperlink ref="R205" r:id="rId375" location="E-70&amp;source=liste_der_grc3b6c39ften_deutschen_onshore-windparks" tooltip="List of Enercon wind turbines" display="https://second.wiki/link?to=liste_der_windkraftanlagen_von_enercone-70&amp;lang=en&amp;alt=https://es.wikipedia.org/wiki/Liste_der_Windkraftanlagen_von_Enercon - E-70&amp;source=liste_der_grc3b6c39ften_deutschen_onshore-windparks" xr:uid="{4051E73B-DB5D-4E23-BAEF-3BE248F0F49B}"/>
    <hyperlink ref="S205" r:id="rId376" tooltip="Fehmarn" display="https://second.wiki/link?to=fehmarn&amp;lang=en&amp;alt=https://es.wikipedia.org/wiki/Fehmarn&amp;source=liste_der_grc3b6c39ften_deutschen_onshore-windparks" xr:uid="{53DC6DDA-76D9-459A-B9F9-32C4CD7447A3}"/>
    <hyperlink ref="U205" r:id="rId377" display="https://geohack.toolforge.org/geohack.php?params=54.483333333333_N_11.11_E_region:DE_type:landmark&amp;pagename=Liste_der_gr%C3%B6%C3%9Ften_deutschen_Onshore-Windparks&amp;language=de&amp;title=Windpark+Fehmarn-Mitte" xr:uid="{0291CB88-3A13-4273-BD68-D51E0CCFC12C}"/>
    <hyperlink ref="R207" r:id="rId378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4EB6F33B-BF13-4D96-84F0-E3A7E0E1BC64}"/>
    <hyperlink ref="S207" r:id="rId379" tooltip="Cottbus" display="https://second.wiki/link?to=cottbus&amp;lang=en&amp;alt=https://es.wikipedia.org/wiki/Cottbus&amp;source=liste_der_grc3b6c39ften_deutschen_onshore-windparks" xr:uid="{F33CFC11-BD2A-4B47-9C58-CC612E0818A4}"/>
    <hyperlink ref="U207" r:id="rId380" display="https://geohack.toolforge.org/geohack.php?params=51.946111111111_N_14.462777777778_E_region:DE_type:landmark&amp;pagename=Liste_der_gr%C3%B6%C3%9Ften_deutschen_Onshore-Windparks&amp;language=de&amp;title=Windpark+Cottbuser+Halde" xr:uid="{AEEA1D0E-32CE-4A62-8FA7-22AFD40AA9C2}"/>
    <hyperlink ref="R209" r:id="rId381" location="Fr%C3%BCher_gefertigte_Anlagen&amp;source=liste_der_grc3b6c39ften_deutschen_onshore-windparks" tooltip="Nordex SE" display="https://second.wiki/link?to=nordex_sefrc3bcher_gefertigte_anlagen&amp;lang=en&amp;alt=https://es.wikipedia.org/wiki/Nordex_SE - Fr%C3%BCher_gefertigte_Anlagen&amp;source=liste_der_grc3b6c39ften_deutschen_onshore-windparks" xr:uid="{6A3FE0D4-D1DF-4068-A09F-B1B7EF5AB709}"/>
    <hyperlink ref="R210" r:id="rId382" location="1.5sle&amp;source=liste_der_grc3b6c39ften_deutschen_onshore-windparks" tooltip="GE Wind Energy" display="https://second.wiki/link?to=ge_wind_energy15sle&amp;lang=en&amp;alt=https://es.wikipedia.org/wiki/GE_Wind_Energy - 1.5sle&amp;source=liste_der_grc3b6c39ften_deutschen_onshore-windparks" xr:uid="{B25534EC-7D85-4822-82B3-064D0B33BCC2}"/>
    <hyperlink ref="R211" r:id="rId383" location="1.5sle&amp;source=liste_der_grc3b6c39ften_deutschen_onshore-windparks" tooltip="GE Wind Energy" display="https://second.wiki/link?to=ge_wind_energy15sle&amp;lang=en&amp;alt=https://es.wikipedia.org/wiki/GE_Wind_Energy - 1.5sle&amp;source=liste_der_grc3b6c39ften_deutschen_onshore-windparks" xr:uid="{E1CED600-0863-4502-BCDD-DC89D84EBA39}"/>
    <hyperlink ref="S209" r:id="rId384" tooltip="Gerbstedt" display="https://second.wiki/link?to=gerbstedt&amp;lang=en&amp;alt=https://es.wikipedia.org/wiki/Gerbstedt&amp;source=liste_der_grc3b6c39ften_deutschen_onshore-windparks" xr:uid="{E1D58FDE-7E3F-4944-A481-EDE95BBC5012}"/>
    <hyperlink ref="U209" r:id="rId385" display="https://geohack.toolforge.org/geohack.php?params=51.6425_N_11.658333333333_E_region:DE_type:landmark&amp;pagename=Liste_der_gr%C3%B6%C3%9Ften_deutschen_Onshore-Windparks&amp;language=de&amp;title=Windpark+Gerbstedt-Ihlewitz" xr:uid="{494B6EC5-1AB5-4B2A-8CF7-5071EB77EB39}"/>
    <hyperlink ref="V209" r:id="rId386" tooltip="Wpd" display="https://second.wiki/link?to=wpd&amp;lang=en&amp;alt=https://es.wikipedia.org/wiki/Wpd&amp;source=liste_der_grc3b6c39ften_deutschen_onshore-windparks" xr:uid="{A43C14FF-033D-4342-B8F5-145B1E3E4D20}"/>
    <hyperlink ref="R215" r:id="rId387" location="1.5sle&amp;source=liste_der_grc3b6c39ften_deutschen_onshore-windparks" tooltip="GE Wind Energy" display="https://second.wiki/link?to=ge_wind_energy15sle&amp;lang=en&amp;alt=https://es.wikipedia.org/wiki/GE_Wind_Energy - 1.5sle&amp;source=liste_der_grc3b6c39ften_deutschen_onshore-windparks" xr:uid="{2F869EEA-8CD3-4602-9E0C-6630B182F39E}"/>
    <hyperlink ref="R216" r:id="rId388" location="Fr%C3%BCher_gefertigte_Anlagen&amp;source=liste_der_grc3b6c39ften_deutschen_onshore-windparks" tooltip="Nordex SE" display="https://second.wiki/link?to=nordex_sefrc3bcher_gefertigte_anlagen&amp;lang=en&amp;alt=https://es.wikipedia.org/wiki/Nordex_SE - Fr%C3%BCher_gefertigte_Anlagen&amp;source=liste_der_grc3b6c39ften_deutschen_onshore-windparks" xr:uid="{727C0881-2EEA-4F2F-BC49-012ACF7BE7B3}"/>
    <hyperlink ref="S215" r:id="rId389" tooltip="Association municipality Saale-Wipper" display="https://second.wiki/link?to=verbandsgemeinde_saale-wipper&amp;lang=en&amp;alt=https://es.wikipedia.org/wiki/Verbandsgemeinde_Saale-Wipper&amp;source=liste_der_grc3b6c39ften_deutschen_onshore-windparks" xr:uid="{60C562E5-CEAD-4926-A70E-01F6A74A465A}"/>
    <hyperlink ref="U215" r:id="rId390" display="https://geohack.toolforge.org/geohack.php?params=51.721111111111_N_11.644166666667_E_region:DE_type:landmark&amp;pagename=Liste_der_gr%C3%B6%C3%9Ften_deutschen_Onshore-Windparks&amp;language=de&amp;title=Windpark+Alsleben" xr:uid="{8B09A4F7-8887-4205-922D-AD99393CDF2B}"/>
    <hyperlink ref="V215" r:id="rId391" tooltip="Dortmund energy and water supply" display="https://second.wiki/link?to=dortmunder_energie-_und_wasserversorgung&amp;lang=en&amp;alt=https://es.wikipedia.org/wiki/Dortmunder_Energie-_und_Wasserversorgung&amp;source=liste_der_grc3b6c39ften_deutschen_onshore-windparks" xr:uid="{D0A11828-924E-43B3-AEBB-E0763260C59E}"/>
    <hyperlink ref="N217" r:id="rId392" tooltip="Riepe" display="https://second.wiki/link?to=riepe&amp;lang=en&amp;alt=https://es.wikipedia.org/wiki/Riepe&amp;source=liste_der_grc3b6c39ften_deutschen_onshore-windparks" xr:uid="{5597ADE3-2C8F-40DC-A602-F134899BB484}"/>
    <hyperlink ref="R217" r:id="rId393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494BE19B-1A1A-4D8D-9443-2E18C9D19C35}"/>
    <hyperlink ref="R218" r:id="rId394" location="E-82_/_2,0_MW&amp;source=liste_der_grc3b6c39ften_deutschen_onshore-windparks" tooltip="List of Enercon wind turbines" display="https://second.wiki/link?to=_20_mw&amp;lang=en&amp;alt=https://es.wikipedia.org/wiki/Liste_der_Windkraftanlagen_von_Enercon - E-82_/_2,0_MW&amp;source=liste_der_grc3b6c39ften_deutschen_onshore-windparks" xr:uid="{194816F1-3BF8-4DE4-AC3A-8338B3AD57F4}"/>
    <hyperlink ref="S217" r:id="rId395" tooltip="Ihlow (Ostfriesland)" display="https://second.wiki/link?to=ihlow_ostfriesland&amp;lang=en&amp;alt=https://es.wikipedia.org/wiki/Ihlow_(Ostfriesland)&amp;source=liste_der_grc3b6c39ften_deutschen_onshore-windparks" xr:uid="{CD53D930-B160-4BC2-BEA8-754CB5E0585F}"/>
    <hyperlink ref="U217" r:id="rId396" display="https://geohack.toolforge.org/geohack.php?params=53.388055555556_N_7.3777777777778_E_region:DE_type:landmark&amp;pagename=Liste_der_gr%C3%B6%C3%9Ften_deutschen_Onshore-Windparks&amp;language=de&amp;title=Windpark+Ihlow" xr:uid="{19BF5356-810C-45F1-AB33-971003B73B49}"/>
    <hyperlink ref="N219" r:id="rId397" tooltip="Wörrstadt energy park" display="https://second.wiki/link?to=energiepark_wc3b6rrstadt&amp;lang=en&amp;alt=https://es.wikipedia.org/wiki/Energiepark_W%C3%B6rrstadt&amp;source=liste_der_grc3b6c39ften_deutschen_onshore-windparks" xr:uid="{2BBA78AE-84D5-41B0-9F4C-C995392184B7}"/>
    <hyperlink ref="R219" r:id="rId398" location="E-82&amp;source=liste_der_grc3b6c39ften_deutschen_onshore-windparks" tooltip="List of Enercon wind turbines" display="https://second.wiki/link?to=liste_der_windkraftanlagen_von_enercone-82&amp;lang=en&amp;alt=https://es.wikipedia.org/wiki/Liste_der_Windkraftanlagen_von_Enercon - E-82&amp;source=liste_der_grc3b6c39ften_deutschen_onshore-windparks" xr:uid="{C53875DB-0EDD-485C-945B-835B38C6BB65}"/>
    <hyperlink ref="R220" r:id="rId399" location="E-82_E2&amp;source=liste_der_grc3b6c39ften_deutschen_onshore-windparks" tooltip="List of Enercon wind turbines" display="https://second.wiki/link?to=liste_der_windkraftanlagen_von_enercone-82_e2&amp;lang=en&amp;alt=https://es.wikipedia.org/wiki/Liste_der_Windkraftanlagen_von_Enercon - E-82_E2&amp;source=liste_der_grc3b6c39ften_deutschen_onshore-windparks" xr:uid="{8C501002-06A8-47B9-B77B-AF9E63DC41F6}"/>
    <hyperlink ref="R222" r:id="rId400" location="E-101&amp;source=liste_der_grc3b6c39ften_deutschen_onshore-windparks" tooltip="List of Enercon wind turbines" display="https://second.wiki/link?to=liste_der_windkraftanlagen_von_enercone-101&amp;lang=en&amp;alt=https://es.wikipedia.org/wiki/Liste_der_Windkraftanlagen_von_Enercon - E-101&amp;source=liste_der_grc3b6c39ften_deutschen_onshore-windparks" xr:uid="{CFF5A0F5-EB37-4198-AF1A-D3A02B76C680}"/>
    <hyperlink ref="S219" r:id="rId401" tooltip="Verbandsgemeinde Wörrstadt" display="https://second.wiki/link?to=verbandsgemeinde_wc3b6rrstadt&amp;lang=en&amp;alt=https://es.wikipedia.org/wiki/Verbandsgemeinde_W%C3%B6rrstadt&amp;source=liste_der_grc3b6c39ften_deutschen_onshore-windparks" xr:uid="{2F5BFF2C-48CE-47A8-B978-4B8236DC6B9D}"/>
    <hyperlink ref="U219" r:id="rId402" display="https://geohack.toolforge.org/geohack.php?params=49.83_N_8.1386111111111_E_region:DE_type:landmark&amp;pagename=Liste_der_gr%C3%B6%C3%9Ften_deutschen_Onshore-Windparks&amp;language=de&amp;title=Windpark+W%C3%B6rrstadt" xr:uid="{A5E54D15-120A-44E5-8901-2FF34BD4C785}"/>
    <hyperlink ref="V219" r:id="rId403" tooltip="Juwi" display="https://second.wiki/link?to=juwi&amp;lang=en&amp;alt=https://es.wikipedia.org/wiki/Juwi&amp;source=liste_der_grc3b6c39ften_deutschen_onshore-windparks" xr:uid="{A34B0BD0-409C-4ABC-94A5-8A7776FE5950}"/>
    <hyperlink ref="R223" r:id="rId404" location="E-115_EP3&amp;source=liste_der_grc3b6c39ften_deutschen_onshore-windparks" tooltip="List of wind turbine types from Enercon" display="https://second.wiki/link?to=liste_der_windkraftanlagentypen_von_enercone-115_ep3&amp;lang=en&amp;alt=https://es.wikipedia.org/wiki/Liste_der_Windkraftanlagentypen_von_Enercon - E-115_EP3&amp;source=liste_der_grc3b6c39ften_deutschen_onshore-windparks" xr:uid="{EB9FCCB3-2E96-437C-B328-7DE213614BF5}"/>
    <hyperlink ref="S223" r:id="rId405" tooltip="Aries" display="https://second.wiki/link?to=widdern&amp;lang=en&amp;alt=https://es.wikipedia.org/wiki/Widdern&amp;source=liste_der_grc3b6c39ften_deutschen_onshore-windparks" xr:uid="{0136727C-D904-4FD9-88B7-4F5AE52FE2E1}"/>
    <hyperlink ref="S224" r:id="rId406" tooltip="Hardthausen am Kocher" display="https://second.wiki/link?to=hardthausen_am_kocher&amp;lang=en&amp;alt=https://es.wikipedia.org/wiki/Hardthausen_am_Kocher&amp;source=liste_der_grc3b6c39ften_deutschen_onshore-windparks" xr:uid="{EA912DEA-B487-4484-99FC-317A92D01678}"/>
    <hyperlink ref="S225" r:id="rId407" tooltip="Jagsthausen" display="https://second.wiki/link?to=jagsthausen&amp;lang=en&amp;alt=https://es.wikipedia.org/wiki/Jagsthausen&amp;source=liste_der_grc3b6c39ften_deutschen_onshore-windparks" xr:uid="{ABD8DB5A-F69E-4C8C-8129-E85D3EC6BD9D}"/>
    <hyperlink ref="S226" r:id="rId408" tooltip="Möckmühl" display="https://second.wiki/link?to=mc3b6ckmc3bchl&amp;lang=en&amp;alt=https://es.wikipedia.org/wiki/M%C3%B6ckm%C3%BChl&amp;source=liste_der_grc3b6c39ften_deutschen_onshore-windparks" xr:uid="{17185CF3-E216-49B3-A1DE-C4530DB5F414}"/>
    <hyperlink ref="S227" r:id="rId409" tooltip="Forchtenberg" display="https://second.wiki/link?to=forchtenberg&amp;lang=en&amp;alt=https://es.wikipedia.org/wiki/Forchtenberg&amp;source=liste_der_grc3b6c39ften_deutschen_onshore-windparks" xr:uid="{BBC2E55D-3C89-4864-8B88-10D175225573}"/>
    <hyperlink ref="U223" r:id="rId410" display="https://geohack.toolforge.org/geohack.php?params=49.296111111111_N_9.4155555555556_E_region:DE-BW_type:landmark&amp;pagename=Liste_der_gr%C3%B6%C3%9Ften_deutschen_Onshore-Windparks&amp;language=de&amp;title=Windpark+Hardth%C3%A4user+Wald" xr:uid="{0E9C40CE-9424-4257-BA0B-41D552F7CFFD}"/>
    <hyperlink ref="R228" r:id="rId411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F62591B1-92B4-4C96-B049-1E33955C22BD}"/>
    <hyperlink ref="R229" r:id="rId412" location="1.5sle&amp;source=liste_der_grc3b6c39ften_deutschen_onshore-windparks" tooltip="GE Wind Energy" display="https://second.wiki/link?to=ge_wind_energy15sle&amp;lang=en&amp;alt=https://es.wikipedia.org/wiki/GE_Wind_Energy - 1.5sle&amp;source=liste_der_grc3b6c39ften_deutschen_onshore-windparks" xr:uid="{B6345251-CA9E-47A4-A1A9-793FDF9B0929}"/>
    <hyperlink ref="R230" r:id="rId413" location="%C3%9Cberblick_Anlagen_Onshore&amp;source=liste_der_grc3b6c39ften_deutschen_onshore-windparks" tooltip="REpower Systems" display="https://second.wiki/link?to=repower_systemsc39cberblick_anlagen_onshore&amp;lang=en&amp;alt=https://es.wikipedia.org/wiki/REpower_Systems - %C3%9Cberblick_Anlagen_Onshore&amp;source=liste_der_grc3b6c39ften_deutschen_onshore-windparks" xr:uid="{5047CC93-CF26-4539-9CE0-512B414F05DA}"/>
    <hyperlink ref="R231" r:id="rId414" location="2.5-120&amp;source=liste_der_grc3b6c39ften_deutschen_onshore-windparks" tooltip="GE Wind Energy" display="https://second.wiki/link?to=ge_wind_energy25-120&amp;lang=en&amp;alt=https://es.wikipedia.org/wiki/GE_Wind_Energy - 2.5-120&amp;source=liste_der_grc3b6c39ften_deutschen_onshore-windparks" xr:uid="{1EA41BD3-790D-4682-87EB-E58873C31E4A}"/>
    <hyperlink ref="S228" r:id="rId415" tooltip="Verbandsgemeinde Alsenz-Obermoschel" display="https://second.wiki/link?to=verbandsgemeinde_alsenz-obermoschel&amp;lang=en&amp;alt=https://es.wikipedia.org/wiki/Verbandsgemeinde_Alsenz-Obermoschel&amp;source=liste_der_grc3b6c39ften_deutschen_onshore-windparks" xr:uid="{6AE84D2D-7CA6-4AE3-B9E2-4265D744E16F}"/>
    <hyperlink ref="S229" r:id="rId416" tooltip="Association municipality Meisenheim" display="https://second.wiki/link?to=verbandsgemeinde_meisenheim&amp;lang=en&amp;alt=https://es.wikipedia.org/wiki/Verbandsgemeinde_Meisenheim&amp;source=liste_der_grc3b6c39ften_deutschen_onshore-windparks" xr:uid="{4B7BF953-5151-4B7E-AFC1-DC012911196A}"/>
    <hyperlink ref="U228" r:id="rId417" display="https://geohack.toolforge.org/geohack.php?params=49.721111111111_N_7.7219444444444_E_region:DE_type:landmark&amp;pagename=Liste_der_gr%C3%B6%C3%9Ften_deutschen_Onshore-Windparks&amp;language=de&amp;title=Windpark+Lettweiler+H%C3%B6he" xr:uid="{688F05A1-9CCC-47CA-AD98-8AAFB2A778F3}"/>
    <hyperlink ref="V228" r:id="rId418" tooltip="Juwi" display="https://second.wiki/link?to=juwi&amp;lang=en&amp;alt=https://es.wikipedia.org/wiki/Juwi&amp;source=liste_der_grc3b6c39ften_deutschen_onshore-windparks" xr:uid="{84565DF9-A76C-4C93-A500-F593C54C1EB7}"/>
    <hyperlink ref="R234" r:id="rId419" location="2.5-120_/_2.75-120&amp;source=liste_der_grc3b6c39ften_deutschen_onshore-windparks" tooltip="GE Wind Energy" display="https://second.wiki/link?to=_275-120&amp;lang=en&amp;alt=https://es.wikipedia.org/wiki/GE_Wind_Energy - 2.5-120_/_2.75-120&amp;source=liste_der_grc3b6c39ften_deutschen_onshore-windparks" xr:uid="{5E4AC8B7-D899-43CA-A61E-43C7ACBAF3D1}"/>
    <hyperlink ref="S234" r:id="rId420" tooltip="Lauterstein" display="https://second.wiki/link?to=lauterstein&amp;lang=en&amp;alt=https://es.wikipedia.org/wiki/Lauterstein&amp;source=liste_der_grc3b6c39ften_deutschen_onshore-windparks" xr:uid="{C5FC3DD2-B241-4817-BB76-86105FDBEEF8}"/>
    <hyperlink ref="U234" r:id="rId421" display="https://geohack.toolforge.org/geohack.php?params=48.74_N_9.8897222222222_E_region:DE-BW_type:landmark&amp;pagename=Liste_der_gr%C3%B6%C3%9Ften_deutschen_Onshore-Windparks&amp;language=de&amp;title=Windpark+Lauterburg" xr:uid="{A97A49B5-B508-42FE-9AF9-206B7646931B}"/>
    <hyperlink ref="V234" r:id="rId422" tooltip="Wpd" display="https://second.wiki/link?to=wpd&amp;lang=en&amp;alt=https://es.wikipedia.org/wiki/Wpd&amp;source=liste_der_grc3b6c39ften_deutschen_onshore-windparks" xr:uid="{316621C9-FD71-4E6F-82C4-BB03447C0C37}"/>
    <hyperlink ref="N235" r:id="rId423" location="Windpark_%E2%80%9EGoldner_Steinr%C3%BCck%E2%80%9C&amp;source=liste_der_grc3b6c39ften_deutschen_onshore-windparks" tooltip="Windparks in Ulrichstein" display="https://second.wiki/link?to=windparks_in_ulrichsteinwindpark_e2809egoldner_steinrc3bccke2809c&amp;lang=en&amp;alt=https://es.wikipedia.org/wiki/Windparks_in_Ulrichstein - Windpark_%E2%80%9EGoldner_Steinr%C3%BCck%E2%80%9C&amp;source=liste_der_grc3b6c39ften_deutschen_onshore-windparks" xr:uid="{A83F4AC2-F553-41E5-99AB-49338875CA3D}"/>
    <hyperlink ref="R237" r:id="rId424" location="E-40&amp;source=liste_der_grc3b6c39ften_deutschen_onshore-windparks" tooltip="List of Enercon wind turbines" display="https://second.wiki/link?to=liste_der_windkraftanlagen_von_enercone-40&amp;lang=en&amp;alt=https://es.wikipedia.org/wiki/Liste_der_Windkraftanlagen_von_Enercon - E-40&amp;source=liste_der_grc3b6c39ften_deutschen_onshore-windparks" xr:uid="{DE92C299-120A-45D0-91D6-8A4846FD942E}"/>
    <hyperlink ref="R238" r:id="rId425" tooltip="DeWind" display="https://second.wiki/link?to=dewind&amp;lang=en&amp;alt=https://es.wikipedia.org/wiki/DeWind&amp;source=liste_der_grc3b6c39ften_deutschen_onshore-windparks" xr:uid="{0012B454-068B-4721-9F3C-BA82200E443C}"/>
    <hyperlink ref="R239" r:id="rId426" location="Fr%C3%BCher_gefertigte_Anlagen&amp;source=liste_der_grc3b6c39ften_deutschen_onshore-windparks" tooltip="Nordex SE" display="https://second.wiki/link?to=nordex_sefrc3bcher_gefertigte_anlagen&amp;lang=en&amp;alt=https://es.wikipedia.org/wiki/Nordex_SE - Fr%C3%BCher_gefertigte_Anlagen&amp;source=liste_der_grc3b6c39ften_deutschen_onshore-windparks" xr:uid="{45119A92-1DC8-43B0-A3B8-AC76B265C30A}"/>
    <hyperlink ref="R241" r:id="rId427" location="E-82_E2&amp;source=liste_der_grc3b6c39ften_deutschen_onshore-windparks" tooltip="List of Enercon wind turbines" display="https://second.wiki/link?to=liste_der_windkraftanlagen_von_enercone-82_e2&amp;lang=en&amp;alt=https://es.wikipedia.org/wiki/Liste_der_Windkraftanlagen_von_Enercon - E-82_E2&amp;source=liste_der_grc3b6c39ften_deutschen_onshore-windparks" xr:uid="{ADBE2E60-86EC-4370-A352-5DE281CCF4A3}"/>
    <hyperlink ref="R242" r:id="rId428" location="E-101&amp;source=liste_der_grc3b6c39ften_deutschen_onshore-windparks" tooltip="List of Enercon wind turbines" display="https://second.wiki/link?to=liste_der_windkraftanlagen_von_enercone-101&amp;lang=en&amp;alt=https://es.wikipedia.org/wiki/Liste_der_Windkraftanlagen_von_Enercon - E-101&amp;source=liste_der_grc3b6c39ften_deutschen_onshore-windparks" xr:uid="{88DA25ED-1BE0-4222-96EC-43AFB7506C38}"/>
    <hyperlink ref="S235" r:id="rId429" tooltip="Lautertal (Vogelsberg)" display="https://second.wiki/link?to=lautertal_vogelsberg&amp;lang=en&amp;alt=https://es.wikipedia.org/wiki/Lautertal_(Vogelsberg)&amp;source=liste_der_grc3b6c39ften_deutschen_onshore-windparks" xr:uid="{55F2A382-B78A-409D-9102-16BDA0F6A720}"/>
    <hyperlink ref="S236" r:id="rId430" tooltip="Ulrichstein" display="https://second.wiki/link?to=ulrichstein&amp;lang=en&amp;alt=https://es.wikipedia.org/wiki/Ulrichstein&amp;source=liste_der_grc3b6c39ften_deutschen_onshore-windparks" xr:uid="{A2721C09-50DC-421C-98F5-EB79DBE4D132}"/>
    <hyperlink ref="U235" r:id="rId431" display="https://geohack.toolforge.org/geohack.php?params=50.603055555556_N_9.2438888888889_E_region:DE_type:landmark&amp;pagename=Liste_der_gr%C3%B6%C3%9Ften_deutschen_Onshore-Windparks&amp;language=de&amp;title=Windpark+Goldner+Steinr%C3%BCck" xr:uid="{A1CCAEFC-F4D6-4458-B198-71164052D09B}"/>
    <hyperlink ref="R243" r:id="rId432" tooltip="Siemens Gamesa" display="https://second.wiki/link?to=siemens_gamesa&amp;lang=en&amp;alt=https://es.wikipedia.org/wiki/Siemens_Gamesa&amp;source=liste_der_grc3b6c39ften_deutschen_onshore-windparks" xr:uid="{334D3177-55F9-49D3-AF12-C87CACB9A8E8}"/>
    <hyperlink ref="S243" r:id="rId433" tooltip="Borringhausen" display="https://second.wiki/link?to=borringhausen&amp;lang=en&amp;alt=https://es.wikipedia.org/wiki/Borringhausen&amp;source=liste_der_grc3b6c39ften_deutschen_onshore-windparks" xr:uid="{1D9B2D35-F85A-45E6-A52F-B8ED3A62A874}"/>
    <hyperlink ref="N245" r:id="rId434" location="Windfeld_am_Lindenberg&amp;source=liste_der_grc3b6c39ften_deutschen_onshore-windparks" tooltip="Güstow (Prenzlau)" display="https://second.wiki/link?to=gc3bcstow_prenzlauwindfeld_am_lindenberg&amp;lang=en&amp;alt=https://es.wikipedia.org/wiki/G%C3%BCstow_(Prenzlau) - Windfeld_am_Lindenberg&amp;source=liste_der_grc3b6c39ften_deutschen_onshore-windparks" xr:uid="{69FCE82E-A95C-477B-8E87-9260D30DEE79}"/>
    <hyperlink ref="R246" r:id="rId435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2BD429A3-3758-4340-B20C-8F96F917D5AD}"/>
    <hyperlink ref="R247" r:id="rId436" location="E-40&amp;source=liste_der_grc3b6c39ften_deutschen_onshore-windparks" tooltip="List of Enercon wind turbines" display="https://second.wiki/link?to=liste_der_windkraftanlagen_von_enercone-40&amp;lang=en&amp;alt=https://es.wikipedia.org/wiki/Liste_der_Windkraftanlagen_von_Enercon - E-40&amp;source=liste_der_grc3b6c39ften_deutschen_onshore-windparks" xr:uid="{F8F2EEAF-199D-48A2-9E73-8CE827746587}"/>
    <hyperlink ref="R251" r:id="rId437" location="Fr%C3%BCher_gefertigte_Anlagen&amp;source=liste_der_grc3b6c39ften_deutschen_onshore-windparks" tooltip="Nordex SE" display="https://second.wiki/link?to=nordex_sefrc3bcher_gefertigte_anlagen&amp;lang=en&amp;alt=https://es.wikipedia.org/wiki/Nordex_SE - Fr%C3%BCher_gefertigte_Anlagen&amp;source=liste_der_grc3b6c39ften_deutschen_onshore-windparks" xr:uid="{4DA8FA85-AF91-48F5-B70F-6A188948CC4A}"/>
    <hyperlink ref="R252" r:id="rId438" location="E-40&amp;source=liste_der_grc3b6c39ften_deutschen_onshore-windparks" tooltip="List of Enercon wind turbines" display="https://second.wiki/link?to=liste_der_windkraftanlagen_von_enercone-40&amp;lang=en&amp;alt=https://es.wikipedia.org/wiki/Liste_der_Windkraftanlagen_von_Enercon - E-40&amp;source=liste_der_grc3b6c39ften_deutschen_onshore-windparks" xr:uid="{56DE06B1-DB40-49F0-B136-542ECF4C82C1}"/>
    <hyperlink ref="R253" r:id="rId439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F52F1295-E12D-4475-9D2C-24D7106A4462}"/>
    <hyperlink ref="R255" r:id="rId440" location="%C3%9Cberblick_alte_Anlagen_Onshore&amp;source=liste_der_grc3b6c39ften_deutschen_onshore-windparks" tooltip="REpower Systems" display="https://second.wiki/link?to=repower_systemsc39cberblick_alte_anlagen_onshore&amp;lang=en&amp;alt=https://es.wikipedia.org/wiki/REpower_Systems - %C3%9Cberblick_alte_Anlagen_Onshore&amp;source=liste_der_grc3b6c39ften_deutschen_onshore-windparks" xr:uid="{B6758863-08F2-4F96-BD85-9DBBEBE5972D}"/>
    <hyperlink ref="R256" r:id="rId441" location="E-58&amp;source=liste_der_grc3b6c39ften_deutschen_onshore-windparks" tooltip="List of Enercon wind turbines" display="https://second.wiki/link?to=liste_der_windkraftanlagen_von_enercone-58&amp;lang=en&amp;alt=https://es.wikipedia.org/wiki/Liste_der_Windkraftanlagen_von_Enercon - E-58&amp;source=liste_der_grc3b6c39ften_deutschen_onshore-windparks" xr:uid="{D0FD8FE1-16C0-4C31-A2D3-5A0378AA8EF5}"/>
    <hyperlink ref="R257" r:id="rId442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21074332-C8C9-473F-9342-31CF96220448}"/>
    <hyperlink ref="R258" r:id="rId443" location="1.5sle&amp;source=liste_der_grc3b6c39ften_deutschen_onshore-windparks" tooltip="GE Wind Energy" display="https://second.wiki/link?to=ge_wind_energy15sle&amp;lang=en&amp;alt=https://es.wikipedia.org/wiki/GE_Wind_Energy - 1.5sle&amp;source=liste_der_grc3b6c39ften_deutschen_onshore-windparks" xr:uid="{62AC1CFF-0305-4509-99CB-DAD2C16A9555}"/>
    <hyperlink ref="R259" r:id="rId444" location="Produktpalette&amp;source=liste_der_grc3b6c39ften_deutschen_onshore-windparks" tooltip="Fuhrländer" display="https://second.wiki/link?to=fuhrlc3a4nderproduktpalette&amp;lang=en&amp;alt=https://es.wikipedia.org/wiki/Fuhrl%C3%A4nder - Produktpalette&amp;source=liste_der_grc3b6c39ften_deutschen_onshore-windparks" xr:uid="{AE4BC64E-3E11-4BDF-8F57-E83F5939D4A8}"/>
    <hyperlink ref="S245" r:id="rId445" tooltip="Nordwestuckermark" display="https://second.wiki/link?to=nordwestuckermark&amp;lang=en&amp;alt=https://es.wikipedia.org/wiki/Nordwestuckermark&amp;source=liste_der_grc3b6c39ften_deutschen_onshore-windparks" xr:uid="{F728A8E8-180F-4CD5-9FA5-F380B77EC40F}"/>
    <hyperlink ref="S246" r:id="rId446" tooltip="Prenzlau" display="https://second.wiki/link?to=prenzlau&amp;lang=en&amp;alt=https://es.wikipedia.org/wiki/Prenzlau&amp;source=liste_der_grc3b6c39ften_deutschen_onshore-windparks" xr:uid="{049C0762-65C3-46E9-8641-3B5EE69405B6}"/>
    <hyperlink ref="U245" r:id="rId447" display="https://geohack.toolforge.org/geohack.php?params=53.338333333333_N_13.764444444444_E_region:DE_type:landmark&amp;pagename=Liste_der_gr%C3%B6%C3%9Ften_deutschen_Onshore-Windparks&amp;language=de&amp;title=Windfeld+Uckermark" xr:uid="{92A4347B-5CD9-4DFD-AE3D-B4A2A2EB112D}"/>
    <hyperlink ref="V245" r:id="rId448" tooltip="Yield" display="https://second.wiki/link?to=enertrag&amp;lang=en&amp;alt=https://es.wikipedia.org/wiki/Enertrag&amp;source=liste_der_grc3b6c39ften_deutschen_onshore-windparks" xr:uid="{6362CA8E-D605-4431-AD50-37E5FB9B0627}"/>
    <hyperlink ref="N260" r:id="rId449" location="Windpark_Schleiden-Sch%C3%B6neseiffen&amp;source=liste_der_grc3b6c39ften_deutschen_onshore-windparks" tooltip="Schöneseiffen" display="https://second.wiki/link?to=schc3b6neseiffenwindpark_schleiden-schc3b6neseiffen&amp;lang=en&amp;alt=https://es.wikipedia.org/wiki/Sch%C3%B6neseiffen - Windpark_Schleiden-Sch%C3%B6neseiffen&amp;source=liste_der_grc3b6c39ften_deutschen_onshore-windparks" xr:uid="{3B3D44FA-AF4B-4C9F-9E07-F9FBA48E84F3}"/>
    <hyperlink ref="R261" r:id="rId450" location="E-82_E2&amp;source=liste_der_grc3b6c39ften_deutschen_onshore-windparks" tooltip="List of wind turbine types from Enercon" display="https://second.wiki/link?to=liste_der_windkraftanlagentypen_von_enercone-82_e2&amp;lang=en&amp;alt=https://es.wikipedia.org/wiki/Liste_der_Windkraftanlagentypen_von_Enercon - E-82_E2&amp;source=liste_der_grc3b6c39ften_deutschen_onshore-windparks" xr:uid="{7BFF8821-493F-4489-801B-2FECF52F3194}"/>
    <hyperlink ref="R262" r:id="rId451" location="E-101&amp;source=liste_der_grc3b6c39ften_deutschen_onshore-windparks" tooltip="List of wind turbine types from Enercon" display="https://second.wiki/link?to=liste_der_windkraftanlagentypen_von_enercone-101&amp;lang=en&amp;alt=https://es.wikipedia.org/wiki/Liste_der_Windkraftanlagentypen_von_Enercon - E-101&amp;source=liste_der_grc3b6c39ften_deutschen_onshore-windparks" xr:uid="{C0BA84CA-E127-44C4-A5C6-250066DC833D}"/>
    <hyperlink ref="S260" r:id="rId452" tooltip="Schöneseiffen" display="https://second.wiki/link?to=schc3b6neseiffen&amp;lang=en&amp;alt=https://es.wikipedia.org/wiki/Sch%C3%B6neseiffen&amp;source=liste_der_grc3b6c39ften_deutschen_onshore-windparks" xr:uid="{6AAFD823-D5A5-49AB-A88B-3AC5FCFE7D3F}"/>
    <hyperlink ref="U260" r:id="rId453" display="https://geohack.toolforge.org/geohack.php?params=50.516944444444_N_6.3736111111111_E_region:DE-NW_type:landmark&amp;pagename=Liste_der_gr%C3%B6%C3%9Ften_deutschen_Onshore-Windparks&amp;language=de&amp;title=Windpark+Schleiden-Sch%C3%B6neseiffen" xr:uid="{9C4CEC1C-9275-4FBF-BF1E-D086A9BB8C5C}"/>
    <hyperlink ref="R263" r:id="rId454" location="Fr%C3%BCher_gefertigte_Anlagen&amp;source=liste_der_grc3b6c39ften_deutschen_onshore-windparks" tooltip="Nordex SE" display="https://second.wiki/link?to=nordex_sefrc3bcher_gefertigte_anlagen&amp;lang=en&amp;alt=https://es.wikipedia.org/wiki/Nordex_SE - Fr%C3%BCher_gefertigte_Anlagen&amp;source=liste_der_grc3b6c39ften_deutschen_onshore-windparks" xr:uid="{CA7E80B1-7696-4010-96BE-A3B3168916DB}"/>
    <hyperlink ref="R264" r:id="rId455" location="Windkraftanlagentypen&amp;source=liste_der_grc3b6c39ften_deutschen_onshore-windparks" tooltip="Siemens wind energy" display="https://second.wiki/link?to=siemens_windenergiewindkraftanlagentypen&amp;lang=en&amp;alt=https://es.wikipedia.org/wiki/Siemens_Windenergie - Windkraftanlagentypen&amp;source=liste_der_grc3b6c39ften_deutschen_onshore-windparks" xr:uid="{448D647F-D087-427E-8776-066403BF98A2}"/>
    <hyperlink ref="R265" r:id="rId456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01AFD7A7-EA64-4835-BFEF-189366170F3E}"/>
    <hyperlink ref="R266" r:id="rId457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AD115890-9DB4-4BF0-A5FC-39C394E33A04}"/>
    <hyperlink ref="S263" r:id="rId458" tooltip="Cuxhaven" display="https://second.wiki/link?to=cuxhaven&amp;lang=en&amp;alt=https://es.wikipedia.org/wiki/Cuxhaven&amp;source=liste_der_grc3b6c39ften_deutschen_onshore-windparks" xr:uid="{E6E00409-8B09-4392-BC28-1F9041D45B54}"/>
    <hyperlink ref="U263" r:id="rId459" display="https://geohack.toolforge.org/geohack.php?params=53.817777777778_N_8.0788888888889_E_region:DE_type:landmark&amp;pagename=Liste_der_gr%C3%B6%C3%9Ften_deutschen_Onshore-Windparks&amp;language=de&amp;title=Windpark+Altenbruch" xr:uid="{302CDFB0-9B8D-44DB-A497-2D7BAD435776}"/>
    <hyperlink ref="V263" r:id="rId460" tooltip="PNE Wind" display="https://second.wiki/link?to=pne_wind&amp;lang=en&amp;alt=https://es.wikipedia.org/wiki/PNE_Wind&amp;source=liste_der_grc3b6c39ften_deutschen_onshore-windparks" xr:uid="{38D59BC6-1D30-462B-BB78-0AAA9157E785}"/>
    <hyperlink ref="R267" r:id="rId461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8E10934B-2416-4D3E-8723-01614794889A}"/>
    <hyperlink ref="R268" r:id="rId462" location="E-48&amp;source=liste_der_grc3b6c39ften_deutschen_onshore-windparks" tooltip="List of Enercon wind turbines" display="https://second.wiki/link?to=liste_der_windkraftanlagen_von_enercone-48&amp;lang=en&amp;alt=https://es.wikipedia.org/wiki/Liste_der_Windkraftanlagen_von_Enercon - E-48&amp;source=liste_der_grc3b6c39ften_deutschen_onshore-windparks" xr:uid="{5DC752C7-7B66-4DA6-ACC0-7E187C5F63E2}"/>
    <hyperlink ref="R269" r:id="rId463" location="3.XM-Baureihe&amp;source=liste_der_grc3b6c39ften_deutschen_onshore-windparks" tooltip="REpower Systems" display="https://second.wiki/link?to=repower_systems3xm-baureihe&amp;lang=en&amp;alt=https://es.wikipedia.org/wiki/REpower_Systems - 3.XM-Baureihe&amp;source=liste_der_grc3b6c39ften_deutschen_onshore-windparks" xr:uid="{7F80A25B-920D-444F-A85A-D23C6111E34F}"/>
    <hyperlink ref="R270" r:id="rId464" location="E-101&amp;source=liste_der_grc3b6c39ften_deutschen_onshore-windparks" tooltip="List of Enercon wind turbines" display="https://second.wiki/link?to=liste_der_windkraftanlagen_von_enercone-101&amp;lang=en&amp;alt=https://es.wikipedia.org/wiki/Liste_der_Windkraftanlagen_von_Enercon - E-101&amp;source=liste_der_grc3b6c39ften_deutschen_onshore-windparks" xr:uid="{BF85AE5C-120A-4A45-A768-BD9EAE68B6C7}"/>
    <hyperlink ref="R271" r:id="rId465" location="E-115&amp;source=liste_der_grc3b6c39ften_deutschen_onshore-windparks" tooltip="List of Enercon wind turbines" display="https://second.wiki/link?to=liste_der_windkraftanlagen_von_enercone-115&amp;lang=en&amp;alt=https://es.wikipedia.org/wiki/Liste_der_Windkraftanlagen_von_Enercon - E-115&amp;source=liste_der_grc3b6c39ften_deutschen_onshore-windparks" xr:uid="{58146760-ED0A-44DD-831D-36FE6D147FA8}"/>
    <hyperlink ref="S267" r:id="rId466" tooltip="Alzey" display="https://second.wiki/link?to=alzey&amp;lang=en&amp;alt=https://es.wikipedia.org/wiki/Alzey&amp;source=liste_der_grc3b6c39ften_deutschen_onshore-windparks" xr:uid="{96E62857-412B-4C95-9775-1670EA5FF807}"/>
    <hyperlink ref="S268" r:id="rId467" tooltip="Verbandsgemeinde Alzey-Land" display="https://second.wiki/link?to=verbandsgemeinde_alzey-land&amp;lang=en&amp;alt=https://es.wikipedia.org/wiki/Verbandsgemeinde_Alzey-Land&amp;source=liste_der_grc3b6c39ften_deutschen_onshore-windparks" xr:uid="{810FFC0A-FCF5-4FAC-B81A-1E91114A25E6}"/>
    <hyperlink ref="U267" r:id="rId468" display="https://geohack.toolforge.org/geohack.php?params=49.764166666667_N_8.0597222222222_E_region:DE_type:landmark&amp;pagename=Liste_der_gr%C3%B6%C3%9Ften_deutschen_Onshore-Windparks&amp;language=de&amp;title=Windpark+Heimersheim" xr:uid="{CF28DE13-8A6E-4061-8FAF-9AE0EDDB9CB7}"/>
    <hyperlink ref="V267" r:id="rId469" tooltip="Juwi" display="https://second.wiki/link?to=juwi&amp;lang=en&amp;alt=https://es.wikipedia.org/wiki/Juwi&amp;source=liste_der_grc3b6c39ften_deutschen_onshore-windparks" xr:uid="{C9931DC5-E67E-4F6C-86D4-CBBF516383B6}"/>
    <hyperlink ref="R272" r:id="rId470" location="E-82_/_2,0_MW&amp;source=liste_der_grc3b6c39ften_deutschen_onshore-windparks" tooltip="List of Enercon wind turbines" display="https://second.wiki/link?to=_20_mw&amp;lang=en&amp;alt=https://es.wikipedia.org/wiki/Liste_der_Windkraftanlagen_von_Enercon - E-82_/_2,0_MW&amp;source=liste_der_grc3b6c39ften_deutschen_onshore-windparks" xr:uid="{BA189166-DEF3-4F4E-AC2A-3CA205E2FFD2}"/>
    <hyperlink ref="S272" r:id="rId471" tooltip="Ahlerstedt" display="https://second.wiki/link?to=ahlerstedt&amp;lang=en&amp;alt=https://es.wikipedia.org/wiki/Ahlerstedt&amp;source=liste_der_grc3b6c39ften_deutschen_onshore-windparks" xr:uid="{9051438F-21FD-47F3-B923-07AB8F21AAAE}"/>
    <hyperlink ref="S273" r:id="rId472" tooltip="Sittensen municipality" display="https://second.wiki/link?to=samtgemeinde_sittensen&amp;lang=en&amp;alt=https://es.wikipedia.org/wiki/Samtgemeinde_Sittensen&amp;source=liste_der_grc3b6c39ften_deutschen_onshore-windparks" xr:uid="{DB535212-AB0F-4720-8268-DA9362079B35}"/>
    <hyperlink ref="U272" r:id="rId473" display="https://geohack.toolforge.org/geohack.php?params=53.373333333333_N_9.4969444444444_E_region:DE_type:landmark&amp;pagename=Liste_der_gr%C3%B6%C3%9Ften_deutschen_Onshore-Windparks&amp;language=de&amp;title=Windpark+Ahrenswohlde-Wohnste" xr:uid="{3F5E6B5A-0A77-4FB6-A38A-471FEE3E1B09}"/>
    <hyperlink ref="R276" r:id="rId474" location="E-82_E2&amp;source=liste_der_grc3b6c39ften_deutschen_onshore-windparks" tooltip="List of Enercon wind turbines" display="https://second.wiki/link?to=liste_der_windkraftanlagen_von_enercone-82_e2&amp;lang=en&amp;alt=https://es.wikipedia.org/wiki/Liste_der_Windkraftanlagen_von_Enercon - E-82_E2&amp;source=liste_der_grc3b6c39ften_deutschen_onshore-windparks" xr:uid="{13956263-AEE9-4544-BF34-535E665FBE26}"/>
    <hyperlink ref="S276" r:id="rId475" tooltip="Langen (Geestland)" display="https://second.wiki/link?to=langen_geestland&amp;lang=en&amp;alt=https://es.wikipedia.org/wiki/Langen_(Geestland)&amp;source=liste_der_grc3b6c39ften_deutschen_onshore-windparks" xr:uid="{17CD2754-FD12-428E-8589-0EF5BC0CA420}"/>
    <hyperlink ref="U276" r:id="rId476" display="https://geohack.toolforge.org/geohack.php?params=53.684166666667_N_8.6461111111111_E_region:DE_type:landmark&amp;pagename=Liste_der_gr%C3%B6%C3%9Ften_deutschen_Onshore-Windparks&amp;language=de&amp;title=Windpark+Hol%C3%9Fel" xr:uid="{FB76FA38-842A-4A8C-9FD5-53A8927D9FAC}"/>
    <hyperlink ref="V276" r:id="rId477" tooltip="Energy office" display="https://second.wiki/link?to=energiekontor&amp;lang=en&amp;alt=https://es.wikipedia.org/wiki/Energiekontor&amp;source=liste_der_grc3b6c39ften_deutschen_onshore-windparks" xr:uid="{137EA229-948B-424D-96D6-9891ABD949DE}"/>
    <hyperlink ref="R278" r:id="rId478" location="Fr%C3%BCher_gefertigte_Anlagen&amp;source=liste_der_grc3b6c39ften_deutschen_onshore-windparks" tooltip="Nordex SE" display="https://second.wiki/link?to=nordex_sefrc3bcher_gefertigte_anlagen&amp;lang=en&amp;alt=https://es.wikipedia.org/wiki/Nordex_SE - Fr%C3%BCher_gefertigte_Anlagen&amp;source=liste_der_grc3b6c39ften_deutschen_onshore-windparks" xr:uid="{9199D381-2274-4E54-AB66-2C62569DB391}"/>
    <hyperlink ref="R279" r:id="rId479" location="Fr%C3%BCher_gefertigte_Anlagen&amp;source=liste_der_grc3b6c39ften_deutschen_onshore-windparks" tooltip="Nordex SE" display="https://second.wiki/link?to=nordex_sefrc3bcher_gefertigte_anlagen&amp;lang=en&amp;alt=https://es.wikipedia.org/wiki/Nordex_SE - Fr%C3%BCher_gefertigte_Anlagen&amp;source=liste_der_grc3b6c39ften_deutschen_onshore-windparks" xr:uid="{E2DB1AFF-E254-4810-A555-BAC51249E132}"/>
    <hyperlink ref="R280" r:id="rId480" location="E-40&amp;source=liste_der_grc3b6c39ften_deutschen_onshore-windparks" tooltip="List of wind turbine types from Enercon" display="https://second.wiki/link?to=liste_der_windkraftanlagentypen_von_enercone-40&amp;lang=en&amp;alt=https://es.wikipedia.org/wiki/Liste_der_Windkraftanlagentypen_von_Enercon - E-40&amp;source=liste_der_grc3b6c39ften_deutschen_onshore-windparks" xr:uid="{CEB95AB6-05C4-4265-B6C7-C5C999647A00}"/>
    <hyperlink ref="R282" r:id="rId481" location="E-70&amp;source=liste_der_grc3b6c39ften_deutschen_onshore-windparks" tooltip="List of wind turbine types from Enercon" display="https://second.wiki/link?to=liste_der_windkraftanlagentypen_von_enercone-70&amp;lang=en&amp;alt=https://es.wikipedia.org/wiki/Liste_der_Windkraftanlagentypen_von_Enercon - E-70&amp;source=liste_der_grc3b6c39ften_deutschen_onshore-windparks" xr:uid="{7D2F2D57-0878-4281-BAC8-330DEE95E02F}"/>
    <hyperlink ref="R283" r:id="rId482" tooltip="Enercon E-82" display="https://second.wiki/link?to=enercon_e-82&amp;lang=en&amp;alt=https://es.wikipedia.org/wiki/Enercon_E-82&amp;source=liste_der_grc3b6c39ften_deutschen_onshore-windparks" xr:uid="{0B0B4509-55EF-494F-BE0E-6590B5DE3D6A}"/>
    <hyperlink ref="S278" r:id="rId483" tooltip="Adorf (Diemelsee)" display="https://second.wiki/link?to=adorf_diemelsee&amp;lang=en&amp;alt=https://es.wikipedia.org/wiki/Adorf_(Diemelsee)&amp;source=liste_der_grc3b6c39ften_deutschen_onshore-windparks" xr:uid="{1E619EC2-F66E-47B9-BBF7-F95345F15AB0}"/>
    <hyperlink ref="U278" r:id="rId484" display="https://geohack.toolforge.org/geohack.php?params=51.370555555556_N_8.8438888888889_E_region:DE_type:landmark&amp;pagename=Liste_der_gr%C3%B6%C3%9Ften_deutschen_Onshore-Windparks&amp;language=de&amp;title=Windpark+Adorf" xr:uid="{FC9B46E2-CBD8-4584-99AC-34F8C57A77CC}"/>
    <hyperlink ref="R284" r:id="rId485" location="E-40&amp;source=liste_der_grc3b6c39ften_deutschen_onshore-windparks" tooltip="List of Enercon wind turbines" display="https://second.wiki/link?to=liste_der_windkraftanlagen_von_enercone-40&amp;lang=en&amp;alt=https://es.wikipedia.org/wiki/Liste_der_Windkraftanlagen_von_Enercon - E-40&amp;source=liste_der_grc3b6c39ften_deutschen_onshore-windparks" xr:uid="{98CADF77-7B27-4DA1-A990-6578371A0D58}"/>
    <hyperlink ref="R285" r:id="rId486" location="E-70&amp;source=liste_der_grc3b6c39ften_deutschen_onshore-windparks" tooltip="List of Enercon wind turbines" display="https://second.wiki/link?to=liste_der_windkraftanlagen_von_enercone-70&amp;lang=en&amp;alt=https://es.wikipedia.org/wiki/Liste_der_Windkraftanlagen_von_Enercon - E-70&amp;source=liste_der_grc3b6c39ften_deutschen_onshore-windparks" xr:uid="{1D252C41-F260-4CE6-A4F8-8C098F46280E}"/>
    <hyperlink ref="R286" r:id="rId487" location="E-82_E2&amp;source=liste_der_grc3b6c39ften_deutschen_onshore-windparks" tooltip="List of Enercon wind turbines" display="https://second.wiki/link?to=liste_der_windkraftanlagen_von_enercone-82_e2&amp;lang=en&amp;alt=https://es.wikipedia.org/wiki/Liste_der_Windkraftanlagen_von_Enercon - E-82_E2&amp;source=liste_der_grc3b6c39ften_deutschen_onshore-windparks" xr:uid="{D5B4F663-3BA4-4499-A776-5BFEC5AD13BB}"/>
    <hyperlink ref="S284" r:id="rId488" tooltip="Jessen (magpie)" display="https://second.wiki/link?to=jessen_elster&amp;lang=en&amp;alt=https://es.wikipedia.org/wiki/Jessen_(Elster)&amp;source=liste_der_grc3b6c39ften_deutschen_onshore-windparks" xr:uid="{5B0E3615-8D03-4358-AFC7-2B6AFFF2E58B}"/>
    <hyperlink ref="S285" r:id="rId489" tooltip="Zahna Magpie" display="https://second.wiki/link?to=zahna-elster&amp;lang=en&amp;alt=https://es.wikipedia.org/wiki/Zahna-Elster&amp;source=liste_der_grc3b6c39ften_deutschen_onshore-windparks" xr:uid="{67BF0693-9B9B-40D5-B124-88B4428C44E4}"/>
    <hyperlink ref="U284" r:id="rId490" display="https://geohack.toolforge.org/geohack.php?params=51.838333333333_N_12.875277777778_E_region:DE_type:landmark&amp;pagename=Liste_der_gr%C3%B6%C3%9Ften_deutschen_Onshore-Windparks&amp;language=de&amp;title=Windpark+Elster" xr:uid="{A33986A2-E5BD-4429-902B-0D09C775BE71}"/>
    <hyperlink ref="V284" r:id="rId491" tooltip="Wpd" display="https://second.wiki/link?to=wpd&amp;lang=en&amp;alt=https://es.wikipedia.org/wiki/Wpd&amp;source=liste_der_grc3b6c39ften_deutschen_onshore-windparks" xr:uid="{04B2FAD5-6EB6-46E6-A8D9-E406A32C39F8}"/>
    <hyperlink ref="R287" r:id="rId492" location="E-82_/_2,0_MW&amp;source=liste_der_grc3b6c39ften_deutschen_onshore-windparks" tooltip="List of Enercon wind turbines" display="https://second.wiki/link?to=_20_mw&amp;lang=en&amp;alt=https://es.wikipedia.org/wiki/Liste_der_Windkraftanlagen_von_Enercon - E-82_/_2,0_MW&amp;source=liste_der_grc3b6c39ften_deutschen_onshore-windparks" xr:uid="{F7EE8127-5DE3-4632-8CDD-49B4EAE0B6F7}"/>
    <hyperlink ref="S287" r:id="rId493" tooltip="Brüssow" display="https://second.wiki/link?to=brc3bcssow&amp;lang=en&amp;alt=https://es.wikipedia.org/wiki/Br%C3%BCssow&amp;source=liste_der_grc3b6c39ften_deutschen_onshore-windparks" xr:uid="{381536CC-F23A-4ECC-A377-B6FAA85562CA}"/>
    <hyperlink ref="U287" r:id="rId494" display="https://geohack.toolforge.org/geohack.php?params=53.396666666667_N_14.169166666667_E_region:DE_type:landmark&amp;pagename=Liste_der_gr%C3%B6%C3%9Ften_deutschen_Onshore-Windparks&amp;language=de&amp;title=Windfeld+Wolfsmoor" xr:uid="{56255623-A139-49FB-AB20-299A5EF8AE22}"/>
    <hyperlink ref="V287" r:id="rId495" tooltip="Yield" display="https://second.wiki/link?to=enertrag&amp;lang=en&amp;alt=https://es.wikipedia.org/wiki/Enertrag&amp;source=liste_der_grc3b6c39ften_deutschen_onshore-windparks" xr:uid="{A6E9A3F1-F01B-4354-A068-899E9BA0EAEB}"/>
    <hyperlink ref="R289" r:id="rId496" location="E-82_E3_/_3,0_MW&amp;source=liste_der_grc3b6c39ften_deutschen_onshore-windparks" tooltip="List of Enercon wind turbines" display="https://second.wiki/link?to=_30_mw&amp;lang=en&amp;alt=https://es.wikipedia.org/wiki/Liste_der_Windkraftanlagen_von_Enercon - E-82_E3_/_3,0_MW&amp;source=liste_der_grc3b6c39ften_deutschen_onshore-windparks" xr:uid="{65ACAC09-41EC-477F-9869-12C6EAC00F04}"/>
    <hyperlink ref="R290" r:id="rId497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87339C55-8239-4603-9FC7-972F1D05C0F6}"/>
    <hyperlink ref="S288" r:id="rId498" tooltip="Möckern" display="https://second.wiki/link?to=mc3b6ckern&amp;lang=en&amp;alt=https://es.wikipedia.org/wiki/M%C3%B6ckern&amp;source=liste_der_grc3b6c39ften_deutschen_onshore-windparks" xr:uid="{08DBAE40-535B-425E-AC6E-17DA9A1CCABC}"/>
    <hyperlink ref="U288" r:id="rId499" display="https://geohack.toolforge.org/geohack.php?params=52.178333333333_N_11.886111111111_E_region:DE_type:landmark&amp;pagename=Liste_der_gr%C3%B6%C3%9Ften_deutschen_Onshore-Windparks&amp;language=de&amp;title=Windpark+Stegelitz-Ziepel" xr:uid="{AE09FE23-3D90-49DC-A3B7-4BC5FAD863A3}"/>
    <hyperlink ref="V288" r:id="rId500" tooltip="Drewag" display="https://second.wiki/link?to=drewag&amp;lang=en&amp;alt=https://es.wikipedia.org/wiki/Drewag&amp;source=liste_der_grc3b6c39ften_deutschen_onshore-windparks" xr:uid="{4E790EFD-BB74-4454-B595-E2158FCA65FD}"/>
    <hyperlink ref="N291" r:id="rId501" tooltip="Windpark Ullersdorf" display="https://second.wiki/link?to=windpark_ullersdorf&amp;lang=en&amp;alt=https://es.wikipedia.org/wiki/Windpark_Ullersdorf&amp;source=liste_der_grc3b6c39ften_deutschen_onshore-windparks" xr:uid="{CCD0E348-2C5E-4C93-94A5-98ECA6042C80}"/>
    <hyperlink ref="R291" r:id="rId502" location="Nordex_N117/2400&amp;source=liste_der_grc3b6c39ften_deutschen_onshore-windparks" tooltip="Nordex SE" display="https://second.wiki/link?to=2400&amp;lang=en&amp;alt=https://es.wikipedia.org/wiki/Nordex_SE - Nordex_N117/2400&amp;source=liste_der_grc3b6c39ften_deutschen_onshore-windparks" xr:uid="{F88FD609-83F4-486C-B20A-F830D404E9A6}"/>
    <hyperlink ref="S291" r:id="rId503" tooltip="Jamlitz" display="https://second.wiki/link?to=jamlitz&amp;lang=en&amp;alt=https://es.wikipedia.org/wiki/Jamlitz&amp;source=liste_der_grc3b6c39ften_deutschen_onshore-windparks" xr:uid="{5FA7179A-BEAF-421E-9BDF-9C8C5E4DD98B}"/>
    <hyperlink ref="U291" r:id="rId504" display="https://geohack.toolforge.org/geohack.php?params=52.060111_N_14.382103_E_region:DE_type:landmark&amp;pagename=Liste_der_gr%C3%B6%C3%9Ften_deutschen_Onshore-Windparks&amp;language=de&amp;title=Windpark+Ullersdorf" xr:uid="{14626188-069C-41EB-BBAE-47EFAC8DD707}"/>
    <hyperlink ref="V291" r:id="rId505" tooltip="Flag" display="https://second.wiki/link?to=steag&amp;lang=en&amp;alt=https://es.wikipedia.org/wiki/Steag&amp;source=liste_der_grc3b6c39ften_deutschen_onshore-windparks" xr:uid="{CA84304A-938F-469B-9CDD-477F7F6240BF}"/>
    <hyperlink ref="R292" r:id="rId506" location="E-48&amp;source=liste_der_grc3b6c39ften_deutschen_onshore-windparks" tooltip="List of Enercon wind turbines" display="https://second.wiki/link?to=liste_der_windkraftanlagen_von_enercone-48&amp;lang=en&amp;alt=https://es.wikipedia.org/wiki/Liste_der_Windkraftanlagen_von_Enercon - E-48&amp;source=liste_der_grc3b6c39ften_deutschen_onshore-windparks" xr:uid="{0E16875C-9855-4F98-ACDE-D50F99499CDC}"/>
    <hyperlink ref="S292" r:id="rId507" tooltip="Verbandsgemeinde Alzey-Land" display="https://second.wiki/link?to=verbandsgemeinde_alzey-land&amp;lang=en&amp;alt=https://es.wikipedia.org/wiki/Verbandsgemeinde_Alzey-Land&amp;source=liste_der_grc3b6c39ften_deutschen_onshore-windparks" xr:uid="{D1189F58-632B-45A5-BFF8-F5B431B486F9}"/>
    <hyperlink ref="S293" r:id="rId508" tooltip="Verbandsgemeinde Wöllstein" display="https://second.wiki/link?to=verbandsgemeinde_wc3b6llstein&amp;lang=en&amp;alt=https://es.wikipedia.org/wiki/Verbandsgemeinde_W%C3%B6llstein&amp;source=liste_der_grc3b6c39ften_deutschen_onshore-windparks" xr:uid="{BF7EA3F0-B8CD-4A1B-9CEC-B903285161D9}"/>
    <hyperlink ref="S294" r:id="rId509" tooltip="Verbandsgemeinde Wörrstadt" display="https://second.wiki/link?to=verbandsgemeinde_wc3b6rrstadt&amp;lang=en&amp;alt=https://es.wikipedia.org/wiki/Verbandsgemeinde_W%C3%B6rrstadt&amp;source=liste_der_grc3b6c39ften_deutschen_onshore-windparks" xr:uid="{CD10519C-7DD4-4EBB-BA62-1A6CB99C7E96}"/>
    <hyperlink ref="U292" r:id="rId510" display="https://geohack.toolforge.org/geohack.php?params=49.813333333333_N_8.0177777777778_E_region:DE_type:landmark&amp;pagename=Liste_der_gr%C3%B6%C3%9Ften_deutschen_Onshore-Windparks&amp;language=de&amp;title=Windpark+Gau-Bickelheim" xr:uid="{5671D972-EC52-405E-8722-79BAFEF226A2}"/>
    <hyperlink ref="V292" r:id="rId511" tooltip="Juwi" display="https://second.wiki/link?to=juwi&amp;lang=en&amp;alt=https://es.wikipedia.org/wiki/Juwi&amp;source=liste_der_grc3b6c39ften_deutschen_onshore-windparks" xr:uid="{BCACAA87-2024-4D28-8405-85565F6FF4A8}"/>
    <hyperlink ref="N295" r:id="rId512" tooltip="Große Schanze wind farm" display="https://second.wiki/link?to=windpark_groc39fe_schanze&amp;lang=en&amp;alt=https://es.wikipedia.org/wiki/Windpark_Gro%C3%9Fe_Schanze&amp;source=liste_der_grc3b6c39ften_deutschen_onshore-windparks" xr:uid="{27179B60-43E1-4ABB-9289-8749997E25AA}"/>
    <hyperlink ref="R295" r:id="rId513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99C74CCC-8608-4F3B-BE46-2E383D68512D}"/>
    <hyperlink ref="S295" r:id="rId514" tooltip="Teutschenthal" display="https://second.wiki/link?to=teutschenthal&amp;lang=en&amp;alt=https://es.wikipedia.org/wiki/Teutschenthal&amp;source=liste_der_grc3b6c39ften_deutschen_onshore-windparks" xr:uid="{22696C97-9083-41DB-B2D5-0CEA3AE4AF19}"/>
    <hyperlink ref="U295" r:id="rId515" display="https://geohack.toolforge.org/geohack.php?params=51.422777777778_N_11.834444444444_E_region:DE_type:landmark&amp;pagename=Liste_der_gr%C3%B6%C3%9Ften_deutschen_Onshore-Windparks&amp;language=de&amp;title=Windpark+Gro%C3%9Fe+Schanze" xr:uid="{BC19612B-E0C8-40D6-A8CF-5F65CBC08F6C}"/>
    <hyperlink ref="R296" r:id="rId516" location="3.XM-Baureihe&amp;source=liste_der_grc3b6c39ften_deutschen_onshore-windparks" tooltip="REpower Systems" display="https://second.wiki/link?to=repower_systems3xm-baureihe&amp;lang=en&amp;alt=https://es.wikipedia.org/wiki/REpower_Systems - 3.XM-Baureihe&amp;source=liste_der_grc3b6c39ften_deutschen_onshore-windparks" xr:uid="{FFA6650C-4105-43B0-BD90-658A6E6884EE}"/>
    <hyperlink ref="R297" r:id="rId517" location="3.XM-Baureihe&amp;source=liste_der_grc3b6c39ften_deutschen_onshore-windparks" tooltip="REpower Systems" display="https://second.wiki/link?to=repower_systems3xm-baureihe&amp;lang=en&amp;alt=https://es.wikipedia.org/wiki/REpower_Systems - 3.XM-Baureihe&amp;source=liste_der_grc3b6c39ften_deutschen_onshore-windparks" xr:uid="{7F7B0544-127F-4104-84EA-2760678B9AEA}"/>
    <hyperlink ref="R298" r:id="rId518" location="Windenergieanlagen_an_Land_(onshore)&amp;source=liste_der_grc3b6c39ften_deutschen_onshore-windparks" tooltip="Siemens Wind Power" display="https://second.wiki/link?to=siemens_wind_powerwindenergieanlagen_an_land_onshore&amp;lang=en&amp;alt=https://es.wikipedia.org/wiki/Siemens_Wind_Power - Windenergieanlagen_an_Land_(onshore)&amp;source=liste_der_grc3b6c39ften_deutschen_onshore-windparks" xr:uid="{68825F27-AF3E-4AF0-8816-CFCF246C6D6B}"/>
    <hyperlink ref="S296" r:id="rId519" tooltip="Löwenstedt" display="https://second.wiki/link?to=lc3b6wenstedt&amp;lang=en&amp;alt=https://es.wikipedia.org/wiki/L%C3%B6wenstedt&amp;source=liste_der_grc3b6c39ften_deutschen_onshore-windparks" xr:uid="{DB2DE679-4BAF-4F05-BFBB-FE45632EAA66}"/>
    <hyperlink ref="U296" r:id="rId520" display="https://geohack.toolforge.org/geohack.php?params=54.648611111111_N_9.1763888888889_E_region:DE-SH_type:landmark&amp;pagename=Liste_der_gr%C3%B6%C3%9Ften_deutschen_Onshore-Windparks&amp;language=de&amp;title=Windpark+L%C3%B6wenstedt" xr:uid="{66FCAEDD-E674-422C-904A-4186A05BE735}"/>
    <hyperlink ref="R299" r:id="rId521" location="E-40&amp;source=liste_der_grc3b6c39ften_deutschen_onshore-windparks" tooltip="List of wind turbine types from Enercon" display="https://second.wiki/link?to=liste_der_windkraftanlagentypen_von_enercone-40&amp;lang=en&amp;alt=https://es.wikipedia.org/wiki/Liste_der_Windkraftanlagentypen_von_Enercon - E-40&amp;source=liste_der_grc3b6c39ften_deutschen_onshore-windparks" xr:uid="{C7072AD8-8C37-4CA4-A426-A2BE5D564FBF}"/>
    <hyperlink ref="R300" r:id="rId522" location="E-82_E2&amp;source=liste_der_grc3b6c39ften_deutschen_onshore-windparks" tooltip="List of wind turbine types from Enercon" display="https://second.wiki/link?to=liste_der_windkraftanlagentypen_von_enercone-82_e2&amp;lang=en&amp;alt=https://es.wikipedia.org/wiki/Liste_der_Windkraftanlagentypen_von_Enercon - E-82_E2&amp;source=liste_der_grc3b6c39ften_deutschen_onshore-windparks" xr:uid="{51CFE0A1-21C5-46CB-BEAA-2D8BE5760FCC}"/>
    <hyperlink ref="R301" r:id="rId523" tooltip="Enercon E-115" display="https://second.wiki/link?to=enercon_e-115&amp;lang=en&amp;alt=https://es.wikipedia.org/wiki/Enercon_E-115&amp;source=liste_der_grc3b6c39ften_deutschen_onshore-windparks" xr:uid="{778ADCBA-8755-4F1B-8478-1CC1B90314FF}"/>
    <hyperlink ref="S299" r:id="rId524" tooltip="Ober-Ohmen" display="https://second.wiki/link?to=ober-ohmen&amp;lang=en&amp;alt=https://es.wikipedia.org/wiki/Ober-Ohmen&amp;source=liste_der_grc3b6c39ften_deutschen_onshore-windparks" xr:uid="{12320C94-D8AD-4188-9E5D-FAB84FF41362}"/>
    <hyperlink ref="S300" r:id="rId525" tooltip="Zeilbach (Feldatal)" display="https://second.wiki/link?to=zeilbach_feldatal&amp;lang=en&amp;alt=https://es.wikipedia.org/wiki/Zeilbach_(Feldatal)&amp;source=liste_der_grc3b6c39ften_deutschen_onshore-windparks" xr:uid="{A02E9F5F-A402-4E3B-9F0C-0548E19E9A7A}"/>
    <hyperlink ref="U299" r:id="rId526" display="https://geohack.toolforge.org/geohack.php?params=50.623857302_N_9.153515772_E_region:DE_type:landmark&amp;pagename=Liste_der_gr%C3%B6%C3%9Ften_deutschen_Onshore-Windparks&amp;language=de&amp;title=Windpark+Feldatal" xr:uid="{3A14B09B-0C23-4AD2-BFFC-F56DA57D4073}"/>
    <hyperlink ref="R304" r:id="rId527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DC1203D9-B913-452B-843F-89AB968AB46F}"/>
    <hyperlink ref="S303" r:id="rId528" tooltip="Verbandsgemeinde Weida-Land" display="https://second.wiki/link?to=verbandsgemeinde_weida-land&amp;lang=en&amp;alt=https://es.wikipedia.org/wiki/Verbandsgemeinde_Weida-Land&amp;source=liste_der_grc3b6c39ften_deutschen_onshore-windparks" xr:uid="{6E91237C-D3CD-429A-AE1C-0A162D72DD23}"/>
    <hyperlink ref="S304" r:id="rId529" tooltip="Querfurt" display="https://second.wiki/link?to=querfurt&amp;lang=en&amp;alt=https://es.wikipedia.org/wiki/Querfurt&amp;source=liste_der_grc3b6c39ften_deutschen_onshore-windparks" xr:uid="{F53302F0-248D-4455-8B08-42EE247A093F}"/>
    <hyperlink ref="U303" r:id="rId530" display="https://geohack.toolforge.org/geohack.php?params=51.413055555556_N_11.587222222222_E_region:DE_type:landmark&amp;pagename=Liste_der_gr%C3%B6%C3%9Ften_deutschen_Onshore-Windparks&amp;language=de&amp;title=Windpark+Farnst%C3%A4dt" xr:uid="{CF1EB4D1-44AA-46B7-BD15-C27E595F071A}"/>
    <hyperlink ref="R307" r:id="rId531" location="E-82_E2&amp;source=liste_der_grc3b6c39ften_deutschen_onshore-windparks" tooltip="List of Enercon wind turbines" display="https://second.wiki/link?to=liste_der_windkraftanlagen_von_enercone-82_e2&amp;lang=en&amp;alt=https://es.wikipedia.org/wiki/Liste_der_Windkraftanlagen_von_Enercon - E-82_E2&amp;source=liste_der_grc3b6c39ften_deutschen_onshore-windparks" xr:uid="{9040EFE4-61A9-4F02-9BA1-3E600D0179D6}"/>
    <hyperlink ref="S305" r:id="rId532" tooltip="Integrated municipality Dörpen" display="https://second.wiki/link?to=samtgemeinde_dc3b6rpen&amp;lang=en&amp;alt=https://es.wikipedia.org/wiki/Samtgemeinde_D%C3%B6rpen&amp;source=liste_der_grc3b6c39ften_deutschen_onshore-windparks" xr:uid="{EAD6C5C5-D7E3-4754-A842-FBD516D08935}"/>
    <hyperlink ref="S306" r:id="rId533" tooltip="Northern humpback" display="https://second.wiki/link?to=nordhc3bcmmling&amp;lang=en&amp;alt=https://es.wikipedia.org/wiki/Nordh%C3%BCmmling&amp;source=liste_der_grc3b6c39ften_deutschen_onshore-windparks" xr:uid="{C6EE522A-7664-4DDB-82DD-A4B9A27602EB}"/>
    <hyperlink ref="U305" r:id="rId534" display="https://geohack.toolforge.org/geohack.php?params=52.976666666667_N_7.4158333333333_E_region:DE_type:landmark&amp;pagename=Liste_der_gr%C3%B6%C3%9Ften_deutschen_Onshore-Windparks&amp;language=de&amp;title=Windpark+D%C3%B6rpen-Ost" xr:uid="{E9F2DC33-CA02-41EC-A0D9-C05DE1B06DEE}"/>
    <hyperlink ref="N308" r:id="rId535" location="Wirtschaft&amp;source=liste_der_grc3b6c39ften_deutschen_onshore-windparks" tooltip="Hetendorf" display="https://second.wiki/link?to=hetendorfwirtschaft&amp;lang=en&amp;alt=https://es.wikipedia.org/wiki/Hetendorf - Wirtschaft&amp;source=liste_der_grc3b6c39ften_deutschen_onshore-windparks" xr:uid="{919378E2-DB91-4686-802C-94B2BFCC67F1}"/>
    <hyperlink ref="R309" r:id="rId536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EA40014A-4FFD-4DC7-A4AD-B70A7C3C97E9}"/>
    <hyperlink ref="S308" r:id="rId537" tooltip="Hermannsburg" display="https://second.wiki/link?to=hermannsburg&amp;lang=en&amp;alt=https://es.wikipedia.org/wiki/Hermannsburg&amp;source=liste_der_grc3b6c39ften_deutschen_onshore-windparks" xr:uid="{443173E0-7102-438C-B5FF-AB6322F46A13}"/>
    <hyperlink ref="U308" r:id="rId538" display="https://geohack.toolforge.org/geohack.php?params=52.878055555556_N_10.042777777778_E_region:DE_type:landmark&amp;pagename=Liste_der_gr%C3%B6%C3%9Ften_deutschen_Onshore-Windparks&amp;language=de&amp;title=Windpark+Hermannsburg" xr:uid="{FBC9C6A3-8F21-4394-96A4-1E02F04B06A8}"/>
    <hyperlink ref="R311" r:id="rId539" location="E-66&amp;source=liste_der_grc3b6c39ften_deutschen_onshore-windparks" tooltip="List of Enercon wind turbines" display="https://second.wiki/link?to=liste_der_windkraftanlagen_von_enercone-66&amp;lang=en&amp;alt=https://es.wikipedia.org/wiki/Liste_der_Windkraftanlagen_von_Enercon - E-66&amp;source=liste_der_grc3b6c39ften_deutschen_onshore-windparks" xr:uid="{BBEF7058-D5C5-4CC0-AD7C-511A57C3108E}"/>
    <hyperlink ref="R312" r:id="rId540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FF399F0A-BEE4-4177-8E6F-223DC05510B1}"/>
    <hyperlink ref="S310" r:id="rId541" tooltip="Kyritz" display="https://second.wiki/link?to=kyritz&amp;lang=en&amp;alt=https://es.wikipedia.org/wiki/Kyritz&amp;source=liste_der_grc3b6c39ften_deutschen_onshore-windparks" xr:uid="{0A937ECC-6572-4219-A15D-3F307AFAEE15}"/>
    <hyperlink ref="S311" r:id="rId542" tooltip="Neustadt (Dosse)" display="https://second.wiki/link?to=neustadt_dosse&amp;lang=en&amp;alt=https://es.wikipedia.org/wiki/Neustadt_(Dosse)&amp;source=liste_der_grc3b6c39ften_deutschen_onshore-windparks" xr:uid="{A435A70E-CC99-4C3D-BD0C-37950C2F753F}"/>
    <hyperlink ref="S312" r:id="rId543" tooltip="Zernitz-Lohm" display="https://second.wiki/link?to=zernitz-lohm&amp;lang=en&amp;alt=https://es.wikipedia.org/wiki/Zernitz-Lohm&amp;source=liste_der_grc3b6c39ften_deutschen_onshore-windparks" xr:uid="{3E5F783B-88C4-49E7-BCDB-106A71AF0D4A}"/>
    <hyperlink ref="U310" r:id="rId544" display="https://geohack.toolforge.org/geohack.php?params=52.9_N_12.384166666667_E_region:DE_type:landmark&amp;pagename=Liste_der_gr%C3%B6%C3%9Ften_deutschen_Onshore-Windparks&amp;language=de&amp;title=Windpark+Kyritz-Pl%C3%A4nitz-Zernitz" xr:uid="{818E2EB3-2C03-45E3-B3FE-99C07B77806F}"/>
    <hyperlink ref="R314" r:id="rId545" location="Vestas&amp;source=liste_der_grc3b6c39ften_deutschen_onshore-windparks" tooltip="Vestas Wind Systems" display="https://second.wiki/link?to=vestas_wind_systemsvestas&amp;lang=en&amp;alt=https://es.wikipedia.org/wiki/Vestas_Wind_Systems - Vestas&amp;source=liste_der_grc3b6c39ften_deutschen_onshore-windparks" xr:uid="{AE844425-3514-4FE0-883B-C22D2B0FD1A3}"/>
    <hyperlink ref="S313" r:id="rId546" tooltip="Stüdenitz-Schönermark" display="https://second.wiki/link?to=stc3bcdenitz-schc3b6nermark&amp;lang=en&amp;alt=https://es.wikipedia.org/wiki/St%C3%BCdenitz-Sch%C3%B6nermark&amp;source=liste_der_grc3b6c39ften_deutschen_onshore-windparks" xr:uid="{176EE03B-6F40-42B5-A52D-BE532D7FD053}"/>
    <hyperlink ref="U313" r:id="rId547" display="https://geohack.toolforge.org/geohack.php?params=52.597222222222_N_12.266666666667_E_region:DE_type:landmark&amp;pagename=Liste_der_gr%C3%B6%C3%9Ften_deutschen_Onshore-Windparks&amp;language=de&amp;title=Windpark+St%C3%BCdenitz" xr:uid="{CF02FB44-F385-41F0-A241-106FF9790D16}"/>
    <hyperlink ref="Z1" r:id="rId548" tooltip="Nameplate capacity" display="https://en.wikipedia.org/wiki/Nameplate_capacity" xr:uid="{16FDDFD4-1E02-4561-B5B1-6863D8EC0CCE}"/>
    <hyperlink ref="Y3" r:id="rId549" tooltip="Solarpark Meuro" display="https://en.wikipedia.org/wiki/Solarpark_Meuro" xr:uid="{5E697FD5-8ABE-4153-B85F-068BAA8C7D5E}"/>
    <hyperlink ref="AA3" r:id="rId550" location="cite_note-PV-45" display="https://en.wikipedia.org/wiki/Solar_power_in_Germany - cite_note-PV-45" xr:uid="{6695B92A-8A80-4A45-B2E1-E6B5842B855D}"/>
    <hyperlink ref="Y4" r:id="rId551" tooltip="Neuhardenberg Solar Park" display="https://en.wikipedia.org/wiki/Neuhardenberg_Solar_Park" xr:uid="{637FB4F1-260E-41DB-9E49-1CFEA8648FDF}"/>
    <hyperlink ref="Y5" r:id="rId552" tooltip="Templin Solar Park" display="https://en.wikipedia.org/wiki/Templin_Solar_Park" xr:uid="{00B07CDA-12F6-49E3-90F5-6A64092CD650}"/>
    <hyperlink ref="Y6" r:id="rId553" tooltip="Brandenburg-Briest Solarpark" display="https://en.wikipedia.org/wiki/Brandenburg-Briest_Solarpark" xr:uid="{624F474F-8961-4A3F-A12C-138BF1C98A32}"/>
    <hyperlink ref="Y7" r:id="rId554" tooltip="Solarpark Finow Tower" display="https://en.wikipedia.org/wiki/Solarpark_Finow_Tower" xr:uid="{32944FA4-797D-4FFC-8B51-B8CB79706059}"/>
    <hyperlink ref="Y8" r:id="rId555" tooltip="Eggebek Solar Park" display="https://en.wikipedia.org/wiki/Eggebek_Solar_Park" xr:uid="{5A87523E-49DF-4406-8A6A-7F69A091045A}"/>
    <hyperlink ref="Y9" r:id="rId556" tooltip="Senftenberg Solarpark" display="https://en.wikipedia.org/wiki/Senftenberg_Solarpark" xr:uid="{9D436A48-BF46-49AE-B69B-66B555C1FF86}"/>
    <hyperlink ref="AA9" r:id="rId557" location="cite_note-48" display="https://en.wikipedia.org/wiki/Solar_power_in_Germany - cite_note-48" xr:uid="{EE16D576-4C9F-451D-8917-D65595C933EA}"/>
    <hyperlink ref="Y10" r:id="rId558" tooltip="Finsterwalde Solar Park" display="https://en.wikipedia.org/wiki/Finsterwalde_Solar_Park" xr:uid="{3007E4CC-FB8F-4D9A-B58B-F0C7B866B340}"/>
    <hyperlink ref="Y11" r:id="rId559" tooltip="Lieberose Photovoltaic Park" display="https://en.wikipedia.org/wiki/Lieberose_Photovoltaic_Park" xr:uid="{55D31926-D01E-43C2-9285-03F2BF00E609}"/>
    <hyperlink ref="Y12" r:id="rId560" tooltip="Solarpark Alt Daber" display="https://en.wikipedia.org/wiki/Solarpark_Alt_Daber" xr:uid="{81B81AEC-10A9-4F20-AFFE-A1E586B42834}"/>
    <hyperlink ref="AA12" r:id="rId561" location="cite_note-PV-45" display="https://en.wikipedia.org/wiki/Solar_power_in_Germany - cite_note-PV-45" xr:uid="{2A3C8670-17B8-4873-AFFE-167B0608AABC}"/>
    <hyperlink ref="Y13" r:id="rId562" tooltip="Strasskirchen Solar Park" display="https://en.wikipedia.org/wiki/Strasskirchen_Solar_Park" xr:uid="{8EAC5FE7-406E-4B79-A4DD-413D37E10431}"/>
    <hyperlink ref="AA13" r:id="rId563" location="cite_note-PV-45" display="https://en.wikipedia.org/wiki/Solar_power_in_Germany - cite_note-PV-45" xr:uid="{0D970772-8362-4001-985A-A7360BFC8B49}"/>
    <hyperlink ref="Y14" r:id="rId564" tooltip="Walddrehna Solar Park" display="https://en.wikipedia.org/wiki/Walddrehna_Solar_Park" xr:uid="{7E5A9439-631A-4067-9E8E-F0E656440504}"/>
    <hyperlink ref="Y15" r:id="rId565" tooltip="Waldpolenz Solar Park" display="https://en.wikipedia.org/wiki/Waldpolenz_Solar_Park" xr:uid="{AD33EF49-95E3-4CE1-9DE7-719D9140D4E6}"/>
    <hyperlink ref="Y16" r:id="rId566" tooltip="Tutow Solar Park" display="https://en.wikipedia.org/wiki/Tutow_Solar_Park" xr:uid="{5A71C9B6-C785-4170-BA33-9AD04A644796}"/>
    <hyperlink ref="Y17" r:id="rId567" tooltip="Kothen Solar Park" display="https://en.wikipedia.org/wiki/Kothen_Solar_Park" xr:uid="{129D620D-B537-48F5-A2E9-88B1B44C3391}"/>
    <hyperlink ref="Y18" r:id="rId568" tooltip="Jura Solar Park (page does not exist)" display="https://en.wikipedia.org/w/index.php?title=Jura_Solar_Park&amp;action=edit&amp;redlink=1" xr:uid="{1B8374DB-50E5-438E-9883-F6A1B131321E}"/>
    <hyperlink ref="AA18" r:id="rId569" location="cite_note-55" display="https://en.wikipedia.org/wiki/Solar_power_in_Germany - cite_note-55" xr:uid="{8E7FE656-3A2D-46B5-8B1B-DB92BFA0EE97}"/>
    <hyperlink ref="Y19" r:id="rId570" tooltip="Jännersdorf Solar Park" display="https://en.wikipedia.org/wiki/J%C3%A4nnersdorf_Solar_Park" xr:uid="{D9BE9146-1DB6-438F-B184-13A3EAAE6D84}"/>
    <hyperlink ref="Y20" r:id="rId571" tooltip="Fürstenwalde Solar Park" display="https://en.wikipedia.org/wiki/F%C3%BCrstenwalde_Solar_Park" xr:uid="{80127B24-17CF-4244-B367-9796E6597C44}"/>
    <hyperlink ref="Y21" r:id="rId572" tooltip="Reckahn Solar Park" display="https://en.wikipedia.org/wiki/Reckahn_Solar_Park" xr:uid="{9581354B-4109-48C8-AED9-263DE7A753F2}"/>
    <hyperlink ref="Y22" r:id="rId573" tooltip="Perleberg Solar Park" display="https://en.wikipedia.org/wiki/Perleberg_Solar_Park" xr:uid="{E3F286A1-54A6-4BC7-A4E1-ACDA76568E83}"/>
    <hyperlink ref="Y23" r:id="rId574" tooltip="Krughütte Solar Park" display="https://en.wikipedia.org/wiki/Krugh%C3%BCtte_Solar_Park" xr:uid="{CA1A312F-910F-4661-976C-A35247A926C0}"/>
    <hyperlink ref="Y24" r:id="rId575" tooltip="Solarpark Heideblick" display="https://en.wikipedia.org/wiki/Solarpark_Heideblick" xr:uid="{3E674773-DFE7-4932-A637-C970EF7A762F}"/>
    <hyperlink ref="Y25" r:id="rId576" tooltip="Solarpark Eiche" display="https://en.wikipedia.org/wiki/Solarpark_Eiche" xr:uid="{3C36A855-B882-43B2-9D9F-01815BEA737A}"/>
    <hyperlink ref="Y26" r:id="rId577" tooltip="Lauingen Energy Park" display="https://en.wikipedia.org/wiki/Lauingen_Energy_Park" xr:uid="{A714EE8D-8491-4B9E-99E5-8F327DFE816B}"/>
    <hyperlink ref="Y27" r:id="rId578" tooltip="Pocking Solar Park" display="https://en.wikipedia.org/wiki/Pocking_Solar_Park" xr:uid="{F45AD958-5309-4711-A6FD-709557DF4DEC}"/>
    <hyperlink ref="Y28" r:id="rId579" tooltip="Mengkofen Solar Park" display="https://en.wikipedia.org/wiki/Mengkofen_Solar_Park" xr:uid="{A89840D2-5610-4387-BAD3-2671AC7A4AE6}"/>
    <hyperlink ref="Y29" r:id="rId580" tooltip="Rothenburg Solar Park" display="https://en.wikipedia.org/wiki/Rothenburg_Solar_Park" xr:uid="{FF316438-28F5-4453-A0D4-23C565A8D21C}"/>
  </hyperlinks>
  <pageMargins left="0.7" right="0.7" top="0.75" bottom="0.75" header="0.3" footer="0.3"/>
  <drawing r:id="rId58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A91A-7AEC-4A1F-AB5C-1DECB16D609E}">
  <sheetPr>
    <tabColor theme="7" tint="0.79998168889431442"/>
  </sheetPr>
  <dimension ref="A1:I800"/>
  <sheetViews>
    <sheetView workbookViewId="0">
      <selection activeCell="A2" sqref="A2"/>
    </sheetView>
  </sheetViews>
  <sheetFormatPr defaultRowHeight="15"/>
  <cols>
    <col min="1" max="1" width="47.7109375" customWidth="1"/>
    <col min="2" max="2" width="9.42578125" bestFit="1" customWidth="1"/>
    <col min="6" max="6" width="63" customWidth="1"/>
  </cols>
  <sheetData>
    <row r="1" spans="1:9">
      <c r="A1" t="s">
        <v>0</v>
      </c>
      <c r="B1" t="s">
        <v>708</v>
      </c>
      <c r="C1" t="s">
        <v>251</v>
      </c>
      <c r="D1" t="s">
        <v>317</v>
      </c>
      <c r="E1" t="s">
        <v>318</v>
      </c>
      <c r="F1" t="s">
        <v>319</v>
      </c>
      <c r="G1" s="6" t="s">
        <v>729</v>
      </c>
      <c r="H1" t="s">
        <v>320</v>
      </c>
      <c r="I1" s="40" t="s">
        <v>5478</v>
      </c>
    </row>
    <row r="2" spans="1:9">
      <c r="A2" t="str">
        <f>_xlfn.CONCAT(Blad2!B2," ",Blad2!C2)</f>
        <v>Werkskraftwerk Sappi Alfeld Turbine 5</v>
      </c>
      <c r="B2" t="str">
        <f>IF(Blad2!M2="Biomass and biogas","Biomass CHP",IF(Blad2!M2="Hard coal","test","test_fout"))</f>
        <v>Biomass CHP</v>
      </c>
      <c r="D2" t="str">
        <f>Blad2!J2</f>
        <v>DE</v>
      </c>
      <c r="E2">
        <f>2020-Blad2!Q2</f>
        <v>17</v>
      </c>
      <c r="F2" t="str">
        <f>Blad2!E2</f>
        <v>Sappi Alfeld GmbH</v>
      </c>
      <c r="G2">
        <f>Blad2!K2</f>
        <v>13</v>
      </c>
      <c r="H2">
        <f>Blad2!AC2</f>
        <v>0.38</v>
      </c>
    </row>
    <row r="3" spans="1:9">
      <c r="A3" t="str">
        <f>_xlfn.CONCAT(Blad2!B3," ",Blad2!C3)</f>
        <v xml:space="preserve">HKW Altenstadt </v>
      </c>
      <c r="D3" t="str">
        <f>Blad2!J3</f>
        <v>DE</v>
      </c>
      <c r="E3">
        <f>2020-Blad2!Q3</f>
        <v>21</v>
      </c>
      <c r="F3" t="str">
        <f>Blad2!E3</f>
        <v>Heizkraftwerk Altenstadt GmbH &amp; Co. KG</v>
      </c>
      <c r="G3">
        <f>Blad2!K3</f>
        <v>9.8000000000000007</v>
      </c>
      <c r="H3">
        <f>Blad2!AC3</f>
        <v>0.38</v>
      </c>
    </row>
    <row r="4" spans="1:9">
      <c r="A4" t="str">
        <f>_xlfn.CONCAT(Blad2!B4," ",Blad2!C4)</f>
        <v>Zellstoff Stendal GmbH -</v>
      </c>
      <c r="D4" t="str">
        <f>Blad2!J4</f>
        <v>DE</v>
      </c>
      <c r="E4">
        <f>2020-Blad2!Q4</f>
        <v>16</v>
      </c>
      <c r="F4" t="str">
        <f>Blad2!E4</f>
        <v>Zellstoff Stendal GmbH</v>
      </c>
      <c r="G4">
        <f>Blad2!K4</f>
        <v>138.9</v>
      </c>
      <c r="H4">
        <f>Blad2!AC4</f>
        <v>0.38</v>
      </c>
    </row>
    <row r="5" spans="1:9">
      <c r="A5" t="str">
        <f>_xlfn.CONCAT(Blad2!B5," ",Blad2!C5)</f>
        <v xml:space="preserve">UTB </v>
      </c>
      <c r="D5" t="str">
        <f>Blad2!J5</f>
        <v>DE</v>
      </c>
      <c r="E5">
        <f>2020-Blad2!Q5</f>
        <v>18</v>
      </c>
      <c r="F5" t="str">
        <f>Blad2!E5</f>
        <v>Pfleiderer Baruth GmbH</v>
      </c>
      <c r="G5">
        <f>Blad2!K5</f>
        <v>16</v>
      </c>
      <c r="H5">
        <f>Blad2!AC5</f>
        <v>0.38</v>
      </c>
    </row>
    <row r="6" spans="1:9">
      <c r="A6" t="str">
        <f>_xlfn.CONCAT(Blad2!B6," ",Blad2!C6)</f>
        <v xml:space="preserve">BHW Beeskow </v>
      </c>
      <c r="D6" t="str">
        <f>Blad2!J6</f>
        <v>DE</v>
      </c>
      <c r="E6">
        <f>2020-Blad2!Q6</f>
        <v>19</v>
      </c>
      <c r="F6" t="str">
        <f>Blad2!E6</f>
        <v>Sonae Arauco Beeskow GmbH</v>
      </c>
      <c r="G6">
        <f>Blad2!K6</f>
        <v>18.3</v>
      </c>
      <c r="H6">
        <f>Blad2!AC6</f>
        <v>0.38</v>
      </c>
    </row>
    <row r="7" spans="1:9">
      <c r="A7" t="str">
        <f>_xlfn.CONCAT(Blad2!B7," ",Blad2!C7)</f>
        <v xml:space="preserve">BMKW Bergkamen </v>
      </c>
      <c r="D7" t="str">
        <f>Blad2!J7</f>
        <v>DE</v>
      </c>
      <c r="E7">
        <f>2020-Blad2!Q7</f>
        <v>15</v>
      </c>
      <c r="F7" t="str">
        <f>Blad2!E7</f>
        <v>Innogy SE</v>
      </c>
      <c r="G7">
        <f>Blad2!K7</f>
        <v>17.7</v>
      </c>
      <c r="H7">
        <f>Blad2!AC7</f>
        <v>0.38</v>
      </c>
    </row>
    <row r="8" spans="1:9">
      <c r="A8" t="str">
        <f>_xlfn.CONCAT(Blad2!B8," ",Blad2!C8)</f>
        <v xml:space="preserve">HHKW Berlin-Neukölln </v>
      </c>
      <c r="D8" t="str">
        <f>Blad2!J8</f>
        <v>DE</v>
      </c>
      <c r="E8">
        <f>2020-Blad2!Q8</f>
        <v>16</v>
      </c>
      <c r="F8" t="str">
        <f>Blad2!E8</f>
        <v>innogy SE</v>
      </c>
      <c r="G8">
        <f>Blad2!K8</f>
        <v>16.5</v>
      </c>
      <c r="H8">
        <f>Blad2!AC8</f>
        <v>0.38</v>
      </c>
    </row>
    <row r="9" spans="1:9">
      <c r="A9" t="str">
        <f>_xlfn.CONCAT(Blad2!B9," ",Blad2!C9)</f>
        <v xml:space="preserve">ENERTRAG Netz GmbH  (UW Bertikow) </v>
      </c>
      <c r="D9" t="str">
        <f>Blad2!J9</f>
        <v>DE</v>
      </c>
      <c r="E9">
        <f>2020-Blad2!Q9</f>
        <v>14</v>
      </c>
      <c r="F9" t="str">
        <f>Blad2!E9</f>
        <v>ENERTRAG Aktiengesellschaft</v>
      </c>
      <c r="G9">
        <f>Blad2!K9</f>
        <v>20</v>
      </c>
      <c r="H9">
        <f>Blad2!AC9</f>
        <v>0.38</v>
      </c>
    </row>
    <row r="10" spans="1:9">
      <c r="A10" t="str">
        <f>_xlfn.CONCAT(Blad2!B10," ",Blad2!C10)</f>
        <v xml:space="preserve">Biomassekraftwerk Bischofferode </v>
      </c>
      <c r="D10" t="str">
        <f>Blad2!J10</f>
        <v>DE</v>
      </c>
      <c r="E10">
        <f>2020-Blad2!Q10</f>
        <v>15</v>
      </c>
      <c r="F10" t="str">
        <f>Blad2!E10</f>
        <v>Stadtwerke Leipzig GmbH</v>
      </c>
      <c r="G10">
        <f>Blad2!K10</f>
        <v>18.100000000000001</v>
      </c>
      <c r="H10">
        <f>Blad2!AC10</f>
        <v>0.38</v>
      </c>
    </row>
    <row r="11" spans="1:9">
      <c r="A11" t="str">
        <f>_xlfn.CONCAT(Blad2!B11," ",Blad2!C11)</f>
        <v>Egger Kraftwerk Brilon Biomasse - KWK - Anlage</v>
      </c>
      <c r="D11" t="str">
        <f>Blad2!J11</f>
        <v>DE</v>
      </c>
      <c r="E11">
        <f>2020-Blad2!Q11</f>
        <v>29</v>
      </c>
      <c r="F11" t="str">
        <f>Blad2!E11</f>
        <v>Egger Holzwerkstoffe Brilon GmbH &amp; Co. KG</v>
      </c>
      <c r="G11">
        <f>Blad2!K11</f>
        <v>18</v>
      </c>
      <c r="H11">
        <f>Blad2!AC11</f>
        <v>0.38</v>
      </c>
    </row>
    <row r="12" spans="1:9">
      <c r="A12" t="str">
        <f>_xlfn.CONCAT(Blad2!B12," ",Blad2!C12)</f>
        <v xml:space="preserve">Werkskraftwerk Sappi Ehingen </v>
      </c>
      <c r="D12" t="str">
        <f>Blad2!J12</f>
        <v>DE</v>
      </c>
      <c r="E12">
        <f>2020-Blad2!Q12</f>
        <v>30</v>
      </c>
      <c r="F12" t="str">
        <f>Blad2!E12</f>
        <v>Sappi Ehingen GmbH</v>
      </c>
      <c r="G12">
        <f>Blad2!K12</f>
        <v>13.2</v>
      </c>
      <c r="H12">
        <f>Blad2!AC12</f>
        <v>0.38</v>
      </c>
    </row>
    <row r="13" spans="1:9">
      <c r="A13" t="str">
        <f>_xlfn.CONCAT(Blad2!B13," ",Blad2!C13)</f>
        <v xml:space="preserve">Werkskraftwerk Sappi Ehingen </v>
      </c>
      <c r="D13" t="str">
        <f>Blad2!J13</f>
        <v>DE</v>
      </c>
      <c r="E13">
        <f>2020-Blad2!Q13</f>
        <v>59</v>
      </c>
      <c r="F13" t="str">
        <f>Blad2!E13</f>
        <v>Sappi Ehingen GmbH</v>
      </c>
      <c r="G13">
        <f>Blad2!K13</f>
        <v>8</v>
      </c>
      <c r="H13">
        <f>Blad2!AC13</f>
        <v>0.38</v>
      </c>
    </row>
    <row r="14" spans="1:9">
      <c r="A14" t="str">
        <f>_xlfn.CONCAT(Blad2!B14," ",Blad2!C14)</f>
        <v xml:space="preserve">Emden Biomasse </v>
      </c>
      <c r="D14" t="str">
        <f>Blad2!J14</f>
        <v>DE</v>
      </c>
      <c r="E14">
        <f>2020-Blad2!Q14</f>
        <v>15</v>
      </c>
      <c r="F14" t="str">
        <f>Blad2!E14</f>
        <v>Statkraft Markets GmbH</v>
      </c>
      <c r="G14">
        <f>Blad2!K14</f>
        <v>22</v>
      </c>
      <c r="H14">
        <f>Blad2!AC14</f>
        <v>0.38</v>
      </c>
    </row>
    <row r="15" spans="1:9">
      <c r="A15" t="str">
        <f>_xlfn.CONCAT(Blad2!B15," ",Blad2!C15)</f>
        <v>Emden Gas Gasturbine</v>
      </c>
      <c r="D15" t="str">
        <f>Blad2!J15</f>
        <v>DE</v>
      </c>
      <c r="E15">
        <f>2020-Blad2!Q15</f>
        <v>47</v>
      </c>
      <c r="F15" t="str">
        <f>Blad2!E15</f>
        <v>Statkraft Markets GmbH</v>
      </c>
      <c r="G15">
        <f>Blad2!K15</f>
        <v>52</v>
      </c>
      <c r="H15">
        <f>Blad2!AC15</f>
        <v>0</v>
      </c>
    </row>
    <row r="16" spans="1:9">
      <c r="A16" t="str">
        <f>_xlfn.CONCAT(Blad2!B16," ",Blad2!C16)</f>
        <v xml:space="preserve">Biomasse-HKW </v>
      </c>
      <c r="D16" t="str">
        <f>Blad2!J16</f>
        <v>DE</v>
      </c>
      <c r="E16">
        <f>2020-Blad2!Q16</f>
        <v>7</v>
      </c>
      <c r="F16" t="str">
        <f>Blad2!E16</f>
        <v>innogy SE</v>
      </c>
      <c r="G16">
        <f>Blad2!K16</f>
        <v>10.6</v>
      </c>
      <c r="H16">
        <f>Blad2!AC16</f>
        <v>0.38</v>
      </c>
    </row>
    <row r="17" spans="1:8">
      <c r="A17" t="str">
        <f>_xlfn.CONCAT(Blad2!B17," ",Blad2!C17)</f>
        <v xml:space="preserve">BMKW Flörsheim Wicker </v>
      </c>
      <c r="D17" t="str">
        <f>Blad2!J17</f>
        <v>DE</v>
      </c>
      <c r="E17">
        <f>2020-Blad2!Q17</f>
        <v>17</v>
      </c>
      <c r="F17" t="str">
        <f>Blad2!E17</f>
        <v>MVV Energie AG</v>
      </c>
      <c r="G17">
        <f>Blad2!K17</f>
        <v>12.6</v>
      </c>
      <c r="H17">
        <f>Blad2!AC17</f>
        <v>0.38</v>
      </c>
    </row>
    <row r="18" spans="1:8">
      <c r="A18" t="str">
        <f>_xlfn.CONCAT(Blad2!B18," ",Blad2!C18)</f>
        <v xml:space="preserve">BKF </v>
      </c>
      <c r="D18" t="str">
        <f>Blad2!J18</f>
        <v>DE</v>
      </c>
      <c r="E18">
        <f>2020-Blad2!Q18</f>
        <v>16</v>
      </c>
      <c r="F18" t="str">
        <f>Blad2!E18</f>
        <v>Mainova AG</v>
      </c>
      <c r="G18">
        <f>Blad2!K18</f>
        <v>12.4</v>
      </c>
      <c r="H18">
        <f>Blad2!AC18</f>
        <v>0.38</v>
      </c>
    </row>
    <row r="19" spans="1:8">
      <c r="A19" t="str">
        <f>_xlfn.CONCAT(Blad2!B19," ",Blad2!C19)</f>
        <v xml:space="preserve">KWK Gütersloh </v>
      </c>
      <c r="D19" t="str">
        <f>Blad2!J19</f>
        <v>DE</v>
      </c>
      <c r="E19">
        <f>2020-Blad2!Q19</f>
        <v>20</v>
      </c>
      <c r="F19" t="str">
        <f>Blad2!E19</f>
        <v>Pfleiderer Gütersloh GmbH</v>
      </c>
      <c r="G19">
        <f>Blad2!K19</f>
        <v>12.1</v>
      </c>
      <c r="H19">
        <f>Blad2!AC19</f>
        <v>0.38</v>
      </c>
    </row>
    <row r="20" spans="1:8">
      <c r="A20" t="str">
        <f>_xlfn.CONCAT(Blad2!B20," ",Blad2!C20)</f>
        <v>Biomasse-Verstromungs-Anlage BVA</v>
      </c>
      <c r="D20" t="str">
        <f>Blad2!J20</f>
        <v>DE</v>
      </c>
      <c r="E20">
        <f>2020-Blad2!Q20</f>
        <v>16</v>
      </c>
      <c r="F20" t="str">
        <f>Blad2!E20</f>
        <v>Mark-E AG</v>
      </c>
      <c r="G20">
        <f>Blad2!K20</f>
        <v>20</v>
      </c>
      <c r="H20">
        <f>Blad2!AC20</f>
        <v>0.38</v>
      </c>
    </row>
    <row r="21" spans="1:8">
      <c r="A21" t="str">
        <f>_xlfn.CONCAT(Blad2!B21," ",Blad2!C21)</f>
        <v xml:space="preserve">Müllverwertung Borsigstraße MVB </v>
      </c>
      <c r="D21" t="str">
        <f>Blad2!J21</f>
        <v>DE</v>
      </c>
      <c r="E21">
        <f>2020-Blad2!Q21</f>
        <v>15</v>
      </c>
      <c r="F21" t="str">
        <f>Blad2!E21</f>
        <v>Müllverwertung Borsigstraße GmbH</v>
      </c>
      <c r="G21">
        <f>Blad2!K21</f>
        <v>20</v>
      </c>
      <c r="H21">
        <f>Blad2!AC21</f>
        <v>0.38</v>
      </c>
    </row>
    <row r="22" spans="1:8">
      <c r="A22" t="str">
        <f>_xlfn.CONCAT(Blad2!B22," ",Blad2!C22)</f>
        <v>Enertec Hameln Block 7</v>
      </c>
      <c r="D22" t="str">
        <f>Blad2!J22</f>
        <v>DE</v>
      </c>
      <c r="E22">
        <f>2020-Blad2!Q22</f>
        <v>18</v>
      </c>
      <c r="F22" t="str">
        <f>Blad2!E22</f>
        <v>Enertec Hameln GmbH</v>
      </c>
      <c r="G22">
        <f>Blad2!K22</f>
        <v>14.5</v>
      </c>
      <c r="H22">
        <f>Blad2!AC22</f>
        <v>0.38</v>
      </c>
    </row>
    <row r="23" spans="1:8">
      <c r="A23" t="str">
        <f>_xlfn.CONCAT(Blad2!B23," ",Blad2!C23)</f>
        <v xml:space="preserve">Stora Enso Maxau </v>
      </c>
      <c r="D23" t="str">
        <f>Blad2!J23</f>
        <v>DE</v>
      </c>
      <c r="E23">
        <f>2020-Blad2!Q23</f>
        <v>10</v>
      </c>
      <c r="F23" t="str">
        <f>Blad2!E23</f>
        <v>Stora Enso Maxau GmbH</v>
      </c>
      <c r="G23">
        <f>Blad2!K23</f>
        <v>78</v>
      </c>
      <c r="H23">
        <f>Blad2!AC23</f>
        <v>0.38</v>
      </c>
    </row>
    <row r="24" spans="1:8">
      <c r="A24" t="str">
        <f>_xlfn.CONCAT(Blad2!B24," ",Blad2!C24)</f>
        <v xml:space="preserve">BMKW Königs Wusterhausen </v>
      </c>
      <c r="D24" t="str">
        <f>Blad2!J24</f>
        <v>DE</v>
      </c>
      <c r="E24">
        <f>2020-Blad2!Q24</f>
        <v>17</v>
      </c>
      <c r="F24" t="str">
        <f>Blad2!E24</f>
        <v>MVV Energie AG</v>
      </c>
      <c r="G24">
        <f>Blad2!K24</f>
        <v>17.100000000000001</v>
      </c>
      <c r="H24">
        <f>Blad2!AC24</f>
        <v>0.38</v>
      </c>
    </row>
    <row r="25" spans="1:8">
      <c r="A25" t="str">
        <f>_xlfn.CONCAT(Blad2!B25," ",Blad2!C25)</f>
        <v xml:space="preserve">BMHKW-BinderHolz </v>
      </c>
      <c r="D25" t="str">
        <f>Blad2!J25</f>
        <v>DE</v>
      </c>
      <c r="E25">
        <f>2020-Blad2!Q25</f>
        <v>13</v>
      </c>
      <c r="F25" t="str">
        <f>Blad2!E25</f>
        <v>BinderHolz Deutschland GmbH</v>
      </c>
      <c r="G25">
        <f>Blad2!K25</f>
        <v>15.13</v>
      </c>
      <c r="H25">
        <f>Blad2!AC25</f>
        <v>0.38</v>
      </c>
    </row>
    <row r="26" spans="1:8">
      <c r="A26" t="str">
        <f>_xlfn.CONCAT(Blad2!B26," ",Blad2!C26)</f>
        <v xml:space="preserve">Landesbergen Biomasse </v>
      </c>
      <c r="D26" t="str">
        <f>Blad2!J26</f>
        <v>DE</v>
      </c>
      <c r="E26">
        <f>2020-Blad2!Q26</f>
        <v>15</v>
      </c>
      <c r="F26" t="str">
        <f>Blad2!E26</f>
        <v>Statkraft Markets GmbH</v>
      </c>
      <c r="G26">
        <f>Blad2!K26</f>
        <v>22</v>
      </c>
      <c r="H26">
        <f>Blad2!AC26</f>
        <v>0.38</v>
      </c>
    </row>
    <row r="27" spans="1:8">
      <c r="A27" t="str">
        <f>_xlfn.CONCAT(Blad2!B27," ",Blad2!C27)</f>
        <v xml:space="preserve">BMK Lünen  </v>
      </c>
      <c r="D27" t="str">
        <f>Blad2!J27</f>
        <v>DE</v>
      </c>
      <c r="E27">
        <f>2020-Blad2!Q27</f>
        <v>14</v>
      </c>
      <c r="F27" t="str">
        <f>Blad2!E27</f>
        <v>STEAG New Energies GmbH</v>
      </c>
      <c r="G27">
        <f>Blad2!K27</f>
        <v>20</v>
      </c>
      <c r="H27">
        <f>Blad2!AC27</f>
        <v>0.38</v>
      </c>
    </row>
    <row r="28" spans="1:8">
      <c r="A28" t="str">
        <f>_xlfn.CONCAT(Blad2!B28," ",Blad2!C28)</f>
        <v xml:space="preserve">Biomasseheizkraftwerk Piesteritz </v>
      </c>
      <c r="D28" t="str">
        <f>Blad2!J28</f>
        <v>DE</v>
      </c>
      <c r="E28">
        <f>2020-Blad2!Q28</f>
        <v>11</v>
      </c>
      <c r="F28" t="str">
        <f>Blad2!E28</f>
        <v>Stadtwerke Leipzig GmbH</v>
      </c>
      <c r="G28">
        <f>Blad2!K28</f>
        <v>18.100000000000001</v>
      </c>
      <c r="H28">
        <f>Blad2!AC28</f>
        <v>0.38</v>
      </c>
    </row>
    <row r="29" spans="1:8">
      <c r="A29" t="str">
        <f>_xlfn.CONCAT(Blad2!B29," ",Blad2!C29)</f>
        <v xml:space="preserve">Biomasse-Heizkraftwerk Malchin </v>
      </c>
      <c r="D29" t="str">
        <f>Blad2!J29</f>
        <v>DE</v>
      </c>
      <c r="E29">
        <f>2020-Blad2!Q29</f>
        <v>17</v>
      </c>
      <c r="F29" t="str">
        <f>Blad2!E29</f>
        <v>envia THERM GmbH</v>
      </c>
      <c r="G29">
        <f>Blad2!K29</f>
        <v>9.8000000000000007</v>
      </c>
      <c r="H29">
        <f>Blad2!AC29</f>
        <v>0.38</v>
      </c>
    </row>
    <row r="30" spans="1:8">
      <c r="A30" t="str">
        <f>_xlfn.CONCAT(Blad2!B30," ",Blad2!C30)</f>
        <v xml:space="preserve">BMKW Mannheim </v>
      </c>
      <c r="D30" t="str">
        <f>Blad2!J30</f>
        <v>DE</v>
      </c>
      <c r="E30">
        <f>2020-Blad2!Q30</f>
        <v>17</v>
      </c>
      <c r="F30" t="str">
        <f>Blad2!E30</f>
        <v>MVV Energie AG</v>
      </c>
      <c r="G30">
        <f>Blad2!K30</f>
        <v>17.899999999999999</v>
      </c>
      <c r="H30">
        <f>Blad2!AC30</f>
        <v>0.38</v>
      </c>
    </row>
    <row r="31" spans="1:8">
      <c r="A31" t="str">
        <f>_xlfn.CONCAT(Blad2!B31," ",Blad2!C31)</f>
        <v>SCA Mannheim SCA Mannheim</v>
      </c>
      <c r="D31" t="str">
        <f>Blad2!J31</f>
        <v>DE</v>
      </c>
      <c r="E31">
        <f>2020-Blad2!Q31</f>
        <v>17</v>
      </c>
      <c r="F31" t="str">
        <f>Blad2!E31</f>
        <v>Essity Operations Mannheim GmbH</v>
      </c>
      <c r="G31">
        <f>Blad2!K31</f>
        <v>40</v>
      </c>
      <c r="H31">
        <f>Blad2!AC31</f>
        <v>0.38</v>
      </c>
    </row>
    <row r="32" spans="1:8">
      <c r="A32" t="str">
        <f>_xlfn.CONCAT(Blad2!B32," ",Blad2!C32)</f>
        <v xml:space="preserve">KWK Neumarkt </v>
      </c>
      <c r="D32" t="str">
        <f>Blad2!J32</f>
        <v>DE</v>
      </c>
      <c r="E32">
        <f>2020-Blad2!Q32</f>
        <v>23</v>
      </c>
      <c r="F32" t="str">
        <f>Blad2!E32</f>
        <v>Pfleiderer Neumarkt GmbH</v>
      </c>
      <c r="G32">
        <f>Blad2!K32</f>
        <v>15.6</v>
      </c>
      <c r="H32">
        <f>Blad2!AC32</f>
        <v>0.38</v>
      </c>
    </row>
    <row r="33" spans="1:8">
      <c r="A33" t="str">
        <f>_xlfn.CONCAT(Blad2!B33," ",Blad2!C33)</f>
        <v xml:space="preserve">Biomasse-HKW </v>
      </c>
      <c r="D33" t="str">
        <f>Blad2!J33</f>
        <v>DE</v>
      </c>
      <c r="E33">
        <f>2020-Blad2!Q33</f>
        <v>17</v>
      </c>
      <c r="F33" t="str">
        <f>Blad2!E33</f>
        <v>B+S Papenburg Energie GmbH</v>
      </c>
      <c r="G33">
        <f>Blad2!K33</f>
        <v>20</v>
      </c>
      <c r="H33">
        <f>Blad2!AC33</f>
        <v>0.38</v>
      </c>
    </row>
    <row r="34" spans="1:8">
      <c r="A34" t="str">
        <f>_xlfn.CONCAT(Blad2!B34," ",Blad2!C34)</f>
        <v>Heizkraftwerk Pforzheim GmbH Biomasse</v>
      </c>
      <c r="D34" t="str">
        <f>Blad2!J34</f>
        <v>DE</v>
      </c>
      <c r="E34">
        <f>2020-Blad2!Q34</f>
        <v>16</v>
      </c>
      <c r="F34" t="str">
        <f>Blad2!E34</f>
        <v>Heizkraftwerk Pforzheim GmbH</v>
      </c>
      <c r="G34">
        <f>Blad2!K34</f>
        <v>12.3</v>
      </c>
      <c r="H34">
        <f>Blad2!AC34</f>
        <v>0.38</v>
      </c>
    </row>
    <row r="35" spans="1:8">
      <c r="A35" t="str">
        <f>_xlfn.CONCAT(Blad2!B35," ",Blad2!C35)</f>
        <v>BMHKW-RE Recklinghausen BMHKW-RE Recklinghausen</v>
      </c>
      <c r="D35" t="str">
        <f>Blad2!J35</f>
        <v>DE</v>
      </c>
      <c r="E35">
        <f>2020-Blad2!Q35</f>
        <v>16</v>
      </c>
      <c r="F35" t="str">
        <f>Blad2!E35</f>
        <v>Ökotech Ingenieurgesellschaft mbh</v>
      </c>
      <c r="G35">
        <f>Blad2!K35</f>
        <v>15</v>
      </c>
      <c r="H35">
        <f>Blad2!AC35</f>
        <v>0.38</v>
      </c>
    </row>
    <row r="36" spans="1:8">
      <c r="A36" t="str">
        <f>_xlfn.CONCAT(Blad2!B36," ",Blad2!C36)</f>
        <v>Heizkraftwerk der Sappi Stockstadt GmbH Biomasseheizkraftwerk</v>
      </c>
      <c r="D36" t="str">
        <f>Blad2!J36</f>
        <v>DE</v>
      </c>
      <c r="E36">
        <f>2020-Blad2!Q36</f>
        <v>17</v>
      </c>
      <c r="F36" t="str">
        <f>Blad2!E36</f>
        <v>Sappi Stockstadt GmbH</v>
      </c>
      <c r="G36">
        <f>Blad2!K36</f>
        <v>13.993399999999999</v>
      </c>
      <c r="H36">
        <f>Blad2!AC36</f>
        <v>0.38</v>
      </c>
    </row>
    <row r="37" spans="1:8">
      <c r="A37" t="str">
        <f>_xlfn.CONCAT(Blad2!B37," ",Blad2!C37)</f>
        <v>Wi-Biebrich Block 2</v>
      </c>
      <c r="D37" t="str">
        <f>Blad2!J37</f>
        <v>DE</v>
      </c>
      <c r="E37">
        <f>2020-Blad2!Q37</f>
        <v>17</v>
      </c>
      <c r="F37" t="str">
        <f>Blad2!E37</f>
        <v>InfraServ GmbH &amp; Co. Wiesbaden KG</v>
      </c>
      <c r="G37">
        <f>Blad2!K37</f>
        <v>6.7</v>
      </c>
      <c r="H37">
        <f>Blad2!AC37</f>
        <v>0.38</v>
      </c>
    </row>
    <row r="38" spans="1:8">
      <c r="A38" t="str">
        <f>_xlfn.CONCAT(Blad2!B38," ",Blad2!C38)</f>
        <v>Zolling BMHKW</v>
      </c>
      <c r="D38" t="str">
        <f>Blad2!J38</f>
        <v>DE</v>
      </c>
      <c r="E38">
        <f>2020-Blad2!Q38</f>
        <v>17</v>
      </c>
      <c r="F38" t="str">
        <f>Blad2!E38</f>
        <v>ENGIE Deutschland AG</v>
      </c>
      <c r="G38">
        <f>Blad2!K38</f>
        <v>18.3</v>
      </c>
      <c r="H38">
        <f>Blad2!AC38</f>
        <v>0.38</v>
      </c>
    </row>
    <row r="39" spans="1:8">
      <c r="A39" t="str">
        <f>_xlfn.CONCAT(Blad2!B39," ",Blad2!C39)</f>
        <v>Kraftwerk Leipa Georg Leinfelder GmbH Werk Schwedt Nord Dampfturbine</v>
      </c>
      <c r="D39" t="str">
        <f>Blad2!J39</f>
        <v>DE</v>
      </c>
      <c r="E39">
        <f>2020-Blad2!Q39</f>
        <v>27</v>
      </c>
      <c r="F39" t="str">
        <f>Blad2!E39</f>
        <v>LEIPA Georg Leinfelder GmbH</v>
      </c>
      <c r="G39">
        <f>Blad2!K39</f>
        <v>13.3</v>
      </c>
      <c r="H39">
        <f>Blad2!AC39</f>
        <v>0.38</v>
      </c>
    </row>
    <row r="40" spans="1:8">
      <c r="A40" t="str">
        <f>_xlfn.CONCAT(Blad2!B40," ",Blad2!C40)</f>
        <v>PKV Kraftwerk Biogasmotoren</v>
      </c>
      <c r="D40" t="str">
        <f>Blad2!J40</f>
        <v>DE</v>
      </c>
      <c r="E40">
        <f>2020-Blad2!Q40</f>
        <v>14</v>
      </c>
      <c r="F40" t="str">
        <f>Blad2!E40</f>
        <v>Papier- u. Kartonfabrik Varel GmbH &amp; Co. KG</v>
      </c>
      <c r="G40">
        <f>Blad2!K40</f>
        <v>1.92</v>
      </c>
      <c r="H40">
        <f>Blad2!AC40</f>
        <v>0.45040000000000002</v>
      </c>
    </row>
    <row r="41" spans="1:8">
      <c r="A41" t="str">
        <f>_xlfn.CONCAT(Blad2!B41," ",Blad2!C41)</f>
        <v>Blockheizkraftwerk 1 Blockheizkraftwerk 1</v>
      </c>
      <c r="D41" t="str">
        <f>Blad2!J41</f>
        <v>DE</v>
      </c>
      <c r="E41">
        <f>2020-Blad2!Q41</f>
        <v>15</v>
      </c>
      <c r="F41" t="str">
        <f>Blad2!E41</f>
        <v>DS Smith Paper Deutschland GmbH</v>
      </c>
      <c r="G41">
        <f>Blad2!K41</f>
        <v>1.1000000000000001</v>
      </c>
      <c r="H41">
        <f>Blad2!AC41</f>
        <v>0.38</v>
      </c>
    </row>
    <row r="42" spans="1:8">
      <c r="A42" t="str">
        <f>_xlfn.CONCAT(Blad2!B42," ",Blad2!C42)</f>
        <v>Blockheizkraftwerk 2 Blockheizkraftwerk 2</v>
      </c>
      <c r="D42" t="str">
        <f>Blad2!J42</f>
        <v>DE</v>
      </c>
      <c r="E42">
        <f>2020-Blad2!Q42</f>
        <v>10</v>
      </c>
      <c r="F42" t="str">
        <f>Blad2!E42</f>
        <v>DS Smith Paper Deutschland GmbH</v>
      </c>
      <c r="G42">
        <f>Blad2!K42</f>
        <v>0.8</v>
      </c>
      <c r="H42">
        <f>Blad2!AC42</f>
        <v>0.38</v>
      </c>
    </row>
    <row r="43" spans="1:8">
      <c r="A43" t="str">
        <f>_xlfn.CONCAT(Blad2!B43," ",Blad2!C43)</f>
        <v xml:space="preserve">Energieanlage 3 </v>
      </c>
      <c r="D43" t="str">
        <f>Blad2!J43</f>
        <v>DE</v>
      </c>
      <c r="E43">
        <f>2020-Blad2!Q43</f>
        <v>18</v>
      </c>
      <c r="F43" t="str">
        <f>Blad2!E43</f>
        <v>SWISS KRONO GmbH</v>
      </c>
      <c r="G43">
        <f>Blad2!K43</f>
        <v>18.600000000000001</v>
      </c>
      <c r="H43">
        <f>Blad2!AC43</f>
        <v>0.38</v>
      </c>
    </row>
    <row r="44" spans="1:8">
      <c r="A44" t="str">
        <f>_xlfn.CONCAT(Blad2!B44," ",Blad2!C44)</f>
        <v xml:space="preserve">BioHKW I </v>
      </c>
      <c r="D44" t="str">
        <f>Blad2!J44</f>
        <v>DE</v>
      </c>
      <c r="E44">
        <f>2020-Blad2!Q44</f>
        <v>16</v>
      </c>
      <c r="F44" t="str">
        <f>Blad2!E44</f>
        <v>Fernwärme Ulm GmbH</v>
      </c>
      <c r="G44">
        <f>Blad2!K44</f>
        <v>8.6999999999999993</v>
      </c>
      <c r="H44">
        <f>Blad2!AC44</f>
        <v>0.38</v>
      </c>
    </row>
    <row r="45" spans="1:8">
      <c r="A45" t="str">
        <f>_xlfn.CONCAT(Blad2!B45," ",Blad2!C45)</f>
        <v xml:space="preserve">BioHKW II </v>
      </c>
      <c r="D45" t="str">
        <f>Blad2!J45</f>
        <v>DE</v>
      </c>
      <c r="E45">
        <f>2020-Blad2!Q45</f>
        <v>8</v>
      </c>
      <c r="F45" t="str">
        <f>Blad2!E45</f>
        <v>Fernwärme Ulm GmbH</v>
      </c>
      <c r="G45">
        <f>Blad2!K45</f>
        <v>4.5</v>
      </c>
      <c r="H45">
        <f>Blad2!AC45</f>
        <v>0.38</v>
      </c>
    </row>
    <row r="46" spans="1:8">
      <c r="A46" t="str">
        <f>_xlfn.CONCAT(Blad2!B46," ",Blad2!C46)</f>
        <v xml:space="preserve">Bio HKW Herbrechtingen </v>
      </c>
      <c r="D46" t="str">
        <f>Blad2!J46</f>
        <v>DE</v>
      </c>
      <c r="E46">
        <f>2020-Blad2!Q46</f>
        <v>16</v>
      </c>
      <c r="F46" t="str">
        <f>Blad2!E46</f>
        <v>Biomasse-Heizkraftwerk-Herbrechtingen GmbH</v>
      </c>
      <c r="G46">
        <f>Blad2!K46</f>
        <v>14</v>
      </c>
      <c r="H46">
        <f>Blad2!AC46</f>
        <v>0.38</v>
      </c>
    </row>
    <row r="47" spans="1:8">
      <c r="A47" t="str">
        <f>_xlfn.CONCAT(Blad2!B47," ",Blad2!C47)</f>
        <v xml:space="preserve">BioEnergie Park Klarsee </v>
      </c>
      <c r="D47" t="str">
        <f>Blad2!J47</f>
        <v>DE</v>
      </c>
      <c r="E47">
        <f>2020-Blad2!Q47</f>
        <v>14</v>
      </c>
      <c r="F47" t="str">
        <f>Blad2!E47</f>
        <v>Geno Bioenergie Leasingfonds Erste GmbH &amp; Co. KG</v>
      </c>
      <c r="G47">
        <f>Blad2!K47</f>
        <v>17.8</v>
      </c>
      <c r="H47">
        <f>Blad2!AC47</f>
        <v>0.38</v>
      </c>
    </row>
    <row r="48" spans="1:8">
      <c r="A48" t="str">
        <f>_xlfn.CONCAT(Blad2!B48," ",Blad2!C48)</f>
        <v>Heizkraftwerk Altbach/Deizisau ALT HKW 2 (DT Solobetrieb)</v>
      </c>
      <c r="D48" t="str">
        <f>Blad2!J48</f>
        <v>DE</v>
      </c>
      <c r="E48">
        <f>2020-Blad2!Q48</f>
        <v>23</v>
      </c>
      <c r="F48" t="str">
        <f>Blad2!E48</f>
        <v>EnBW Energie Baden-Württemberg AG</v>
      </c>
      <c r="G48">
        <f>Blad2!K48</f>
        <v>336</v>
      </c>
      <c r="H48">
        <f>Blad2!AC48</f>
        <v>0.44</v>
      </c>
    </row>
    <row r="49" spans="1:8">
      <c r="A49" t="str">
        <f>_xlfn.CONCAT(Blad2!B49," ",Blad2!C49)</f>
        <v>Heizkraftwerk Altbach/Deizisau ALT HKW 1</v>
      </c>
      <c r="D49" t="str">
        <f>Blad2!J49</f>
        <v>DE</v>
      </c>
      <c r="E49">
        <f>2020-Blad2!Q49</f>
        <v>35</v>
      </c>
      <c r="F49" t="str">
        <f>Blad2!E49</f>
        <v>EnBW Energie Baden-Württemberg AG</v>
      </c>
      <c r="G49">
        <f>Blad2!K49</f>
        <v>433</v>
      </c>
      <c r="H49">
        <f>Blad2!AC49</f>
        <v>0.45500000000000002</v>
      </c>
    </row>
    <row r="50" spans="1:8">
      <c r="A50" t="str">
        <f>_xlfn.CONCAT(Blad2!B50," ",Blad2!C50)</f>
        <v>Bergkamen A</v>
      </c>
      <c r="D50" t="str">
        <f>Blad2!J50</f>
        <v>DE</v>
      </c>
      <c r="E50">
        <f>2020-Blad2!Q50</f>
        <v>39</v>
      </c>
      <c r="F50" t="str">
        <f>Blad2!E50</f>
        <v>STEAG GmbH</v>
      </c>
      <c r="G50">
        <f>Blad2!K50</f>
        <v>717</v>
      </c>
      <c r="H50">
        <f>Blad2!AC50</f>
        <v>0.3775</v>
      </c>
    </row>
    <row r="51" spans="1:8">
      <c r="A51" t="str">
        <f>_xlfn.CONCAT(Blad2!B51," ",Blad2!C51)</f>
        <v>Moabit Moabit A</v>
      </c>
      <c r="D51" t="str">
        <f>Blad2!J51</f>
        <v>DE</v>
      </c>
      <c r="E51">
        <f>2020-Blad2!Q51</f>
        <v>30</v>
      </c>
      <c r="F51" t="str">
        <f>Blad2!E51</f>
        <v>Vattenfall Wärme Berlin AG</v>
      </c>
      <c r="G51">
        <f>Blad2!K51</f>
        <v>89</v>
      </c>
      <c r="H51">
        <f>Blad2!AC51</f>
        <v>0.4</v>
      </c>
    </row>
    <row r="52" spans="1:8">
      <c r="A52" t="str">
        <f>_xlfn.CONCAT(Blad2!B52," ",Blad2!C52)</f>
        <v>Reuter West Reuter West D</v>
      </c>
      <c r="D52" t="str">
        <f>Blad2!J52</f>
        <v>DE</v>
      </c>
      <c r="E52">
        <f>2020-Blad2!Q52</f>
        <v>33</v>
      </c>
      <c r="F52" t="str">
        <f>Blad2!E52</f>
        <v>Vattenfall Wärme Berlin AG</v>
      </c>
      <c r="G52">
        <f>Blad2!K52</f>
        <v>282</v>
      </c>
      <c r="H52">
        <f>Blad2!AC52</f>
        <v>0.39250000000000002</v>
      </c>
    </row>
    <row r="53" spans="1:8">
      <c r="A53" t="str">
        <f>_xlfn.CONCAT(Blad2!B53," ",Blad2!C53)</f>
        <v>Reuter West Reuter West E</v>
      </c>
      <c r="D53" t="str">
        <f>Blad2!J53</f>
        <v>DE</v>
      </c>
      <c r="E53">
        <f>2020-Blad2!Q53</f>
        <v>32</v>
      </c>
      <c r="F53" t="str">
        <f>Blad2!E53</f>
        <v>Vattenfall Wärme Berlin AG</v>
      </c>
      <c r="G53">
        <f>Blad2!K53</f>
        <v>282</v>
      </c>
      <c r="H53">
        <f>Blad2!AC53</f>
        <v>0.39500000000000002</v>
      </c>
    </row>
    <row r="54" spans="1:8">
      <c r="A54" t="str">
        <f>_xlfn.CONCAT(Blad2!B54," ",Blad2!C54)</f>
        <v>Kraftwerk Bexbach BEX</v>
      </c>
      <c r="D54" t="str">
        <f>Blad2!J54</f>
        <v>DE</v>
      </c>
      <c r="E54">
        <f>2020-Blad2!Q54</f>
        <v>37</v>
      </c>
      <c r="F54" t="str">
        <f>Blad2!E54</f>
        <v>STEAG GmbH</v>
      </c>
      <c r="G54">
        <f>Blad2!K54</f>
        <v>726</v>
      </c>
      <c r="H54">
        <f>Blad2!AC54</f>
        <v>0.38250000000000001</v>
      </c>
    </row>
    <row r="55" spans="1:8">
      <c r="A55" t="str">
        <f>_xlfn.CONCAT(Blad2!B55," ",Blad2!C55)</f>
        <v xml:space="preserve">HKW-Mitte Block 1 </v>
      </c>
      <c r="D55" t="str">
        <f>Blad2!J55</f>
        <v>DE</v>
      </c>
      <c r="E55">
        <f>2020-Blad2!Q55</f>
        <v>36</v>
      </c>
      <c r="F55" t="str">
        <f>Blad2!E55</f>
        <v>Braunschweiger Versorgungs-AG &amp; Co. KG</v>
      </c>
      <c r="G55">
        <f>Blad2!K55</f>
        <v>43.3</v>
      </c>
      <c r="H55">
        <f>Blad2!AC55</f>
        <v>0.46800000000000003</v>
      </c>
    </row>
    <row r="56" spans="1:8">
      <c r="A56" t="str">
        <f>_xlfn.CONCAT(Blad2!B56," ",Blad2!C56)</f>
        <v>KW Hastedt Block 15</v>
      </c>
      <c r="D56" t="str">
        <f>Blad2!J56</f>
        <v>DE</v>
      </c>
      <c r="E56">
        <f>2020-Blad2!Q56</f>
        <v>31</v>
      </c>
      <c r="F56" t="str">
        <f>Blad2!E56</f>
        <v>swb Erzeugung AG &amp; Co. KG</v>
      </c>
      <c r="G56">
        <f>Blad2!K56</f>
        <v>119</v>
      </c>
      <c r="H56">
        <f>Blad2!AC56</f>
        <v>0.39750000000000002</v>
      </c>
    </row>
    <row r="57" spans="1:8">
      <c r="A57" t="str">
        <f>_xlfn.CONCAT(Blad2!B57," ",Blad2!C57)</f>
        <v>KW Hafen Block 6</v>
      </c>
      <c r="D57" t="str">
        <f>Blad2!J57</f>
        <v>DE</v>
      </c>
      <c r="E57">
        <f>2020-Blad2!Q57</f>
        <v>41</v>
      </c>
      <c r="F57" t="str">
        <f>Blad2!E57</f>
        <v>swb Erzeugung AG &amp; Co. KG</v>
      </c>
      <c r="G57">
        <f>Blad2!K57</f>
        <v>303</v>
      </c>
      <c r="H57">
        <f>Blad2!AC57</f>
        <v>0.3725</v>
      </c>
    </row>
    <row r="58" spans="1:8">
      <c r="A58" t="str">
        <f>_xlfn.CONCAT(Blad2!B58," ",Blad2!C58)</f>
        <v>Farge Farge</v>
      </c>
      <c r="D58" t="str">
        <f>Blad2!J58</f>
        <v>DE</v>
      </c>
      <c r="E58">
        <f>2020-Blad2!Q58</f>
        <v>51</v>
      </c>
      <c r="F58" t="str">
        <f>Blad2!E58</f>
        <v>ENGIE Deutschland AG</v>
      </c>
      <c r="G58">
        <f>Blad2!K58</f>
        <v>350</v>
      </c>
      <c r="H58">
        <f>Blad2!AC58</f>
        <v>0.4425</v>
      </c>
    </row>
    <row r="59" spans="1:8">
      <c r="A59" t="str">
        <f>_xlfn.CONCAT(Blad2!B59," ",Blad2!C59)</f>
        <v>KW Walsum Walsum 9</v>
      </c>
      <c r="D59" t="str">
        <f>Blad2!J59</f>
        <v>DE</v>
      </c>
      <c r="E59">
        <f>2020-Blad2!Q59</f>
        <v>32</v>
      </c>
      <c r="F59" t="str">
        <f>Blad2!E59</f>
        <v>Steag GmbH</v>
      </c>
      <c r="G59">
        <f>Blad2!K59</f>
        <v>370</v>
      </c>
      <c r="H59">
        <f>Blad2!AC59</f>
        <v>0.39500000000000002</v>
      </c>
    </row>
    <row r="60" spans="1:8">
      <c r="A60" t="str">
        <f>_xlfn.CONCAT(Blad2!B60," ",Blad2!C60)</f>
        <v>KW Walsum Walsum 10</v>
      </c>
      <c r="D60" t="str">
        <f>Blad2!J60</f>
        <v>DE</v>
      </c>
      <c r="E60">
        <f>2020-Blad2!Q60</f>
        <v>7</v>
      </c>
      <c r="F60" t="str">
        <f>Blad2!E60</f>
        <v>STEAG-EVN Walsum 10 Kraftwerksgesellsellschaft mbH</v>
      </c>
      <c r="G60">
        <f>Blad2!K60</f>
        <v>725</v>
      </c>
      <c r="H60">
        <f>Blad2!AC60</f>
        <v>0.45750000000000002</v>
      </c>
    </row>
    <row r="61" spans="1:8">
      <c r="A61" t="str">
        <f>_xlfn.CONCAT(Blad2!B61," ",Blad2!C61)</f>
        <v>HKW Erlangen K6 DT2</v>
      </c>
      <c r="D61" t="str">
        <f>Blad2!J61</f>
        <v>DE</v>
      </c>
      <c r="E61">
        <f>2020-Blad2!Q61</f>
        <v>38</v>
      </c>
      <c r="F61" t="str">
        <f>Blad2!E61</f>
        <v>Erlanger Stadtwerke AG</v>
      </c>
      <c r="G61">
        <f>Blad2!K61</f>
        <v>17.399999999999999</v>
      </c>
      <c r="H61">
        <f>Blad2!AC61</f>
        <v>0.38</v>
      </c>
    </row>
    <row r="62" spans="1:8">
      <c r="A62" t="str">
        <f>_xlfn.CONCAT(Blad2!B62," ",Blad2!C62)</f>
        <v>Heizkraftwerk FL Block 11</v>
      </c>
      <c r="D62" t="str">
        <f>Blad2!J62</f>
        <v>DE</v>
      </c>
      <c r="E62">
        <f>2020-Blad2!Q62</f>
        <v>28</v>
      </c>
      <c r="F62" t="str">
        <f>Blad2!E62</f>
        <v>Stadtwerke Flensburg GmbH</v>
      </c>
      <c r="G62">
        <f>Blad2!K62</f>
        <v>31</v>
      </c>
      <c r="H62">
        <f>Blad2!AC62</f>
        <v>0.504</v>
      </c>
    </row>
    <row r="63" spans="1:8">
      <c r="A63" t="str">
        <f>_xlfn.CONCAT(Blad2!B63," ",Blad2!C63)</f>
        <v>Heizkraftwerk FL Block 10</v>
      </c>
      <c r="D63" t="str">
        <f>Blad2!J63</f>
        <v>DE</v>
      </c>
      <c r="E63">
        <f>2020-Blad2!Q63</f>
        <v>31</v>
      </c>
      <c r="F63" t="str">
        <f>Blad2!E63</f>
        <v>Stadtwerke Flensburg GmbH</v>
      </c>
      <c r="G63">
        <f>Blad2!K63</f>
        <v>33</v>
      </c>
      <c r="H63">
        <f>Blad2!AC63</f>
        <v>0.49049999999999999</v>
      </c>
    </row>
    <row r="64" spans="1:8">
      <c r="A64" t="str">
        <f>_xlfn.CONCAT(Blad2!B64," ",Blad2!C64)</f>
        <v>Heizkraftwerk FL Block 9</v>
      </c>
      <c r="D64" t="str">
        <f>Blad2!J64</f>
        <v>DE</v>
      </c>
      <c r="E64">
        <f>2020-Blad2!Q64</f>
        <v>35</v>
      </c>
      <c r="F64" t="str">
        <f>Blad2!E64</f>
        <v>Stadtwerke Flensburg GmbH</v>
      </c>
      <c r="G64">
        <f>Blad2!K64</f>
        <v>33</v>
      </c>
      <c r="H64">
        <f>Blad2!AC64</f>
        <v>0.47249999999999998</v>
      </c>
    </row>
    <row r="65" spans="1:8">
      <c r="A65" t="str">
        <f>_xlfn.CONCAT(Blad2!B65," ",Blad2!C65)</f>
        <v>HKW West Block 2</v>
      </c>
      <c r="D65" t="str">
        <f>Blad2!J65</f>
        <v>DE</v>
      </c>
      <c r="E65">
        <f>2020-Blad2!Q65</f>
        <v>32</v>
      </c>
      <c r="F65" t="str">
        <f>Blad2!E65</f>
        <v>Mainova AG</v>
      </c>
      <c r="G65">
        <f>Blad2!K65</f>
        <v>61.5</v>
      </c>
      <c r="H65">
        <f>Blad2!AC65</f>
        <v>0.39500000000000002</v>
      </c>
    </row>
    <row r="66" spans="1:8">
      <c r="A66" t="str">
        <f>_xlfn.CONCAT(Blad2!B66," ",Blad2!C66)</f>
        <v>HKW West Block 3</v>
      </c>
      <c r="D66" t="str">
        <f>Blad2!J66</f>
        <v>DE</v>
      </c>
      <c r="E66">
        <f>2020-Blad2!Q66</f>
        <v>31</v>
      </c>
      <c r="F66" t="str">
        <f>Blad2!E66</f>
        <v>Mainova AG</v>
      </c>
      <c r="G66">
        <f>Blad2!K66</f>
        <v>61.5</v>
      </c>
      <c r="H66">
        <f>Blad2!AC66</f>
        <v>0.39750000000000002</v>
      </c>
    </row>
    <row r="67" spans="1:8">
      <c r="A67" t="str">
        <f>_xlfn.CONCAT(Blad2!B67," ",Blad2!C67)</f>
        <v>Scholven C</v>
      </c>
      <c r="D67" t="str">
        <f>Blad2!J67</f>
        <v>DE</v>
      </c>
      <c r="E67">
        <f>2020-Blad2!Q67</f>
        <v>51</v>
      </c>
      <c r="F67" t="str">
        <f>Blad2!E67</f>
        <v xml:space="preserve">Uniper Kraftwerke GmbH </v>
      </c>
      <c r="G67">
        <f>Blad2!K67</f>
        <v>345</v>
      </c>
      <c r="H67">
        <f>Blad2!AC67</f>
        <v>0.34749999999999998</v>
      </c>
    </row>
    <row r="68" spans="1:8">
      <c r="A68" t="str">
        <f>_xlfn.CONCAT(Blad2!B68," ",Blad2!C68)</f>
        <v>Scholven B</v>
      </c>
      <c r="D68" t="str">
        <f>Blad2!J68</f>
        <v>DE</v>
      </c>
      <c r="E68">
        <f>2020-Blad2!Q68</f>
        <v>52</v>
      </c>
      <c r="F68" t="str">
        <f>Blad2!E68</f>
        <v xml:space="preserve">Uniper Kraftwerke GmbH </v>
      </c>
      <c r="G68">
        <f>Blad2!K68</f>
        <v>345</v>
      </c>
      <c r="H68">
        <f>Blad2!AC68</f>
        <v>0.34499999999999997</v>
      </c>
    </row>
    <row r="69" spans="1:8">
      <c r="A69" t="str">
        <f>_xlfn.CONCAT(Blad2!B69," ",Blad2!C69)</f>
        <v xml:space="preserve">FWK Buer </v>
      </c>
      <c r="D69" t="str">
        <f>Blad2!J69</f>
        <v>DE</v>
      </c>
      <c r="E69">
        <f>2020-Blad2!Q69</f>
        <v>35</v>
      </c>
      <c r="F69" t="str">
        <f>Blad2!E69</f>
        <v xml:space="preserve">Uniper Kraftwerke GmbH </v>
      </c>
      <c r="G69">
        <f>Blad2!K69</f>
        <v>70</v>
      </c>
      <c r="H69">
        <f>Blad2!AC69</f>
        <v>0.38750000000000001</v>
      </c>
    </row>
    <row r="70" spans="1:8">
      <c r="A70" t="str">
        <f>_xlfn.CONCAT(Blad2!B70," ",Blad2!C70)</f>
        <v>Staudinger 5</v>
      </c>
      <c r="D70" t="str">
        <f>Blad2!J70</f>
        <v>DE</v>
      </c>
      <c r="E70">
        <f>2020-Blad2!Q70</f>
        <v>28</v>
      </c>
      <c r="F70" t="str">
        <f>Blad2!E70</f>
        <v xml:space="preserve">Uniper Kraftwerke GmbH </v>
      </c>
      <c r="G70">
        <f>Blad2!K70</f>
        <v>510</v>
      </c>
      <c r="H70">
        <f>Blad2!AC70</f>
        <v>0.40500000000000003</v>
      </c>
    </row>
    <row r="71" spans="1:8">
      <c r="A71" t="str">
        <f>_xlfn.CONCAT(Blad2!B71," ",Blad2!C71)</f>
        <v>Tiefstack Tiefstack</v>
      </c>
      <c r="D71" t="str">
        <f>Blad2!J71</f>
        <v>DE</v>
      </c>
      <c r="E71">
        <f>2020-Blad2!Q71</f>
        <v>27</v>
      </c>
      <c r="F71" t="str">
        <f>Blad2!E71</f>
        <v>Wärme Hamburg GmbH</v>
      </c>
      <c r="G71">
        <f>Blad2!K71</f>
        <v>194</v>
      </c>
      <c r="H71">
        <f>Blad2!AC71</f>
        <v>0.40749999999999997</v>
      </c>
    </row>
    <row r="72" spans="1:8">
      <c r="A72" t="str">
        <f>_xlfn.CONCAT(Blad2!B72," ",Blad2!C72)</f>
        <v>Wedel Wedel 2</v>
      </c>
      <c r="D72" t="str">
        <f>Blad2!J72</f>
        <v>DE</v>
      </c>
      <c r="E72">
        <f>2020-Blad2!Q72</f>
        <v>58</v>
      </c>
      <c r="F72" t="str">
        <f>Blad2!E72</f>
        <v>Wärme Hamburg GmbH</v>
      </c>
      <c r="G72">
        <f>Blad2!K72</f>
        <v>123</v>
      </c>
      <c r="H72">
        <f>Blad2!AC72</f>
        <v>0.40749999999999997</v>
      </c>
    </row>
    <row r="73" spans="1:8">
      <c r="A73" t="str">
        <f>_xlfn.CONCAT(Blad2!B73," ",Blad2!C73)</f>
        <v>Wedel Wedel 1</v>
      </c>
      <c r="D73" t="str">
        <f>Blad2!J73</f>
        <v>DE</v>
      </c>
      <c r="E73">
        <f>2020-Blad2!Q73</f>
        <v>59</v>
      </c>
      <c r="F73" t="str">
        <f>Blad2!E73</f>
        <v>Wärme Hamburg GmbH</v>
      </c>
      <c r="G73">
        <f>Blad2!K73</f>
        <v>137</v>
      </c>
      <c r="H73">
        <f>Blad2!AC73</f>
        <v>0.40749999999999997</v>
      </c>
    </row>
    <row r="74" spans="1:8">
      <c r="A74" t="str">
        <f>_xlfn.CONCAT(Blad2!B74," ",Blad2!C74)</f>
        <v>Westfalen E</v>
      </c>
      <c r="D74" t="str">
        <f>Blad2!J74</f>
        <v>DE</v>
      </c>
      <c r="E74">
        <f>2020-Blad2!Q74</f>
        <v>6</v>
      </c>
      <c r="F74" t="str">
        <f>Blad2!E74</f>
        <v>RWE Generation SE</v>
      </c>
      <c r="G74">
        <f>Blad2!K74</f>
        <v>763.7</v>
      </c>
      <c r="H74">
        <f>Blad2!AC74</f>
        <v>0.46</v>
      </c>
    </row>
    <row r="75" spans="1:8">
      <c r="A75" t="str">
        <f>_xlfn.CONCAT(Blad2!B75," ",Blad2!C75)</f>
        <v>GKH Block1</v>
      </c>
      <c r="D75" t="str">
        <f>Blad2!J75</f>
        <v>DE</v>
      </c>
      <c r="E75">
        <f>2020-Blad2!Q75</f>
        <v>31</v>
      </c>
      <c r="F75" t="str">
        <f>Blad2!E75</f>
        <v>enercity AG</v>
      </c>
      <c r="G75">
        <f>Blad2!K75</f>
        <v>136</v>
      </c>
      <c r="H75">
        <f>Blad2!AC75</f>
        <v>0.39750000000000002</v>
      </c>
    </row>
    <row r="76" spans="1:8">
      <c r="A76" t="str">
        <f>_xlfn.CONCAT(Blad2!B76," ",Blad2!C76)</f>
        <v>GKH Block2</v>
      </c>
      <c r="D76" t="str">
        <f>Blad2!J76</f>
        <v>DE</v>
      </c>
      <c r="E76">
        <f>2020-Blad2!Q76</f>
        <v>31</v>
      </c>
      <c r="F76" t="str">
        <f>Blad2!E76</f>
        <v>enercity AG</v>
      </c>
      <c r="G76">
        <f>Blad2!K76</f>
        <v>136</v>
      </c>
      <c r="H76">
        <f>Blad2!AC76</f>
        <v>0.39750000000000002</v>
      </c>
    </row>
    <row r="77" spans="1:8">
      <c r="A77" t="str">
        <f>_xlfn.CONCAT(Blad2!B77," ",Blad2!C77)</f>
        <v>Heizkraftwerk Heilbronn HLB 5</v>
      </c>
      <c r="D77" t="str">
        <f>Blad2!J77</f>
        <v>DE</v>
      </c>
      <c r="E77">
        <f>2020-Blad2!Q77</f>
        <v>55</v>
      </c>
      <c r="F77" t="str">
        <f>Blad2!E77</f>
        <v>EnBW Energie Baden-Württemberg AG</v>
      </c>
      <c r="G77">
        <f>Blad2!K77</f>
        <v>125</v>
      </c>
      <c r="H77">
        <f>Blad2!AC77</f>
        <v>0.45</v>
      </c>
    </row>
    <row r="78" spans="1:8">
      <c r="A78" t="str">
        <f>_xlfn.CONCAT(Blad2!B78," ",Blad2!C78)</f>
        <v>Heizkraftwerk Heilbronn HLB 6</v>
      </c>
      <c r="D78" t="str">
        <f>Blad2!J78</f>
        <v>DE</v>
      </c>
      <c r="E78">
        <f>2020-Blad2!Q78</f>
        <v>54</v>
      </c>
      <c r="F78" t="str">
        <f>Blad2!E78</f>
        <v>EnBW Energie Baden-Württemberg AG</v>
      </c>
      <c r="G78">
        <f>Blad2!K78</f>
        <v>125</v>
      </c>
      <c r="H78">
        <f>Blad2!AC78</f>
        <v>0.45</v>
      </c>
    </row>
    <row r="79" spans="1:8">
      <c r="A79" t="str">
        <f>_xlfn.CONCAT(Blad2!B79," ",Blad2!C79)</f>
        <v>Heizkraftwerk Heilbronn HLB 7</v>
      </c>
      <c r="D79" t="str">
        <f>Blad2!J79</f>
        <v>DE</v>
      </c>
      <c r="E79">
        <f>2020-Blad2!Q79</f>
        <v>35</v>
      </c>
      <c r="F79" t="str">
        <f>Blad2!E79</f>
        <v>EnBW Energie Baden-Württemberg AG</v>
      </c>
      <c r="G79">
        <f>Blad2!K79</f>
        <v>778</v>
      </c>
      <c r="H79">
        <f>Blad2!AC79</f>
        <v>0.44750000000000001</v>
      </c>
    </row>
    <row r="80" spans="1:8">
      <c r="A80" t="str">
        <f>_xlfn.CONCAT(Blad2!B80," ",Blad2!C80)</f>
        <v>KW Herne Herne 4</v>
      </c>
      <c r="D80" t="str">
        <f>Blad2!J80</f>
        <v>DE</v>
      </c>
      <c r="E80">
        <f>2020-Blad2!Q80</f>
        <v>31</v>
      </c>
      <c r="F80" t="str">
        <f>Blad2!E80</f>
        <v>Steag GmbH</v>
      </c>
      <c r="G80">
        <f>Blad2!K80</f>
        <v>449</v>
      </c>
      <c r="H80">
        <f>Blad2!AC80</f>
        <v>0.45750000000000002</v>
      </c>
    </row>
    <row r="81" spans="1:8">
      <c r="A81" t="str">
        <f>_xlfn.CONCAT(Blad2!B81," ",Blad2!C81)</f>
        <v>KWM Block3</v>
      </c>
      <c r="D81" t="str">
        <f>Blad2!J81</f>
        <v>DE</v>
      </c>
      <c r="E81">
        <f>2020-Blad2!Q81</f>
        <v>41</v>
      </c>
      <c r="F81" t="str">
        <f>Blad2!E81</f>
        <v>Kraftwerk Mehrum GmbH</v>
      </c>
      <c r="G81">
        <f>Blad2!K81</f>
        <v>690</v>
      </c>
      <c r="H81">
        <f>Blad2!AC81</f>
        <v>0.4325</v>
      </c>
    </row>
    <row r="82" spans="1:8">
      <c r="A82" t="str">
        <f>_xlfn.CONCAT(Blad2!B82," ",Blad2!C82)</f>
        <v>Ibbenbüren B</v>
      </c>
      <c r="D82" t="str">
        <f>Blad2!J82</f>
        <v>DE</v>
      </c>
      <c r="E82">
        <f>2020-Blad2!Q82</f>
        <v>35</v>
      </c>
      <c r="F82" t="str">
        <f>Blad2!E82</f>
        <v>RWE Generation SE</v>
      </c>
      <c r="G82">
        <f>Blad2!K82</f>
        <v>794</v>
      </c>
      <c r="H82">
        <f>Blad2!AC82</f>
        <v>0.44750000000000001</v>
      </c>
    </row>
    <row r="83" spans="1:8">
      <c r="A83" t="str">
        <f>_xlfn.CONCAT(Blad2!B83," ",Blad2!C83)</f>
        <v>Heizkraftwerk Block B</v>
      </c>
      <c r="D83" t="str">
        <f>Blad2!J83</f>
        <v>DE</v>
      </c>
      <c r="E83">
        <f>2020-Blad2!Q83</f>
        <v>31</v>
      </c>
      <c r="F83" t="str">
        <f>Blad2!E83</f>
        <v>Infraserv GmbH &amp; Co. Höchst KG</v>
      </c>
      <c r="G83">
        <f>Blad2!K83</f>
        <v>66</v>
      </c>
      <c r="H83">
        <f>Blad2!AC83</f>
        <v>0.39750000000000002</v>
      </c>
    </row>
    <row r="84" spans="1:8">
      <c r="A84" t="str">
        <f>_xlfn.CONCAT(Blad2!B84," ",Blad2!C84)</f>
        <v>HKW Karcherstr. 20</v>
      </c>
      <c r="D84" t="str">
        <f>Blad2!J84</f>
        <v>DE</v>
      </c>
      <c r="E84">
        <f>2020-Blad2!Q84</f>
        <v>24</v>
      </c>
      <c r="F84" t="str">
        <f>Blad2!E84</f>
        <v>SWK Stadtwerke Kaiserslautern, Versorgungs-AG</v>
      </c>
      <c r="G84">
        <f>Blad2!K84</f>
        <v>13.4</v>
      </c>
      <c r="H84">
        <f>Blad2!AC84</f>
        <v>0.41499999999999998</v>
      </c>
    </row>
    <row r="85" spans="1:8">
      <c r="A85" t="str">
        <f>_xlfn.CONCAT(Blad2!B85," ",Blad2!C85)</f>
        <v>Rheinhafen-Dampfkraftwerk RDK 7</v>
      </c>
      <c r="D85" t="str">
        <f>Blad2!J85</f>
        <v>DE</v>
      </c>
      <c r="E85">
        <f>2020-Blad2!Q85</f>
        <v>35</v>
      </c>
      <c r="F85" t="str">
        <f>Blad2!E85</f>
        <v>EnBW Energie Baden-Württemberg AG</v>
      </c>
      <c r="G85">
        <f>Blad2!K85</f>
        <v>517</v>
      </c>
      <c r="H85">
        <f>Blad2!AC85</f>
        <v>0.4375</v>
      </c>
    </row>
    <row r="86" spans="1:8">
      <c r="A86" t="str">
        <f>_xlfn.CONCAT(Blad2!B86," ",Blad2!C86)</f>
        <v>Rheinhafen-Dampfkraftwerk RDK 8</v>
      </c>
      <c r="D86" t="str">
        <f>Blad2!J86</f>
        <v>DE</v>
      </c>
      <c r="E86">
        <f>2020-Blad2!Q86</f>
        <v>6</v>
      </c>
      <c r="F86" t="str">
        <f>Blad2!E86</f>
        <v>EnBW Energie Baden-Württemberg AG</v>
      </c>
      <c r="G86">
        <f>Blad2!K86</f>
        <v>834</v>
      </c>
      <c r="H86">
        <f>Blad2!AC86</f>
        <v>0.46</v>
      </c>
    </row>
    <row r="87" spans="1:8">
      <c r="A87" t="str">
        <f>_xlfn.CONCAT(Blad2!B87," ",Blad2!C87)</f>
        <v xml:space="preserve">Kraftwerk L 57 </v>
      </c>
      <c r="D87" t="str">
        <f>Blad2!J87</f>
        <v>DE</v>
      </c>
      <c r="E87">
        <f>2020-Blad2!Q87</f>
        <v>63</v>
      </c>
      <c r="F87" t="str">
        <f>Blad2!E87</f>
        <v>Currenta GmbH &amp; Co. OHG</v>
      </c>
      <c r="G87">
        <f>Blad2!K87</f>
        <v>26</v>
      </c>
      <c r="H87">
        <f>Blad2!AC87</f>
        <v>0.3175</v>
      </c>
    </row>
    <row r="88" spans="1:8">
      <c r="A88" t="str">
        <f>_xlfn.CONCAT(Blad2!B88," ",Blad2!C88)</f>
        <v xml:space="preserve">Kraftwerk N 230 </v>
      </c>
      <c r="D88" t="str">
        <f>Blad2!J88</f>
        <v>DE</v>
      </c>
      <c r="E88">
        <f>2020-Blad2!Q88</f>
        <v>49</v>
      </c>
      <c r="F88" t="str">
        <f>Blad2!E88</f>
        <v>Currenta GmbH &amp; Co. OHG</v>
      </c>
      <c r="G88">
        <f>Blad2!K88</f>
        <v>110</v>
      </c>
      <c r="H88">
        <f>Blad2!AC88</f>
        <v>0.35249999999999998</v>
      </c>
    </row>
    <row r="89" spans="1:8">
      <c r="A89" t="str">
        <f>_xlfn.CONCAT(Blad2!B89," ",Blad2!C89)</f>
        <v xml:space="preserve">G-Kraftwerk </v>
      </c>
      <c r="D89" t="str">
        <f>Blad2!J89</f>
        <v>DE</v>
      </c>
      <c r="E89">
        <f>2020-Blad2!Q89</f>
        <v>58</v>
      </c>
      <c r="F89" t="str">
        <f>Blad2!E89</f>
        <v>Currenta GmbH &amp; Co. OHG</v>
      </c>
      <c r="G89">
        <f>Blad2!K89</f>
        <v>103</v>
      </c>
      <c r="H89">
        <f>Blad2!AC89</f>
        <v>0.33</v>
      </c>
    </row>
    <row r="90" spans="1:8">
      <c r="A90" t="str">
        <f>_xlfn.CONCAT(Blad2!B90," ",Blad2!C90)</f>
        <v>GKM  Block 6</v>
      </c>
      <c r="D90" t="str">
        <f>Blad2!J90</f>
        <v>DE</v>
      </c>
      <c r="E90">
        <f>2020-Blad2!Q90</f>
        <v>15</v>
      </c>
      <c r="F90" t="str">
        <f>Blad2!E90</f>
        <v>Grosskraftwerk Mannheim AG</v>
      </c>
      <c r="G90">
        <f>Blad2!K90</f>
        <v>255</v>
      </c>
      <c r="H90">
        <f>Blad2!AC90</f>
        <v>0.4375</v>
      </c>
    </row>
    <row r="91" spans="1:8">
      <c r="A91" t="str">
        <f>_xlfn.CONCAT(Blad2!B91," ",Blad2!C91)</f>
        <v>GKM  Block 7</v>
      </c>
      <c r="D91" t="str">
        <f>Blad2!J91</f>
        <v>DE</v>
      </c>
      <c r="E91">
        <f>2020-Blad2!Q91</f>
        <v>38</v>
      </c>
      <c r="F91" t="str">
        <f>Blad2!E91</f>
        <v>Grosskraftwerk Mannheim AG</v>
      </c>
      <c r="G91">
        <f>Blad2!K91</f>
        <v>425</v>
      </c>
      <c r="H91">
        <f>Blad2!AC91</f>
        <v>0.38</v>
      </c>
    </row>
    <row r="92" spans="1:8">
      <c r="A92" t="str">
        <f>_xlfn.CONCAT(Blad2!B92," ",Blad2!C92)</f>
        <v>GKM  Block 8</v>
      </c>
      <c r="D92" t="str">
        <f>Blad2!J92</f>
        <v>DE</v>
      </c>
      <c r="E92">
        <f>2020-Blad2!Q92</f>
        <v>27</v>
      </c>
      <c r="F92" t="str">
        <f>Blad2!E92</f>
        <v>Grosskraftwerk Mannheim AG</v>
      </c>
      <c r="G92">
        <f>Blad2!K92</f>
        <v>435</v>
      </c>
      <c r="H92">
        <f>Blad2!AC92</f>
        <v>0.40749999999999997</v>
      </c>
    </row>
    <row r="93" spans="1:8">
      <c r="A93" t="str">
        <f>_xlfn.CONCAT(Blad2!B93," ",Blad2!C93)</f>
        <v>GKM  Block 9</v>
      </c>
      <c r="D93" t="str">
        <f>Blad2!J93</f>
        <v>DE</v>
      </c>
      <c r="E93">
        <f>2020-Blad2!Q93</f>
        <v>5</v>
      </c>
      <c r="F93" t="str">
        <f>Blad2!E93</f>
        <v>Grosskraftwerk Mannheim AG</v>
      </c>
      <c r="G93">
        <f>Blad2!K93</f>
        <v>843</v>
      </c>
      <c r="H93">
        <f>Blad2!AC93</f>
        <v>0.46250000000000002</v>
      </c>
    </row>
    <row r="94" spans="1:8">
      <c r="A94" t="str">
        <f>_xlfn.CONCAT(Blad2!B94," ",Blad2!C94)</f>
        <v xml:space="preserve">Kraftwerk I   Block 4 </v>
      </c>
      <c r="D94" t="str">
        <f>Blad2!J94</f>
        <v>DE</v>
      </c>
      <c r="E94">
        <f>2020-Blad2!Q94</f>
        <v>49</v>
      </c>
      <c r="F94" t="str">
        <f>Blad2!E94</f>
        <v>Evonik Degussa GmbH</v>
      </c>
      <c r="G94">
        <f>Blad2!K94</f>
        <v>55.56</v>
      </c>
      <c r="H94">
        <f>Blad2!AC94</f>
        <v>0.40949999999999998</v>
      </c>
    </row>
    <row r="95" spans="1:8">
      <c r="A95" t="str">
        <f>_xlfn.CONCAT(Blad2!B95," ",Blad2!C95)</f>
        <v xml:space="preserve">Kraftwerk I  Block 5 </v>
      </c>
      <c r="D95" t="str">
        <f>Blad2!J95</f>
        <v>DE</v>
      </c>
      <c r="E95">
        <f>2020-Blad2!Q95</f>
        <v>37</v>
      </c>
      <c r="F95" t="str">
        <f>Blad2!E95</f>
        <v>Evonik Degussa GmbH</v>
      </c>
      <c r="G95">
        <f>Blad2!K95</f>
        <v>68.400000000000006</v>
      </c>
      <c r="H95">
        <f>Blad2!AC95</f>
        <v>0.46350000000000002</v>
      </c>
    </row>
    <row r="96" spans="1:8">
      <c r="A96" t="str">
        <f>_xlfn.CONCAT(Blad2!B96," ",Blad2!C96)</f>
        <v>Kraftwerk I Dampfwirtschaft (6 Einzelturbinen)</v>
      </c>
      <c r="D96" t="str">
        <f>Blad2!J96</f>
        <v>DE</v>
      </c>
      <c r="E96">
        <f>2020-Blad2!Q96</f>
        <v>80</v>
      </c>
      <c r="F96" t="str">
        <f>Blad2!E96</f>
        <v>Evonik Degussa GmbH</v>
      </c>
      <c r="G96">
        <f>Blad2!K96</f>
        <v>169.32</v>
      </c>
      <c r="H96">
        <f>Blad2!AC96</f>
        <v>0.27</v>
      </c>
    </row>
    <row r="97" spans="1:8">
      <c r="A97" t="str">
        <f>_xlfn.CONCAT(Blad2!B97," ",Blad2!C97)</f>
        <v xml:space="preserve">Heizkraftwerk Offenbach </v>
      </c>
      <c r="D97" t="str">
        <f>Blad2!J97</f>
        <v>DE</v>
      </c>
      <c r="E97">
        <f>2020-Blad2!Q97</f>
        <v>30</v>
      </c>
      <c r="F97" t="str">
        <f>Blad2!E97</f>
        <v>Energieversorgung Offenbach AG</v>
      </c>
      <c r="G97">
        <f>Blad2!K97</f>
        <v>54</v>
      </c>
      <c r="H97">
        <f>Blad2!AC97</f>
        <v>0.4</v>
      </c>
    </row>
    <row r="98" spans="1:8">
      <c r="A98" t="str">
        <f>_xlfn.CONCAT(Blad2!B98," ",Blad2!C98)</f>
        <v>Heyden 4</v>
      </c>
      <c r="D98" t="str">
        <f>Blad2!J98</f>
        <v>DE</v>
      </c>
      <c r="E98">
        <f>2020-Blad2!Q98</f>
        <v>33</v>
      </c>
      <c r="F98" t="str">
        <f>Blad2!E98</f>
        <v xml:space="preserve">Uniper Kraftwerke GmbH </v>
      </c>
      <c r="G98">
        <f>Blad2!K98</f>
        <v>875</v>
      </c>
      <c r="H98">
        <f>Blad2!AC98</f>
        <v>0.39250000000000002</v>
      </c>
    </row>
    <row r="99" spans="1:8">
      <c r="A99" t="str">
        <f>_xlfn.CONCAT(Blad2!B99," ",Blad2!C99)</f>
        <v>Heizkraftwerk Pforzheim GmbH Wirbelschichtblock</v>
      </c>
      <c r="D99" t="str">
        <f>Blad2!J99</f>
        <v>DE</v>
      </c>
      <c r="E99">
        <f>2020-Blad2!Q99</f>
        <v>30</v>
      </c>
      <c r="F99" t="str">
        <f>Blad2!E99</f>
        <v>Heizkraftwerk Pforzheim GmbH</v>
      </c>
      <c r="G99">
        <f>Blad2!K99</f>
        <v>26.9</v>
      </c>
      <c r="H99">
        <f>Blad2!AC99</f>
        <v>0.4</v>
      </c>
    </row>
    <row r="100" spans="1:8">
      <c r="A100" t="str">
        <f>_xlfn.CONCAT(Blad2!B100," ",Blad2!C100)</f>
        <v>Weiher Weiher III</v>
      </c>
      <c r="D100" t="str">
        <f>Blad2!J100</f>
        <v>DE</v>
      </c>
      <c r="E100">
        <f>2020-Blad2!Q100</f>
        <v>44</v>
      </c>
      <c r="F100" t="str">
        <f>Blad2!E100</f>
        <v>Steag GmbH</v>
      </c>
      <c r="G100">
        <f>Blad2!K100</f>
        <v>655.6</v>
      </c>
      <c r="H100">
        <f>Blad2!AC100</f>
        <v>0.36499999999999999</v>
      </c>
    </row>
    <row r="101" spans="1:8">
      <c r="A101" t="str">
        <f>_xlfn.CONCAT(Blad2!B101," ",Blad2!C101)</f>
        <v>KNG Kraftwerk Rostock Rostock</v>
      </c>
      <c r="D101" t="str">
        <f>Blad2!J101</f>
        <v>DE</v>
      </c>
      <c r="E101">
        <f>2020-Blad2!Q101</f>
        <v>26</v>
      </c>
      <c r="F101" t="str">
        <f>Blad2!E101</f>
        <v>EnBW Energie Baden-Württemberg AG</v>
      </c>
      <c r="G101">
        <f>Blad2!K101</f>
        <v>514</v>
      </c>
      <c r="H101">
        <f>Blad2!AC101</f>
        <v>0.41</v>
      </c>
    </row>
    <row r="102" spans="1:8">
      <c r="A102" t="str">
        <f>_xlfn.CONCAT(Blad2!B102," ",Blad2!C102)</f>
        <v>HKW Römerbrücke Kohleanlage</v>
      </c>
      <c r="D102" t="str">
        <f>Blad2!J102</f>
        <v>DE</v>
      </c>
      <c r="E102">
        <f>2020-Blad2!Q102</f>
        <v>32</v>
      </c>
      <c r="F102" t="str">
        <f>Blad2!E102</f>
        <v>Energie SaarLorLux AG</v>
      </c>
      <c r="G102">
        <f>Blad2!K102</f>
        <v>50</v>
      </c>
      <c r="H102">
        <f>Blad2!AC102</f>
        <v>0.4375</v>
      </c>
    </row>
    <row r="103" spans="1:8">
      <c r="A103" t="str">
        <f>_xlfn.CONCAT(Blad2!B103," ",Blad2!C103)</f>
        <v>Heizkraftwerk der Sappi Stockstadt GmbH Konventionelles Sammelschienenkraftwerk Turbine 7</v>
      </c>
      <c r="D103" t="str">
        <f>Blad2!J103</f>
        <v>DE</v>
      </c>
      <c r="E103">
        <f>2020-Blad2!Q103</f>
        <v>50</v>
      </c>
      <c r="F103" t="str">
        <f>Blad2!E103</f>
        <v>Sappi Stockstadt GmbH</v>
      </c>
      <c r="G103">
        <f>Blad2!K103</f>
        <v>24.79</v>
      </c>
      <c r="H103">
        <f>Blad2!AC103</f>
        <v>0.35</v>
      </c>
    </row>
    <row r="104" spans="1:8">
      <c r="A104" t="str">
        <f>_xlfn.CONCAT(Blad2!B104," ",Blad2!C104)</f>
        <v>Restmüll-Heizkraftwerk Stuttgart-Münster MÜN DT12</v>
      </c>
      <c r="D104" t="str">
        <f>Blad2!J104</f>
        <v>DE</v>
      </c>
      <c r="E104">
        <f>2020-Blad2!Q104</f>
        <v>38</v>
      </c>
      <c r="F104" t="str">
        <f>Blad2!E104</f>
        <v>EnBW Energie Baden-Württemberg AG</v>
      </c>
      <c r="G104">
        <f>Blad2!K104</f>
        <v>45</v>
      </c>
      <c r="H104">
        <f>Blad2!AC104</f>
        <v>0.38</v>
      </c>
    </row>
    <row r="105" spans="1:8">
      <c r="A105" t="str">
        <f>_xlfn.CONCAT(Blad2!B105," ",Blad2!C105)</f>
        <v>Restmüll-Heizkraftwerk Stuttgart-Münster MÜN DT15</v>
      </c>
      <c r="D105" t="str">
        <f>Blad2!J105</f>
        <v>DE</v>
      </c>
      <c r="E105">
        <f>2020-Blad2!Q105</f>
        <v>36</v>
      </c>
      <c r="F105" t="str">
        <f>Blad2!E105</f>
        <v>EnBW Energie Baden-Württemberg AG</v>
      </c>
      <c r="G105">
        <f>Blad2!K105</f>
        <v>45</v>
      </c>
      <c r="H105">
        <f>Blad2!AC105</f>
        <v>0.38500000000000001</v>
      </c>
    </row>
    <row r="106" spans="1:8">
      <c r="A106" t="str">
        <f>_xlfn.CONCAT(Blad2!B106," ",Blad2!C106)</f>
        <v>Nord 2 2</v>
      </c>
      <c r="D106" t="str">
        <f>Blad2!J106</f>
        <v>DE</v>
      </c>
      <c r="E106">
        <f>2020-Blad2!Q106</f>
        <v>29</v>
      </c>
      <c r="F106" t="str">
        <f>Blad2!E106</f>
        <v>SWM Services GmbH</v>
      </c>
      <c r="G106">
        <f>Blad2!K106</f>
        <v>332.7</v>
      </c>
      <c r="H106">
        <f>Blad2!AC106</f>
        <v>0.40250000000000002</v>
      </c>
    </row>
    <row r="107" spans="1:8">
      <c r="A107" t="str">
        <f>_xlfn.CONCAT(Blad2!B107," ",Blad2!C107)</f>
        <v>Modellkraftwerk MKV</v>
      </c>
      <c r="D107" t="str">
        <f>Blad2!J107</f>
        <v>DE</v>
      </c>
      <c r="E107">
        <f>2020-Blad2!Q107</f>
        <v>38</v>
      </c>
      <c r="F107" t="str">
        <f>Blad2!E107</f>
        <v>Steag GmbH</v>
      </c>
      <c r="G107">
        <f>Blad2!K107</f>
        <v>179</v>
      </c>
      <c r="H107">
        <f>Blad2!AC107</f>
        <v>0.38</v>
      </c>
    </row>
    <row r="108" spans="1:8">
      <c r="A108" t="str">
        <f>_xlfn.CONCAT(Blad2!B108," ",Blad2!C108)</f>
        <v>Heizkraftwerk HKV</v>
      </c>
      <c r="D108" t="str">
        <f>Blad2!J108</f>
        <v>DE</v>
      </c>
      <c r="E108">
        <f>2020-Blad2!Q108</f>
        <v>31</v>
      </c>
      <c r="F108" t="str">
        <f>Blad2!E108</f>
        <v>Steag GmbH</v>
      </c>
      <c r="G108">
        <f>Blad2!K108</f>
        <v>211</v>
      </c>
      <c r="H108">
        <f>Blad2!AC108</f>
        <v>0.39750000000000002</v>
      </c>
    </row>
    <row r="109" spans="1:8">
      <c r="A109" t="str">
        <f>_xlfn.CONCAT(Blad2!B109," ",Blad2!C109)</f>
        <v>Kraftwerk Walheim WAL 1</v>
      </c>
      <c r="D109" t="str">
        <f>Blad2!J109</f>
        <v>DE</v>
      </c>
      <c r="E109">
        <f>2020-Blad2!Q109</f>
        <v>56</v>
      </c>
      <c r="F109" t="str">
        <f>Blad2!E109</f>
        <v>EnBW Energie Baden-Württemberg AG</v>
      </c>
      <c r="G109">
        <f>Blad2!K109</f>
        <v>96</v>
      </c>
      <c r="H109">
        <f>Blad2!AC109</f>
        <v>0.45250000000000001</v>
      </c>
    </row>
    <row r="110" spans="1:8">
      <c r="A110" t="str">
        <f>_xlfn.CONCAT(Blad2!B110," ",Blad2!C110)</f>
        <v>Kraftwerk Walheim WAL 2</v>
      </c>
      <c r="D110" t="str">
        <f>Blad2!J110</f>
        <v>DE</v>
      </c>
      <c r="E110">
        <f>2020-Blad2!Q110</f>
        <v>53</v>
      </c>
      <c r="F110" t="str">
        <f>Blad2!E110</f>
        <v>EnBW Energie Baden-Württemberg AG</v>
      </c>
      <c r="G110">
        <f>Blad2!K110</f>
        <v>148</v>
      </c>
      <c r="H110">
        <f>Blad2!AC110</f>
        <v>0.45250000000000001</v>
      </c>
    </row>
    <row r="111" spans="1:8">
      <c r="A111" t="str">
        <f>_xlfn.CONCAT(Blad2!B111," ",Blad2!C111)</f>
        <v>Wilhelmshaven 1</v>
      </c>
      <c r="D111" t="str">
        <f>Blad2!J111</f>
        <v>DE</v>
      </c>
      <c r="E111">
        <f>2020-Blad2!Q111</f>
        <v>44</v>
      </c>
      <c r="F111" t="str">
        <f>Blad2!E111</f>
        <v xml:space="preserve">Uniper Kraftwerke GmbH </v>
      </c>
      <c r="G111">
        <f>Blad2!K111</f>
        <v>757</v>
      </c>
      <c r="H111">
        <f>Blad2!AC111</f>
        <v>0.36499999999999999</v>
      </c>
    </row>
    <row r="112" spans="1:8">
      <c r="A112" t="str">
        <f>_xlfn.CONCAT(Blad2!B112," ",Blad2!C112)</f>
        <v>HKW Nord Generator A</v>
      </c>
      <c r="D112" t="str">
        <f>Blad2!J112</f>
        <v>DE</v>
      </c>
      <c r="E112">
        <f>2020-Blad2!Q112</f>
        <v>20</v>
      </c>
      <c r="F112" t="str">
        <f>Blad2!E112</f>
        <v>Volkswagen AG</v>
      </c>
      <c r="G112">
        <f>Blad2!K112</f>
        <v>61.5</v>
      </c>
      <c r="H112">
        <f>Blad2!AC112</f>
        <v>0.42499999999999999</v>
      </c>
    </row>
    <row r="113" spans="1:8">
      <c r="A113" t="str">
        <f>_xlfn.CONCAT(Blad2!B113," ",Blad2!C113)</f>
        <v>HKW Nord Generator B</v>
      </c>
      <c r="D113" t="str">
        <f>Blad2!J113</f>
        <v>DE</v>
      </c>
      <c r="E113">
        <f>2020-Blad2!Q113</f>
        <v>20</v>
      </c>
      <c r="F113" t="str">
        <f>Blad2!E113</f>
        <v>Volkswagen AG</v>
      </c>
      <c r="G113">
        <f>Blad2!K113</f>
        <v>61.5</v>
      </c>
      <c r="H113">
        <f>Blad2!AC113</f>
        <v>0.42499999999999999</v>
      </c>
    </row>
    <row r="114" spans="1:8">
      <c r="A114" t="str">
        <f>_xlfn.CONCAT(Blad2!B114," ",Blad2!C114)</f>
        <v>HKW West Block 1</v>
      </c>
      <c r="D114" t="str">
        <f>Blad2!J114</f>
        <v>DE</v>
      </c>
      <c r="E114">
        <f>2020-Blad2!Q114</f>
        <v>35</v>
      </c>
      <c r="F114" t="str">
        <f>Blad2!E114</f>
        <v>Volkswagen AG</v>
      </c>
      <c r="G114">
        <f>Blad2!K114</f>
        <v>138.5</v>
      </c>
      <c r="H114">
        <f>Blad2!AC114</f>
        <v>0.38750000000000001</v>
      </c>
    </row>
    <row r="115" spans="1:8">
      <c r="A115" t="str">
        <f>_xlfn.CONCAT(Blad2!B115," ",Blad2!C115)</f>
        <v>HKW West Block 2</v>
      </c>
      <c r="D115" t="str">
        <f>Blad2!J115</f>
        <v>DE</v>
      </c>
      <c r="E115">
        <f>2020-Blad2!Q115</f>
        <v>35</v>
      </c>
      <c r="F115" t="str">
        <f>Blad2!E115</f>
        <v>Volkswagen AG</v>
      </c>
      <c r="G115">
        <f>Blad2!K115</f>
        <v>138.5</v>
      </c>
      <c r="H115">
        <f>Blad2!AC115</f>
        <v>0.38750000000000001</v>
      </c>
    </row>
    <row r="116" spans="1:8">
      <c r="A116" t="str">
        <f>_xlfn.CONCAT(Blad2!B116," ",Blad2!C116)</f>
        <v>Zolling Zolling Block 5</v>
      </c>
      <c r="D116" t="str">
        <f>Blad2!J116</f>
        <v>DE</v>
      </c>
      <c r="E116">
        <f>2020-Blad2!Q116</f>
        <v>35</v>
      </c>
      <c r="F116" t="str">
        <f>Blad2!E116</f>
        <v>ENGIE Deutschland AG</v>
      </c>
      <c r="G116">
        <f>Blad2!K116</f>
        <v>472</v>
      </c>
      <c r="H116">
        <f>Blad2!AC116</f>
        <v>0.45250000000000001</v>
      </c>
    </row>
    <row r="117" spans="1:8">
      <c r="A117" t="str">
        <f>_xlfn.CONCAT(Blad2!B117," ",Blad2!C117)</f>
        <v>Reno De Medici HD - Kraftwerk</v>
      </c>
      <c r="D117" t="str">
        <f>Blad2!J117</f>
        <v>DE</v>
      </c>
      <c r="E117">
        <f>2020-Blad2!Q117</f>
        <v>97</v>
      </c>
      <c r="F117" t="str">
        <f>Blad2!E117</f>
        <v>R.D.M. Arnsberg GmbH</v>
      </c>
      <c r="G117">
        <f>Blad2!K117</f>
        <v>19</v>
      </c>
      <c r="H117">
        <f>Blad2!AC117</f>
        <v>0.23250000000000001</v>
      </c>
    </row>
    <row r="118" spans="1:8">
      <c r="A118" t="str">
        <f>_xlfn.CONCAT(Blad2!B118," ",Blad2!C118)</f>
        <v xml:space="preserve">Heizkraftwerk Magirusstraße </v>
      </c>
      <c r="D118" t="str">
        <f>Blad2!J118</f>
        <v>DE</v>
      </c>
      <c r="E118">
        <f>2020-Blad2!Q118</f>
        <v>28</v>
      </c>
      <c r="F118" t="str">
        <f>Blad2!E118</f>
        <v>Fernwärme Ulm GmbH</v>
      </c>
      <c r="G118">
        <f>Blad2!K118</f>
        <v>20.7</v>
      </c>
      <c r="H118">
        <f>Blad2!AC118</f>
        <v>0.40500000000000003</v>
      </c>
    </row>
    <row r="119" spans="1:8">
      <c r="A119" t="str">
        <f>_xlfn.CONCAT(Blad2!B119," ",Blad2!C119)</f>
        <v xml:space="preserve">Werk Uelzen </v>
      </c>
      <c r="D119" t="str">
        <f>Blad2!J119</f>
        <v>DE</v>
      </c>
      <c r="E119">
        <f>2020-Blad2!Q119</f>
        <v>55</v>
      </c>
      <c r="F119" t="str">
        <f>Blad2!E119</f>
        <v>Nordzucker AG</v>
      </c>
      <c r="G119">
        <f>Blad2!K119</f>
        <v>40</v>
      </c>
      <c r="H119">
        <f>Blad2!AC119</f>
        <v>0.33750000000000002</v>
      </c>
    </row>
    <row r="120" spans="1:8">
      <c r="A120" t="str">
        <f>_xlfn.CONCAT(Blad2!B120," ",Blad2!C120)</f>
        <v xml:space="preserve">Trianel Kohlekraftwerk Lünen </v>
      </c>
      <c r="D120" t="str">
        <f>Blad2!J120</f>
        <v>DE</v>
      </c>
      <c r="E120">
        <f>2020-Blad2!Q120</f>
        <v>7</v>
      </c>
      <c r="F120" t="str">
        <f>Blad2!E120</f>
        <v>Trianel Kohlekraftwerk Lünen GmbH &amp; Co. KG</v>
      </c>
      <c r="G120">
        <f>Blad2!K120</f>
        <v>735</v>
      </c>
      <c r="H120">
        <f>Blad2!AC120</f>
        <v>0.45750000000000002</v>
      </c>
    </row>
    <row r="121" spans="1:8">
      <c r="A121" t="str">
        <f>_xlfn.CONCAT(Blad2!B121," ",Blad2!C121)</f>
        <v>Moorburg B B</v>
      </c>
      <c r="D121" t="str">
        <f>Blad2!J121</f>
        <v>DE</v>
      </c>
      <c r="E121">
        <f>2020-Blad2!Q121</f>
        <v>5</v>
      </c>
      <c r="F121" t="str">
        <f>Blad2!E121</f>
        <v>Vattenfall Heizkraftwerk Moorburg GmbH</v>
      </c>
      <c r="G121">
        <f>Blad2!K121</f>
        <v>800</v>
      </c>
      <c r="H121">
        <f>Blad2!AC121</f>
        <v>0.46250000000000002</v>
      </c>
    </row>
    <row r="122" spans="1:8">
      <c r="A122" t="str">
        <f>_xlfn.CONCAT(Blad2!B122," ",Blad2!C122)</f>
        <v>Moorburg A A</v>
      </c>
      <c r="D122" t="str">
        <f>Blad2!J122</f>
        <v>DE</v>
      </c>
      <c r="E122">
        <f>2020-Blad2!Q122</f>
        <v>5</v>
      </c>
      <c r="F122" t="str">
        <f>Blad2!E122</f>
        <v>Vattenfall Heizkraftwerk Moorburg GmbH</v>
      </c>
      <c r="G122">
        <f>Blad2!K122</f>
        <v>800</v>
      </c>
      <c r="H122">
        <f>Blad2!AC122</f>
        <v>0.46250000000000002</v>
      </c>
    </row>
    <row r="123" spans="1:8">
      <c r="A123" t="str">
        <f>_xlfn.CONCAT(Blad2!B123," ",Blad2!C123)</f>
        <v>Kraftwerk Wilhelmshaven Kraftwerk Wilhelmshaven</v>
      </c>
      <c r="D123" t="str">
        <f>Blad2!J123</f>
        <v>DE</v>
      </c>
      <c r="E123">
        <f>2020-Blad2!Q123</f>
        <v>5</v>
      </c>
      <c r="F123" t="str">
        <f>Blad2!E123</f>
        <v>ENGIE Deutschland AG</v>
      </c>
      <c r="G123">
        <f>Blad2!K123</f>
        <v>731</v>
      </c>
      <c r="H123">
        <f>Blad2!AC123</f>
        <v>0.46250000000000002</v>
      </c>
    </row>
    <row r="124" spans="1:8">
      <c r="A124" t="str">
        <f>_xlfn.CONCAT(Blad2!B124," ",Blad2!C124)</f>
        <v xml:space="preserve">RADAG </v>
      </c>
      <c r="D124" t="str">
        <f>Blad2!J124</f>
        <v>DE</v>
      </c>
      <c r="E124">
        <f>2020-Blad2!Q124</f>
        <v>86</v>
      </c>
      <c r="F124" t="str">
        <f>Blad2!E124</f>
        <v>Rheinkraftwerk Albbruck-Dogern AG</v>
      </c>
      <c r="G124">
        <f>Blad2!K124</f>
        <v>79.5</v>
      </c>
      <c r="H124">
        <f>Blad2!AC124</f>
        <v>0.8</v>
      </c>
    </row>
    <row r="125" spans="1:8">
      <c r="A125" t="str">
        <f>_xlfn.CONCAT(Blad2!B125," ",Blad2!C125)</f>
        <v xml:space="preserve">WKW </v>
      </c>
      <c r="D125" t="str">
        <f>Blad2!J125</f>
        <v>DE</v>
      </c>
      <c r="E125">
        <f>2020-Blad2!Q125</f>
        <v>11</v>
      </c>
      <c r="F125" t="str">
        <f>Blad2!E125</f>
        <v>Rheinkraftwerk Albbruck-Dogern AG</v>
      </c>
      <c r="G125">
        <f>Blad2!K125</f>
        <v>24</v>
      </c>
      <c r="H125">
        <f>Blad2!AC125</f>
        <v>0.8</v>
      </c>
    </row>
    <row r="126" spans="1:8">
      <c r="A126" t="str">
        <f>_xlfn.CONCAT(Blad2!B126," ",Blad2!C126)</f>
        <v>Werkskraftwerk Sappi Alfeld Wasserturbine</v>
      </c>
      <c r="D126" t="str">
        <f>Blad2!J126</f>
        <v>DE</v>
      </c>
      <c r="E126">
        <f>2020-Blad2!Q126</f>
        <v>108</v>
      </c>
      <c r="F126" t="str">
        <f>Blad2!E126</f>
        <v>Sappi Alfeld GmbH</v>
      </c>
      <c r="G126">
        <f>Blad2!K126</f>
        <v>0.1</v>
      </c>
      <c r="H126">
        <f>Blad2!AC126</f>
        <v>0.8</v>
      </c>
    </row>
    <row r="127" spans="1:8">
      <c r="A127" t="str">
        <f>_xlfn.CONCAT(Blad2!B127," ",Blad2!C127)</f>
        <v>KW Amlach Amlach</v>
      </c>
      <c r="D127" t="str">
        <f>Blad2!J127</f>
        <v>AT</v>
      </c>
      <c r="E127">
        <f>2020-Blad2!Q127</f>
        <v>31</v>
      </c>
      <c r="F127" t="str">
        <f>Blad2!E127</f>
        <v>TIWAG-Tiroler Wasserkraft AG</v>
      </c>
      <c r="G127">
        <f>Blad2!K127</f>
        <v>60</v>
      </c>
      <c r="H127">
        <f>Blad2!AC127</f>
        <v>0.8</v>
      </c>
    </row>
    <row r="128" spans="1:8">
      <c r="A128" t="str">
        <f>_xlfn.CONCAT(Blad2!B128," ",Blad2!C128)</f>
        <v>Egglfing Egglfing</v>
      </c>
      <c r="D128" t="str">
        <f>Blad2!J128</f>
        <v>DE</v>
      </c>
      <c r="E128">
        <f>2020-Blad2!Q128</f>
        <v>76</v>
      </c>
      <c r="F128" t="str">
        <f>Blad2!E128</f>
        <v>Innwerk AG</v>
      </c>
      <c r="G128">
        <f>Blad2!K128</f>
        <v>84</v>
      </c>
      <c r="H128">
        <f>Blad2!AC128</f>
        <v>0.8</v>
      </c>
    </row>
    <row r="129" spans="1:8">
      <c r="A129" t="str">
        <f>_xlfn.CONCAT(Blad2!B129," ",Blad2!C129)</f>
        <v>Rheinkraftwerk Säckingen Säckingen</v>
      </c>
      <c r="D129" t="str">
        <f>Blad2!J129</f>
        <v>DE</v>
      </c>
      <c r="E129">
        <f>2020-Blad2!Q129</f>
        <v>54</v>
      </c>
      <c r="F129" t="str">
        <f>Blad2!E129</f>
        <v>EnBW Energie Baden-Württemberg AG</v>
      </c>
      <c r="G129">
        <f>Blad2!K129</f>
        <v>36.799999999999997</v>
      </c>
      <c r="H129">
        <f>Blad2!AC129</f>
        <v>0.8</v>
      </c>
    </row>
    <row r="130" spans="1:8">
      <c r="A130" t="str">
        <f>_xlfn.CONCAT(Blad2!B130," ",Blad2!C130)</f>
        <v>Säckingen Säckingen</v>
      </c>
      <c r="D130" t="str">
        <f>Blad2!J130</f>
        <v>DE</v>
      </c>
      <c r="E130">
        <f>2020-Blad2!Q130</f>
        <v>54</v>
      </c>
      <c r="F130" t="str">
        <f>Blad2!E130</f>
        <v>Schluchseewerk Aktiengesellschaft</v>
      </c>
      <c r="G130">
        <f>Blad2!K130</f>
        <v>360</v>
      </c>
      <c r="H130">
        <f>Blad2!AC130</f>
        <v>0.75</v>
      </c>
    </row>
    <row r="131" spans="1:8">
      <c r="A131" t="str">
        <f>_xlfn.CONCAT(Blad2!B131," ",Blad2!C131)</f>
        <v>Bergheim entfällt</v>
      </c>
      <c r="D131" t="str">
        <f>Blad2!J131</f>
        <v>DE</v>
      </c>
      <c r="E131">
        <f>2020-Blad2!Q131</f>
        <v>50</v>
      </c>
      <c r="F131" t="str">
        <f>Blad2!E131</f>
        <v>Donau-Wasserkraft AG</v>
      </c>
      <c r="G131">
        <f>Blad2!K131</f>
        <v>23.7</v>
      </c>
      <c r="H131">
        <f>Blad2!AC131</f>
        <v>0.8</v>
      </c>
    </row>
    <row r="132" spans="1:8">
      <c r="A132" t="str">
        <f>_xlfn.CONCAT(Blad2!B132," ",Blad2!C132)</f>
        <v xml:space="preserve">Alzwerke </v>
      </c>
      <c r="D132" t="str">
        <f>Blad2!J132</f>
        <v>DE</v>
      </c>
      <c r="E132">
        <f>2020-Blad2!Q132</f>
        <v>98</v>
      </c>
      <c r="F132" t="str">
        <f>Blad2!E132</f>
        <v>Alzwerke GmbH</v>
      </c>
      <c r="G132">
        <f>Blad2!K132</f>
        <v>45</v>
      </c>
      <c r="H132">
        <f>Blad2!AC132</f>
        <v>0.8</v>
      </c>
    </row>
    <row r="133" spans="1:8">
      <c r="A133" t="str">
        <f>_xlfn.CONCAT(Blad2!B133," ",Blad2!C133)</f>
        <v>Waldeck1/Bringhausen Waldeck1/Bringhausen</v>
      </c>
      <c r="D133" t="str">
        <f>Blad2!J133</f>
        <v>DE</v>
      </c>
      <c r="E133">
        <f>2020-Blad2!Q133</f>
        <v>89</v>
      </c>
      <c r="F133" t="str">
        <f>Blad2!E133</f>
        <v xml:space="preserve">Uniper Kraftwerke GmbH </v>
      </c>
      <c r="G133">
        <f>Blad2!K133</f>
        <v>145</v>
      </c>
      <c r="H133">
        <f>Blad2!AC133</f>
        <v>0.75</v>
      </c>
    </row>
    <row r="134" spans="1:8">
      <c r="A134" t="str">
        <f>_xlfn.CONCAT(Blad2!B134," ",Blad2!C134)</f>
        <v>Waldeck 2 Waldeck 2</v>
      </c>
      <c r="D134" t="str">
        <f>Blad2!J134</f>
        <v>DE</v>
      </c>
      <c r="E134">
        <f>2020-Blad2!Q134</f>
        <v>46</v>
      </c>
      <c r="F134" t="str">
        <f>Blad2!E134</f>
        <v xml:space="preserve">Uniper Kraftwerke GmbH </v>
      </c>
      <c r="G134">
        <f>Blad2!K134</f>
        <v>480</v>
      </c>
      <c r="H134">
        <f>Blad2!AC134</f>
        <v>0.75</v>
      </c>
    </row>
    <row r="135" spans="1:8">
      <c r="A135" t="str">
        <f>_xlfn.CONCAT(Blad2!B135," ",Blad2!C135)</f>
        <v>Hemfurth Hemfurth</v>
      </c>
      <c r="D135" t="str">
        <f>Blad2!J135</f>
        <v>DE</v>
      </c>
      <c r="E135">
        <f>2020-Blad2!Q135</f>
        <v>105</v>
      </c>
      <c r="F135" t="str">
        <f>Blad2!E135</f>
        <v xml:space="preserve">Uniper Kraftwerke GmbH </v>
      </c>
      <c r="G135">
        <f>Blad2!K135</f>
        <v>20</v>
      </c>
      <c r="H135">
        <f>Blad2!AC135</f>
        <v>0</v>
      </c>
    </row>
    <row r="136" spans="1:8">
      <c r="A136" t="str">
        <f>_xlfn.CONCAT(Blad2!B136," ",Blad2!C136)</f>
        <v>Ering Ering</v>
      </c>
      <c r="D136" t="str">
        <f>Blad2!J136</f>
        <v>DE</v>
      </c>
      <c r="E136">
        <f>2020-Blad2!Q136</f>
        <v>78</v>
      </c>
      <c r="F136" t="str">
        <f>Blad2!E136</f>
        <v>Innwerk AG</v>
      </c>
      <c r="G136">
        <f>Blad2!K136</f>
        <v>72.5</v>
      </c>
      <c r="H136">
        <f>Blad2!AC136</f>
        <v>0.8</v>
      </c>
    </row>
    <row r="137" spans="1:8">
      <c r="A137" t="str">
        <f>_xlfn.CONCAT(Blad2!B137," ",Blad2!C137)</f>
        <v>Pumpspeicherwerk Rönkhausen PSW</v>
      </c>
      <c r="D137" t="str">
        <f>Blad2!J137</f>
        <v>DE</v>
      </c>
      <c r="E137">
        <f>2020-Blad2!Q137</f>
        <v>51</v>
      </c>
      <c r="F137" t="str">
        <f>Blad2!E137</f>
        <v>Mark-E AG</v>
      </c>
      <c r="G137">
        <f>Blad2!K137</f>
        <v>138</v>
      </c>
      <c r="H137">
        <f>Blad2!AC137</f>
        <v>0.75</v>
      </c>
    </row>
    <row r="138" spans="1:8">
      <c r="A138" t="str">
        <f>_xlfn.CONCAT(Blad2!B138," ",Blad2!C138)</f>
        <v>Rudolf-Fettweis-Werk      Forb/ Murgwerk</v>
      </c>
      <c r="D138" t="str">
        <f>Blad2!J138</f>
        <v>DE</v>
      </c>
      <c r="E138">
        <f>2020-Blad2!Q138</f>
        <v>102</v>
      </c>
      <c r="F138" t="str">
        <f>Blad2!E138</f>
        <v>EnBW Energie Baden-Württemberg AG</v>
      </c>
      <c r="G138">
        <f>Blad2!K138</f>
        <v>22</v>
      </c>
      <c r="H138">
        <f>Blad2!AC138</f>
        <v>0.8</v>
      </c>
    </row>
    <row r="139" spans="1:8">
      <c r="A139" t="str">
        <f>_xlfn.CONCAT(Blad2!B139," ",Blad2!C139)</f>
        <v>Rudolf-Fettweis-Werk      Pumpspeicherkraftwerk Schwarzenbachwerk</v>
      </c>
      <c r="D139" t="str">
        <f>Blad2!J139</f>
        <v>DE</v>
      </c>
      <c r="E139">
        <f>2020-Blad2!Q139</f>
        <v>94</v>
      </c>
      <c r="F139" t="str">
        <f>Blad2!E139</f>
        <v>EnBW Energie Baden-Württemberg AG</v>
      </c>
      <c r="G139">
        <f>Blad2!K139</f>
        <v>43</v>
      </c>
      <c r="H139">
        <f>Blad2!AC139</f>
        <v>0.75</v>
      </c>
    </row>
    <row r="140" spans="1:8">
      <c r="A140" t="str">
        <f>_xlfn.CONCAT(Blad2!B140," ",Blad2!C140)</f>
        <v xml:space="preserve">Gars </v>
      </c>
      <c r="D140" t="str">
        <f>Blad2!J140</f>
        <v>DE</v>
      </c>
      <c r="E140">
        <f>2020-Blad2!Q140</f>
        <v>82</v>
      </c>
      <c r="F140" t="str">
        <f>Blad2!E140</f>
        <v>VERBUND-Innkraftwerke GmbH</v>
      </c>
      <c r="G140">
        <f>Blad2!K140</f>
        <v>25</v>
      </c>
      <c r="H140">
        <f>Blad2!AC140</f>
        <v>0.8</v>
      </c>
    </row>
    <row r="141" spans="1:8">
      <c r="A141" t="str">
        <f>_xlfn.CONCAT(Blad2!B141," ",Blad2!C141)</f>
        <v>Geesthacht PSS A</v>
      </c>
      <c r="D141" t="str">
        <f>Blad2!J141</f>
        <v>DE</v>
      </c>
      <c r="E141">
        <f>2020-Blad2!Q141</f>
        <v>62</v>
      </c>
      <c r="F141" t="str">
        <f>Blad2!E141</f>
        <v>Vattenfall Wasserkraft GmbH</v>
      </c>
      <c r="G141">
        <f>Blad2!K141</f>
        <v>119.1</v>
      </c>
      <c r="H141">
        <f>Blad2!AC141</f>
        <v>0.75</v>
      </c>
    </row>
    <row r="142" spans="1:8">
      <c r="A142" t="str">
        <f>_xlfn.CONCAT(Blad2!B142," ",Blad2!C142)</f>
        <v>Geesthacht PSS B</v>
      </c>
      <c r="D142" t="str">
        <f>Blad2!J142</f>
        <v>DE</v>
      </c>
      <c r="E142">
        <f>2020-Blad2!Q142</f>
        <v>62</v>
      </c>
      <c r="F142" t="str">
        <f>Blad2!E142</f>
        <v>Vattenfall Wasserkraft GmbH</v>
      </c>
      <c r="G142">
        <f>Blad2!K142</f>
        <v>0</v>
      </c>
      <c r="H142">
        <f>Blad2!AC142</f>
        <v>0.75</v>
      </c>
    </row>
    <row r="143" spans="1:8">
      <c r="A143" t="str">
        <f>_xlfn.CONCAT(Blad2!B143," ",Blad2!C143)</f>
        <v>Geesthacht PSS C</v>
      </c>
      <c r="D143" t="str">
        <f>Blad2!J143</f>
        <v>DE</v>
      </c>
      <c r="E143">
        <f>2020-Blad2!Q143</f>
        <v>62</v>
      </c>
      <c r="F143" t="str">
        <f>Blad2!E143</f>
        <v>Vattenfall Wasserkraft GmbH</v>
      </c>
      <c r="G143">
        <f>Blad2!K143</f>
        <v>0</v>
      </c>
      <c r="H143">
        <f>Blad2!AC143</f>
        <v>0.75</v>
      </c>
    </row>
    <row r="144" spans="1:8">
      <c r="A144" t="str">
        <f>_xlfn.CONCAT(Blad2!B144," ",Blad2!C144)</f>
        <v>PSW Langenprozelten entfällt</v>
      </c>
      <c r="D144" t="str">
        <f>Blad2!J144</f>
        <v>DE</v>
      </c>
      <c r="E144">
        <f>2020-Blad2!Q144</f>
        <v>46</v>
      </c>
      <c r="F144" t="str">
        <f>Blad2!E144</f>
        <v>Donau-Wasserkraft AG</v>
      </c>
      <c r="G144">
        <f>Blad2!K144</f>
        <v>164</v>
      </c>
      <c r="H144">
        <f>Blad2!AC144</f>
        <v>0.75</v>
      </c>
    </row>
    <row r="145" spans="1:8">
      <c r="A145" t="str">
        <f>_xlfn.CONCAT(Blad2!B145," ",Blad2!C145)</f>
        <v>Goldisthal PSS A</v>
      </c>
      <c r="D145" t="str">
        <f>Blad2!J145</f>
        <v>DE</v>
      </c>
      <c r="E145">
        <f>2020-Blad2!Q145</f>
        <v>16</v>
      </c>
      <c r="F145" t="str">
        <f>Blad2!E145</f>
        <v>Vattenfall Wasserkraft GmbH</v>
      </c>
      <c r="G145">
        <f>Blad2!K145</f>
        <v>1052</v>
      </c>
      <c r="H145">
        <f>Blad2!AC145</f>
        <v>0.75</v>
      </c>
    </row>
    <row r="146" spans="1:8">
      <c r="A146" t="str">
        <f>_xlfn.CONCAT(Blad2!B146," ",Blad2!C146)</f>
        <v>Goldisthal PSS B</v>
      </c>
      <c r="D146" t="str">
        <f>Blad2!J146</f>
        <v>DE</v>
      </c>
      <c r="E146">
        <f>2020-Blad2!Q146</f>
        <v>17</v>
      </c>
      <c r="F146" t="str">
        <f>Blad2!E146</f>
        <v>Vattenfall Wasserkraft GmbH</v>
      </c>
      <c r="G146">
        <f>Blad2!K146</f>
        <v>0</v>
      </c>
      <c r="H146">
        <f>Blad2!AC146</f>
        <v>0.75</v>
      </c>
    </row>
    <row r="147" spans="1:8">
      <c r="A147" t="str">
        <f>_xlfn.CONCAT(Blad2!B147," ",Blad2!C147)</f>
        <v>Goldisthal PSS C</v>
      </c>
      <c r="D147" t="str">
        <f>Blad2!J147</f>
        <v>DE</v>
      </c>
      <c r="E147">
        <f>2020-Blad2!Q147</f>
        <v>17</v>
      </c>
      <c r="F147" t="str">
        <f>Blad2!E147</f>
        <v>Vattenfall Wasserkraft GmbH</v>
      </c>
      <c r="G147">
        <f>Blad2!K147</f>
        <v>0</v>
      </c>
      <c r="H147">
        <f>Blad2!AC147</f>
        <v>0.75</v>
      </c>
    </row>
    <row r="148" spans="1:8">
      <c r="A148" t="str">
        <f>_xlfn.CONCAT(Blad2!B148," ",Blad2!C148)</f>
        <v>Goldisthal PSS D</v>
      </c>
      <c r="D148" t="str">
        <f>Blad2!J148</f>
        <v>DE</v>
      </c>
      <c r="E148">
        <f>2020-Blad2!Q148</f>
        <v>16</v>
      </c>
      <c r="F148" t="str">
        <f>Blad2!E148</f>
        <v>Vattenfall Wasserkraft GmbH</v>
      </c>
      <c r="G148">
        <f>Blad2!K148</f>
        <v>0</v>
      </c>
      <c r="H148">
        <f>Blad2!AC148</f>
        <v>0.75</v>
      </c>
    </row>
    <row r="149" spans="1:8">
      <c r="A149" t="str">
        <f>_xlfn.CONCAT(Blad2!B149," ",Blad2!C149)</f>
        <v>KW Wyhlen KW Wyhlen</v>
      </c>
      <c r="D149" t="str">
        <f>Blad2!J149</f>
        <v>DE</v>
      </c>
      <c r="E149">
        <f>2020-Blad2!Q149</f>
        <v>108</v>
      </c>
      <c r="F149" t="str">
        <f>Blad2!E149</f>
        <v>Energiedienst AG</v>
      </c>
      <c r="G149">
        <f>Blad2!K149</f>
        <v>37.9</v>
      </c>
      <c r="H149">
        <f>Blad2!AC149</f>
        <v>0.8</v>
      </c>
    </row>
    <row r="150" spans="1:8">
      <c r="A150" t="str">
        <f>_xlfn.CONCAT(Blad2!B150," ",Blad2!C150)</f>
        <v>Jochenstein Jochenstein</v>
      </c>
      <c r="D150" t="str">
        <f>Blad2!J150</f>
        <v>DE</v>
      </c>
      <c r="E150">
        <f>2020-Blad2!Q150</f>
        <v>65</v>
      </c>
      <c r="F150" t="str">
        <f>Blad2!E150</f>
        <v>Innwerk AG</v>
      </c>
      <c r="G150">
        <f>Blad2!K150</f>
        <v>66</v>
      </c>
      <c r="H150">
        <f>Blad2!AC150</f>
        <v>0.8</v>
      </c>
    </row>
    <row r="151" spans="1:8">
      <c r="A151" t="str">
        <f>_xlfn.CONCAT(Blad2!B151," ",Blad2!C151)</f>
        <v>Happurg Happurg</v>
      </c>
      <c r="D151" t="str">
        <f>Blad2!J151</f>
        <v>DE</v>
      </c>
      <c r="E151">
        <f>2020-Blad2!Q151</f>
        <v>62</v>
      </c>
      <c r="F151" t="str">
        <f>Blad2!E151</f>
        <v xml:space="preserve">Uniper Kraftwerke GmbH </v>
      </c>
      <c r="G151">
        <f>Blad2!K151</f>
        <v>160</v>
      </c>
      <c r="H151">
        <f>Blad2!AC151</f>
        <v>0.75</v>
      </c>
    </row>
    <row r="152" spans="1:8">
      <c r="A152" t="str">
        <f>_xlfn.CONCAT(Blad2!B152," ",Blad2!C152)</f>
        <v>Häusern Häusern</v>
      </c>
      <c r="D152" t="str">
        <f>Blad2!J152</f>
        <v>DE</v>
      </c>
      <c r="E152">
        <f>2020-Blad2!Q152</f>
        <v>89</v>
      </c>
      <c r="F152" t="str">
        <f>Blad2!E152</f>
        <v>Schluchseewerk Aktiengesellschaft</v>
      </c>
      <c r="G152">
        <f>Blad2!K152</f>
        <v>100</v>
      </c>
      <c r="H152">
        <f>Blad2!AC152</f>
        <v>0.75</v>
      </c>
    </row>
    <row r="153" spans="1:8">
      <c r="A153" t="str">
        <f>_xlfn.CONCAT(Blad2!B153," ",Blad2!C153)</f>
        <v>Koepchenwerk Koepchenwerk</v>
      </c>
      <c r="D153" t="str">
        <f>Blad2!J153</f>
        <v>DE</v>
      </c>
      <c r="E153">
        <f>2020-Blad2!Q153</f>
        <v>31</v>
      </c>
      <c r="F153" t="str">
        <f>Blad2!E153</f>
        <v>RWE Power AG</v>
      </c>
      <c r="G153">
        <f>Blad2!K153</f>
        <v>165</v>
      </c>
      <c r="H153">
        <f>Blad2!AC153</f>
        <v>0.75</v>
      </c>
    </row>
    <row r="154" spans="1:8">
      <c r="A154" t="str">
        <f>_xlfn.CONCAT(Blad2!B154," ",Blad2!C154)</f>
        <v>Hohenwarte 1 PSS A</v>
      </c>
      <c r="D154" t="str">
        <f>Blad2!J154</f>
        <v>DE</v>
      </c>
      <c r="E154">
        <f>2020-Blad2!Q154</f>
        <v>61</v>
      </c>
      <c r="F154" t="str">
        <f>Blad2!E154</f>
        <v>Vattenfall Wasserkraft GmbH</v>
      </c>
      <c r="G154">
        <f>Blad2!K154</f>
        <v>59.8</v>
      </c>
      <c r="H154">
        <f>Blad2!AC154</f>
        <v>0.75</v>
      </c>
    </row>
    <row r="155" spans="1:8">
      <c r="A155" t="str">
        <f>_xlfn.CONCAT(Blad2!B155," ",Blad2!C155)</f>
        <v>Hohenwarte 1 PSS B</v>
      </c>
      <c r="D155" t="str">
        <f>Blad2!J155</f>
        <v>DE</v>
      </c>
      <c r="E155">
        <f>2020-Blad2!Q155</f>
        <v>61</v>
      </c>
      <c r="F155" t="str">
        <f>Blad2!E155</f>
        <v>Vattenfall Wasserkraft GmbH</v>
      </c>
      <c r="G155">
        <f>Blad2!K155</f>
        <v>0</v>
      </c>
      <c r="H155">
        <f>Blad2!AC155</f>
        <v>0.75</v>
      </c>
    </row>
    <row r="156" spans="1:8">
      <c r="A156" t="str">
        <f>_xlfn.CONCAT(Blad2!B156," ",Blad2!C156)</f>
        <v>Hohenwarte 2 PSS A</v>
      </c>
      <c r="D156" t="str">
        <f>Blad2!J156</f>
        <v>DE</v>
      </c>
      <c r="E156">
        <f>2020-Blad2!Q156</f>
        <v>55</v>
      </c>
      <c r="F156" t="str">
        <f>Blad2!E156</f>
        <v>Vattenfall Wasserkraft GmbH</v>
      </c>
      <c r="G156">
        <f>Blad2!K156</f>
        <v>317.8</v>
      </c>
      <c r="H156">
        <f>Blad2!AC156</f>
        <v>0.75</v>
      </c>
    </row>
    <row r="157" spans="1:8">
      <c r="A157" t="str">
        <f>_xlfn.CONCAT(Blad2!B157," ",Blad2!C157)</f>
        <v>Hohenwarte 2 PSS B</v>
      </c>
      <c r="D157" t="str">
        <f>Blad2!J157</f>
        <v>DE</v>
      </c>
      <c r="E157">
        <f>2020-Blad2!Q157</f>
        <v>55</v>
      </c>
      <c r="F157" t="str">
        <f>Blad2!E157</f>
        <v>Vattenfall Wasserkraft GmbH</v>
      </c>
      <c r="G157">
        <f>Blad2!K157</f>
        <v>0</v>
      </c>
      <c r="H157">
        <f>Blad2!AC157</f>
        <v>0.75</v>
      </c>
    </row>
    <row r="158" spans="1:8">
      <c r="A158" t="str">
        <f>_xlfn.CONCAT(Blad2!B158," ",Blad2!C158)</f>
        <v>Hohenwarte 2 PSS C</v>
      </c>
      <c r="D158" t="str">
        <f>Blad2!J158</f>
        <v>DE</v>
      </c>
      <c r="E158">
        <f>2020-Blad2!Q158</f>
        <v>55</v>
      </c>
      <c r="F158" t="str">
        <f>Blad2!E158</f>
        <v>Vattenfall Wasserkraft GmbH</v>
      </c>
      <c r="G158">
        <f>Blad2!K158</f>
        <v>0</v>
      </c>
      <c r="H158">
        <f>Blad2!AC158</f>
        <v>0.75</v>
      </c>
    </row>
    <row r="159" spans="1:8">
      <c r="A159" t="str">
        <f>_xlfn.CONCAT(Blad2!B159," ",Blad2!C159)</f>
        <v>Hohenwarte 2 PSS D</v>
      </c>
      <c r="D159" t="str">
        <f>Blad2!J159</f>
        <v>DE</v>
      </c>
      <c r="E159">
        <f>2020-Blad2!Q159</f>
        <v>54</v>
      </c>
      <c r="F159" t="str">
        <f>Blad2!E159</f>
        <v>Vattenfall Wasserkraft GmbH</v>
      </c>
      <c r="G159">
        <f>Blad2!K159</f>
        <v>0</v>
      </c>
      <c r="H159">
        <f>Blad2!AC159</f>
        <v>0.75</v>
      </c>
    </row>
    <row r="160" spans="1:8">
      <c r="A160" t="str">
        <f>_xlfn.CONCAT(Blad2!B160," ",Blad2!C160)</f>
        <v>Hohenwarte 2 PSS E</v>
      </c>
      <c r="D160" t="str">
        <f>Blad2!J160</f>
        <v>DE</v>
      </c>
      <c r="E160">
        <f>2020-Blad2!Q160</f>
        <v>55</v>
      </c>
      <c r="F160" t="str">
        <f>Blad2!E160</f>
        <v>Vattenfall Wasserkraft GmbH</v>
      </c>
      <c r="G160">
        <f>Blad2!K160</f>
        <v>0</v>
      </c>
      <c r="H160">
        <f>Blad2!AC160</f>
        <v>0.75</v>
      </c>
    </row>
    <row r="161" spans="1:8">
      <c r="A161" t="str">
        <f>_xlfn.CONCAT(Blad2!B161," ",Blad2!C161)</f>
        <v>Hohenwarte 2 PSS F</v>
      </c>
      <c r="D161" t="str">
        <f>Blad2!J161</f>
        <v>DE</v>
      </c>
      <c r="E161">
        <f>2020-Blad2!Q161</f>
        <v>54</v>
      </c>
      <c r="F161" t="str">
        <f>Blad2!E161</f>
        <v>Vattenfall Wasserkraft GmbH</v>
      </c>
      <c r="G161">
        <f>Blad2!K161</f>
        <v>0</v>
      </c>
      <c r="H161">
        <f>Blad2!AC161</f>
        <v>0.75</v>
      </c>
    </row>
    <row r="162" spans="1:8">
      <c r="A162" t="str">
        <f>_xlfn.CONCAT(Blad2!B162," ",Blad2!C162)</f>
        <v>Hohenwarte 2 PSS G</v>
      </c>
      <c r="D162" t="str">
        <f>Blad2!J162</f>
        <v>DE</v>
      </c>
      <c r="E162">
        <f>2020-Blad2!Q162</f>
        <v>54</v>
      </c>
      <c r="F162" t="str">
        <f>Blad2!E162</f>
        <v>Vattenfall Wasserkraft GmbH</v>
      </c>
      <c r="G162">
        <f>Blad2!K162</f>
        <v>0</v>
      </c>
      <c r="H162">
        <f>Blad2!AC162</f>
        <v>0.75</v>
      </c>
    </row>
    <row r="163" spans="1:8">
      <c r="A163" t="str">
        <f>_xlfn.CONCAT(Blad2!B163," ",Blad2!C163)</f>
        <v>Hohenwarte 2 PSS H</v>
      </c>
      <c r="D163" t="str">
        <f>Blad2!J163</f>
        <v>DE</v>
      </c>
      <c r="E163">
        <f>2020-Blad2!Q163</f>
        <v>54</v>
      </c>
      <c r="F163" t="str">
        <f>Blad2!E163</f>
        <v>Vattenfall Wasserkraft GmbH</v>
      </c>
      <c r="G163">
        <f>Blad2!K163</f>
        <v>0</v>
      </c>
      <c r="H163">
        <f>Blad2!AC163</f>
        <v>0.75</v>
      </c>
    </row>
    <row r="164" spans="1:8">
      <c r="A164" t="str">
        <f>_xlfn.CONCAT(Blad2!B164," ",Blad2!C164)</f>
        <v>Rheinkraftwerk Iffezheim Iffezheim M1-M5</v>
      </c>
      <c r="D164" t="str">
        <f>Blad2!J164</f>
        <v>DE</v>
      </c>
      <c r="E164">
        <f>2020-Blad2!Q164</f>
        <v>42</v>
      </c>
      <c r="F164" t="str">
        <f>Blad2!E164</f>
        <v>Rheinkraftwerk Iffezheim GmbH</v>
      </c>
      <c r="G164">
        <f>Blad2!K164</f>
        <v>148</v>
      </c>
      <c r="H164">
        <f>Blad2!AC164</f>
        <v>0.8</v>
      </c>
    </row>
    <row r="165" spans="1:8">
      <c r="A165" t="str">
        <f>_xlfn.CONCAT(Blad2!B165," ",Blad2!C165)</f>
        <v>KW Imst Imsterberg</v>
      </c>
      <c r="D165" t="str">
        <f>Blad2!J165</f>
        <v>AT</v>
      </c>
      <c r="E165">
        <f>2020-Blad2!Q165</f>
        <v>64</v>
      </c>
      <c r="F165" t="str">
        <f>Blad2!E165</f>
        <v>TIWAG-Tiroler Wasserkraft AG</v>
      </c>
      <c r="G165">
        <f>Blad2!K165</f>
        <v>89</v>
      </c>
      <c r="H165">
        <f>Blad2!AC165</f>
        <v>0.8</v>
      </c>
    </row>
    <row r="166" spans="1:8">
      <c r="A166" t="str">
        <f>_xlfn.CONCAT(Blad2!B166," ",Blad2!C166)</f>
        <v>KW Jenbach Jenbach</v>
      </c>
      <c r="D166" t="str">
        <f>Blad2!J166</f>
        <v>AT</v>
      </c>
      <c r="E166">
        <f>2020-Blad2!Q166</f>
        <v>93</v>
      </c>
      <c r="F166" t="str">
        <f>Blad2!E166</f>
        <v>TIWAG-Tiroler Wasserkraft AG</v>
      </c>
      <c r="G166">
        <f>Blad2!K166</f>
        <v>79</v>
      </c>
      <c r="H166">
        <f>Blad2!AC166</f>
        <v>0</v>
      </c>
    </row>
    <row r="167" spans="1:8">
      <c r="A167" t="str">
        <f>_xlfn.CONCAT(Blad2!B167," ",Blad2!C167)</f>
        <v>Braunau-Simbach Braunau-Simbach</v>
      </c>
      <c r="D167" t="str">
        <f>Blad2!J167</f>
        <v>DE</v>
      </c>
      <c r="E167">
        <f>2020-Blad2!Q167</f>
        <v>67</v>
      </c>
      <c r="F167" t="str">
        <f>Blad2!E167</f>
        <v>Innwerk AG</v>
      </c>
      <c r="G167">
        <f>Blad2!K167</f>
        <v>100</v>
      </c>
      <c r="H167">
        <f>Blad2!AC167</f>
        <v>0.8</v>
      </c>
    </row>
    <row r="168" spans="1:8">
      <c r="A168" t="str">
        <f>_xlfn.CONCAT(Blad2!B168," ",Blad2!C168)</f>
        <v>Walchensee Walchensee</v>
      </c>
      <c r="D168" t="str">
        <f>Blad2!J168</f>
        <v>DE</v>
      </c>
      <c r="E168">
        <f>2020-Blad2!Q168</f>
        <v>96</v>
      </c>
      <c r="F168" t="str">
        <f>Blad2!E168</f>
        <v xml:space="preserve">Uniper Kraftwerke GmbH </v>
      </c>
      <c r="G168">
        <f>Blad2!K168</f>
        <v>124</v>
      </c>
      <c r="H168">
        <f>Blad2!AC168</f>
        <v>0.8</v>
      </c>
    </row>
    <row r="169" spans="1:8">
      <c r="A169" t="str">
        <f>_xlfn.CONCAT(Blad2!B169," ",Blad2!C169)</f>
        <v xml:space="preserve">Erzhausen </v>
      </c>
      <c r="D169" t="str">
        <f>Blad2!J169</f>
        <v>DE</v>
      </c>
      <c r="E169">
        <f>2020-Blad2!Q169</f>
        <v>56</v>
      </c>
      <c r="F169" t="str">
        <f>Blad2!E169</f>
        <v>Statkraft Markets GmbH</v>
      </c>
      <c r="G169">
        <f>Blad2!K169</f>
        <v>220</v>
      </c>
      <c r="H169">
        <f>Blad2!AC169</f>
        <v>0.75</v>
      </c>
    </row>
    <row r="170" spans="1:8">
      <c r="A170" t="str">
        <f>_xlfn.CONCAT(Blad2!B170," ",Blad2!C170)</f>
        <v>KW Kühtai Kühtai Ma1</v>
      </c>
      <c r="D170" t="str">
        <f>Blad2!J170</f>
        <v>AT</v>
      </c>
      <c r="E170">
        <f>2020-Blad2!Q170</f>
        <v>39</v>
      </c>
      <c r="F170" t="str">
        <f>Blad2!E170</f>
        <v>TIWAG-Tiroler Wasserkraft AG</v>
      </c>
      <c r="G170">
        <f>Blad2!K170</f>
        <v>144.5</v>
      </c>
      <c r="H170">
        <f>Blad2!AC170</f>
        <v>0.75</v>
      </c>
    </row>
    <row r="171" spans="1:8">
      <c r="A171" t="str">
        <f>_xlfn.CONCAT(Blad2!B171," ",Blad2!C171)</f>
        <v>KW Kühtai Kühtai Ma 2</v>
      </c>
      <c r="D171" t="str">
        <f>Blad2!J171</f>
        <v>AT</v>
      </c>
      <c r="E171">
        <f>2020-Blad2!Q171</f>
        <v>39</v>
      </c>
      <c r="F171" t="str">
        <f>Blad2!E171</f>
        <v>TIWAG-Tiroler Wasserkraft AG</v>
      </c>
      <c r="G171">
        <f>Blad2!K171</f>
        <v>144.5</v>
      </c>
      <c r="H171">
        <f>Blad2!AC171</f>
        <v>0.75</v>
      </c>
    </row>
    <row r="172" spans="1:8">
      <c r="A172" t="str">
        <f>_xlfn.CONCAT(Blad2!B172," ",Blad2!C172)</f>
        <v>Laufenburg KW Laufenburg</v>
      </c>
      <c r="D172" t="str">
        <f>Blad2!J172</f>
        <v>CH</v>
      </c>
      <c r="E172">
        <f>2020-Blad2!Q172</f>
        <v>106</v>
      </c>
      <c r="F172" t="str">
        <f>Blad2!E172</f>
        <v>Energiedienst Holding AG</v>
      </c>
      <c r="G172">
        <f>Blad2!K172</f>
        <v>104.4</v>
      </c>
      <c r="H172">
        <f>Blad2!AC172</f>
        <v>0.8</v>
      </c>
    </row>
    <row r="173" spans="1:8">
      <c r="A173" t="str">
        <f>_xlfn.CONCAT(Blad2!B173," ",Blad2!C173)</f>
        <v>Markersbach PSS A</v>
      </c>
      <c r="D173" t="str">
        <f>Blad2!J173</f>
        <v>DE</v>
      </c>
      <c r="E173">
        <f>2020-Blad2!Q173</f>
        <v>41</v>
      </c>
      <c r="F173" t="str">
        <f>Blad2!E173</f>
        <v>Vattenfall Wasserkraft GmbH</v>
      </c>
      <c r="G173">
        <f>Blad2!K173</f>
        <v>1045.2</v>
      </c>
      <c r="H173">
        <f>Blad2!AC173</f>
        <v>0.75</v>
      </c>
    </row>
    <row r="174" spans="1:8">
      <c r="A174" t="str">
        <f>_xlfn.CONCAT(Blad2!B174," ",Blad2!C174)</f>
        <v>Markersbach PSS B</v>
      </c>
      <c r="D174" t="str">
        <f>Blad2!J174</f>
        <v>DE</v>
      </c>
      <c r="E174">
        <f>2020-Blad2!Q174</f>
        <v>40</v>
      </c>
      <c r="F174" t="str">
        <f>Blad2!E174</f>
        <v>Vattenfall Wasserkraft GmbH</v>
      </c>
      <c r="G174">
        <f>Blad2!K174</f>
        <v>0</v>
      </c>
      <c r="H174">
        <f>Blad2!AC174</f>
        <v>0.75</v>
      </c>
    </row>
    <row r="175" spans="1:8">
      <c r="A175" t="str">
        <f>_xlfn.CONCAT(Blad2!B175," ",Blad2!C175)</f>
        <v>Markersbach PSS C</v>
      </c>
      <c r="D175" t="str">
        <f>Blad2!J175</f>
        <v>DE</v>
      </c>
      <c r="E175">
        <f>2020-Blad2!Q175</f>
        <v>40</v>
      </c>
      <c r="F175" t="str">
        <f>Blad2!E175</f>
        <v>Vattenfall Wasserkraft GmbH</v>
      </c>
      <c r="G175">
        <f>Blad2!K175</f>
        <v>0</v>
      </c>
      <c r="H175">
        <f>Blad2!AC175</f>
        <v>0.75</v>
      </c>
    </row>
    <row r="176" spans="1:8">
      <c r="A176" t="str">
        <f>_xlfn.CONCAT(Blad2!B176," ",Blad2!C176)</f>
        <v>Markersbach PSS D</v>
      </c>
      <c r="D176" t="str">
        <f>Blad2!J176</f>
        <v>DE</v>
      </c>
      <c r="E176">
        <f>2020-Blad2!Q176</f>
        <v>39</v>
      </c>
      <c r="F176" t="str">
        <f>Blad2!E176</f>
        <v>Vattenfall Wasserkraft GmbH</v>
      </c>
      <c r="G176">
        <f>Blad2!K176</f>
        <v>0</v>
      </c>
      <c r="H176">
        <f>Blad2!AC176</f>
        <v>0.75</v>
      </c>
    </row>
    <row r="177" spans="1:8">
      <c r="A177" t="str">
        <f>_xlfn.CONCAT(Blad2!B177," ",Blad2!C177)</f>
        <v>Markersbach PSS E</v>
      </c>
      <c r="D177" t="str">
        <f>Blad2!J177</f>
        <v>DE</v>
      </c>
      <c r="E177">
        <f>2020-Blad2!Q177</f>
        <v>39</v>
      </c>
      <c r="F177" t="str">
        <f>Blad2!E177</f>
        <v>Vattenfall Wasserkraft GmbH</v>
      </c>
      <c r="G177">
        <f>Blad2!K177</f>
        <v>0</v>
      </c>
      <c r="H177">
        <f>Blad2!AC177</f>
        <v>0.75</v>
      </c>
    </row>
    <row r="178" spans="1:8">
      <c r="A178" t="str">
        <f>_xlfn.CONCAT(Blad2!B178," ",Blad2!C178)</f>
        <v>Markersbach PSS F</v>
      </c>
      <c r="D178" t="str">
        <f>Blad2!J178</f>
        <v>DE</v>
      </c>
      <c r="E178">
        <f>2020-Blad2!Q178</f>
        <v>40</v>
      </c>
      <c r="F178" t="str">
        <f>Blad2!E178</f>
        <v>Vattenfall Wasserkraft GmbH</v>
      </c>
      <c r="G178">
        <f>Blad2!K178</f>
        <v>0</v>
      </c>
      <c r="H178">
        <f>Blad2!AC178</f>
        <v>0.75</v>
      </c>
    </row>
    <row r="179" spans="1:8">
      <c r="A179" t="str">
        <f>_xlfn.CONCAT(Blad2!B179," ",Blad2!C179)</f>
        <v>Pumpspeicherkraftwerk Glems Pumpspeicherkraftwerk Glems</v>
      </c>
      <c r="D179" t="str">
        <f>Blad2!J179</f>
        <v>DE</v>
      </c>
      <c r="E179">
        <f>2020-Blad2!Q179</f>
        <v>56</v>
      </c>
      <c r="F179" t="str">
        <f>Blad2!E179</f>
        <v>EnBW Energie Baden-Württemberg AG</v>
      </c>
      <c r="G179">
        <f>Blad2!K179</f>
        <v>90</v>
      </c>
      <c r="H179">
        <f>Blad2!AC179</f>
        <v>0.75</v>
      </c>
    </row>
    <row r="180" spans="1:8">
      <c r="A180" t="str">
        <f>_xlfn.CONCAT(Blad2!B180," ",Blad2!C180)</f>
        <v>Bittenbrunn entfällt</v>
      </c>
      <c r="D180" t="str">
        <f>Blad2!J180</f>
        <v>DE</v>
      </c>
      <c r="E180">
        <f>2020-Blad2!Q180</f>
        <v>51</v>
      </c>
      <c r="F180" t="str">
        <f>Blad2!E180</f>
        <v>Donau-Wasserkraft AG</v>
      </c>
      <c r="G180">
        <f>Blad2!K180</f>
        <v>20.2</v>
      </c>
      <c r="H180">
        <f>Blad2!AC180</f>
        <v>0.8</v>
      </c>
    </row>
    <row r="181" spans="1:8">
      <c r="A181" t="str">
        <f>_xlfn.CONCAT(Blad2!B181," ",Blad2!C181)</f>
        <v xml:space="preserve">Neuötting </v>
      </c>
      <c r="D181" t="str">
        <f>Blad2!J181</f>
        <v>DE</v>
      </c>
      <c r="E181">
        <f>2020-Blad2!Q181</f>
        <v>69</v>
      </c>
      <c r="F181" t="str">
        <f>Blad2!E181</f>
        <v>VERBUND-Innkraftwerke GmbH</v>
      </c>
      <c r="G181">
        <f>Blad2!K181</f>
        <v>26.1</v>
      </c>
      <c r="H181">
        <f>Blad2!AC181</f>
        <v>0.8</v>
      </c>
    </row>
    <row r="182" spans="1:8">
      <c r="A182" t="str">
        <f>_xlfn.CONCAT(Blad2!B182," ",Blad2!C182)</f>
        <v xml:space="preserve">Lehmen </v>
      </c>
      <c r="D182" t="str">
        <f>Blad2!J182</f>
        <v>DE</v>
      </c>
      <c r="E182">
        <f>2020-Blad2!Q182</f>
        <v>58</v>
      </c>
      <c r="F182" t="str">
        <f>Blad2!E182</f>
        <v>innogy SE</v>
      </c>
      <c r="G182">
        <f>Blad2!K182</f>
        <v>20</v>
      </c>
      <c r="H182">
        <f>Blad2!AC182</f>
        <v>0.8</v>
      </c>
    </row>
    <row r="183" spans="1:8">
      <c r="A183" t="str">
        <f>_xlfn.CONCAT(Blad2!B183," ",Blad2!C183)</f>
        <v>Niederwartha PSS C</v>
      </c>
      <c r="D183" t="str">
        <f>Blad2!J183</f>
        <v>DE</v>
      </c>
      <c r="E183">
        <f>2020-Blad2!Q183</f>
        <v>62</v>
      </c>
      <c r="F183" t="str">
        <f>Blad2!E183</f>
        <v>Vattenfall Wasserkraft GmbH</v>
      </c>
      <c r="G183">
        <f>Blad2!K183</f>
        <v>39.799999999999997</v>
      </c>
      <c r="H183">
        <f>Blad2!AC183</f>
        <v>0.75</v>
      </c>
    </row>
    <row r="184" spans="1:8">
      <c r="A184" t="str">
        <f>_xlfn.CONCAT(Blad2!B184," ",Blad2!C184)</f>
        <v>Niederwartha PSS D</v>
      </c>
      <c r="D184" t="str">
        <f>Blad2!J184</f>
        <v>DE</v>
      </c>
      <c r="E184">
        <f>2020-Blad2!Q184</f>
        <v>62</v>
      </c>
      <c r="F184" t="str">
        <f>Blad2!E184</f>
        <v>Vattenfall Wasserkraft GmbH</v>
      </c>
      <c r="G184">
        <f>Blad2!K184</f>
        <v>0</v>
      </c>
      <c r="H184">
        <f>Blad2!AC184</f>
        <v>0.75</v>
      </c>
    </row>
    <row r="185" spans="1:8">
      <c r="A185" t="str">
        <f>_xlfn.CONCAT(Blad2!B185," ",Blad2!C185)</f>
        <v>Nußdorf Nußdorf</v>
      </c>
      <c r="D185" t="str">
        <f>Blad2!J185</f>
        <v>DE</v>
      </c>
      <c r="E185">
        <f>2020-Blad2!Q185</f>
        <v>38</v>
      </c>
      <c r="F185" t="str">
        <f>Blad2!E185</f>
        <v>Innwerk AG</v>
      </c>
      <c r="G185">
        <f>Blad2!K185</f>
        <v>48</v>
      </c>
      <c r="H185">
        <f>Blad2!AC185</f>
        <v>0.8</v>
      </c>
    </row>
    <row r="186" spans="1:8">
      <c r="A186" t="str">
        <f>_xlfn.CONCAT(Blad2!B186," ",Blad2!C186)</f>
        <v>Oberaudorf-Ebbs Oberaudorf-Ebbs</v>
      </c>
      <c r="D186" t="str">
        <f>Blad2!J186</f>
        <v>DE</v>
      </c>
      <c r="E186">
        <f>2020-Blad2!Q186</f>
        <v>28</v>
      </c>
      <c r="F186" t="str">
        <f>Blad2!E186</f>
        <v>Innwerk AG</v>
      </c>
      <c r="G186">
        <f>Blad2!K186</f>
        <v>60</v>
      </c>
      <c r="H186">
        <f>Blad2!AC186</f>
        <v>0.8</v>
      </c>
    </row>
    <row r="187" spans="1:8">
      <c r="A187" t="str">
        <f>_xlfn.CONCAT(Blad2!B187," ",Blad2!C187)</f>
        <v>Kopswerk I  Masch. 1 bis 3</v>
      </c>
      <c r="D187" t="str">
        <f>Blad2!J187</f>
        <v>AT</v>
      </c>
      <c r="E187">
        <f>2020-Blad2!Q187</f>
        <v>51</v>
      </c>
      <c r="F187" t="str">
        <f>Blad2!E187</f>
        <v>EnBW Energie Baden-Württemberg AG</v>
      </c>
      <c r="G187">
        <f>Blad2!K187</f>
        <v>247</v>
      </c>
      <c r="H187">
        <f>Blad2!AC187</f>
        <v>0.75</v>
      </c>
    </row>
    <row r="188" spans="1:8">
      <c r="A188" t="str">
        <f>_xlfn.CONCAT(Blad2!B188," ",Blad2!C188)</f>
        <v>Kopswerk II  Masch. 1 bis 3</v>
      </c>
      <c r="D188" t="str">
        <f>Blad2!J188</f>
        <v>AT</v>
      </c>
      <c r="E188">
        <f>2020-Blad2!Q188</f>
        <v>12</v>
      </c>
      <c r="F188" t="str">
        <f>Blad2!E188</f>
        <v>EnBW Energie Baden-Württemberg AG</v>
      </c>
      <c r="G188">
        <f>Blad2!K188</f>
        <v>525</v>
      </c>
      <c r="H188">
        <f>Blad2!AC188</f>
        <v>0.75</v>
      </c>
    </row>
    <row r="189" spans="1:8">
      <c r="A189" t="str">
        <f>_xlfn.CONCAT(Blad2!B189," ",Blad2!C189)</f>
        <v>Obervermuntwerk 1 Masch. 1 u. 2</v>
      </c>
      <c r="D189" t="str">
        <f>Blad2!J189</f>
        <v>AT</v>
      </c>
      <c r="E189">
        <f>2020-Blad2!Q189</f>
        <v>77</v>
      </c>
      <c r="F189" t="str">
        <f>Blad2!E189</f>
        <v>EnBW Energie Baden-Württemberg AG</v>
      </c>
      <c r="G189">
        <f>Blad2!K189</f>
        <v>29</v>
      </c>
      <c r="H189">
        <f>Blad2!AC189</f>
        <v>0</v>
      </c>
    </row>
    <row r="190" spans="1:8">
      <c r="A190" t="str">
        <f>_xlfn.CONCAT(Blad2!B190," ",Blad2!C190)</f>
        <v>Vermuntwerk Masch. 1 bis 5</v>
      </c>
      <c r="D190" t="str">
        <f>Blad2!J190</f>
        <v>AT</v>
      </c>
      <c r="E190">
        <f>2020-Blad2!Q190</f>
        <v>90</v>
      </c>
      <c r="F190" t="str">
        <f>Blad2!E190</f>
        <v>EnBW Energie Baden-Württemberg AG</v>
      </c>
      <c r="G190">
        <f>Blad2!K190</f>
        <v>158</v>
      </c>
      <c r="H190">
        <f>Blad2!AC190</f>
        <v>0</v>
      </c>
    </row>
    <row r="191" spans="1:8">
      <c r="A191" t="str">
        <f>_xlfn.CONCAT(Blad2!B191," ",Blad2!C191)</f>
        <v>Kachlet Kachlet</v>
      </c>
      <c r="D191" t="str">
        <f>Blad2!J191</f>
        <v>DE</v>
      </c>
      <c r="E191">
        <f>2020-Blad2!Q191</f>
        <v>93</v>
      </c>
      <c r="F191" t="str">
        <f>Blad2!E191</f>
        <v>Rhein-Main-Donau GmbH</v>
      </c>
      <c r="G191">
        <f>Blad2!K191</f>
        <v>53.7</v>
      </c>
      <c r="H191">
        <f>Blad2!AC191</f>
        <v>0.8</v>
      </c>
    </row>
    <row r="192" spans="1:8">
      <c r="A192" t="str">
        <f>_xlfn.CONCAT(Blad2!B192," ",Blad2!C192)</f>
        <v>Passau-Ingling Passau-Ingling</v>
      </c>
      <c r="D192" t="str">
        <f>Blad2!J192</f>
        <v>DE</v>
      </c>
      <c r="E192">
        <f>2020-Blad2!Q192</f>
        <v>55</v>
      </c>
      <c r="F192" t="str">
        <f>Blad2!E192</f>
        <v>Innwerk AG</v>
      </c>
      <c r="G192">
        <f>Blad2!K192</f>
        <v>86.4</v>
      </c>
      <c r="H192">
        <f>Blad2!AC192</f>
        <v>0.8</v>
      </c>
    </row>
    <row r="193" spans="1:8">
      <c r="A193" t="str">
        <f>_xlfn.CONCAT(Blad2!B193," ",Blad2!C193)</f>
        <v xml:space="preserve">Perach </v>
      </c>
      <c r="D193" t="str">
        <f>Blad2!J193</f>
        <v>DE</v>
      </c>
      <c r="E193">
        <f>2020-Blad2!Q193</f>
        <v>43</v>
      </c>
      <c r="F193" t="str">
        <f>Blad2!E193</f>
        <v>VERBUND-Innkraftwerke GmbH</v>
      </c>
      <c r="G193">
        <f>Blad2!K193</f>
        <v>19.399999999999999</v>
      </c>
      <c r="H193">
        <f>Blad2!AC193</f>
        <v>0.8</v>
      </c>
    </row>
    <row r="194" spans="1:8">
      <c r="A194" t="str">
        <f>_xlfn.CONCAT(Blad2!B194," ",Blad2!C194)</f>
        <v>Geisling Geisling</v>
      </c>
      <c r="D194" t="str">
        <f>Blad2!J194</f>
        <v>DE</v>
      </c>
      <c r="E194">
        <f>2020-Blad2!Q194</f>
        <v>35</v>
      </c>
      <c r="F194" t="str">
        <f>Blad2!E194</f>
        <v>Rhein-Main-Donau GmbH</v>
      </c>
      <c r="G194">
        <f>Blad2!K194</f>
        <v>25</v>
      </c>
      <c r="H194">
        <f>Blad2!AC194</f>
        <v>0.8</v>
      </c>
    </row>
    <row r="195" spans="1:8">
      <c r="A195" t="str">
        <f>_xlfn.CONCAT(Blad2!B195," ",Blad2!C195)</f>
        <v>KW Kaunertal Prutz</v>
      </c>
      <c r="D195" t="str">
        <f>Blad2!J195</f>
        <v>AT</v>
      </c>
      <c r="E195">
        <f>2020-Blad2!Q195</f>
        <v>56</v>
      </c>
      <c r="F195" t="str">
        <f>Blad2!E195</f>
        <v>TIWAG-Tiroler Wasserkraft AG</v>
      </c>
      <c r="G195">
        <f>Blad2!K195</f>
        <v>392</v>
      </c>
      <c r="H195">
        <f>Blad2!AC195</f>
        <v>0</v>
      </c>
    </row>
    <row r="196" spans="1:8">
      <c r="A196" t="str">
        <f>_xlfn.CONCAT(Blad2!B196," ",Blad2!C196)</f>
        <v>Rheinkraftwerk Reckingen Reckingen</v>
      </c>
      <c r="D196" t="str">
        <f>Blad2!J196</f>
        <v>DE</v>
      </c>
      <c r="E196">
        <f>2020-Blad2!Q196</f>
        <v>78</v>
      </c>
      <c r="F196" t="str">
        <f>Blad2!E196</f>
        <v>EnBW Energie Baden-Württemberg AG</v>
      </c>
      <c r="G196">
        <f>Blad2!K196</f>
        <v>19</v>
      </c>
      <c r="H196">
        <f>Blad2!AC196</f>
        <v>0.8</v>
      </c>
    </row>
    <row r="197" spans="1:8">
      <c r="A197" t="str">
        <f>_xlfn.CONCAT(Blad2!B197," ",Blad2!C197)</f>
        <v>KW Rheinfelden KW Rheinfelden</v>
      </c>
      <c r="D197" t="str">
        <f>Blad2!J197</f>
        <v>DE</v>
      </c>
      <c r="E197">
        <f>2020-Blad2!Q197</f>
        <v>10</v>
      </c>
      <c r="F197" t="str">
        <f>Blad2!E197</f>
        <v>Energiedienst AG</v>
      </c>
      <c r="G197">
        <f>Blad2!K197</f>
        <v>46.7</v>
      </c>
      <c r="H197">
        <f>Blad2!AC197</f>
        <v>0.8</v>
      </c>
    </row>
    <row r="198" spans="1:8">
      <c r="A198" t="str">
        <f>_xlfn.CONCAT(Blad2!B198," ",Blad2!C198)</f>
        <v xml:space="preserve">Rosenheim </v>
      </c>
      <c r="D198" t="str">
        <f>Blad2!J198</f>
        <v>DE</v>
      </c>
      <c r="E198">
        <f>2020-Blad2!Q198</f>
        <v>60</v>
      </c>
      <c r="F198" t="str">
        <f>Blad2!E198</f>
        <v>VERBUND-Innkraftwerke GmbH</v>
      </c>
      <c r="G198">
        <f>Blad2!K198</f>
        <v>35.1</v>
      </c>
      <c r="H198">
        <f>Blad2!AC198</f>
        <v>0.8</v>
      </c>
    </row>
    <row r="199" spans="1:8">
      <c r="A199" t="str">
        <f>_xlfn.CONCAT(Blad2!B199," ",Blad2!C199)</f>
        <v>Roßhaupten Roßhaupten</v>
      </c>
      <c r="D199" t="str">
        <f>Blad2!J199</f>
        <v>DE</v>
      </c>
      <c r="E199">
        <f>2020-Blad2!Q199</f>
        <v>66</v>
      </c>
      <c r="F199" t="str">
        <f>Blad2!E199</f>
        <v xml:space="preserve">Uniper Kraftwerke GmbH </v>
      </c>
      <c r="G199">
        <f>Blad2!K199</f>
        <v>45.5</v>
      </c>
      <c r="H199">
        <f>Blad2!AC199</f>
        <v>0</v>
      </c>
    </row>
    <row r="200" spans="1:8">
      <c r="A200" t="str">
        <f>_xlfn.CONCAT(Blad2!B200," ",Blad2!C200)</f>
        <v xml:space="preserve">Feldkirchen </v>
      </c>
      <c r="D200" t="str">
        <f>Blad2!J200</f>
        <v>DE</v>
      </c>
      <c r="E200">
        <f>2020-Blad2!Q200</f>
        <v>50</v>
      </c>
      <c r="F200" t="str">
        <f>Blad2!E200</f>
        <v>VERBUND-Innkraftwerke GmbH</v>
      </c>
      <c r="G200">
        <f>Blad2!K200</f>
        <v>38.200000000000003</v>
      </c>
      <c r="H200">
        <f>Blad2!AC200</f>
        <v>0.8</v>
      </c>
    </row>
    <row r="201" spans="1:8">
      <c r="A201" t="str">
        <f>_xlfn.CONCAT(Blad2!B201," ",Blad2!C201)</f>
        <v>Rheinkraftwerk Ryburg-Schwörstadt  Ryburg-Schwörstadt</v>
      </c>
      <c r="D201" t="str">
        <f>Blad2!J201</f>
        <v>DE</v>
      </c>
      <c r="E201">
        <f>2020-Blad2!Q201</f>
        <v>90</v>
      </c>
      <c r="F201" t="str">
        <f>Blad2!E201</f>
        <v>EnBW Energie Baden-Württemberg AG</v>
      </c>
      <c r="G201">
        <f>Blad2!K201</f>
        <v>30</v>
      </c>
      <c r="H201">
        <f>Blad2!AC201</f>
        <v>0.8</v>
      </c>
    </row>
    <row r="202" spans="1:8">
      <c r="A202" t="str">
        <f>_xlfn.CONCAT(Blad2!B202," ",Blad2!C202)</f>
        <v xml:space="preserve">Detzem </v>
      </c>
      <c r="D202" t="str">
        <f>Blad2!J202</f>
        <v>DE</v>
      </c>
      <c r="E202">
        <f>2020-Blad2!Q202</f>
        <v>58</v>
      </c>
      <c r="F202" t="str">
        <f>Blad2!E202</f>
        <v>innogy SE</v>
      </c>
      <c r="G202">
        <f>Blad2!K202</f>
        <v>24</v>
      </c>
      <c r="H202">
        <f>Blad2!AC202</f>
        <v>0.8</v>
      </c>
    </row>
    <row r="203" spans="1:8">
      <c r="A203" t="str">
        <f>_xlfn.CONCAT(Blad2!B203," ",Blad2!C203)</f>
        <v>Bleiloch PSS A</v>
      </c>
      <c r="D203" t="str">
        <f>Blad2!J203</f>
        <v>DE</v>
      </c>
      <c r="E203">
        <f>2020-Blad2!Q203</f>
        <v>88</v>
      </c>
      <c r="F203" t="str">
        <f>Blad2!E203</f>
        <v>Vattenfall Wasserkraft GmbH</v>
      </c>
      <c r="G203">
        <f>Blad2!K203</f>
        <v>79.8</v>
      </c>
      <c r="H203">
        <f>Blad2!AC203</f>
        <v>0.75</v>
      </c>
    </row>
    <row r="204" spans="1:8">
      <c r="A204" t="str">
        <f>_xlfn.CONCAT(Blad2!B204," ",Blad2!C204)</f>
        <v>Bleiloch PSS B</v>
      </c>
      <c r="D204" t="str">
        <f>Blad2!J204</f>
        <v>DE</v>
      </c>
      <c r="E204">
        <f>2020-Blad2!Q204</f>
        <v>88</v>
      </c>
      <c r="F204" t="str">
        <f>Blad2!E204</f>
        <v>Vattenfall Wasserkraft GmbH</v>
      </c>
      <c r="G204">
        <f>Blad2!K204</f>
        <v>0</v>
      </c>
      <c r="H204">
        <f>Blad2!AC204</f>
        <v>0.75</v>
      </c>
    </row>
    <row r="205" spans="1:8">
      <c r="A205" t="str">
        <f>_xlfn.CONCAT(Blad2!B205," ",Blad2!C205)</f>
        <v>KW Silz Silz</v>
      </c>
      <c r="D205" t="str">
        <f>Blad2!J205</f>
        <v>AT</v>
      </c>
      <c r="E205">
        <f>2020-Blad2!Q205</f>
        <v>39</v>
      </c>
      <c r="F205" t="str">
        <f>Blad2!E205</f>
        <v>TIWAG-Tiroler Wasserkraft AG</v>
      </c>
      <c r="G205">
        <f>Blad2!K205</f>
        <v>500</v>
      </c>
      <c r="H205">
        <f>Blad2!AC205</f>
        <v>0</v>
      </c>
    </row>
    <row r="206" spans="1:8">
      <c r="A206" t="str">
        <f>_xlfn.CONCAT(Blad2!B206," ",Blad2!C206)</f>
        <v xml:space="preserve">Teufelsbruck </v>
      </c>
      <c r="D206" t="str">
        <f>Blad2!J206</f>
        <v>DE</v>
      </c>
      <c r="E206">
        <f>2020-Blad2!Q206</f>
        <v>82</v>
      </c>
      <c r="F206" t="str">
        <f>Blad2!E206</f>
        <v>VERBUND-Innkraftwerke GmbH</v>
      </c>
      <c r="G206">
        <f>Blad2!K206</f>
        <v>25</v>
      </c>
      <c r="H206">
        <f>Blad2!AC206</f>
        <v>0.8</v>
      </c>
    </row>
    <row r="207" spans="1:8">
      <c r="A207" t="str">
        <f>_xlfn.CONCAT(Blad2!B207," ",Blad2!C207)</f>
        <v>Schärding-Neuhaus Schärding-Neuhaus</v>
      </c>
      <c r="D207" t="str">
        <f>Blad2!J207</f>
        <v>AT</v>
      </c>
      <c r="E207">
        <f>2020-Blad2!Q207</f>
        <v>59</v>
      </c>
      <c r="F207" t="str">
        <f>Blad2!E207</f>
        <v>Innwerk AG</v>
      </c>
      <c r="G207">
        <f>Blad2!K207</f>
        <v>96</v>
      </c>
      <c r="H207">
        <f>Blad2!AC207</f>
        <v>0.8</v>
      </c>
    </row>
    <row r="208" spans="1:8">
      <c r="A208" t="str">
        <f>_xlfn.CONCAT(Blad2!B208," ",Blad2!C208)</f>
        <v xml:space="preserve">Stammham </v>
      </c>
      <c r="D208" t="str">
        <f>Blad2!J208</f>
        <v>DE</v>
      </c>
      <c r="E208">
        <f>2020-Blad2!Q208</f>
        <v>65</v>
      </c>
      <c r="F208" t="str">
        <f>Blad2!E208</f>
        <v>VERBUND-Innkraftwerke GmbH</v>
      </c>
      <c r="G208">
        <f>Blad2!K208</f>
        <v>23.2</v>
      </c>
      <c r="H208">
        <f>Blad2!AC208</f>
        <v>0.8</v>
      </c>
    </row>
    <row r="209" spans="1:8">
      <c r="A209" t="str">
        <f>_xlfn.CONCAT(Blad2!B209," ",Blad2!C209)</f>
        <v>Straubing Straubing</v>
      </c>
      <c r="D209" t="str">
        <f>Blad2!J209</f>
        <v>DE</v>
      </c>
      <c r="E209">
        <f>2020-Blad2!Q209</f>
        <v>26</v>
      </c>
      <c r="F209" t="str">
        <f>Blad2!E209</f>
        <v>Rhein-Main-Donau GmbH</v>
      </c>
      <c r="G209">
        <f>Blad2!K209</f>
        <v>21.5</v>
      </c>
      <c r="H209">
        <f>Blad2!AC209</f>
        <v>0.8</v>
      </c>
    </row>
    <row r="210" spans="1:8">
      <c r="A210" t="str">
        <f>_xlfn.CONCAT(Blad2!B210," ",Blad2!C210)</f>
        <v>Kraftwerksgruppe Pfreimd PSKW Tanzmühle</v>
      </c>
      <c r="D210" t="str">
        <f>Blad2!J210</f>
        <v>DE</v>
      </c>
      <c r="E210">
        <f>2020-Blad2!Q210</f>
        <v>62</v>
      </c>
      <c r="F210" t="str">
        <f>Blad2!E210</f>
        <v>ENGIE Deutschland AG</v>
      </c>
      <c r="G210">
        <f>Blad2!K210</f>
        <v>28</v>
      </c>
      <c r="H210">
        <f>Blad2!AC210</f>
        <v>0.75</v>
      </c>
    </row>
    <row r="211" spans="1:8">
      <c r="A211" t="str">
        <f>_xlfn.CONCAT(Blad2!B211," ",Blad2!C211)</f>
        <v>Kraftwerksgruppe Pfreimd LWKW Tanzmühle</v>
      </c>
      <c r="D211" t="str">
        <f>Blad2!J211</f>
        <v>DE</v>
      </c>
      <c r="E211">
        <f>2020-Blad2!Q211</f>
        <v>65</v>
      </c>
      <c r="F211" t="str">
        <f>Blad2!E211</f>
        <v>ENGIE Deutschland AG</v>
      </c>
      <c r="G211">
        <f>Blad2!K211</f>
        <v>3.3</v>
      </c>
      <c r="H211">
        <f>Blad2!AC211</f>
        <v>0.8</v>
      </c>
    </row>
    <row r="212" spans="1:8">
      <c r="A212" t="str">
        <f>_xlfn.CONCAT(Blad2!B212," ",Blad2!C212)</f>
        <v>Kraftwerksgruppe Pfreimd LWKW Trausnitz</v>
      </c>
      <c r="D212" t="str">
        <f>Blad2!J212</f>
        <v>DE</v>
      </c>
      <c r="E212">
        <f>2020-Blad2!Q212</f>
        <v>68</v>
      </c>
      <c r="F212" t="str">
        <f>Blad2!E212</f>
        <v>ENGIE Deutschland AG</v>
      </c>
      <c r="G212">
        <f>Blad2!K212</f>
        <v>1.8</v>
      </c>
      <c r="H212">
        <f>Blad2!AC212</f>
        <v>0.8</v>
      </c>
    </row>
    <row r="213" spans="1:8">
      <c r="A213" t="str">
        <f>_xlfn.CONCAT(Blad2!B213," ",Blad2!C213)</f>
        <v xml:space="preserve">Töging </v>
      </c>
      <c r="D213" t="str">
        <f>Blad2!J213</f>
        <v>DE</v>
      </c>
      <c r="E213">
        <f>2020-Blad2!Q213</f>
        <v>96</v>
      </c>
      <c r="F213" t="str">
        <f>Blad2!E213</f>
        <v>VERBUND-Innkraftwerke GmbH</v>
      </c>
      <c r="G213">
        <f>Blad2!K213</f>
        <v>85.3</v>
      </c>
      <c r="H213">
        <f>Blad2!AC213</f>
        <v>0.8</v>
      </c>
    </row>
    <row r="214" spans="1:8">
      <c r="A214" t="str">
        <f>_xlfn.CONCAT(Blad2!B214," ",Blad2!C214)</f>
        <v>Kraftwerksgruppe Pfreimd PSKW Reisach</v>
      </c>
      <c r="D214" t="str">
        <f>Blad2!J214</f>
        <v>DE</v>
      </c>
      <c r="E214">
        <f>2020-Blad2!Q214</f>
        <v>65</v>
      </c>
      <c r="F214" t="str">
        <f>Blad2!E214</f>
        <v>ENGIE Deutschland AG</v>
      </c>
      <c r="G214">
        <f>Blad2!K214</f>
        <v>99</v>
      </c>
      <c r="H214">
        <f>Blad2!AC214</f>
        <v>0.75</v>
      </c>
    </row>
    <row r="215" spans="1:8">
      <c r="A215" t="str">
        <f>_xlfn.CONCAT(Blad2!B215," ",Blad2!C215)</f>
        <v>Lünerseewerk Masch. 1 bis 5</v>
      </c>
      <c r="D215" t="str">
        <f>Blad2!J215</f>
        <v>AT</v>
      </c>
      <c r="E215">
        <f>2020-Blad2!Q215</f>
        <v>63</v>
      </c>
      <c r="F215" t="str">
        <f>Blad2!E215</f>
        <v>EnBW Energie Baden-Württemberg AG</v>
      </c>
      <c r="G215">
        <f>Blad2!K215</f>
        <v>238</v>
      </c>
      <c r="H215">
        <f>Blad2!AC215</f>
        <v>0.75</v>
      </c>
    </row>
    <row r="216" spans="1:8">
      <c r="A216" t="str">
        <f>_xlfn.CONCAT(Blad2!B216," ",Blad2!C216)</f>
        <v>Leitzach 1 1</v>
      </c>
      <c r="D216" t="str">
        <f>Blad2!J216</f>
        <v>DE</v>
      </c>
      <c r="E216">
        <f>2020-Blad2!Q216</f>
        <v>37</v>
      </c>
      <c r="F216" t="str">
        <f>Blad2!E216</f>
        <v>Stadtwerke München GmbH</v>
      </c>
      <c r="G216">
        <f>Blad2!K216</f>
        <v>48</v>
      </c>
      <c r="H216">
        <f>Blad2!AC216</f>
        <v>0.75</v>
      </c>
    </row>
    <row r="217" spans="1:8">
      <c r="A217" t="str">
        <f>_xlfn.CONCAT(Blad2!B217," ",Blad2!C217)</f>
        <v>Leitzach 2 2</v>
      </c>
      <c r="D217" t="str">
        <f>Blad2!J217</f>
        <v>DE</v>
      </c>
      <c r="E217">
        <f>2020-Blad2!Q217</f>
        <v>60</v>
      </c>
      <c r="F217" t="str">
        <f>Blad2!E217</f>
        <v>Stadtwerke München GmbH</v>
      </c>
      <c r="G217">
        <f>Blad2!K217</f>
        <v>44</v>
      </c>
      <c r="H217">
        <f>Blad2!AC217</f>
        <v>0.75</v>
      </c>
    </row>
    <row r="218" spans="1:8">
      <c r="A218" t="str">
        <f>_xlfn.CONCAT(Blad2!B218," ",Blad2!C218)</f>
        <v>Rodundwerk I Masch. 1 bis 4</v>
      </c>
      <c r="D218" t="str">
        <f>Blad2!J218</f>
        <v>AT</v>
      </c>
      <c r="E218">
        <f>2020-Blad2!Q218</f>
        <v>77</v>
      </c>
      <c r="F218" t="str">
        <f>Blad2!E218</f>
        <v>EnBW Energie Baden-Württemberg AG</v>
      </c>
      <c r="G218">
        <f>Blad2!K218</f>
        <v>198</v>
      </c>
      <c r="H218">
        <f>Blad2!AC218</f>
        <v>0.75</v>
      </c>
    </row>
    <row r="219" spans="1:8">
      <c r="A219" t="str">
        <f>_xlfn.CONCAT(Blad2!B219," ",Blad2!C219)</f>
        <v>Rodundwerk II Masch. 1</v>
      </c>
      <c r="D219" t="str">
        <f>Blad2!J219</f>
        <v>AT</v>
      </c>
      <c r="E219">
        <f>2020-Blad2!Q219</f>
        <v>9</v>
      </c>
      <c r="F219" t="str">
        <f>Blad2!E219</f>
        <v>EnBW Energie Baden-Württemberg AG</v>
      </c>
      <c r="G219">
        <f>Blad2!K219</f>
        <v>295</v>
      </c>
      <c r="H219">
        <f>Blad2!AC219</f>
        <v>0.75</v>
      </c>
    </row>
    <row r="220" spans="1:8">
      <c r="A220" t="str">
        <f>_xlfn.CONCAT(Blad2!B220," ",Blad2!C220)</f>
        <v>PSW Vianden Maschine 6</v>
      </c>
      <c r="D220" t="str">
        <f>Blad2!J220</f>
        <v>LU</v>
      </c>
      <c r="E220">
        <f>2020-Blad2!Q220</f>
        <v>58</v>
      </c>
      <c r="F220" t="str">
        <f>Blad2!E220</f>
        <v>Société Electrique de l'Our S.A.</v>
      </c>
      <c r="G220">
        <f>Blad2!K220</f>
        <v>100</v>
      </c>
      <c r="H220">
        <f>Blad2!AC220</f>
        <v>0.75</v>
      </c>
    </row>
    <row r="221" spans="1:8">
      <c r="A221" t="str">
        <f>_xlfn.CONCAT(Blad2!B221," ",Blad2!C221)</f>
        <v>PSW Vianden Maschine 7</v>
      </c>
      <c r="D221" t="str">
        <f>Blad2!J221</f>
        <v>LU</v>
      </c>
      <c r="E221">
        <f>2020-Blad2!Q221</f>
        <v>58</v>
      </c>
      <c r="F221" t="str">
        <f>Blad2!E221</f>
        <v>Société Electrique de l'Our S.A.</v>
      </c>
      <c r="G221">
        <f>Blad2!K221</f>
        <v>100</v>
      </c>
      <c r="H221">
        <f>Blad2!AC221</f>
        <v>0.75</v>
      </c>
    </row>
    <row r="222" spans="1:8">
      <c r="A222" t="str">
        <f>_xlfn.CONCAT(Blad2!B222," ",Blad2!C222)</f>
        <v>PSW Vianden Maschine 8</v>
      </c>
      <c r="D222" t="str">
        <f>Blad2!J222</f>
        <v>LU</v>
      </c>
      <c r="E222">
        <f>2020-Blad2!Q222</f>
        <v>57</v>
      </c>
      <c r="F222" t="str">
        <f>Blad2!E222</f>
        <v>Société Electrique de l'Our S.A.</v>
      </c>
      <c r="G222">
        <f>Blad2!K222</f>
        <v>100</v>
      </c>
      <c r="H222">
        <f>Blad2!AC222</f>
        <v>0.75</v>
      </c>
    </row>
    <row r="223" spans="1:8">
      <c r="A223" t="str">
        <f>_xlfn.CONCAT(Blad2!B223," ",Blad2!C223)</f>
        <v>PSW Vianden Maschine 9</v>
      </c>
      <c r="D223" t="str">
        <f>Blad2!J223</f>
        <v>LU</v>
      </c>
      <c r="E223">
        <f>2020-Blad2!Q223</f>
        <v>57</v>
      </c>
      <c r="F223" t="str">
        <f>Blad2!E223</f>
        <v>Société Electrique de l'Our S.A.</v>
      </c>
      <c r="G223">
        <f>Blad2!K223</f>
        <v>100</v>
      </c>
      <c r="H223">
        <f>Blad2!AC223</f>
        <v>0.75</v>
      </c>
    </row>
    <row r="224" spans="1:8">
      <c r="A224" t="str">
        <f>_xlfn.CONCAT(Blad2!B224," ",Blad2!C224)</f>
        <v>PSW Vianden Maschine 1</v>
      </c>
      <c r="D224" t="str">
        <f>Blad2!J224</f>
        <v>LU</v>
      </c>
      <c r="E224">
        <f>2020-Blad2!Q224</f>
        <v>57</v>
      </c>
      <c r="F224" t="str">
        <f>Blad2!E224</f>
        <v>Société Electrique de l'Our S.A.</v>
      </c>
      <c r="G224">
        <f>Blad2!K224</f>
        <v>100</v>
      </c>
      <c r="H224">
        <f>Blad2!AC224</f>
        <v>0.75</v>
      </c>
    </row>
    <row r="225" spans="1:8">
      <c r="A225" t="str">
        <f>_xlfn.CONCAT(Blad2!B225," ",Blad2!C225)</f>
        <v>PSW Vianden Maschine 2</v>
      </c>
      <c r="D225" t="str">
        <f>Blad2!J225</f>
        <v>LU</v>
      </c>
      <c r="E225">
        <f>2020-Blad2!Q225</f>
        <v>56</v>
      </c>
      <c r="F225" t="str">
        <f>Blad2!E225</f>
        <v>Société Electrique de l'Our S.A.</v>
      </c>
      <c r="G225">
        <f>Blad2!K225</f>
        <v>100</v>
      </c>
      <c r="H225">
        <f>Blad2!AC225</f>
        <v>0.75</v>
      </c>
    </row>
    <row r="226" spans="1:8">
      <c r="A226" t="str">
        <f>_xlfn.CONCAT(Blad2!B226," ",Blad2!C226)</f>
        <v>PSW Vianden Maschine 3</v>
      </c>
      <c r="D226" t="str">
        <f>Blad2!J226</f>
        <v>LU</v>
      </c>
      <c r="E226">
        <f>2020-Blad2!Q226</f>
        <v>56</v>
      </c>
      <c r="F226" t="str">
        <f>Blad2!E226</f>
        <v>Société Electrique de l'Our S.A.</v>
      </c>
      <c r="G226">
        <f>Blad2!K226</f>
        <v>100</v>
      </c>
      <c r="H226">
        <f>Blad2!AC226</f>
        <v>0.75</v>
      </c>
    </row>
    <row r="227" spans="1:8">
      <c r="A227" t="str">
        <f>_xlfn.CONCAT(Blad2!B227," ",Blad2!C227)</f>
        <v>PSW Vianden Maschine 4</v>
      </c>
      <c r="D227" t="str">
        <f>Blad2!J227</f>
        <v>LU</v>
      </c>
      <c r="E227">
        <f>2020-Blad2!Q227</f>
        <v>57</v>
      </c>
      <c r="F227" t="str">
        <f>Blad2!E227</f>
        <v>Société Electrique de l'Our S.A.</v>
      </c>
      <c r="G227">
        <f>Blad2!K227</f>
        <v>100</v>
      </c>
      <c r="H227">
        <f>Blad2!AC227</f>
        <v>0.75</v>
      </c>
    </row>
    <row r="228" spans="1:8">
      <c r="A228" t="str">
        <f>_xlfn.CONCAT(Blad2!B228," ",Blad2!C228)</f>
        <v>PSW Vianden Maschine 5</v>
      </c>
      <c r="D228" t="str">
        <f>Blad2!J228</f>
        <v>LU</v>
      </c>
      <c r="E228">
        <f>2020-Blad2!Q228</f>
        <v>56</v>
      </c>
      <c r="F228" t="str">
        <f>Blad2!E228</f>
        <v>Société Electrique de l'Our S.A.</v>
      </c>
      <c r="G228">
        <f>Blad2!K228</f>
        <v>100</v>
      </c>
      <c r="H228">
        <f>Blad2!AC228</f>
        <v>0.75</v>
      </c>
    </row>
    <row r="229" spans="1:8">
      <c r="A229" t="str">
        <f>_xlfn.CONCAT(Blad2!B229," ",Blad2!C229)</f>
        <v>PSW Vianden Maschine 10</v>
      </c>
      <c r="D229" t="str">
        <f>Blad2!J229</f>
        <v>LU</v>
      </c>
      <c r="E229">
        <f>2020-Blad2!Q229</f>
        <v>45</v>
      </c>
      <c r="F229" t="str">
        <f>Blad2!E229</f>
        <v>Société Electrique de l'Our S.A.</v>
      </c>
      <c r="G229">
        <f>Blad2!K229</f>
        <v>196</v>
      </c>
      <c r="H229">
        <f>Blad2!AC229</f>
        <v>0.75</v>
      </c>
    </row>
    <row r="230" spans="1:8">
      <c r="A230" t="str">
        <f>_xlfn.CONCAT(Blad2!B230," ",Blad2!C230)</f>
        <v>Vohburg entfällt</v>
      </c>
      <c r="D230" t="str">
        <f>Blad2!J230</f>
        <v>DE</v>
      </c>
      <c r="E230">
        <f>2020-Blad2!Q230</f>
        <v>28</v>
      </c>
      <c r="F230" t="str">
        <f>Blad2!E230</f>
        <v>Donau-Wasserkraft AG</v>
      </c>
      <c r="G230">
        <f>Blad2!K230</f>
        <v>23.3</v>
      </c>
      <c r="H230">
        <f>Blad2!AC230</f>
        <v>0.8</v>
      </c>
    </row>
    <row r="231" spans="1:8">
      <c r="A231" t="str">
        <f>_xlfn.CONCAT(Blad2!B231," ",Blad2!C231)</f>
        <v>Kraftwerk Waldshut Waldshut</v>
      </c>
      <c r="D231" t="str">
        <f>Blad2!J231</f>
        <v>DE</v>
      </c>
      <c r="E231">
        <f>2020-Blad2!Q231</f>
        <v>69</v>
      </c>
      <c r="F231" t="str">
        <f>Blad2!E231</f>
        <v>Schluchseewerk Aktiengesellschaft</v>
      </c>
      <c r="G231">
        <f>Blad2!K231</f>
        <v>150</v>
      </c>
      <c r="H231">
        <f>Blad2!AC231</f>
        <v>0.75</v>
      </c>
    </row>
    <row r="232" spans="1:8">
      <c r="A232" t="str">
        <f>_xlfn.CONCAT(Blad2!B232," ",Blad2!C232)</f>
        <v>Uppenborn 1 1</v>
      </c>
      <c r="D232" t="str">
        <f>Blad2!J232</f>
        <v>DE</v>
      </c>
      <c r="E232">
        <f>2020-Blad2!Q232</f>
        <v>90</v>
      </c>
      <c r="F232" t="str">
        <f>Blad2!E232</f>
        <v>Stadtwerke München GmbH</v>
      </c>
      <c r="G232">
        <f>Blad2!K232</f>
        <v>25</v>
      </c>
      <c r="H232">
        <f>Blad2!AC232</f>
        <v>0.8</v>
      </c>
    </row>
    <row r="233" spans="1:8">
      <c r="A233" t="str">
        <f>_xlfn.CONCAT(Blad2!B233," ",Blad2!C233)</f>
        <v xml:space="preserve">Wasserburg </v>
      </c>
      <c r="D233" t="str">
        <f>Blad2!J233</f>
        <v>DE</v>
      </c>
      <c r="E233">
        <f>2020-Blad2!Q233</f>
        <v>82</v>
      </c>
      <c r="F233" t="str">
        <f>Blad2!E233</f>
        <v>VERBUND-Innkraftwerke GmbH</v>
      </c>
      <c r="G233">
        <f>Blad2!K233</f>
        <v>24.1</v>
      </c>
      <c r="H233">
        <f>Blad2!AC233</f>
        <v>0.8</v>
      </c>
    </row>
    <row r="234" spans="1:8">
      <c r="A234" t="str">
        <f>_xlfn.CONCAT(Blad2!B234," ",Blad2!C234)</f>
        <v>Wehr Wehr</v>
      </c>
      <c r="D234" t="str">
        <f>Blad2!J234</f>
        <v>DE</v>
      </c>
      <c r="E234">
        <f>2020-Blad2!Q234</f>
        <v>45</v>
      </c>
      <c r="F234" t="str">
        <f>Blad2!E234</f>
        <v>Schluchseewerk Aktiengesellschaft</v>
      </c>
      <c r="G234">
        <f>Blad2!K234</f>
        <v>910</v>
      </c>
      <c r="H234">
        <f>Blad2!AC234</f>
        <v>0.75</v>
      </c>
    </row>
    <row r="235" spans="1:8">
      <c r="A235" t="str">
        <f>_xlfn.CONCAT(Blad2!B235," ",Blad2!C235)</f>
        <v>Wendefurth PSS A</v>
      </c>
      <c r="D235" t="str">
        <f>Blad2!J235</f>
        <v>DE</v>
      </c>
      <c r="E235">
        <f>2020-Blad2!Q235</f>
        <v>53</v>
      </c>
      <c r="F235" t="str">
        <f>Blad2!E235</f>
        <v>Vattenfall Wasserkraft GmbH</v>
      </c>
      <c r="G235">
        <f>Blad2!K235</f>
        <v>79.7</v>
      </c>
      <c r="H235">
        <f>Blad2!AC235</f>
        <v>0.75</v>
      </c>
    </row>
    <row r="236" spans="1:8">
      <c r="A236" t="str">
        <f>_xlfn.CONCAT(Blad2!B236," ",Blad2!C236)</f>
        <v>Wendefurth PSS B</v>
      </c>
      <c r="D236" t="str">
        <f>Blad2!J236</f>
        <v>DE</v>
      </c>
      <c r="E236">
        <f>2020-Blad2!Q236</f>
        <v>52</v>
      </c>
      <c r="F236" t="str">
        <f>Blad2!E236</f>
        <v>Vattenfall Wasserkraft GmbH</v>
      </c>
      <c r="G236">
        <f>Blad2!K236</f>
        <v>0</v>
      </c>
      <c r="H236">
        <f>Blad2!AC236</f>
        <v>0.75</v>
      </c>
    </row>
    <row r="237" spans="1:8">
      <c r="A237" t="str">
        <f>_xlfn.CONCAT(Blad2!B237," ",Blad2!C237)</f>
        <v xml:space="preserve">Wintrich </v>
      </c>
      <c r="D237" t="str">
        <f>Blad2!J237</f>
        <v>DE</v>
      </c>
      <c r="E237">
        <f>2020-Blad2!Q237</f>
        <v>55</v>
      </c>
      <c r="F237" t="str">
        <f>Blad2!E237</f>
        <v>innogy SE</v>
      </c>
      <c r="G237">
        <f>Blad2!K237</f>
        <v>20</v>
      </c>
      <c r="H237">
        <f>Blad2!AC237</f>
        <v>0.8</v>
      </c>
    </row>
    <row r="238" spans="1:8">
      <c r="A238" t="str">
        <f>_xlfn.CONCAT(Blad2!B238," ",Blad2!C238)</f>
        <v>Witznau Witznau</v>
      </c>
      <c r="D238" t="str">
        <f>Blad2!J238</f>
        <v>DE</v>
      </c>
      <c r="E238">
        <f>2020-Blad2!Q238</f>
        <v>77</v>
      </c>
      <c r="F238" t="str">
        <f>Blad2!E238</f>
        <v>Schluchseewerk Aktiengesellschaft</v>
      </c>
      <c r="G238">
        <f>Blad2!K238</f>
        <v>220</v>
      </c>
      <c r="H238">
        <f>Blad2!AC238</f>
        <v>0.75</v>
      </c>
    </row>
    <row r="239" spans="1:8">
      <c r="A239" t="str">
        <f>_xlfn.CONCAT(Blad2!B239," ",Blad2!C239)</f>
        <v>Weserkraftwerk Bremen WKB</v>
      </c>
      <c r="D239" t="str">
        <f>Blad2!J239</f>
        <v>DE</v>
      </c>
      <c r="E239">
        <f>2020-Blad2!Q239</f>
        <v>9</v>
      </c>
      <c r="F239" t="str">
        <f>Blad2!E239</f>
        <v>Weserkraftwerk Bremen GmbH &amp; Co. KG</v>
      </c>
      <c r="G239">
        <f>Blad2!K239</f>
        <v>9.9</v>
      </c>
      <c r="H239">
        <f>Blad2!AC239</f>
        <v>0.8</v>
      </c>
    </row>
    <row r="240" spans="1:8">
      <c r="A240" t="str">
        <f>_xlfn.CONCAT(Blad2!B240," ",Blad2!C240)</f>
        <v xml:space="preserve">Bigge </v>
      </c>
      <c r="D240" t="str">
        <f>Blad2!J240</f>
        <v>DE</v>
      </c>
      <c r="E240">
        <f>2020-Blad2!Q240</f>
        <v>55</v>
      </c>
      <c r="F240" t="str">
        <f>Blad2!E240</f>
        <v>Bigge Energie GmbH &amp; Co. KG</v>
      </c>
      <c r="G240">
        <f>Blad2!K240</f>
        <v>15</v>
      </c>
      <c r="H240">
        <f>Blad2!AC240</f>
        <v>0</v>
      </c>
    </row>
    <row r="241" spans="1:8">
      <c r="A241" t="str">
        <f>_xlfn.CONCAT(Blad2!B241," ",Blad2!C241)</f>
        <v>Dessau Dessau</v>
      </c>
      <c r="D241" t="str">
        <f>Blad2!J241</f>
        <v>DE</v>
      </c>
      <c r="E241">
        <f>2020-Blad2!Q241</f>
        <v>53</v>
      </c>
      <c r="F241" t="str">
        <f>Blad2!E241</f>
        <v xml:space="preserve">Uniper Kraftwerke GmbH </v>
      </c>
      <c r="G241">
        <f>Blad2!K241</f>
        <v>10.3</v>
      </c>
      <c r="H241">
        <f>Blad2!AC241</f>
        <v>0.8</v>
      </c>
    </row>
    <row r="242" spans="1:8">
      <c r="A242" t="str">
        <f>_xlfn.CONCAT(Blad2!B242," ",Blad2!C242)</f>
        <v>Dettingen Dettingen</v>
      </c>
      <c r="D242" t="str">
        <f>Blad2!J242</f>
        <v>DE</v>
      </c>
      <c r="E242">
        <f>2020-Blad2!Q242</f>
        <v>93</v>
      </c>
      <c r="F242" t="str">
        <f>Blad2!E242</f>
        <v>Kernkraftwerk Obrigheim GmbH</v>
      </c>
      <c r="G242">
        <f>Blad2!K242</f>
        <v>11</v>
      </c>
      <c r="H242">
        <f>Blad2!AC242</f>
        <v>0.8</v>
      </c>
    </row>
    <row r="243" spans="1:8">
      <c r="A243" t="str">
        <f>_xlfn.CONCAT(Blad2!B243," ",Blad2!C243)</f>
        <v>Dingolfing Dingolfing</v>
      </c>
      <c r="D243" t="str">
        <f>Blad2!J243</f>
        <v>DE</v>
      </c>
      <c r="E243">
        <f>2020-Blad2!Q243</f>
        <v>63</v>
      </c>
      <c r="F243" t="str">
        <f>Blad2!E243</f>
        <v xml:space="preserve">Uniper Kraftwerke GmbH </v>
      </c>
      <c r="G243">
        <f>Blad2!K243</f>
        <v>15</v>
      </c>
      <c r="H243">
        <f>Blad2!AC243</f>
        <v>0.8</v>
      </c>
    </row>
    <row r="244" spans="1:8">
      <c r="A244" t="str">
        <f>_xlfn.CONCAT(Blad2!B244," ",Blad2!C244)</f>
        <v>Eitting Eitting</v>
      </c>
      <c r="D244" t="str">
        <f>Blad2!J244</f>
        <v>DE</v>
      </c>
      <c r="E244">
        <f>2020-Blad2!Q244</f>
        <v>95</v>
      </c>
      <c r="F244" t="str">
        <f>Blad2!E244</f>
        <v xml:space="preserve">Uniper Kraftwerke GmbH </v>
      </c>
      <c r="G244">
        <f>Blad2!K244</f>
        <v>26</v>
      </c>
      <c r="H244">
        <f>Blad2!AC244</f>
        <v>0.8</v>
      </c>
    </row>
    <row r="245" spans="1:8">
      <c r="A245" t="str">
        <f>_xlfn.CONCAT(Blad2!B245," ",Blad2!C245)</f>
        <v xml:space="preserve">Fankel </v>
      </c>
      <c r="D245" t="str">
        <f>Blad2!J245</f>
        <v>DE</v>
      </c>
      <c r="E245">
        <f>2020-Blad2!Q245</f>
        <v>57</v>
      </c>
      <c r="F245" t="str">
        <f>Blad2!E245</f>
        <v>innogy SE</v>
      </c>
      <c r="G245">
        <f>Blad2!K245</f>
        <v>16.399999999999999</v>
      </c>
      <c r="H245">
        <f>Blad2!AC245</f>
        <v>0.8</v>
      </c>
    </row>
    <row r="246" spans="1:8">
      <c r="A246" t="str">
        <f>_xlfn.CONCAT(Blad2!B246," ",Blad2!C246)</f>
        <v xml:space="preserve">Ellgau </v>
      </c>
      <c r="D246" t="str">
        <f>Blad2!J246</f>
        <v>DE</v>
      </c>
      <c r="E246">
        <f>2020-Blad2!Q246</f>
        <v>68</v>
      </c>
      <c r="F246" t="str">
        <f>Blad2!E246</f>
        <v>Bayerische Elektrizitätswerke GmbH</v>
      </c>
      <c r="G246">
        <f>Blad2!K246</f>
        <v>9.6999999999999993</v>
      </c>
      <c r="H246">
        <f>Blad2!AC246</f>
        <v>0.8</v>
      </c>
    </row>
    <row r="247" spans="1:8">
      <c r="A247" t="str">
        <f>_xlfn.CONCAT(Blad2!B247," ",Blad2!C247)</f>
        <v xml:space="preserve">Enkirch </v>
      </c>
      <c r="D247" t="str">
        <f>Blad2!J247</f>
        <v>DE</v>
      </c>
      <c r="E247">
        <f>2020-Blad2!Q247</f>
        <v>54</v>
      </c>
      <c r="F247" t="str">
        <f>Blad2!E247</f>
        <v>innogy SE</v>
      </c>
      <c r="G247">
        <f>Blad2!K247</f>
        <v>18.399999999999999</v>
      </c>
      <c r="H247">
        <f>Blad2!AC247</f>
        <v>0.8</v>
      </c>
    </row>
    <row r="248" spans="1:8">
      <c r="A248" t="str">
        <f>_xlfn.CONCAT(Blad2!B248," ",Blad2!C248)</f>
        <v>Altheim Altheim</v>
      </c>
      <c r="D248" t="str">
        <f>Blad2!J248</f>
        <v>DE</v>
      </c>
      <c r="E248">
        <f>2020-Blad2!Q248</f>
        <v>69</v>
      </c>
      <c r="F248" t="str">
        <f>Blad2!E248</f>
        <v xml:space="preserve">Uniper Kraftwerke GmbH </v>
      </c>
      <c r="G248">
        <f>Blad2!K248</f>
        <v>17.8</v>
      </c>
      <c r="H248">
        <f>Blad2!AC248</f>
        <v>0.8</v>
      </c>
    </row>
    <row r="249" spans="1:8">
      <c r="A249" t="str">
        <f>_xlfn.CONCAT(Blad2!B249," ",Blad2!C249)</f>
        <v xml:space="preserve">Serrig </v>
      </c>
      <c r="D249" t="str">
        <f>Blad2!J249</f>
        <v>DE</v>
      </c>
      <c r="E249">
        <f>2020-Blad2!Q249</f>
        <v>35</v>
      </c>
      <c r="F249" t="str">
        <f>Blad2!E249</f>
        <v>innogy SE</v>
      </c>
      <c r="G249">
        <f>Blad2!K249</f>
        <v>12.1</v>
      </c>
      <c r="H249">
        <f>Blad2!AC249</f>
        <v>0.8</v>
      </c>
    </row>
    <row r="250" spans="1:8">
      <c r="A250" t="str">
        <f>_xlfn.CONCAT(Blad2!B250," ",Blad2!C250)</f>
        <v xml:space="preserve">Schwammenauel </v>
      </c>
      <c r="D250" t="str">
        <f>Blad2!J250</f>
        <v>DE</v>
      </c>
      <c r="E250">
        <f>2020-Blad2!Q250</f>
        <v>82</v>
      </c>
      <c r="F250" t="str">
        <f>Blad2!E250</f>
        <v>innogy SE</v>
      </c>
      <c r="G250">
        <f>Blad2!K250</f>
        <v>14</v>
      </c>
      <c r="H250">
        <f>Blad2!AC250</f>
        <v>0.8</v>
      </c>
    </row>
    <row r="251" spans="1:8">
      <c r="A251" t="str">
        <f>_xlfn.CONCAT(Blad2!B251," ",Blad2!C251)</f>
        <v xml:space="preserve">Heimbach </v>
      </c>
      <c r="D251" t="str">
        <f>Blad2!J251</f>
        <v>DE</v>
      </c>
      <c r="E251">
        <f>2020-Blad2!Q251</f>
        <v>115</v>
      </c>
      <c r="F251" t="str">
        <f>Blad2!E251</f>
        <v>innogy SE</v>
      </c>
      <c r="G251">
        <f>Blad2!K251</f>
        <v>16</v>
      </c>
      <c r="H251">
        <f>Blad2!AC251</f>
        <v>0.8</v>
      </c>
    </row>
    <row r="252" spans="1:8">
      <c r="A252" t="str">
        <f>_xlfn.CONCAT(Blad2!B252," ",Blad2!C252)</f>
        <v xml:space="preserve">Höchstädt </v>
      </c>
      <c r="D252" t="str">
        <f>Blad2!J252</f>
        <v>DE</v>
      </c>
      <c r="E252">
        <f>2020-Blad2!Q252</f>
        <v>38</v>
      </c>
      <c r="F252" t="str">
        <f>Blad2!E252</f>
        <v>Bayerische Elektrizitätswerke GmbH</v>
      </c>
      <c r="G252">
        <f>Blad2!K252</f>
        <v>10</v>
      </c>
      <c r="H252">
        <f>Blad2!AC252</f>
        <v>0.8</v>
      </c>
    </row>
    <row r="253" spans="1:8">
      <c r="A253" t="str">
        <f>_xlfn.CONCAT(Blad2!B253," ",Blad2!C253)</f>
        <v>Ingolstadt entfällt</v>
      </c>
      <c r="D253" t="str">
        <f>Blad2!J253</f>
        <v>DE</v>
      </c>
      <c r="E253">
        <f>2020-Blad2!Q253</f>
        <v>49</v>
      </c>
      <c r="F253" t="str">
        <f>Blad2!E253</f>
        <v>Donau-Wasserkraft AG</v>
      </c>
      <c r="G253">
        <f>Blad2!K253</f>
        <v>19.8</v>
      </c>
      <c r="H253">
        <f>Blad2!AC253</f>
        <v>0.8</v>
      </c>
    </row>
    <row r="254" spans="1:8">
      <c r="A254" t="str">
        <f>_xlfn.CONCAT(Blad2!B254," ",Blad2!C254)</f>
        <v>Kaufering Kaufering</v>
      </c>
      <c r="D254" t="str">
        <f>Blad2!J254</f>
        <v>DE</v>
      </c>
      <c r="E254">
        <f>2020-Blad2!Q254</f>
        <v>45</v>
      </c>
      <c r="F254" t="str">
        <f>Blad2!E254</f>
        <v xml:space="preserve">Uniper Kraftwerke GmbH </v>
      </c>
      <c r="G254">
        <f>Blad2!K254</f>
        <v>16.7</v>
      </c>
      <c r="H254">
        <f>Blad2!AC254</f>
        <v>0.8</v>
      </c>
    </row>
    <row r="255" spans="1:8">
      <c r="A255" t="str">
        <f>_xlfn.CONCAT(Blad2!B255," ",Blad2!C255)</f>
        <v>Unteropfingen Unteropfingen</v>
      </c>
      <c r="D255" t="str">
        <f>Blad2!J255</f>
        <v>DE</v>
      </c>
      <c r="E255">
        <f>2020-Blad2!Q255</f>
        <v>96</v>
      </c>
      <c r="F255" t="str">
        <f>Blad2!E255</f>
        <v>EnBW Energie Baden-Württemberg AG</v>
      </c>
      <c r="G255">
        <f>Blad2!K255</f>
        <v>14.5</v>
      </c>
      <c r="H255">
        <f>Blad2!AC255</f>
        <v>0.8</v>
      </c>
    </row>
    <row r="256" spans="1:8">
      <c r="A256" t="str">
        <f>_xlfn.CONCAT(Blad2!B256," ",Blad2!C256)</f>
        <v xml:space="preserve">Koblenz </v>
      </c>
      <c r="D256" t="str">
        <f>Blad2!J256</f>
        <v>DE</v>
      </c>
      <c r="E256">
        <f>2020-Blad2!Q256</f>
        <v>69</v>
      </c>
      <c r="F256" t="str">
        <f>Blad2!E256</f>
        <v>innogy SE</v>
      </c>
      <c r="G256">
        <f>Blad2!K256</f>
        <v>16</v>
      </c>
      <c r="H256">
        <f>Blad2!AC256</f>
        <v>0.8</v>
      </c>
    </row>
    <row r="257" spans="1:8">
      <c r="A257" t="str">
        <f>_xlfn.CONCAT(Blad2!B257," ",Blad2!C257)</f>
        <v>Faimingen entfällt</v>
      </c>
      <c r="D257" t="str">
        <f>Blad2!J257</f>
        <v>DE</v>
      </c>
      <c r="E257">
        <f>2020-Blad2!Q257</f>
        <v>55</v>
      </c>
      <c r="F257" t="str">
        <f>Blad2!E257</f>
        <v>Obere Donau Kraftwerke AG</v>
      </c>
      <c r="G257">
        <f>Blad2!K257</f>
        <v>10.1</v>
      </c>
      <c r="H257">
        <f>Blad2!AC257</f>
        <v>0.8</v>
      </c>
    </row>
    <row r="258" spans="1:8">
      <c r="A258" t="str">
        <f>_xlfn.CONCAT(Blad2!B258," ",Blad2!C258)</f>
        <v>Urspring Urspring</v>
      </c>
      <c r="D258" t="str">
        <f>Blad2!J258</f>
        <v>DE</v>
      </c>
      <c r="E258">
        <f>2020-Blad2!Q258</f>
        <v>54</v>
      </c>
      <c r="F258" t="str">
        <f>Blad2!E258</f>
        <v xml:space="preserve">Uniper Kraftwerke GmbH </v>
      </c>
      <c r="G258">
        <f>Blad2!K258</f>
        <v>10.1</v>
      </c>
      <c r="H258">
        <f>Blad2!AC258</f>
        <v>0.8</v>
      </c>
    </row>
    <row r="259" spans="1:8">
      <c r="A259" t="str">
        <f>_xlfn.CONCAT(Blad2!B259," ",Blad2!C259)</f>
        <v>Prem Prem</v>
      </c>
      <c r="D259" t="str">
        <f>Blad2!J259</f>
        <v>DE</v>
      </c>
      <c r="E259">
        <f>2020-Blad2!Q259</f>
        <v>49</v>
      </c>
      <c r="F259" t="str">
        <f>Blad2!E259</f>
        <v xml:space="preserve">Uniper Kraftwerke GmbH </v>
      </c>
      <c r="G259">
        <f>Blad2!K259</f>
        <v>19.2</v>
      </c>
      <c r="H259">
        <f>Blad2!AC259</f>
        <v>0.8</v>
      </c>
    </row>
    <row r="260" spans="1:8">
      <c r="A260" t="str">
        <f>_xlfn.CONCAT(Blad2!B260," ",Blad2!C260)</f>
        <v xml:space="preserve">Meitingen </v>
      </c>
      <c r="D260" t="str">
        <f>Blad2!J260</f>
        <v>DE</v>
      </c>
      <c r="E260">
        <f>2020-Blad2!Q260</f>
        <v>98</v>
      </c>
      <c r="F260" t="str">
        <f>Blad2!E260</f>
        <v>Bayerische Elektrizitätswerke GmbH</v>
      </c>
      <c r="G260">
        <f>Blad2!K260</f>
        <v>11.3</v>
      </c>
      <c r="H260">
        <f>Blad2!AC260</f>
        <v>0.8</v>
      </c>
    </row>
    <row r="261" spans="1:8">
      <c r="A261" t="str">
        <f>_xlfn.CONCAT(Blad2!B261," ",Blad2!C261)</f>
        <v>Merching Merching</v>
      </c>
      <c r="D261" t="str">
        <f>Blad2!J261</f>
        <v>DE</v>
      </c>
      <c r="E261">
        <f>2020-Blad2!Q261</f>
        <v>42</v>
      </c>
      <c r="F261" t="str">
        <f>Blad2!E261</f>
        <v xml:space="preserve">Uniper Kraftwerke GmbH </v>
      </c>
      <c r="G261">
        <f>Blad2!K261</f>
        <v>12</v>
      </c>
      <c r="H261">
        <f>Blad2!AC261</f>
        <v>0.8</v>
      </c>
    </row>
    <row r="262" spans="1:8">
      <c r="A262" t="str">
        <f>_xlfn.CONCAT(Blad2!B262," ",Blad2!C262)</f>
        <v>Pfrombach Pfrombach</v>
      </c>
      <c r="D262" t="str">
        <f>Blad2!J262</f>
        <v>DE</v>
      </c>
      <c r="E262">
        <f>2020-Blad2!Q262</f>
        <v>91</v>
      </c>
      <c r="F262" t="str">
        <f>Blad2!E262</f>
        <v xml:space="preserve">Uniper Kraftwerke GmbH </v>
      </c>
      <c r="G262">
        <f>Blad2!K262</f>
        <v>22.3</v>
      </c>
      <c r="H262">
        <f>Blad2!AC262</f>
        <v>0.8</v>
      </c>
    </row>
    <row r="263" spans="1:8">
      <c r="A263" t="str">
        <f>_xlfn.CONCAT(Blad2!B263," ",Blad2!C263)</f>
        <v xml:space="preserve">Müden </v>
      </c>
      <c r="D263" t="str">
        <f>Blad2!J263</f>
        <v>DE</v>
      </c>
      <c r="E263">
        <f>2020-Blad2!Q263</f>
        <v>55</v>
      </c>
      <c r="F263" t="str">
        <f>Blad2!E263</f>
        <v>innogy SE</v>
      </c>
      <c r="G263">
        <f>Blad2!K263</f>
        <v>16.399999999999999</v>
      </c>
      <c r="H263">
        <f>Blad2!AC263</f>
        <v>0.8</v>
      </c>
    </row>
    <row r="264" spans="1:8">
      <c r="A264" t="str">
        <f>_xlfn.CONCAT(Blad2!B264," ",Blad2!C264)</f>
        <v xml:space="preserve">Neef </v>
      </c>
      <c r="D264" t="str">
        <f>Blad2!J264</f>
        <v>DE</v>
      </c>
      <c r="E264">
        <f>2020-Blad2!Q264</f>
        <v>54</v>
      </c>
      <c r="F264" t="str">
        <f>Blad2!E264</f>
        <v>innogy SE</v>
      </c>
      <c r="G264">
        <f>Blad2!K264</f>
        <v>16.399999999999999</v>
      </c>
      <c r="H264">
        <f>Blad2!AC264</f>
        <v>0.8</v>
      </c>
    </row>
    <row r="265" spans="1:8">
      <c r="A265" t="str">
        <f>_xlfn.CONCAT(Blad2!B265," ",Blad2!C265)</f>
        <v>Niederaichbach Niederaichbach</v>
      </c>
      <c r="D265" t="str">
        <f>Blad2!J265</f>
        <v>DE</v>
      </c>
      <c r="E265">
        <f>2020-Blad2!Q265</f>
        <v>69</v>
      </c>
      <c r="F265" t="str">
        <f>Blad2!E265</f>
        <v xml:space="preserve">Uniper Kraftwerke GmbH </v>
      </c>
      <c r="G265">
        <f>Blad2!K265</f>
        <v>16.2</v>
      </c>
      <c r="H265">
        <f>Blad2!AC265</f>
        <v>0.8</v>
      </c>
    </row>
    <row r="266" spans="1:8">
      <c r="A266" t="str">
        <f>_xlfn.CONCAT(Blad2!B266," ",Blad2!C266)</f>
        <v>Gummering Gummering</v>
      </c>
      <c r="D266" t="str">
        <f>Blad2!J266</f>
        <v>DE</v>
      </c>
      <c r="E266">
        <f>2020-Blad2!Q266</f>
        <v>63</v>
      </c>
      <c r="F266" t="str">
        <f>Blad2!E266</f>
        <v xml:space="preserve">Uniper Kraftwerke GmbH </v>
      </c>
      <c r="G266">
        <f>Blad2!K266</f>
        <v>14.8</v>
      </c>
      <c r="H266">
        <f>Blad2!AC266</f>
        <v>0.8</v>
      </c>
    </row>
    <row r="267" spans="1:8">
      <c r="A267" t="str">
        <f>_xlfn.CONCAT(Blad2!B267," ",Blad2!C267)</f>
        <v>Aufkirchen Aufkirchen</v>
      </c>
      <c r="D267" t="str">
        <f>Blad2!J267</f>
        <v>DE</v>
      </c>
      <c r="E267">
        <f>2020-Blad2!Q267</f>
        <v>96</v>
      </c>
      <c r="F267" t="str">
        <f>Blad2!E267</f>
        <v xml:space="preserve">Uniper Kraftwerke GmbH </v>
      </c>
      <c r="G267">
        <f>Blad2!K267</f>
        <v>27</v>
      </c>
      <c r="H267">
        <f>Blad2!AC267</f>
        <v>0.8</v>
      </c>
    </row>
    <row r="268" spans="1:8">
      <c r="A268" t="str">
        <f>_xlfn.CONCAT(Blad2!B268," ",Blad2!C268)</f>
        <v xml:space="preserve">Oberpeiching </v>
      </c>
      <c r="D268" t="str">
        <f>Blad2!J268</f>
        <v>DE</v>
      </c>
      <c r="E268">
        <f>2020-Blad2!Q268</f>
        <v>66</v>
      </c>
      <c r="F268" t="str">
        <f>Blad2!E268</f>
        <v>Bayerische Elektrizitätswerke GmbH</v>
      </c>
      <c r="G268">
        <f>Blad2!K268</f>
        <v>11.9</v>
      </c>
      <c r="H268">
        <f>Blad2!AC268</f>
        <v>0.8</v>
      </c>
    </row>
    <row r="269" spans="1:8">
      <c r="A269" t="str">
        <f>_xlfn.CONCAT(Blad2!B269," ",Blad2!C269)</f>
        <v>Landau Landau</v>
      </c>
      <c r="D269" t="str">
        <f>Blad2!J269</f>
        <v>DE</v>
      </c>
      <c r="E269">
        <f>2020-Blad2!Q269</f>
        <v>36</v>
      </c>
      <c r="F269" t="str">
        <f>Blad2!E269</f>
        <v xml:space="preserve">Uniper Kraftwerke GmbH </v>
      </c>
      <c r="G269">
        <f>Blad2!K269</f>
        <v>12.6</v>
      </c>
      <c r="H269">
        <f>Blad2!AC269</f>
        <v>0.8</v>
      </c>
    </row>
    <row r="270" spans="1:8">
      <c r="A270" t="str">
        <f>_xlfn.CONCAT(Blad2!B270," ",Blad2!C270)</f>
        <v>Pielweichs Pielweichs</v>
      </c>
      <c r="D270" t="str">
        <f>Blad2!J270</f>
        <v>DE</v>
      </c>
      <c r="E270">
        <f>2020-Blad2!Q270</f>
        <v>26</v>
      </c>
      <c r="F270" t="str">
        <f>Blad2!E270</f>
        <v xml:space="preserve">Uniper Kraftwerke GmbH </v>
      </c>
      <c r="G270">
        <f>Blad2!K270</f>
        <v>12.6</v>
      </c>
      <c r="H270">
        <f>Blad2!AC270</f>
        <v>0.8</v>
      </c>
    </row>
    <row r="271" spans="1:8">
      <c r="A271" t="str">
        <f>_xlfn.CONCAT(Blad2!B271," ",Blad2!C271)</f>
        <v>Prittriching Prittriching</v>
      </c>
      <c r="D271" t="str">
        <f>Blad2!J271</f>
        <v>DE</v>
      </c>
      <c r="E271">
        <f>2020-Blad2!Q271</f>
        <v>36</v>
      </c>
      <c r="F271" t="str">
        <f>Blad2!E271</f>
        <v xml:space="preserve">Uniper Kraftwerke GmbH </v>
      </c>
      <c r="G271">
        <f>Blad2!K271</f>
        <v>12.1</v>
      </c>
      <c r="H271">
        <f>Blad2!AC271</f>
        <v>0.8</v>
      </c>
    </row>
    <row r="272" spans="1:8">
      <c r="A272" t="str">
        <f>_xlfn.CONCAT(Blad2!B272," ",Blad2!C272)</f>
        <v xml:space="preserve">Rain </v>
      </c>
      <c r="D272" t="str">
        <f>Blad2!J272</f>
        <v>DE</v>
      </c>
      <c r="E272">
        <f>2020-Blad2!Q272</f>
        <v>64</v>
      </c>
      <c r="F272" t="str">
        <f>Blad2!E272</f>
        <v>Bayerische Elektrizitätswerke GmbH</v>
      </c>
      <c r="G272">
        <f>Blad2!K272</f>
        <v>10.9</v>
      </c>
      <c r="H272">
        <f>Blad2!AC272</f>
        <v>0.8</v>
      </c>
    </row>
    <row r="273" spans="1:8">
      <c r="A273" t="str">
        <f>_xlfn.CONCAT(Blad2!B273," ",Blad2!C273)</f>
        <v>Bertoldsheim entfällt</v>
      </c>
      <c r="D273" t="str">
        <f>Blad2!J273</f>
        <v>DE</v>
      </c>
      <c r="E273">
        <f>2020-Blad2!Q273</f>
        <v>52</v>
      </c>
      <c r="F273" t="str">
        <f>Blad2!E273</f>
        <v>Donau-Wasserkraft AG</v>
      </c>
      <c r="G273">
        <f>Blad2!K273</f>
        <v>18.899999999999999</v>
      </c>
      <c r="H273">
        <f>Blad2!AC273</f>
        <v>0.8</v>
      </c>
    </row>
    <row r="274" spans="1:8">
      <c r="A274" t="str">
        <f>_xlfn.CONCAT(Blad2!B274," ",Blad2!C274)</f>
        <v>Schwabstadl Schwabstadl</v>
      </c>
      <c r="D274" t="str">
        <f>Blad2!J274</f>
        <v>DE</v>
      </c>
      <c r="E274">
        <f>2020-Blad2!Q274</f>
        <v>39</v>
      </c>
      <c r="F274" t="str">
        <f>Blad2!E274</f>
        <v xml:space="preserve">Uniper Kraftwerke GmbH </v>
      </c>
      <c r="G274">
        <f>Blad2!K274</f>
        <v>12</v>
      </c>
      <c r="H274">
        <f>Blad2!AC274</f>
        <v>0.8</v>
      </c>
    </row>
    <row r="275" spans="1:8">
      <c r="A275" t="str">
        <f>_xlfn.CONCAT(Blad2!B275," ",Blad2!C275)</f>
        <v>Scheuring Scheuring</v>
      </c>
      <c r="D275" t="str">
        <f>Blad2!J275</f>
        <v>DE</v>
      </c>
      <c r="E275">
        <f>2020-Blad2!Q275</f>
        <v>40</v>
      </c>
      <c r="F275" t="str">
        <f>Blad2!E275</f>
        <v xml:space="preserve">Uniper Kraftwerke GmbH </v>
      </c>
      <c r="G275">
        <f>Blad2!K275</f>
        <v>12.2</v>
      </c>
      <c r="H275">
        <f>Blad2!AC275</f>
        <v>0.8</v>
      </c>
    </row>
    <row r="276" spans="1:8">
      <c r="A276" t="str">
        <f>_xlfn.CONCAT(Blad2!B276," ",Blad2!C276)</f>
        <v>Unterbergen Unterbergen</v>
      </c>
      <c r="D276" t="str">
        <f>Blad2!J276</f>
        <v>DE</v>
      </c>
      <c r="E276">
        <f>2020-Blad2!Q276</f>
        <v>37</v>
      </c>
      <c r="F276" t="str">
        <f>Blad2!E276</f>
        <v xml:space="preserve">Uniper Kraftwerke GmbH </v>
      </c>
      <c r="G276">
        <f>Blad2!K276</f>
        <v>12.3</v>
      </c>
      <c r="H276">
        <f>Blad2!AC276</f>
        <v>0.8</v>
      </c>
    </row>
    <row r="277" spans="1:8">
      <c r="A277" t="str">
        <f>_xlfn.CONCAT(Blad2!B277," ",Blad2!C277)</f>
        <v>UPM Schongau Wasserkraft</v>
      </c>
      <c r="D277" t="str">
        <f>Blad2!J277</f>
        <v>DE</v>
      </c>
      <c r="E277">
        <f>2020-Blad2!Q277</f>
        <v>61</v>
      </c>
      <c r="F277" t="str">
        <f>Blad2!E277</f>
        <v>UPM GmbH</v>
      </c>
      <c r="G277">
        <f>Blad2!K277</f>
        <v>10.5</v>
      </c>
      <c r="H277">
        <f>Blad2!AC277</f>
        <v>0.8</v>
      </c>
    </row>
    <row r="278" spans="1:8">
      <c r="A278" t="str">
        <f>_xlfn.CONCAT(Blad2!B278," ",Blad2!C278)</f>
        <v>Dornau Dornau</v>
      </c>
      <c r="D278" t="str">
        <f>Blad2!J278</f>
        <v>DE</v>
      </c>
      <c r="E278">
        <f>2020-Blad2!Q278</f>
        <v>60</v>
      </c>
      <c r="F278" t="str">
        <f>Blad2!E278</f>
        <v xml:space="preserve">Uniper Kraftwerke GmbH </v>
      </c>
      <c r="G278">
        <f>Blad2!K278</f>
        <v>16.600000000000001</v>
      </c>
      <c r="H278">
        <f>Blad2!AC278</f>
        <v>0.8</v>
      </c>
    </row>
    <row r="279" spans="1:8">
      <c r="A279" t="str">
        <f>_xlfn.CONCAT(Blad2!B279," ",Blad2!C279)</f>
        <v>Mühltal Mühltal</v>
      </c>
      <c r="D279" t="str">
        <f>Blad2!J279</f>
        <v>DE</v>
      </c>
      <c r="E279">
        <f>2020-Blad2!Q279</f>
        <v>96</v>
      </c>
      <c r="F279" t="str">
        <f>Blad2!E279</f>
        <v xml:space="preserve">Uniper Kraftwerke GmbH </v>
      </c>
      <c r="G279">
        <f>Blad2!K279</f>
        <v>11.2</v>
      </c>
      <c r="H279">
        <f>Blad2!AC279</f>
        <v>0.8</v>
      </c>
    </row>
    <row r="280" spans="1:8">
      <c r="A280" t="str">
        <f>_xlfn.CONCAT(Blad2!B280," ",Blad2!C280)</f>
        <v>Tannheim Tannheim</v>
      </c>
      <c r="D280" t="str">
        <f>Blad2!J280</f>
        <v>DE</v>
      </c>
      <c r="E280">
        <f>2020-Blad2!Q280</f>
        <v>100</v>
      </c>
      <c r="F280" t="str">
        <f>Blad2!E280</f>
        <v>EnBW Energie Baden-Württemberg AG</v>
      </c>
      <c r="G280">
        <f>Blad2!K280</f>
        <v>12.3</v>
      </c>
      <c r="H280">
        <f>Blad2!AC280</f>
        <v>0.8</v>
      </c>
    </row>
    <row r="281" spans="1:8">
      <c r="A281" t="str">
        <f>_xlfn.CONCAT(Blad2!B281," ",Blad2!C281)</f>
        <v>Uppenborn 2 2</v>
      </c>
      <c r="D281" t="str">
        <f>Blad2!J281</f>
        <v>DE</v>
      </c>
      <c r="E281">
        <f>2020-Blad2!Q281</f>
        <v>69</v>
      </c>
      <c r="F281" t="str">
        <f>Blad2!E281</f>
        <v>Stadtwerke München GmbH</v>
      </c>
      <c r="G281">
        <f>Blad2!K281</f>
        <v>18</v>
      </c>
      <c r="H281">
        <f>Blad2!AC281</f>
        <v>0.8</v>
      </c>
    </row>
    <row r="282" spans="1:8">
      <c r="A282" t="str">
        <f>_xlfn.CONCAT(Blad2!B282," ",Blad2!C282)</f>
        <v xml:space="preserve">Trier </v>
      </c>
      <c r="D282" t="str">
        <f>Blad2!J282</f>
        <v>DE</v>
      </c>
      <c r="E282">
        <f>2020-Blad2!Q282</f>
        <v>58</v>
      </c>
      <c r="F282" t="str">
        <f>Blad2!E282</f>
        <v>innogy SE</v>
      </c>
      <c r="G282">
        <f>Blad2!K282</f>
        <v>18.8</v>
      </c>
      <c r="H282">
        <f>Blad2!AC282</f>
        <v>0.8</v>
      </c>
    </row>
    <row r="283" spans="1:8">
      <c r="A283" t="str">
        <f>_xlfn.CONCAT(Blad2!B283," ",Blad2!C283)</f>
        <v>Obernach Obernach</v>
      </c>
      <c r="D283" t="str">
        <f>Blad2!J283</f>
        <v>DE</v>
      </c>
      <c r="E283">
        <f>2020-Blad2!Q283</f>
        <v>65</v>
      </c>
      <c r="F283" t="str">
        <f>Blad2!E283</f>
        <v xml:space="preserve">Uniper Kraftwerke GmbH </v>
      </c>
      <c r="G283">
        <f>Blad2!K283</f>
        <v>12.8</v>
      </c>
      <c r="H283">
        <f>Blad2!AC283</f>
        <v>0.8</v>
      </c>
    </row>
    <row r="284" spans="1:8">
      <c r="A284" t="str">
        <f>_xlfn.CONCAT(Blad2!B284," ",Blad2!C284)</f>
        <v>Ettling Ettling</v>
      </c>
      <c r="D284" t="str">
        <f>Blad2!J284</f>
        <v>DE</v>
      </c>
      <c r="E284">
        <f>2020-Blad2!Q284</f>
        <v>32</v>
      </c>
      <c r="F284" t="str">
        <f>Blad2!E284</f>
        <v xml:space="preserve">Uniper Kraftwerke GmbH </v>
      </c>
      <c r="G284">
        <f>Blad2!K284</f>
        <v>12.6</v>
      </c>
      <c r="H284">
        <f>Blad2!AC284</f>
        <v>0.8</v>
      </c>
    </row>
    <row r="285" spans="1:8">
      <c r="A285" t="str">
        <f>_xlfn.CONCAT(Blad2!B285," ",Blad2!C285)</f>
        <v xml:space="preserve">Zeltingen </v>
      </c>
      <c r="D285" t="str">
        <f>Blad2!J285</f>
        <v>DE</v>
      </c>
      <c r="E285">
        <f>2020-Blad2!Q285</f>
        <v>56</v>
      </c>
      <c r="F285" t="str">
        <f>Blad2!E285</f>
        <v>innogy SE</v>
      </c>
      <c r="G285">
        <f>Blad2!K285</f>
        <v>13.6</v>
      </c>
      <c r="H285">
        <f>Blad2!AC285</f>
        <v>0.8</v>
      </c>
    </row>
    <row r="286" spans="1:8">
      <c r="A286" t="str">
        <f>_xlfn.CONCAT(Blad2!B286," ",Blad2!C286)</f>
        <v xml:space="preserve">Kraftwerk 3 </v>
      </c>
      <c r="D286" t="str">
        <f>Blad2!J286</f>
        <v>DE</v>
      </c>
      <c r="E286">
        <f>2020-Blad2!Q286</f>
        <v>100</v>
      </c>
      <c r="F286" t="str">
        <f>Blad2!E286</f>
        <v>Alzkraftwerke Heider GmbH</v>
      </c>
      <c r="G286">
        <f>Blad2!K286</f>
        <v>18.95</v>
      </c>
      <c r="H286">
        <f>Blad2!AC286</f>
        <v>0.8</v>
      </c>
    </row>
    <row r="287" spans="1:8">
      <c r="A287" t="str">
        <f>_xlfn.CONCAT(Blad2!B287," ",Blad2!C287)</f>
        <v xml:space="preserve">Walgauwerk </v>
      </c>
      <c r="D287" t="str">
        <f>Blad2!J287</f>
        <v>AT</v>
      </c>
      <c r="E287">
        <f>2020-Blad2!Q287</f>
        <v>36</v>
      </c>
      <c r="F287" t="str">
        <f>Blad2!E287</f>
        <v>EnBW Energie Baden-Württemberg AG</v>
      </c>
      <c r="G287">
        <f>Blad2!K287</f>
        <v>86</v>
      </c>
      <c r="H287">
        <f>Blad2!AC287</f>
        <v>0</v>
      </c>
    </row>
    <row r="288" spans="1:8">
      <c r="A288" t="str">
        <f>_xlfn.CONCAT(Blad2!B288," ",Blad2!C288)</f>
        <v>PSW Vianden Maschine 11</v>
      </c>
      <c r="D288" t="str">
        <f>Blad2!J288</f>
        <v>LU</v>
      </c>
      <c r="E288">
        <f>2020-Blad2!Q288</f>
        <v>5</v>
      </c>
      <c r="F288" t="str">
        <f>Blad2!E288</f>
        <v>Société Electrique de l'Our S.A.</v>
      </c>
      <c r="G288">
        <f>Blad2!K288</f>
        <v>195</v>
      </c>
      <c r="H288">
        <f>Blad2!AC288</f>
        <v>0.75</v>
      </c>
    </row>
    <row r="289" spans="1:8">
      <c r="A289" t="str">
        <f>_xlfn.CONCAT(Blad2!B289," ",Blad2!C289)</f>
        <v>Vorarlberger Illwerke AG "Rellswerk" REW</v>
      </c>
      <c r="D289" t="str">
        <f>Blad2!J289</f>
        <v>AT</v>
      </c>
      <c r="E289">
        <f>2020-Blad2!Q289</f>
        <v>3</v>
      </c>
      <c r="F289" t="str">
        <f>Blad2!E289</f>
        <v>EnBW Energie Baden-Württemberg AG</v>
      </c>
      <c r="G289">
        <f>Blad2!K289</f>
        <v>12</v>
      </c>
      <c r="H289">
        <f>Blad2!AC289</f>
        <v>0.75</v>
      </c>
    </row>
    <row r="290" spans="1:8">
      <c r="A290" t="str">
        <f>_xlfn.CONCAT(Blad2!B290," ",Blad2!C290)</f>
        <v>Vorarlberger Illwerke AG "Obervermuntwerk II" OVW II</v>
      </c>
      <c r="D290" t="str">
        <f>Blad2!J290</f>
        <v>AT</v>
      </c>
      <c r="E290">
        <f>2020-Blad2!Q290</f>
        <v>2</v>
      </c>
      <c r="F290" t="str">
        <f>Blad2!E290</f>
        <v>EnBW Energie Baden-Württemberg AG</v>
      </c>
      <c r="G290">
        <f>Blad2!K290</f>
        <v>360</v>
      </c>
      <c r="H290">
        <f>Blad2!AC290</f>
        <v>0.75</v>
      </c>
    </row>
    <row r="291" spans="1:8">
      <c r="A291" t="str">
        <f>_xlfn.CONCAT(Blad2!B291," ",Blad2!C291)</f>
        <v>Lippendorf R</v>
      </c>
      <c r="D291" t="str">
        <f>Blad2!J291</f>
        <v>DE</v>
      </c>
      <c r="E291">
        <f>2020-Blad2!Q291</f>
        <v>20</v>
      </c>
      <c r="F291" t="str">
        <f>Blad2!E291</f>
        <v>Lausitz Energie Kraftwerke AG</v>
      </c>
      <c r="G291">
        <f>Blad2!K291</f>
        <v>875</v>
      </c>
      <c r="H291">
        <f>Blad2!AC291</f>
        <v>0.4</v>
      </c>
    </row>
    <row r="292" spans="1:8">
      <c r="A292" t="str">
        <f>_xlfn.CONCAT(Blad2!B292," ",Blad2!C292)</f>
        <v>Braunkohlekraftwerk Lippendorf LIP S</v>
      </c>
      <c r="D292" t="str">
        <f>Blad2!J292</f>
        <v>DE</v>
      </c>
      <c r="E292">
        <f>2020-Blad2!Q292</f>
        <v>21</v>
      </c>
      <c r="F292" t="str">
        <f>Blad2!E292</f>
        <v>EnBW Energie Baden-Württemberg AG</v>
      </c>
      <c r="G292">
        <f>Blad2!K292</f>
        <v>875</v>
      </c>
      <c r="H292">
        <f>Blad2!AC292</f>
        <v>0.39760000000000001</v>
      </c>
    </row>
    <row r="293" spans="1:8">
      <c r="A293" t="str">
        <f>_xlfn.CONCAT(Blad2!B293," ",Blad2!C293)</f>
        <v>Boxberg N</v>
      </c>
      <c r="D293" t="str">
        <f>Blad2!J293</f>
        <v>DE</v>
      </c>
      <c r="E293">
        <f>2020-Blad2!Q293</f>
        <v>41</v>
      </c>
      <c r="F293" t="str">
        <f>Blad2!E293</f>
        <v>Lausitz Energie Kraftwerke AG</v>
      </c>
      <c r="G293">
        <f>Blad2!K293</f>
        <v>465</v>
      </c>
      <c r="H293">
        <f>Blad2!AC293</f>
        <v>0.38319999999999999</v>
      </c>
    </row>
    <row r="294" spans="1:8">
      <c r="A294" t="str">
        <f>_xlfn.CONCAT(Blad2!B294," ",Blad2!C294)</f>
        <v>Boxberg P</v>
      </c>
      <c r="D294" t="str">
        <f>Blad2!J294</f>
        <v>DE</v>
      </c>
      <c r="E294">
        <f>2020-Blad2!Q294</f>
        <v>40</v>
      </c>
      <c r="F294" t="str">
        <f>Blad2!E294</f>
        <v>Lausitz Energie Kraftwerke AG</v>
      </c>
      <c r="G294">
        <f>Blad2!K294</f>
        <v>465</v>
      </c>
      <c r="H294">
        <f>Blad2!AC294</f>
        <v>0.3856</v>
      </c>
    </row>
    <row r="295" spans="1:8">
      <c r="A295" t="str">
        <f>_xlfn.CONCAT(Blad2!B295," ",Blad2!C295)</f>
        <v>Boxberg Q</v>
      </c>
      <c r="D295" t="str">
        <f>Blad2!J295</f>
        <v>DE</v>
      </c>
      <c r="E295">
        <f>2020-Blad2!Q295</f>
        <v>20</v>
      </c>
      <c r="F295" t="str">
        <f>Blad2!E295</f>
        <v>Lausitz Energie Kraftwerke AG</v>
      </c>
      <c r="G295">
        <f>Blad2!K295</f>
        <v>857</v>
      </c>
      <c r="H295">
        <f>Blad2!AC295</f>
        <v>0.4</v>
      </c>
    </row>
    <row r="296" spans="1:8">
      <c r="A296" t="str">
        <f>_xlfn.CONCAT(Blad2!B296," ",Blad2!C296)</f>
        <v>HKW Chemnitz  Nord II Block B</v>
      </c>
      <c r="D296" t="str">
        <f>Blad2!J296</f>
        <v>DE</v>
      </c>
      <c r="E296">
        <f>2020-Blad2!Q296</f>
        <v>32</v>
      </c>
      <c r="F296" t="str">
        <f>Blad2!E296</f>
        <v>eins - energie in sachsen GmbH &amp; Co. KG</v>
      </c>
      <c r="G296">
        <f>Blad2!K296</f>
        <v>56.8</v>
      </c>
      <c r="H296">
        <f>Blad2!AC296</f>
        <v>0.37119999999999997</v>
      </c>
    </row>
    <row r="297" spans="1:8">
      <c r="A297" t="str">
        <f>_xlfn.CONCAT(Blad2!B297," ",Blad2!C297)</f>
        <v>HKW Chemnitz  Nord II Block C</v>
      </c>
      <c r="D297" t="str">
        <f>Blad2!J297</f>
        <v>DE</v>
      </c>
      <c r="E297">
        <f>2020-Blad2!Q297</f>
        <v>30</v>
      </c>
      <c r="F297" t="str">
        <f>Blad2!E297</f>
        <v>eins - energie in sachsen GmbH &amp; Co. KG</v>
      </c>
      <c r="G297">
        <f>Blad2!K297</f>
        <v>90.8</v>
      </c>
      <c r="H297">
        <f>Blad2!AC297</f>
        <v>0.376</v>
      </c>
    </row>
    <row r="298" spans="1:8">
      <c r="A298" t="str">
        <f>_xlfn.CONCAT(Blad2!B298," ",Blad2!C298)</f>
        <v>HKW Cottbus 1</v>
      </c>
      <c r="D298" t="str">
        <f>Blad2!J298</f>
        <v>DE</v>
      </c>
      <c r="E298">
        <f>2020-Blad2!Q298</f>
        <v>21</v>
      </c>
      <c r="F298" t="str">
        <f>Blad2!E298</f>
        <v>Stadtwerke Cottbus mbH</v>
      </c>
      <c r="G298">
        <f>Blad2!K298</f>
        <v>74</v>
      </c>
      <c r="H298">
        <f>Blad2!AC298</f>
        <v>0.39760000000000001</v>
      </c>
    </row>
    <row r="299" spans="1:8">
      <c r="A299" t="str">
        <f>_xlfn.CONCAT(Blad2!B299," ",Blad2!C299)</f>
        <v xml:space="preserve">Deuben </v>
      </c>
      <c r="D299" t="str">
        <f>Blad2!J299</f>
        <v>DE</v>
      </c>
      <c r="E299">
        <f>2020-Blad2!Q299</f>
        <v>84</v>
      </c>
      <c r="F299" t="str">
        <f>Blad2!E299</f>
        <v>Mitteldeutsche Braunkohlengesellschaft mbH</v>
      </c>
      <c r="G299">
        <f>Blad2!K299</f>
        <v>67</v>
      </c>
      <c r="H299">
        <f>Blad2!AC299</f>
        <v>0.24640000000000001</v>
      </c>
    </row>
    <row r="300" spans="1:8">
      <c r="A300" t="str">
        <f>_xlfn.CONCAT(Blad2!B300," ",Blad2!C300)</f>
        <v>Frechen/Wachtberg Frechen/Wachtberg</v>
      </c>
      <c r="D300" t="str">
        <f>Blad2!J300</f>
        <v>DE</v>
      </c>
      <c r="E300">
        <f>2020-Blad2!Q300</f>
        <v>61</v>
      </c>
      <c r="F300" t="str">
        <f>Blad2!E300</f>
        <v>RWE Power AG</v>
      </c>
      <c r="G300">
        <f>Blad2!K300</f>
        <v>176</v>
      </c>
      <c r="H300">
        <f>Blad2!AC300</f>
        <v>0.37119999999999997</v>
      </c>
    </row>
    <row r="301" spans="1:8">
      <c r="A301" t="str">
        <f>_xlfn.CONCAT(Blad2!B301," ",Blad2!C301)</f>
        <v>Frimmersdorf P</v>
      </c>
      <c r="D301" t="str">
        <f>Blad2!J301</f>
        <v>DE</v>
      </c>
      <c r="E301">
        <f>2020-Blad2!Q301</f>
        <v>54</v>
      </c>
      <c r="F301" t="str">
        <f>Blad2!E301</f>
        <v>RWE Power AG</v>
      </c>
      <c r="G301">
        <f>Blad2!K301</f>
        <v>284</v>
      </c>
      <c r="H301">
        <f>Blad2!AC301</f>
        <v>0.376</v>
      </c>
    </row>
    <row r="302" spans="1:8">
      <c r="A302" t="str">
        <f>_xlfn.CONCAT(Blad2!B302," ",Blad2!C302)</f>
        <v>Frimmersdorf Q</v>
      </c>
      <c r="D302" t="str">
        <f>Blad2!J302</f>
        <v>DE</v>
      </c>
      <c r="E302">
        <f>2020-Blad2!Q302</f>
        <v>50</v>
      </c>
      <c r="F302" t="str">
        <f>Blad2!E302</f>
        <v>RWE Power AG</v>
      </c>
      <c r="G302">
        <f>Blad2!K302</f>
        <v>278</v>
      </c>
      <c r="H302">
        <f>Blad2!AC302</f>
        <v>0.376</v>
      </c>
    </row>
    <row r="303" spans="1:8">
      <c r="A303" t="str">
        <f>_xlfn.CONCAT(Blad2!B303," ",Blad2!C303)</f>
        <v>Buschhaus D</v>
      </c>
      <c r="D303" t="str">
        <f>Blad2!J303</f>
        <v>DE</v>
      </c>
      <c r="E303">
        <f>2020-Blad2!Q303</f>
        <v>35</v>
      </c>
      <c r="F303" t="str">
        <f>Blad2!E303</f>
        <v>Helmstedter Revier GmbH</v>
      </c>
      <c r="G303">
        <f>Blad2!K303</f>
        <v>352</v>
      </c>
      <c r="H303">
        <f>Blad2!AC303</f>
        <v>0.36399999999999999</v>
      </c>
    </row>
    <row r="304" spans="1:8">
      <c r="A304" t="str">
        <f>_xlfn.CONCAT(Blad2!B304," ",Blad2!C304)</f>
        <v>Goldenberg E, Besicherung F</v>
      </c>
      <c r="D304" t="str">
        <f>Blad2!J304</f>
        <v>DE</v>
      </c>
      <c r="E304">
        <f>2020-Blad2!Q304</f>
        <v>28</v>
      </c>
      <c r="F304" t="str">
        <f>Blad2!E304</f>
        <v>RWE Power AG</v>
      </c>
      <c r="G304">
        <f>Blad2!K304</f>
        <v>40</v>
      </c>
      <c r="H304">
        <f>Blad2!AC304</f>
        <v>0.38080000000000003</v>
      </c>
    </row>
    <row r="305" spans="1:8">
      <c r="A305" t="str">
        <f>_xlfn.CONCAT(Blad2!B305," ",Blad2!C305)</f>
        <v>Goldenberg F</v>
      </c>
      <c r="D305" t="str">
        <f>Blad2!J305</f>
        <v>DE</v>
      </c>
      <c r="E305">
        <f>2020-Blad2!Q305</f>
        <v>27</v>
      </c>
      <c r="F305" t="str">
        <f>Blad2!E305</f>
        <v>RWE Power AG</v>
      </c>
      <c r="G305">
        <f>Blad2!K305</f>
        <v>0</v>
      </c>
      <c r="H305">
        <f>Blad2!AC305</f>
        <v>0.38319999999999999</v>
      </c>
    </row>
    <row r="306" spans="1:8">
      <c r="A306" t="str">
        <f>_xlfn.CONCAT(Blad2!B306," ",Blad2!C306)</f>
        <v>Ville/Berrenrath Ville/Berrenrath</v>
      </c>
      <c r="D306" t="str">
        <f>Blad2!J306</f>
        <v>DE</v>
      </c>
      <c r="E306">
        <f>2020-Blad2!Q306</f>
        <v>103</v>
      </c>
      <c r="F306" t="str">
        <f>Blad2!E306</f>
        <v>RWE Power AG</v>
      </c>
      <c r="G306">
        <f>Blad2!K306</f>
        <v>98</v>
      </c>
      <c r="H306">
        <f>Blad2!AC306</f>
        <v>0.20080000000000001</v>
      </c>
    </row>
    <row r="307" spans="1:8">
      <c r="A307" t="str">
        <f>_xlfn.CONCAT(Blad2!B307," ",Blad2!C307)</f>
        <v xml:space="preserve">FKK </v>
      </c>
      <c r="D307" t="str">
        <f>Blad2!J307</f>
        <v>DE</v>
      </c>
      <c r="E307">
        <f>2020-Blad2!Q307</f>
        <v>31</v>
      </c>
      <c r="F307" t="str">
        <f>Blad2!E307</f>
        <v>Städtische Werke Energie + Wärme GmbH</v>
      </c>
      <c r="G307">
        <f>Blad2!K307</f>
        <v>33.5</v>
      </c>
      <c r="H307">
        <f>Blad2!AC307</f>
        <v>0.37359999999999999</v>
      </c>
    </row>
    <row r="308" spans="1:8">
      <c r="A308" t="str">
        <f>_xlfn.CONCAT(Blad2!B308," ",Blad2!C308)</f>
        <v>HKW Merkenich Block 6</v>
      </c>
      <c r="D308" t="str">
        <f>Blad2!J308</f>
        <v>DE</v>
      </c>
      <c r="E308">
        <f>2020-Blad2!Q308</f>
        <v>10</v>
      </c>
      <c r="F308" t="str">
        <f>Blad2!E308</f>
        <v>RheinEnergie AG</v>
      </c>
      <c r="G308">
        <f>Blad2!K308</f>
        <v>75.3</v>
      </c>
      <c r="H308">
        <f>Blad2!AC308</f>
        <v>0.42399999999999999</v>
      </c>
    </row>
    <row r="309" spans="1:8">
      <c r="A309" t="str">
        <f>_xlfn.CONCAT(Blad2!B309," ",Blad2!C309)</f>
        <v>Neurath A</v>
      </c>
      <c r="D309" t="str">
        <f>Blad2!J309</f>
        <v>DE</v>
      </c>
      <c r="E309">
        <f>2020-Blad2!Q309</f>
        <v>48</v>
      </c>
      <c r="F309" t="str">
        <f>Blad2!E309</f>
        <v>RWE Power AG</v>
      </c>
      <c r="G309">
        <f>Blad2!K309</f>
        <v>294</v>
      </c>
      <c r="H309">
        <f>Blad2!AC309</f>
        <v>0.33279999999999998</v>
      </c>
    </row>
    <row r="310" spans="1:8">
      <c r="A310" t="str">
        <f>_xlfn.CONCAT(Blad2!B310," ",Blad2!C310)</f>
        <v>Neurath B</v>
      </c>
      <c r="D310" t="str">
        <f>Blad2!J310</f>
        <v>DE</v>
      </c>
      <c r="E310">
        <f>2020-Blad2!Q310</f>
        <v>48</v>
      </c>
      <c r="F310" t="str">
        <f>Blad2!E310</f>
        <v>RWE Power AG</v>
      </c>
      <c r="G310">
        <f>Blad2!K310</f>
        <v>294</v>
      </c>
      <c r="H310">
        <f>Blad2!AC310</f>
        <v>0.33279999999999998</v>
      </c>
    </row>
    <row r="311" spans="1:8">
      <c r="A311" t="str">
        <f>_xlfn.CONCAT(Blad2!B311," ",Blad2!C311)</f>
        <v>Neurath C</v>
      </c>
      <c r="D311" t="str">
        <f>Blad2!J311</f>
        <v>DE</v>
      </c>
      <c r="E311">
        <f>2020-Blad2!Q311</f>
        <v>47</v>
      </c>
      <c r="F311" t="str">
        <f>Blad2!E311</f>
        <v>RWE Power AG</v>
      </c>
      <c r="G311">
        <f>Blad2!K311</f>
        <v>292</v>
      </c>
      <c r="H311">
        <f>Blad2!AC311</f>
        <v>0.3352</v>
      </c>
    </row>
    <row r="312" spans="1:8">
      <c r="A312" t="str">
        <f>_xlfn.CONCAT(Blad2!B312," ",Blad2!C312)</f>
        <v>Neurath D</v>
      </c>
      <c r="D312" t="str">
        <f>Blad2!J312</f>
        <v>DE</v>
      </c>
      <c r="E312">
        <f>2020-Blad2!Q312</f>
        <v>45</v>
      </c>
      <c r="F312" t="str">
        <f>Blad2!E312</f>
        <v>RWE Power AG</v>
      </c>
      <c r="G312">
        <f>Blad2!K312</f>
        <v>607</v>
      </c>
      <c r="H312">
        <f>Blad2!AC312</f>
        <v>0.34</v>
      </c>
    </row>
    <row r="313" spans="1:8">
      <c r="A313" t="str">
        <f>_xlfn.CONCAT(Blad2!B313," ",Blad2!C313)</f>
        <v>Neurath E</v>
      </c>
      <c r="D313" t="str">
        <f>Blad2!J313</f>
        <v>DE</v>
      </c>
      <c r="E313">
        <f>2020-Blad2!Q313</f>
        <v>44</v>
      </c>
      <c r="F313" t="str">
        <f>Blad2!E313</f>
        <v>RWE Power AG</v>
      </c>
      <c r="G313">
        <f>Blad2!K313</f>
        <v>604</v>
      </c>
      <c r="H313">
        <f>Blad2!AC313</f>
        <v>0.34239999999999998</v>
      </c>
    </row>
    <row r="314" spans="1:8">
      <c r="A314" t="str">
        <f>_xlfn.CONCAT(Blad2!B314," ",Blad2!C314)</f>
        <v>Niederaußem D</v>
      </c>
      <c r="D314" t="str">
        <f>Blad2!J314</f>
        <v>DE</v>
      </c>
      <c r="E314">
        <f>2020-Blad2!Q314</f>
        <v>52</v>
      </c>
      <c r="F314" t="str">
        <f>Blad2!E314</f>
        <v>RWE Power AG</v>
      </c>
      <c r="G314">
        <f>Blad2!K314</f>
        <v>297</v>
      </c>
      <c r="H314">
        <f>Blad2!AC314</f>
        <v>0.32319999999999999</v>
      </c>
    </row>
    <row r="315" spans="1:8">
      <c r="A315" t="str">
        <f>_xlfn.CONCAT(Blad2!B315," ",Blad2!C315)</f>
        <v>Niederaußem F</v>
      </c>
      <c r="D315" t="str">
        <f>Blad2!J315</f>
        <v>DE</v>
      </c>
      <c r="E315">
        <f>2020-Blad2!Q315</f>
        <v>49</v>
      </c>
      <c r="F315" t="str">
        <f>Blad2!E315</f>
        <v>RWE Power AG</v>
      </c>
      <c r="G315">
        <f>Blad2!K315</f>
        <v>299</v>
      </c>
      <c r="H315">
        <f>Blad2!AC315</f>
        <v>0.33040000000000003</v>
      </c>
    </row>
    <row r="316" spans="1:8">
      <c r="A316" t="str">
        <f>_xlfn.CONCAT(Blad2!B316," ",Blad2!C316)</f>
        <v>Niederaußem H</v>
      </c>
      <c r="D316" t="str">
        <f>Blad2!J316</f>
        <v>DE</v>
      </c>
      <c r="E316">
        <f>2020-Blad2!Q316</f>
        <v>46</v>
      </c>
      <c r="F316" t="str">
        <f>Blad2!E316</f>
        <v>RWE Power AG</v>
      </c>
      <c r="G316">
        <f>Blad2!K316</f>
        <v>648</v>
      </c>
      <c r="H316">
        <f>Blad2!AC316</f>
        <v>0.42159999999999997</v>
      </c>
    </row>
    <row r="317" spans="1:8">
      <c r="A317" t="str">
        <f>_xlfn.CONCAT(Blad2!B317," ",Blad2!C317)</f>
        <v>Niederaußem G</v>
      </c>
      <c r="D317" t="str">
        <f>Blad2!J317</f>
        <v>DE</v>
      </c>
      <c r="E317">
        <f>2020-Blad2!Q317</f>
        <v>46</v>
      </c>
      <c r="F317" t="str">
        <f>Blad2!E317</f>
        <v>RWE Power AG</v>
      </c>
      <c r="G317">
        <f>Blad2!K317</f>
        <v>628</v>
      </c>
      <c r="H317">
        <f>Blad2!AC317</f>
        <v>0.41920000000000002</v>
      </c>
    </row>
    <row r="318" spans="1:8">
      <c r="A318" t="str">
        <f>_xlfn.CONCAT(Blad2!B318," ",Blad2!C318)</f>
        <v>Niederaußem K</v>
      </c>
      <c r="D318" t="str">
        <f>Blad2!J318</f>
        <v>DE</v>
      </c>
      <c r="E318">
        <f>2020-Blad2!Q318</f>
        <v>18</v>
      </c>
      <c r="F318" t="str">
        <f>Blad2!E318</f>
        <v>RWE Power AG</v>
      </c>
      <c r="G318">
        <f>Blad2!K318</f>
        <v>944</v>
      </c>
      <c r="H318">
        <f>Blad2!AC318</f>
        <v>0.40479999999999999</v>
      </c>
    </row>
    <row r="319" spans="1:8">
      <c r="A319" t="str">
        <f>_xlfn.CONCAT(Blad2!B319," ",Blad2!C319)</f>
        <v>Niederaußem C</v>
      </c>
      <c r="D319" t="str">
        <f>Blad2!J319</f>
        <v>DE</v>
      </c>
      <c r="E319">
        <f>2020-Blad2!Q319</f>
        <v>55</v>
      </c>
      <c r="F319" t="str">
        <f>Blad2!E319</f>
        <v>RWE Power AG</v>
      </c>
      <c r="G319">
        <f>Blad2!K319</f>
        <v>295</v>
      </c>
      <c r="H319">
        <f>Blad2!AC319</f>
        <v>0.316</v>
      </c>
    </row>
    <row r="320" spans="1:8">
      <c r="A320" t="str">
        <f>_xlfn.CONCAT(Blad2!B320," ",Blad2!C320)</f>
        <v>Niederaußem E</v>
      </c>
      <c r="D320" t="str">
        <f>Blad2!J320</f>
        <v>DE</v>
      </c>
      <c r="E320">
        <f>2020-Blad2!Q320</f>
        <v>50</v>
      </c>
      <c r="F320" t="str">
        <f>Blad2!E320</f>
        <v>RWE Power AG</v>
      </c>
      <c r="G320">
        <f>Blad2!K320</f>
        <v>295</v>
      </c>
      <c r="H320">
        <f>Blad2!AC320</f>
        <v>0.32800000000000001</v>
      </c>
    </row>
    <row r="321" spans="1:8">
      <c r="A321" t="str">
        <f>_xlfn.CONCAT(Blad2!B321," ",Blad2!C321)</f>
        <v>Fortuna Nord Fortuna Nord</v>
      </c>
      <c r="D321" t="str">
        <f>Blad2!J321</f>
        <v>DE</v>
      </c>
      <c r="E321">
        <f>2020-Blad2!Q321</f>
        <v>81</v>
      </c>
      <c r="F321" t="str">
        <f>Blad2!E321</f>
        <v>RWE Power AG</v>
      </c>
      <c r="G321">
        <f>Blad2!K321</f>
        <v>15</v>
      </c>
      <c r="H321">
        <f>Blad2!AC321</f>
        <v>0.25359999999999999</v>
      </c>
    </row>
    <row r="322" spans="1:8">
      <c r="A322" t="str">
        <f>_xlfn.CONCAT(Blad2!B322," ",Blad2!C322)</f>
        <v>KW Jänschwalde A</v>
      </c>
      <c r="D322" t="str">
        <f>Blad2!J322</f>
        <v>DE</v>
      </c>
      <c r="E322">
        <f>2020-Blad2!Q322</f>
        <v>39</v>
      </c>
      <c r="F322" t="str">
        <f>Blad2!E322</f>
        <v>Lausitz Energie Kraftwerke AG</v>
      </c>
      <c r="G322">
        <f>Blad2!K322</f>
        <v>465</v>
      </c>
      <c r="H322">
        <f>Blad2!AC322</f>
        <v>0.39040000000000002</v>
      </c>
    </row>
    <row r="323" spans="1:8">
      <c r="A323" t="str">
        <f>_xlfn.CONCAT(Blad2!B323," ",Blad2!C323)</f>
        <v>KW Jänschwalde B</v>
      </c>
      <c r="D323" t="str">
        <f>Blad2!J323</f>
        <v>DE</v>
      </c>
      <c r="E323">
        <f>2020-Blad2!Q323</f>
        <v>38</v>
      </c>
      <c r="F323" t="str">
        <f>Blad2!E323</f>
        <v>Lausitz Energie Kraftwerke AG</v>
      </c>
      <c r="G323">
        <f>Blad2!K323</f>
        <v>465</v>
      </c>
      <c r="H323">
        <f>Blad2!AC323</f>
        <v>0.39040000000000002</v>
      </c>
    </row>
    <row r="324" spans="1:8">
      <c r="A324" t="str">
        <f>_xlfn.CONCAT(Blad2!B324," ",Blad2!C324)</f>
        <v>KW Jänschwalde C</v>
      </c>
      <c r="D324" t="str">
        <f>Blad2!J324</f>
        <v>DE</v>
      </c>
      <c r="E324">
        <f>2020-Blad2!Q324</f>
        <v>36</v>
      </c>
      <c r="F324" t="str">
        <f>Blad2!E324</f>
        <v>Lausitz Energie Kraftwerke AG</v>
      </c>
      <c r="G324">
        <f>Blad2!K324</f>
        <v>465</v>
      </c>
      <c r="H324">
        <f>Blad2!AC324</f>
        <v>0.39040000000000002</v>
      </c>
    </row>
    <row r="325" spans="1:8">
      <c r="A325" t="str">
        <f>_xlfn.CONCAT(Blad2!B325," ",Blad2!C325)</f>
        <v>KW Jänschwalde D</v>
      </c>
      <c r="D325" t="str">
        <f>Blad2!J325</f>
        <v>DE</v>
      </c>
      <c r="E325">
        <f>2020-Blad2!Q325</f>
        <v>35</v>
      </c>
      <c r="F325" t="str">
        <f>Blad2!E325</f>
        <v>Lausitz Energie Kraftwerke AG</v>
      </c>
      <c r="G325">
        <f>Blad2!K325</f>
        <v>465</v>
      </c>
      <c r="H325">
        <f>Blad2!AC325</f>
        <v>0.39040000000000002</v>
      </c>
    </row>
    <row r="326" spans="1:8">
      <c r="A326" t="str">
        <f>_xlfn.CONCAT(Blad2!B326," ",Blad2!C326)</f>
        <v>KW Jänschwalde E</v>
      </c>
      <c r="D326" t="str">
        <f>Blad2!J326</f>
        <v>DE</v>
      </c>
      <c r="E326">
        <f>2020-Blad2!Q326</f>
        <v>33</v>
      </c>
      <c r="F326" t="str">
        <f>Blad2!E326</f>
        <v>Lausitz Energie Kraftwerke AG</v>
      </c>
      <c r="G326">
        <f>Blad2!K326</f>
        <v>465</v>
      </c>
      <c r="H326">
        <f>Blad2!AC326</f>
        <v>0.36880000000000002</v>
      </c>
    </row>
    <row r="327" spans="1:8">
      <c r="A327" t="str">
        <f>_xlfn.CONCAT(Blad2!B327," ",Blad2!C327)</f>
        <v>KW Jänschwalde F</v>
      </c>
      <c r="D327" t="str">
        <f>Blad2!J327</f>
        <v>DE</v>
      </c>
      <c r="E327">
        <f>2020-Blad2!Q327</f>
        <v>31</v>
      </c>
      <c r="F327" t="str">
        <f>Blad2!E327</f>
        <v>Lausitz Energie Kraftwerke AG</v>
      </c>
      <c r="G327">
        <f>Blad2!K327</f>
        <v>465</v>
      </c>
      <c r="H327">
        <f>Blad2!AC327</f>
        <v>0.37359999999999999</v>
      </c>
    </row>
    <row r="328" spans="1:8">
      <c r="A328" t="str">
        <f>_xlfn.CONCAT(Blad2!B328," ",Blad2!C328)</f>
        <v>Schkopau A</v>
      </c>
      <c r="D328" t="str">
        <f>Blad2!J328</f>
        <v>DE</v>
      </c>
      <c r="E328">
        <f>2020-Blad2!Q328</f>
        <v>24</v>
      </c>
      <c r="F328" t="str">
        <f>Blad2!E328</f>
        <v xml:space="preserve">Uniper Kraftwerke GmbH </v>
      </c>
      <c r="G328">
        <f>Blad2!K328</f>
        <v>450</v>
      </c>
      <c r="H328">
        <f>Blad2!AC328</f>
        <v>0.39040000000000002</v>
      </c>
    </row>
    <row r="329" spans="1:8">
      <c r="A329" t="str">
        <f>_xlfn.CONCAT(Blad2!B329," ",Blad2!C329)</f>
        <v>Schkopau B</v>
      </c>
      <c r="D329" t="str">
        <f>Blad2!J329</f>
        <v>DE</v>
      </c>
      <c r="E329">
        <f>2020-Blad2!Q329</f>
        <v>24</v>
      </c>
      <c r="F329" t="str">
        <f>Blad2!E329</f>
        <v xml:space="preserve">Uniper Kraftwerke GmbH </v>
      </c>
      <c r="G329">
        <f>Blad2!K329</f>
        <v>450</v>
      </c>
      <c r="H329">
        <f>Blad2!AC329</f>
        <v>0.39040000000000002</v>
      </c>
    </row>
    <row r="330" spans="1:8">
      <c r="A330" t="str">
        <f>_xlfn.CONCAT(Blad2!B330," ",Blad2!C330)</f>
        <v>Schwarze Pumpe A</v>
      </c>
      <c r="D330" t="str">
        <f>Blad2!J330</f>
        <v>DE</v>
      </c>
      <c r="E330">
        <f>2020-Blad2!Q330</f>
        <v>23</v>
      </c>
      <c r="F330" t="str">
        <f>Blad2!E330</f>
        <v>Lausitz Energie Kraftwerke AG</v>
      </c>
      <c r="G330">
        <f>Blad2!K330</f>
        <v>750</v>
      </c>
      <c r="H330">
        <f>Blad2!AC330</f>
        <v>0.39279999999999998</v>
      </c>
    </row>
    <row r="331" spans="1:8">
      <c r="A331" t="str">
        <f>_xlfn.CONCAT(Blad2!B331," ",Blad2!C331)</f>
        <v>Schwarze Pumpe B</v>
      </c>
      <c r="D331" t="str">
        <f>Blad2!J331</f>
        <v>DE</v>
      </c>
      <c r="E331">
        <f>2020-Blad2!Q331</f>
        <v>22</v>
      </c>
      <c r="F331" t="str">
        <f>Blad2!E331</f>
        <v>Lausitz Energie Kraftwerke AG</v>
      </c>
      <c r="G331">
        <f>Blad2!K331</f>
        <v>750</v>
      </c>
      <c r="H331">
        <f>Blad2!AC331</f>
        <v>0.3952</v>
      </c>
    </row>
    <row r="332" spans="1:8">
      <c r="A332" t="str">
        <f>_xlfn.CONCAT(Blad2!B332," ",Blad2!C332)</f>
        <v xml:space="preserve">Wählitz </v>
      </c>
      <c r="D332" t="str">
        <f>Blad2!J332</f>
        <v>DE</v>
      </c>
      <c r="E332">
        <f>2020-Blad2!Q332</f>
        <v>26</v>
      </c>
      <c r="F332" t="str">
        <f>Blad2!E332</f>
        <v>Mitteldeutsche Braunkohlengesellschaft mbH</v>
      </c>
      <c r="G332">
        <f>Blad2!K332</f>
        <v>31</v>
      </c>
      <c r="H332">
        <f>Blad2!AC332</f>
        <v>0.3856</v>
      </c>
    </row>
    <row r="333" spans="1:8">
      <c r="A333" t="str">
        <f>_xlfn.CONCAT(Blad2!B333," ",Blad2!C333)</f>
        <v>Weisweiler E</v>
      </c>
      <c r="D333" t="str">
        <f>Blad2!J333</f>
        <v>DE</v>
      </c>
      <c r="E333">
        <f>2020-Blad2!Q333</f>
        <v>55</v>
      </c>
      <c r="F333" t="str">
        <f>Blad2!E333</f>
        <v>RWE Power AG</v>
      </c>
      <c r="G333">
        <f>Blad2!K333</f>
        <v>321</v>
      </c>
      <c r="H333">
        <f>Blad2!AC333</f>
        <v>0.316</v>
      </c>
    </row>
    <row r="334" spans="1:8">
      <c r="A334" t="str">
        <f>_xlfn.CONCAT(Blad2!B334," ",Blad2!C334)</f>
        <v>Weisweiler F</v>
      </c>
      <c r="D334" t="str">
        <f>Blad2!J334</f>
        <v>DE</v>
      </c>
      <c r="E334">
        <f>2020-Blad2!Q334</f>
        <v>53</v>
      </c>
      <c r="F334" t="str">
        <f>Blad2!E334</f>
        <v>RWE Power AG</v>
      </c>
      <c r="G334">
        <f>Blad2!K334</f>
        <v>321</v>
      </c>
      <c r="H334">
        <f>Blad2!AC334</f>
        <v>0.32079999999999997</v>
      </c>
    </row>
    <row r="335" spans="1:8">
      <c r="A335" t="str">
        <f>_xlfn.CONCAT(Blad2!B335," ",Blad2!C335)</f>
        <v>Weisweiler G</v>
      </c>
      <c r="D335" t="str">
        <f>Blad2!J335</f>
        <v>DE</v>
      </c>
      <c r="E335">
        <f>2020-Blad2!Q335</f>
        <v>46</v>
      </c>
      <c r="F335" t="str">
        <f>Blad2!E335</f>
        <v>RWE Power AG</v>
      </c>
      <c r="G335">
        <f>Blad2!K335</f>
        <v>663</v>
      </c>
      <c r="H335">
        <f>Blad2!AC335</f>
        <v>0.33760000000000001</v>
      </c>
    </row>
    <row r="336" spans="1:8">
      <c r="A336" t="str">
        <f>_xlfn.CONCAT(Blad2!B336," ",Blad2!C336)</f>
        <v>Weisweiler H</v>
      </c>
      <c r="D336" t="str">
        <f>Blad2!J336</f>
        <v>DE</v>
      </c>
      <c r="E336">
        <f>2020-Blad2!Q336</f>
        <v>45</v>
      </c>
      <c r="F336" t="str">
        <f>Blad2!E336</f>
        <v>RWE Power AG</v>
      </c>
      <c r="G336">
        <f>Blad2!K336</f>
        <v>656</v>
      </c>
      <c r="H336">
        <f>Blad2!AC336</f>
        <v>0.34</v>
      </c>
    </row>
    <row r="337" spans="1:8">
      <c r="A337" t="str">
        <f>_xlfn.CONCAT(Blad2!B337," ",Blad2!C337)</f>
        <v>Kohlekraftwerk K06</v>
      </c>
      <c r="D337" t="str">
        <f>Blad2!J337</f>
        <v>DE</v>
      </c>
      <c r="E337">
        <f>2020-Blad2!Q337</f>
        <v>10</v>
      </c>
      <c r="F337" t="str">
        <f>Blad2!E337</f>
        <v>Smurfit Kappa Zülpich Papier GmbH</v>
      </c>
      <c r="G337">
        <f>Blad2!K337</f>
        <v>19.5</v>
      </c>
      <c r="H337">
        <f>Blad2!AC337</f>
        <v>0.42399999999999999</v>
      </c>
    </row>
    <row r="338" spans="1:8">
      <c r="A338" t="str">
        <f>_xlfn.CONCAT(Blad2!B338," ",Blad2!C338)</f>
        <v>P&amp;L Werk Euskirchen Kessel 4 / 6</v>
      </c>
      <c r="D338" t="str">
        <f>Blad2!J338</f>
        <v>DE</v>
      </c>
      <c r="E338">
        <f>2020-Blad2!Q338</f>
        <v>41</v>
      </c>
      <c r="F338" t="str">
        <f>Blad2!E338</f>
        <v>Pfeifer &amp; Langen GmbH &amp; Co. KG</v>
      </c>
      <c r="G338">
        <f>Blad2!K338</f>
        <v>14.5</v>
      </c>
      <c r="H338">
        <f>Blad2!AC338</f>
        <v>0.34960000000000002</v>
      </c>
    </row>
    <row r="339" spans="1:8">
      <c r="A339" t="str">
        <f>_xlfn.CONCAT(Blad2!B339," ",Blad2!C339)</f>
        <v>P&amp;L Werk Jülich Kessel 5</v>
      </c>
      <c r="D339" t="str">
        <f>Blad2!J339</f>
        <v>DE</v>
      </c>
      <c r="E339">
        <f>2020-Blad2!Q339</f>
        <v>16</v>
      </c>
      <c r="F339" t="str">
        <f>Blad2!E339</f>
        <v>Pfeifer &amp; Langen GmbH &amp; Co. KG</v>
      </c>
      <c r="G339">
        <f>Blad2!K339</f>
        <v>23.22</v>
      </c>
      <c r="H339">
        <f>Blad2!AC339</f>
        <v>0.40960000000000002</v>
      </c>
    </row>
    <row r="340" spans="1:8">
      <c r="A340" t="str">
        <f>_xlfn.CONCAT(Blad2!B340," ",Blad2!C340)</f>
        <v>P&amp;L Werk Könnern Kessel 1 und 2</v>
      </c>
      <c r="D340" t="str">
        <f>Blad2!J340</f>
        <v>DE</v>
      </c>
      <c r="E340">
        <f>2020-Blad2!Q340</f>
        <v>6</v>
      </c>
      <c r="F340" t="str">
        <f>Blad2!E340</f>
        <v>Pfeifer &amp; Langen GmbH &amp; Co. KG</v>
      </c>
      <c r="G340">
        <f>Blad2!K340</f>
        <v>20.3</v>
      </c>
      <c r="H340">
        <f>Blad2!AC340</f>
        <v>0.43359999999999999</v>
      </c>
    </row>
    <row r="341" spans="1:8">
      <c r="A341" t="str">
        <f>_xlfn.CONCAT(Blad2!B341," ",Blad2!C341)</f>
        <v>Kraftwerk K1/TG1</v>
      </c>
      <c r="D341" t="str">
        <f>Blad2!J341</f>
        <v>DE</v>
      </c>
      <c r="E341">
        <f>2020-Blad2!Q341</f>
        <v>25</v>
      </c>
      <c r="F341" t="str">
        <f>Blad2!E341</f>
        <v>Martinswerk GmbH</v>
      </c>
      <c r="G341">
        <f>Blad2!K341</f>
        <v>10</v>
      </c>
      <c r="H341">
        <f>Blad2!AC341</f>
        <v>0.38800000000000001</v>
      </c>
    </row>
    <row r="342" spans="1:8">
      <c r="A342" t="str">
        <f>_xlfn.CONCAT(Blad2!B342," ",Blad2!C342)</f>
        <v>Kraftwerk K2/TG2</v>
      </c>
      <c r="D342" t="str">
        <f>Blad2!J342</f>
        <v>DE</v>
      </c>
      <c r="E342">
        <f>2020-Blad2!Q342</f>
        <v>25</v>
      </c>
      <c r="F342" t="str">
        <f>Blad2!E342</f>
        <v>Martinswerk GmbH</v>
      </c>
      <c r="G342">
        <f>Blad2!K342</f>
        <v>10</v>
      </c>
      <c r="H342">
        <f>Blad2!AC342</f>
        <v>0.38800000000000001</v>
      </c>
    </row>
    <row r="343" spans="1:8">
      <c r="A343" t="str">
        <f>_xlfn.CONCAT(Blad2!B343," ",Blad2!C343)</f>
        <v>EZ1 WSK</v>
      </c>
      <c r="D343" t="str">
        <f>Blad2!J343</f>
        <v>DE</v>
      </c>
      <c r="E343">
        <f>2020-Blad2!Q343</f>
        <v>27</v>
      </c>
      <c r="F343" t="str">
        <f>Blad2!E343</f>
        <v>Südzucker AG, Werk Zeitz</v>
      </c>
      <c r="G343">
        <f>Blad2!K343</f>
        <v>23.3</v>
      </c>
      <c r="H343">
        <f>Blad2!AC343</f>
        <v>0.38319999999999999</v>
      </c>
    </row>
    <row r="344" spans="1:8">
      <c r="A344" t="str">
        <f>_xlfn.CONCAT(Blad2!B344," ",Blad2!C344)</f>
        <v>BoA 2 Neurath F</v>
      </c>
      <c r="D344" t="str">
        <f>Blad2!J344</f>
        <v>DE</v>
      </c>
      <c r="E344">
        <f>2020-Blad2!Q344</f>
        <v>8</v>
      </c>
      <c r="F344" t="str">
        <f>Blad2!E344</f>
        <v>RWE Power AG</v>
      </c>
      <c r="G344">
        <f>Blad2!K344</f>
        <v>1060</v>
      </c>
      <c r="H344">
        <f>Blad2!AC344</f>
        <v>0.42880000000000001</v>
      </c>
    </row>
    <row r="345" spans="1:8">
      <c r="A345" t="str">
        <f>_xlfn.CONCAT(Blad2!B345," ",Blad2!C345)</f>
        <v>BoA 3 Neurath G</v>
      </c>
      <c r="D345" t="str">
        <f>Blad2!J345</f>
        <v>DE</v>
      </c>
      <c r="E345">
        <f>2020-Blad2!Q345</f>
        <v>8</v>
      </c>
      <c r="F345" t="str">
        <f>Blad2!E345</f>
        <v>RWE Power AG</v>
      </c>
      <c r="G345">
        <f>Blad2!K345</f>
        <v>1060</v>
      </c>
      <c r="H345">
        <f>Blad2!AC345</f>
        <v>0.42880000000000001</v>
      </c>
    </row>
    <row r="346" spans="1:8">
      <c r="A346" t="str">
        <f>_xlfn.CONCAT(Blad2!B346," ",Blad2!C346)</f>
        <v>Boxberg R</v>
      </c>
      <c r="D346" t="str">
        <f>Blad2!J346</f>
        <v>DE</v>
      </c>
      <c r="E346">
        <f>2020-Blad2!Q346</f>
        <v>8</v>
      </c>
      <c r="F346" t="str">
        <f>Blad2!E346</f>
        <v>Lausitz Energie Kraftwerke AG</v>
      </c>
      <c r="G346">
        <f>Blad2!K346</f>
        <v>640</v>
      </c>
      <c r="H346">
        <f>Blad2!AC346</f>
        <v>0.42880000000000001</v>
      </c>
    </row>
    <row r="347" spans="1:8">
      <c r="A347" t="str">
        <f>_xlfn.CONCAT(Blad2!B347," ",Blad2!C347)</f>
        <v xml:space="preserve">HKW Sachtleben </v>
      </c>
      <c r="D347" t="str">
        <f>Blad2!J347</f>
        <v>DE</v>
      </c>
      <c r="E347">
        <f>2020-Blad2!Q347</f>
        <v>56</v>
      </c>
      <c r="F347" t="str">
        <f>Blad2!E347</f>
        <v>Venator Germany GmbH</v>
      </c>
      <c r="G347">
        <f>Blad2!K347</f>
        <v>27.5</v>
      </c>
      <c r="H347">
        <f>Blad2!AC347</f>
        <v>0.31359999999999999</v>
      </c>
    </row>
    <row r="348" spans="1:8">
      <c r="A348" t="str">
        <f>_xlfn.CONCAT(Blad2!B348," ",Blad2!C348)</f>
        <v xml:space="preserve">Grubenheizkraftwerk </v>
      </c>
      <c r="D348" t="str">
        <f>Blad2!J348</f>
        <v>DE</v>
      </c>
      <c r="E348">
        <f>2020-Blad2!Q348</f>
        <v>41</v>
      </c>
      <c r="F348" t="str">
        <f>Blad2!E348</f>
        <v>ROMONTA GmbH</v>
      </c>
      <c r="G348">
        <f>Blad2!K348</f>
        <v>45</v>
      </c>
      <c r="H348">
        <f>Blad2!AC348</f>
        <v>0.34960000000000002</v>
      </c>
    </row>
    <row r="349" spans="1:8">
      <c r="A349" t="str">
        <f>_xlfn.CONCAT(Blad2!B349," ",Blad2!C349)</f>
        <v xml:space="preserve">Kessel 4 </v>
      </c>
      <c r="D349" t="str">
        <f>Blad2!J349</f>
        <v>DE</v>
      </c>
      <c r="E349">
        <f>2020-Blad2!Q349</f>
        <v>37</v>
      </c>
      <c r="F349" t="str">
        <f>Blad2!E349</f>
        <v>Papierfabrik Schoellershammer H. A. Schoeller Söhne GmbH &amp; Co KG</v>
      </c>
      <c r="G349">
        <f>Blad2!K349</f>
        <v>9.3000000000000007</v>
      </c>
      <c r="H349">
        <f>Blad2!AC349</f>
        <v>0.35920000000000002</v>
      </c>
    </row>
    <row r="350" spans="1:8">
      <c r="A350" t="str">
        <f>_xlfn.CONCAT(Blad2!B350," ",Blad2!C350)</f>
        <v>Ahrensfelde GT A</v>
      </c>
      <c r="D350" t="str">
        <f>Blad2!J350</f>
        <v>DE</v>
      </c>
      <c r="E350">
        <f>2020-Blad2!Q350</f>
        <v>30</v>
      </c>
      <c r="F350" t="str">
        <f>Blad2!E350</f>
        <v>Lausitz Energie Kraftwerke AG</v>
      </c>
      <c r="G350">
        <f>Blad2!K350</f>
        <v>37.5</v>
      </c>
      <c r="H350">
        <f>Blad2!AC350</f>
        <v>0.35399999999999998</v>
      </c>
    </row>
    <row r="351" spans="1:8">
      <c r="A351" t="str">
        <f>_xlfn.CONCAT(Blad2!B351," ",Blad2!C351)</f>
        <v>Ahrensfelde GT B</v>
      </c>
      <c r="D351" t="str">
        <f>Blad2!J351</f>
        <v>DE</v>
      </c>
      <c r="E351">
        <f>2020-Blad2!Q351</f>
        <v>30</v>
      </c>
      <c r="F351" t="str">
        <f>Blad2!E351</f>
        <v>Lausitz Energie Kraftwerke AG</v>
      </c>
      <c r="G351">
        <f>Blad2!K351</f>
        <v>37.5</v>
      </c>
      <c r="H351">
        <f>Blad2!AC351</f>
        <v>0.35399999999999998</v>
      </c>
    </row>
    <row r="352" spans="1:8">
      <c r="A352" t="str">
        <f>_xlfn.CONCAT(Blad2!B352," ",Blad2!C352)</f>
        <v>Ahrensfelde GT C</v>
      </c>
      <c r="D352" t="str">
        <f>Blad2!J352</f>
        <v>DE</v>
      </c>
      <c r="E352">
        <f>2020-Blad2!Q352</f>
        <v>30</v>
      </c>
      <c r="F352" t="str">
        <f>Blad2!E352</f>
        <v>Lausitz Energie Kraftwerke AG</v>
      </c>
      <c r="G352">
        <f>Blad2!K352</f>
        <v>37.5</v>
      </c>
      <c r="H352">
        <f>Blad2!AC352</f>
        <v>0.35399999999999998</v>
      </c>
    </row>
    <row r="353" spans="1:8">
      <c r="A353" t="str">
        <f>_xlfn.CONCAT(Blad2!B353," ",Blad2!C353)</f>
        <v>Ahrensfelde GT D</v>
      </c>
      <c r="D353" t="str">
        <f>Blad2!J353</f>
        <v>DE</v>
      </c>
      <c r="E353">
        <f>2020-Blad2!Q353</f>
        <v>30</v>
      </c>
      <c r="F353" t="str">
        <f>Blad2!E353</f>
        <v>Lausitz Energie Kraftwerke AG</v>
      </c>
      <c r="G353">
        <f>Blad2!K353</f>
        <v>37.5</v>
      </c>
      <c r="H353">
        <f>Blad2!AC353</f>
        <v>0.35399999999999998</v>
      </c>
    </row>
    <row r="354" spans="1:8">
      <c r="A354" t="str">
        <f>_xlfn.CONCAT(Blad2!B354," ",Blad2!C354)</f>
        <v>Werkskraftwerk Sappi Alfeld Gaskraftwerk</v>
      </c>
      <c r="D354" t="str">
        <f>Blad2!J354</f>
        <v>DE</v>
      </c>
      <c r="E354">
        <f>2020-Blad2!Q354</f>
        <v>73</v>
      </c>
      <c r="F354" t="str">
        <f>Blad2!E354</f>
        <v>Sappi Alfeld GmbH</v>
      </c>
      <c r="G354">
        <f>Blad2!K354</f>
        <v>11</v>
      </c>
      <c r="H354">
        <f>Blad2!AC354</f>
        <v>0.32669999999999999</v>
      </c>
    </row>
    <row r="355" spans="1:8">
      <c r="A355" t="str">
        <f>_xlfn.CONCAT(Blad2!B355," ",Blad2!C355)</f>
        <v>Heizkraftwerk Altbach/Deizisau ALT GT E (solo)</v>
      </c>
      <c r="D355" t="str">
        <f>Blad2!J355</f>
        <v>DE</v>
      </c>
      <c r="E355">
        <f>2020-Blad2!Q355</f>
        <v>23</v>
      </c>
      <c r="F355" t="str">
        <f>Blad2!E355</f>
        <v>EnBW Energie Baden-Württemberg AG</v>
      </c>
      <c r="G355">
        <f>Blad2!K355</f>
        <v>65</v>
      </c>
      <c r="H355">
        <f>Blad2!AC355</f>
        <v>0.37219999999999998</v>
      </c>
    </row>
    <row r="356" spans="1:8">
      <c r="A356" t="str">
        <f>_xlfn.CONCAT(Blad2!B356," ",Blad2!C356)</f>
        <v>Heizkraftwerk Altbach/Deizisau ALT GT A (Solo)</v>
      </c>
      <c r="D356" t="str">
        <f>Blad2!J356</f>
        <v>DE</v>
      </c>
      <c r="E356">
        <f>2020-Blad2!Q356</f>
        <v>49</v>
      </c>
      <c r="F356" t="str">
        <f>Blad2!E356</f>
        <v>EnBW Energie Baden-Württemberg AG</v>
      </c>
      <c r="G356">
        <f>Blad2!K356</f>
        <v>50</v>
      </c>
      <c r="H356">
        <f>Blad2!AC356</f>
        <v>0.30459999999999998</v>
      </c>
    </row>
    <row r="357" spans="1:8">
      <c r="A357" t="str">
        <f>_xlfn.CONCAT(Blad2!B357," ",Blad2!C357)</f>
        <v>Heizkraftwerk Altbach/Deizisau ALT GT B</v>
      </c>
      <c r="D357" t="str">
        <f>Blad2!J357</f>
        <v>DE</v>
      </c>
      <c r="E357">
        <f>2020-Blad2!Q357</f>
        <v>47</v>
      </c>
      <c r="F357" t="str">
        <f>Blad2!E357</f>
        <v>EnBW Energie Baden-Württemberg AG</v>
      </c>
      <c r="G357">
        <f>Blad2!K357</f>
        <v>57</v>
      </c>
      <c r="H357">
        <f>Blad2!AC357</f>
        <v>0.30980000000000002</v>
      </c>
    </row>
    <row r="358" spans="1:8">
      <c r="A358" t="str">
        <f>_xlfn.CONCAT(Blad2!B358," ",Blad2!C358)</f>
        <v>Heizkraftwerk Altbach/Deizisau ALT GT C</v>
      </c>
      <c r="D358" t="str">
        <f>Blad2!J358</f>
        <v>DE</v>
      </c>
      <c r="E358">
        <f>2020-Blad2!Q358</f>
        <v>45</v>
      </c>
      <c r="F358" t="str">
        <f>Blad2!E358</f>
        <v>EnBW Energie Baden-Württemberg AG</v>
      </c>
      <c r="G358">
        <f>Blad2!K358</f>
        <v>81</v>
      </c>
      <c r="H358">
        <f>Blad2!AC358</f>
        <v>0.315</v>
      </c>
    </row>
    <row r="359" spans="1:8">
      <c r="A359" t="str">
        <f>_xlfn.CONCAT(Blad2!B359," ",Blad2!C359)</f>
        <v xml:space="preserve">Kesselhaus Zuckerfabrik </v>
      </c>
      <c r="D359" t="str">
        <f>Blad2!J359</f>
        <v>DE</v>
      </c>
      <c r="E359">
        <f>2020-Blad2!Q359</f>
        <v>27</v>
      </c>
      <c r="F359" t="str">
        <f>Blad2!E359</f>
        <v>Suiker Unie GmbH &amp; Co. KG</v>
      </c>
      <c r="G359">
        <f>Blad2!K359</f>
        <v>15.1</v>
      </c>
      <c r="H359">
        <f>Blad2!AC359</f>
        <v>0.37730000000000002</v>
      </c>
    </row>
    <row r="360" spans="1:8">
      <c r="A360" t="str">
        <f>_xlfn.CONCAT(Blad2!B360," ",Blad2!C360)</f>
        <v>Gasturbine GT</v>
      </c>
      <c r="D360" t="str">
        <f>Blad2!J360</f>
        <v>DE</v>
      </c>
      <c r="E360">
        <f>2020-Blad2!Q360</f>
        <v>16</v>
      </c>
      <c r="F360" t="str">
        <f>Blad2!E360</f>
        <v>Stadtwerke Augsburg Energie GmbH</v>
      </c>
      <c r="G360">
        <f>Blad2!K360</f>
        <v>30.7</v>
      </c>
      <c r="H360">
        <f>Blad2!AC360</f>
        <v>0.39040000000000002</v>
      </c>
    </row>
    <row r="361" spans="1:8">
      <c r="A361" t="str">
        <f>_xlfn.CONCAT(Blad2!B361," ",Blad2!C361)</f>
        <v>KWK-Anlage Barby -</v>
      </c>
      <c r="D361" t="str">
        <f>Blad2!J361</f>
        <v>DE</v>
      </c>
      <c r="E361">
        <f>2020-Blad2!Q361</f>
        <v>26</v>
      </c>
      <c r="F361" t="str">
        <f>Blad2!E361</f>
        <v>Cargill Deutschland GmbH</v>
      </c>
      <c r="G361">
        <f>Blad2!K361</f>
        <v>17.8</v>
      </c>
      <c r="H361">
        <f>Blad2!AC361</f>
        <v>0.37840000000000001</v>
      </c>
    </row>
    <row r="362" spans="1:8">
      <c r="A362" t="str">
        <f>_xlfn.CONCAT(Blad2!B362," ",Blad2!C362)</f>
        <v xml:space="preserve">GuD Baunatal, VW Werksgelände </v>
      </c>
      <c r="D362" t="str">
        <f>Blad2!J362</f>
        <v>DE</v>
      </c>
      <c r="E362">
        <f>2020-Blad2!Q362</f>
        <v>9</v>
      </c>
      <c r="F362" t="str">
        <f>Blad2!E362</f>
        <v>Volkswagen AG</v>
      </c>
      <c r="G362">
        <f>Blad2!K362</f>
        <v>78</v>
      </c>
      <c r="H362">
        <f>Blad2!AC362</f>
        <v>0.58950000000000002</v>
      </c>
    </row>
    <row r="363" spans="1:8">
      <c r="A363" t="str">
        <f>_xlfn.CONCAT(Blad2!B363," ",Blad2!C363)</f>
        <v>Mitte GuD Mitte</v>
      </c>
      <c r="D363" t="str">
        <f>Blad2!J363</f>
        <v>DE</v>
      </c>
      <c r="E363">
        <f>2020-Blad2!Q363</f>
        <v>24</v>
      </c>
      <c r="F363" t="str">
        <f>Blad2!E363</f>
        <v>Vattenfall Wärme Berlin AG</v>
      </c>
      <c r="G363">
        <f>Blad2!K363</f>
        <v>444</v>
      </c>
      <c r="H363">
        <f>Blad2!AC363</f>
        <v>0.52200000000000002</v>
      </c>
    </row>
    <row r="364" spans="1:8">
      <c r="A364" t="str">
        <f>_xlfn.CONCAT(Blad2!B364," ",Blad2!C364)</f>
        <v>Charlottenburg Charlottenburg</v>
      </c>
      <c r="D364" t="str">
        <f>Blad2!J364</f>
        <v>DE</v>
      </c>
      <c r="E364">
        <f>2020-Blad2!Q364</f>
        <v>45</v>
      </c>
      <c r="F364" t="str">
        <f>Blad2!E364</f>
        <v>Vattenfall Wärme Berlin AG</v>
      </c>
      <c r="G364">
        <f>Blad2!K364</f>
        <v>144</v>
      </c>
      <c r="H364">
        <f>Blad2!AC364</f>
        <v>0.35749999999999998</v>
      </c>
    </row>
    <row r="365" spans="1:8">
      <c r="A365" t="str">
        <f>_xlfn.CONCAT(Blad2!B365," ",Blad2!C365)</f>
        <v>Klingenberg Klingenberg</v>
      </c>
      <c r="D365" t="str">
        <f>Blad2!J365</f>
        <v>DE</v>
      </c>
      <c r="E365">
        <f>2020-Blad2!Q365</f>
        <v>39</v>
      </c>
      <c r="F365" t="str">
        <f>Blad2!E365</f>
        <v>Vattenfall Wärme Berlin AG</v>
      </c>
      <c r="G365">
        <f>Blad2!K365</f>
        <v>164</v>
      </c>
      <c r="H365">
        <f>Blad2!AC365</f>
        <v>0.4037</v>
      </c>
    </row>
    <row r="366" spans="1:8">
      <c r="A366" t="str">
        <f>_xlfn.CONCAT(Blad2!B366," ",Blad2!C366)</f>
        <v xml:space="preserve">Industriekraftwerk Bernburg (IKB) </v>
      </c>
      <c r="D366" t="str">
        <f>Blad2!J366</f>
        <v>DE</v>
      </c>
      <c r="E366">
        <f>2020-Blad2!Q366</f>
        <v>26</v>
      </c>
      <c r="F366" t="str">
        <f>Blad2!E366</f>
        <v>Solvay Chemicals GmbH</v>
      </c>
      <c r="G366">
        <f>Blad2!K366</f>
        <v>140.5</v>
      </c>
      <c r="H366">
        <f>Blad2!AC366</f>
        <v>0.63</v>
      </c>
    </row>
    <row r="367" spans="1:8">
      <c r="A367" t="str">
        <f>_xlfn.CONCAT(Blad2!B367," ",Blad2!C367)</f>
        <v xml:space="preserve">HKW Schildescher Straße </v>
      </c>
      <c r="D367" t="str">
        <f>Blad2!J367</f>
        <v>DE</v>
      </c>
      <c r="E367">
        <f>2020-Blad2!Q367</f>
        <v>43</v>
      </c>
      <c r="F367" t="str">
        <f>Blad2!E367</f>
        <v>Stadtwerke Bielefeld GmbH</v>
      </c>
      <c r="G367">
        <f>Blad2!K367</f>
        <v>23</v>
      </c>
      <c r="H367">
        <f>Blad2!AC367</f>
        <v>0.35970000000000002</v>
      </c>
    </row>
    <row r="368" spans="1:8">
      <c r="A368" t="str">
        <f>_xlfn.CONCAT(Blad2!B368," ",Blad2!C368)</f>
        <v>GuD Kraftwerk Hillegossen GuD</v>
      </c>
      <c r="D368" t="str">
        <f>Blad2!J368</f>
        <v>DE</v>
      </c>
      <c r="E368">
        <f>2020-Blad2!Q368</f>
        <v>15</v>
      </c>
      <c r="F368" t="str">
        <f>Blad2!E368</f>
        <v>Stadtwerke Bielefeld GmbH</v>
      </c>
      <c r="G368">
        <f>Blad2!K368</f>
        <v>37.5</v>
      </c>
      <c r="H368">
        <f>Blad2!AC368</f>
        <v>0.5625</v>
      </c>
    </row>
    <row r="369" spans="1:8">
      <c r="A369" t="str">
        <f>_xlfn.CONCAT(Blad2!B369," ",Blad2!C369)</f>
        <v xml:space="preserve">HKW Schildescher Straße </v>
      </c>
      <c r="D369" t="str">
        <f>Blad2!J369</f>
        <v>DE</v>
      </c>
      <c r="E369">
        <f>2020-Blad2!Q369</f>
        <v>54</v>
      </c>
      <c r="F369" t="str">
        <f>Blad2!E369</f>
        <v>Stadtwerke Bielefeld GmbH</v>
      </c>
      <c r="G369">
        <f>Blad2!K369</f>
        <v>41</v>
      </c>
      <c r="H369">
        <f>Blad2!AC369</f>
        <v>0.34760000000000002</v>
      </c>
    </row>
    <row r="370" spans="1:8">
      <c r="A370" t="str">
        <f>_xlfn.CONCAT(Blad2!B370," ",Blad2!C370)</f>
        <v xml:space="preserve">GuD Bitterfeld </v>
      </c>
      <c r="D370" t="str">
        <f>Blad2!J370</f>
        <v>DE</v>
      </c>
      <c r="E370">
        <f>2020-Blad2!Q370</f>
        <v>20</v>
      </c>
      <c r="F370" t="str">
        <f>Blad2!E370</f>
        <v>envia THERM GmbH</v>
      </c>
      <c r="G370">
        <f>Blad2!K370</f>
        <v>106</v>
      </c>
      <c r="H370">
        <f>Blad2!AC370</f>
        <v>0.54</v>
      </c>
    </row>
    <row r="371" spans="1:8">
      <c r="A371" t="str">
        <f>_xlfn.CONCAT(Blad2!B371," ",Blad2!C371)</f>
        <v xml:space="preserve">HKW Hiltrop </v>
      </c>
      <c r="D371" t="str">
        <f>Blad2!J371</f>
        <v>DE</v>
      </c>
      <c r="E371">
        <f>2020-Blad2!Q371</f>
        <v>7</v>
      </c>
      <c r="F371" t="str">
        <f>Blad2!E371</f>
        <v>Stadtwerke Bochum Holding GmbH</v>
      </c>
      <c r="G371">
        <f>Blad2!K371</f>
        <v>44</v>
      </c>
      <c r="H371">
        <f>Blad2!AC371</f>
        <v>0.39929999999999999</v>
      </c>
    </row>
    <row r="372" spans="1:8">
      <c r="A372" t="str">
        <f>_xlfn.CONCAT(Blad2!B372," ",Blad2!C372)</f>
        <v>Heizkraftwerk Karlstraße Heizkraftwerk Karlstraße</v>
      </c>
      <c r="D372" t="str">
        <f>Blad2!J372</f>
        <v>DE</v>
      </c>
      <c r="E372">
        <f>2020-Blad2!Q372</f>
        <v>7</v>
      </c>
      <c r="F372" t="str">
        <f>Blad2!E372</f>
        <v>Energie- und Wasserversorgung Bonn/Rhein-Sieg GmbH</v>
      </c>
      <c r="G372">
        <f>Blad2!K372</f>
        <v>95</v>
      </c>
      <c r="H372">
        <f>Blad2!AC372</f>
        <v>0.39929999999999999</v>
      </c>
    </row>
    <row r="373" spans="1:8">
      <c r="A373" t="str">
        <f>_xlfn.CONCAT(Blad2!B373," ",Blad2!C373)</f>
        <v xml:space="preserve">HKW </v>
      </c>
      <c r="D373" t="str">
        <f>Blad2!J373</f>
        <v>DE</v>
      </c>
      <c r="E373">
        <f>2020-Blad2!Q373</f>
        <v>23</v>
      </c>
      <c r="F373" t="str">
        <f>Blad2!E373</f>
        <v>StWB Stadtwerke Brandenburg an der Havel GmbH &amp; Co. KG</v>
      </c>
      <c r="G373">
        <f>Blad2!K373</f>
        <v>36</v>
      </c>
      <c r="H373">
        <f>Blad2!AC373</f>
        <v>0.38169999999999998</v>
      </c>
    </row>
    <row r="374" spans="1:8">
      <c r="A374" t="str">
        <f>_xlfn.CONCAT(Blad2!B374," ",Blad2!C374)</f>
        <v xml:space="preserve">Kirchmöser </v>
      </c>
      <c r="D374" t="str">
        <f>Blad2!J374</f>
        <v>DE</v>
      </c>
      <c r="E374">
        <f>2020-Blad2!Q374</f>
        <v>26</v>
      </c>
      <c r="F374" t="str">
        <f>Blad2!E374</f>
        <v xml:space="preserve">Uniper Kraftwerke GmbH </v>
      </c>
      <c r="G374">
        <f>Blad2!K374</f>
        <v>160</v>
      </c>
      <c r="H374">
        <f>Blad2!AC374</f>
        <v>0.51300000000000001</v>
      </c>
    </row>
    <row r="375" spans="1:8">
      <c r="A375" t="str">
        <f>_xlfn.CONCAT(Blad2!B375," ",Blad2!C375)</f>
        <v>HKW-Mitte Block 12</v>
      </c>
      <c r="D375" t="str">
        <f>Blad2!J375</f>
        <v>DE</v>
      </c>
      <c r="E375">
        <f>2020-Blad2!Q375</f>
        <v>49</v>
      </c>
      <c r="F375" t="str">
        <f>Blad2!E375</f>
        <v>Braunschweiger Versorgungs-AG &amp; Co. KG</v>
      </c>
      <c r="G375">
        <f>Blad2!K375</f>
        <v>20</v>
      </c>
      <c r="H375">
        <f>Blad2!AC375</f>
        <v>0.40949999999999998</v>
      </c>
    </row>
    <row r="376" spans="1:8">
      <c r="A376" t="str">
        <f>_xlfn.CONCAT(Blad2!B376," ",Blad2!C376)</f>
        <v>HKW-Mitte GuD</v>
      </c>
      <c r="D376" t="str">
        <f>Blad2!J376</f>
        <v>DE</v>
      </c>
      <c r="E376">
        <f>2020-Blad2!Q376</f>
        <v>10</v>
      </c>
      <c r="F376" t="str">
        <f>Blad2!E376</f>
        <v>Braunschweiger Versorgungs-AG &amp; Co. KG</v>
      </c>
      <c r="G376">
        <f>Blad2!K376</f>
        <v>74</v>
      </c>
      <c r="H376">
        <f>Blad2!AC376</f>
        <v>0.58499999999999996</v>
      </c>
    </row>
    <row r="377" spans="1:8">
      <c r="A377" t="str">
        <f>_xlfn.CONCAT(Blad2!B377," ",Blad2!C377)</f>
        <v>HKW-Nord GT</v>
      </c>
      <c r="D377" t="str">
        <f>Blad2!J377</f>
        <v>DE</v>
      </c>
      <c r="E377">
        <f>2020-Blad2!Q377</f>
        <v>55</v>
      </c>
      <c r="F377" t="str">
        <f>Blad2!E377</f>
        <v>Braunschweiger Versorgungs-AG &amp; Co. KG</v>
      </c>
      <c r="G377">
        <f>Blad2!K377</f>
        <v>25</v>
      </c>
      <c r="H377">
        <f>Blad2!AC377</f>
        <v>0.28899999999999998</v>
      </c>
    </row>
    <row r="378" spans="1:8">
      <c r="A378" t="str">
        <f>_xlfn.CONCAT(Blad2!B378," ",Blad2!C378)</f>
        <v>Egger Kraftwerk Brilon Gasturbinen - KWK - Anlage</v>
      </c>
      <c r="D378" t="str">
        <f>Blad2!J378</f>
        <v>DE</v>
      </c>
      <c r="E378">
        <f>2020-Blad2!Q378</f>
        <v>24</v>
      </c>
      <c r="F378" t="str">
        <f>Blad2!E378</f>
        <v>Egger Holzwerkstoffe Brilon GmbH &amp; Co. KG</v>
      </c>
      <c r="G378">
        <f>Blad2!K378</f>
        <v>13.5</v>
      </c>
      <c r="H378">
        <f>Blad2!AC378</f>
        <v>0.36959999999999998</v>
      </c>
    </row>
    <row r="379" spans="1:8">
      <c r="A379" t="str">
        <f>_xlfn.CONCAT(Blad2!B379," ",Blad2!C379)</f>
        <v xml:space="preserve">Burghausen 01 - GT </v>
      </c>
      <c r="D379" t="str">
        <f>Blad2!J379</f>
        <v>DE</v>
      </c>
      <c r="E379">
        <f>2020-Blad2!Q379</f>
        <v>19</v>
      </c>
      <c r="F379" t="str">
        <f>Blad2!E379</f>
        <v>Wacker Chemie AG</v>
      </c>
      <c r="G379">
        <f>Blad2!K379</f>
        <v>120</v>
      </c>
      <c r="H379">
        <f>Blad2!AC379</f>
        <v>0.54449999999999998</v>
      </c>
    </row>
    <row r="380" spans="1:8">
      <c r="A380" t="str">
        <f>_xlfn.CONCAT(Blad2!B380," ",Blad2!C380)</f>
        <v xml:space="preserve">Burghausen 01 - DT </v>
      </c>
      <c r="D380" t="str">
        <f>Blad2!J380</f>
        <v>DE</v>
      </c>
      <c r="E380">
        <f>2020-Blad2!Q380</f>
        <v>41</v>
      </c>
      <c r="F380" t="str">
        <f>Blad2!E380</f>
        <v>Wacker Chemie AG</v>
      </c>
      <c r="G380">
        <f>Blad2!K380</f>
        <v>50</v>
      </c>
      <c r="H380">
        <f>Blad2!AC380</f>
        <v>0.3619</v>
      </c>
    </row>
    <row r="381" spans="1:8">
      <c r="A381" t="str">
        <f>_xlfn.CONCAT(Blad2!B381," ",Blad2!C381)</f>
        <v xml:space="preserve">Industriepark Werk Gendorf </v>
      </c>
      <c r="D381" t="str">
        <f>Blad2!J381</f>
        <v>DE</v>
      </c>
      <c r="E381">
        <f>2020-Blad2!Q381</f>
        <v>18</v>
      </c>
      <c r="F381" t="str">
        <f>Blad2!E381</f>
        <v>InfraServ GmbH &amp; Co. Gendorf KG</v>
      </c>
      <c r="G381">
        <f>Blad2!K381</f>
        <v>73.099999999999994</v>
      </c>
      <c r="H381">
        <f>Blad2!AC381</f>
        <v>0.38719999999999999</v>
      </c>
    </row>
    <row r="382" spans="1:8">
      <c r="A382" t="str">
        <f>_xlfn.CONCAT(Blad2!B382," ",Blad2!C382)</f>
        <v>HKW Chemnitz  Nord II Block A</v>
      </c>
      <c r="D382" t="str">
        <f>Blad2!J382</f>
        <v>DE</v>
      </c>
      <c r="E382">
        <f>2020-Blad2!Q382</f>
        <v>34</v>
      </c>
      <c r="F382" t="str">
        <f>Blad2!E382</f>
        <v>eins - energie in sachsen GmbH &amp; Co. KG</v>
      </c>
      <c r="G382">
        <f>Blad2!K382</f>
        <v>57.2</v>
      </c>
      <c r="H382">
        <f>Blad2!AC382</f>
        <v>0.36959999999999998</v>
      </c>
    </row>
    <row r="383" spans="1:8">
      <c r="A383" t="str">
        <f>_xlfn.CONCAT(Blad2!B383," ",Blad2!C383)</f>
        <v xml:space="preserve">Kraftwerk Dessau </v>
      </c>
      <c r="D383" t="str">
        <f>Blad2!J383</f>
        <v>DE</v>
      </c>
      <c r="E383">
        <f>2020-Blad2!Q383</f>
        <v>24</v>
      </c>
      <c r="F383" t="str">
        <f>Blad2!E383</f>
        <v>Fernwärmeversorgungs-GmbH Dessau</v>
      </c>
      <c r="G383">
        <f>Blad2!K383</f>
        <v>39</v>
      </c>
      <c r="H383">
        <f>Blad2!AC383</f>
        <v>0.38059999999999999</v>
      </c>
    </row>
    <row r="384" spans="1:8">
      <c r="A384" t="str">
        <f>_xlfn.CONCAT(Blad2!B384," ",Blad2!C384)</f>
        <v>Dormagen GuD</v>
      </c>
      <c r="D384" t="str">
        <f>Blad2!J384</f>
        <v>DE</v>
      </c>
      <c r="E384">
        <f>2020-Blad2!Q384</f>
        <v>20</v>
      </c>
      <c r="F384" t="str">
        <f>Blad2!E384</f>
        <v>RWE Generation SE</v>
      </c>
      <c r="G384">
        <f>Blad2!K384</f>
        <v>586</v>
      </c>
      <c r="H384">
        <f>Blad2!AC384</f>
        <v>0.54</v>
      </c>
    </row>
    <row r="385" spans="1:8">
      <c r="A385" t="str">
        <f>_xlfn.CONCAT(Blad2!B385," ",Blad2!C385)</f>
        <v>Dortmund KDO</v>
      </c>
      <c r="D385" t="str">
        <f>Blad2!J385</f>
        <v>DE</v>
      </c>
      <c r="E385">
        <f>2020-Blad2!Q385</f>
        <v>16</v>
      </c>
      <c r="F385" t="str">
        <f>Blad2!E385</f>
        <v>RWE Generation SE</v>
      </c>
      <c r="G385">
        <f>Blad2!K385</f>
        <v>26</v>
      </c>
      <c r="H385">
        <f>Blad2!AC385</f>
        <v>0.38940000000000002</v>
      </c>
    </row>
    <row r="386" spans="1:8">
      <c r="A386" t="str">
        <f>_xlfn.CONCAT(Blad2!B386," ",Blad2!C386)</f>
        <v>HKW Dresden-Nossener Brücke HKW Dresden-Nossener Brücke  (3 GT + 1 DT, Sammelschiene)</v>
      </c>
      <c r="D386" t="str">
        <f>Blad2!J386</f>
        <v>DE</v>
      </c>
      <c r="E386">
        <f>2020-Blad2!Q386</f>
        <v>25</v>
      </c>
      <c r="F386" t="str">
        <f>Blad2!E386</f>
        <v>DREWAG Stadtwerke Dresden GmbH</v>
      </c>
      <c r="G386">
        <f>Blad2!K386</f>
        <v>260</v>
      </c>
      <c r="H386">
        <f>Blad2!AC386</f>
        <v>0.51749999999999996</v>
      </c>
    </row>
    <row r="387" spans="1:8">
      <c r="A387" t="str">
        <f>_xlfn.CONCAT(Blad2!B387," ",Blad2!C387)</f>
        <v>HKW III/A HKW III/A</v>
      </c>
      <c r="D387" t="str">
        <f>Blad2!J387</f>
        <v>DE</v>
      </c>
      <c r="E387">
        <f>2020-Blad2!Q387</f>
        <v>18</v>
      </c>
      <c r="F387" t="str">
        <f>Blad2!E387</f>
        <v>Stadtwerke Duisburg AG</v>
      </c>
      <c r="G387">
        <f>Blad2!K387</f>
        <v>40</v>
      </c>
      <c r="H387">
        <f>Blad2!AC387</f>
        <v>0.38719999999999999</v>
      </c>
    </row>
    <row r="388" spans="1:8">
      <c r="A388" t="str">
        <f>_xlfn.CONCAT(Blad2!B388," ",Blad2!C388)</f>
        <v>HKW III/B HKW III/B</v>
      </c>
      <c r="D388" t="str">
        <f>Blad2!J388</f>
        <v>DE</v>
      </c>
      <c r="E388">
        <f>2020-Blad2!Q388</f>
        <v>15</v>
      </c>
      <c r="F388" t="str">
        <f>Blad2!E388</f>
        <v>Stadtwerke Duisburg AG</v>
      </c>
      <c r="G388">
        <f>Blad2!K388</f>
        <v>234</v>
      </c>
      <c r="H388">
        <f>Blad2!AC388</f>
        <v>0.5625</v>
      </c>
    </row>
    <row r="389" spans="1:8">
      <c r="A389" t="str">
        <f>_xlfn.CONCAT(Blad2!B389," ",Blad2!C389)</f>
        <v>GuD AGuD</v>
      </c>
      <c r="D389" t="str">
        <f>Blad2!J389</f>
        <v>DE</v>
      </c>
      <c r="E389">
        <f>2020-Blad2!Q389</f>
        <v>20</v>
      </c>
      <c r="F389" t="str">
        <f>Blad2!E389</f>
        <v>Stadtwerke Düsseldorf AG</v>
      </c>
      <c r="G389">
        <f>Blad2!K389</f>
        <v>100</v>
      </c>
      <c r="H389">
        <f>Blad2!AC389</f>
        <v>0.54</v>
      </c>
    </row>
    <row r="390" spans="1:8">
      <c r="A390" t="str">
        <f>_xlfn.CONCAT(Blad2!B390," ",Blad2!C390)</f>
        <v>GT Block E GTE2</v>
      </c>
      <c r="D390" t="str">
        <f>Blad2!J390</f>
        <v>DE</v>
      </c>
      <c r="E390">
        <f>2020-Blad2!Q390</f>
        <v>45</v>
      </c>
      <c r="F390" t="str">
        <f>Blad2!E390</f>
        <v>Stadtwerke Düsseldorf AG</v>
      </c>
      <c r="G390">
        <f>Blad2!K390</f>
        <v>64.7</v>
      </c>
      <c r="H390">
        <f>Blad2!AC390</f>
        <v>0.315</v>
      </c>
    </row>
    <row r="391" spans="1:8">
      <c r="A391" t="str">
        <f>_xlfn.CONCAT(Blad2!B391," ",Blad2!C391)</f>
        <v>GT Block E GTE1</v>
      </c>
      <c r="D391" t="str">
        <f>Blad2!J391</f>
        <v>DE</v>
      </c>
      <c r="E391">
        <f>2020-Blad2!Q391</f>
        <v>46</v>
      </c>
      <c r="F391" t="str">
        <f>Blad2!E391</f>
        <v>Stadtwerke Düsseldorf AG</v>
      </c>
      <c r="G391">
        <f>Blad2!K391</f>
        <v>66.7</v>
      </c>
      <c r="H391">
        <f>Blad2!AC391</f>
        <v>0.31240000000000001</v>
      </c>
    </row>
    <row r="392" spans="1:8">
      <c r="A392" t="str">
        <f>_xlfn.CONCAT(Blad2!B392," ",Blad2!C392)</f>
        <v xml:space="preserve">Werkskraftwerk Sappi Ehingen </v>
      </c>
      <c r="D392" t="str">
        <f>Blad2!J392</f>
        <v>DE</v>
      </c>
      <c r="E392">
        <f>2020-Blad2!Q392</f>
        <v>43</v>
      </c>
      <c r="F392" t="str">
        <f>Blad2!E392</f>
        <v>Sappi Ehingen GmbH</v>
      </c>
      <c r="G392">
        <f>Blad2!K392</f>
        <v>4</v>
      </c>
      <c r="H392">
        <f>Blad2!AC392</f>
        <v>0.35970000000000002</v>
      </c>
    </row>
    <row r="393" spans="1:8">
      <c r="A393" t="str">
        <f>_xlfn.CONCAT(Blad2!B393," ",Blad2!C393)</f>
        <v xml:space="preserve">Kombikraftwerk </v>
      </c>
      <c r="D393" t="str">
        <f>Blad2!J393</f>
        <v>DE</v>
      </c>
      <c r="E393">
        <f>2020-Blad2!Q393</f>
        <v>27</v>
      </c>
      <c r="F393" t="str">
        <f>Blad2!E393</f>
        <v>Stora Enso Sachsen GmbH</v>
      </c>
      <c r="G393">
        <f>Blad2!K393</f>
        <v>46.6</v>
      </c>
      <c r="H393">
        <f>Blad2!AC393</f>
        <v>0.37730000000000002</v>
      </c>
    </row>
    <row r="394" spans="1:8">
      <c r="A394" t="str">
        <f>_xlfn.CONCAT(Blad2!B394," ",Blad2!C394)</f>
        <v xml:space="preserve">Huntorf </v>
      </c>
      <c r="D394" t="str">
        <f>Blad2!J394</f>
        <v>DE</v>
      </c>
      <c r="E394">
        <f>2020-Blad2!Q394</f>
        <v>42</v>
      </c>
      <c r="F394" t="str">
        <f>Blad2!E394</f>
        <v xml:space="preserve">Uniper Kraftwerke GmbH </v>
      </c>
      <c r="G394">
        <f>Blad2!K394</f>
        <v>321</v>
      </c>
      <c r="H394">
        <f>Blad2!AC394</f>
        <v>0.39560000000000001</v>
      </c>
    </row>
    <row r="395" spans="1:8">
      <c r="A395" t="str">
        <f>_xlfn.CONCAT(Blad2!B395," ",Blad2!C395)</f>
        <v xml:space="preserve">HKW Eltmann </v>
      </c>
      <c r="D395" t="str">
        <f>Blad2!J395</f>
        <v>DE</v>
      </c>
      <c r="E395">
        <f>2020-Blad2!Q395</f>
        <v>13</v>
      </c>
      <c r="F395" t="str">
        <f>Blad2!E395</f>
        <v>Palm Power GmbH &amp; Co. KG</v>
      </c>
      <c r="G395">
        <f>Blad2!K395</f>
        <v>57</v>
      </c>
      <c r="H395">
        <f>Blad2!AC395</f>
        <v>0.39269999999999999</v>
      </c>
    </row>
    <row r="396" spans="1:8">
      <c r="A396" t="str">
        <f>_xlfn.CONCAT(Blad2!B396," ",Blad2!C396)</f>
        <v>Emden Gas Dampfturbine</v>
      </c>
      <c r="D396" t="str">
        <f>Blad2!J396</f>
        <v>DE</v>
      </c>
      <c r="E396">
        <f>2020-Blad2!Q396</f>
        <v>47</v>
      </c>
      <c r="F396" t="str">
        <f>Blad2!E396</f>
        <v>Statkraft Markets GmbH</v>
      </c>
      <c r="G396">
        <f>Blad2!K396</f>
        <v>433</v>
      </c>
      <c r="H396">
        <f>Blad2!AC396</f>
        <v>0.3553</v>
      </c>
    </row>
    <row r="397" spans="1:8">
      <c r="A397" t="str">
        <f>_xlfn.CONCAT(Blad2!B397," ",Blad2!C397)</f>
        <v>HKW Erfurt-Ost GT1</v>
      </c>
      <c r="D397" t="str">
        <f>Blad2!J397</f>
        <v>DE</v>
      </c>
      <c r="E397">
        <f>2020-Blad2!Q397</f>
        <v>21</v>
      </c>
      <c r="F397" t="str">
        <f>Blad2!E397</f>
        <v>SWE Energie GmbH</v>
      </c>
      <c r="G397">
        <f>Blad2!K397</f>
        <v>76.5</v>
      </c>
      <c r="H397">
        <f>Blad2!AC397</f>
        <v>0.53549999999999998</v>
      </c>
    </row>
    <row r="398" spans="1:8">
      <c r="A398" t="str">
        <f>_xlfn.CONCAT(Blad2!B398," ",Blad2!C398)</f>
        <v>HKW Erfurt-Ost GT2</v>
      </c>
      <c r="D398" t="str">
        <f>Blad2!J398</f>
        <v>DE</v>
      </c>
      <c r="E398">
        <f>2020-Blad2!Q398</f>
        <v>6</v>
      </c>
      <c r="F398" t="str">
        <f>Blad2!E398</f>
        <v>SWE Energie GmbH</v>
      </c>
      <c r="G398">
        <f>Blad2!K398</f>
        <v>32.6</v>
      </c>
      <c r="H398">
        <f>Blad2!AC398</f>
        <v>0.60299999999999998</v>
      </c>
    </row>
    <row r="399" spans="1:8">
      <c r="A399" t="str">
        <f>_xlfn.CONCAT(Blad2!B399," ",Blad2!C399)</f>
        <v>HKW Erlangen GuD I</v>
      </c>
      <c r="D399" t="str">
        <f>Blad2!J399</f>
        <v>DE</v>
      </c>
      <c r="E399">
        <f>2020-Blad2!Q399</f>
        <v>15</v>
      </c>
      <c r="F399" t="str">
        <f>Blad2!E399</f>
        <v>Erlanger Stadtwerke AG</v>
      </c>
      <c r="G399">
        <f>Blad2!K399</f>
        <v>21.6</v>
      </c>
      <c r="H399">
        <f>Blad2!AC399</f>
        <v>0.5625</v>
      </c>
    </row>
    <row r="400" spans="1:8">
      <c r="A400" t="str">
        <f>_xlfn.CONCAT(Blad2!B400," ",Blad2!C400)</f>
        <v>HKW Erlangen GuD 2</v>
      </c>
      <c r="D400" t="str">
        <f>Blad2!J400</f>
        <v>DE</v>
      </c>
      <c r="E400">
        <f>2020-Blad2!Q400</f>
        <v>6</v>
      </c>
      <c r="F400" t="str">
        <f>Blad2!E400</f>
        <v>Erlanger Stadtwerke AG</v>
      </c>
      <c r="G400">
        <f>Blad2!K400</f>
        <v>6.7</v>
      </c>
      <c r="H400">
        <f>Blad2!AC400</f>
        <v>0.60299999999999998</v>
      </c>
    </row>
    <row r="401" spans="1:8">
      <c r="A401" t="str">
        <f>_xlfn.CONCAT(Blad2!B401," ",Blad2!C401)</f>
        <v>Heizkraftwerk FFO Block1-GuD-EK</v>
      </c>
      <c r="D401" t="str">
        <f>Blad2!J401</f>
        <v>DE</v>
      </c>
      <c r="E401">
        <f>2020-Blad2!Q401</f>
        <v>23</v>
      </c>
      <c r="F401" t="str">
        <f>Blad2!E401</f>
        <v>Stadtwerke Frankfurt (Oder) GmbH</v>
      </c>
      <c r="G401">
        <f>Blad2!K401</f>
        <v>48</v>
      </c>
      <c r="H401">
        <f>Blad2!AC401</f>
        <v>0.52649999999999997</v>
      </c>
    </row>
    <row r="402" spans="1:8">
      <c r="A402" t="str">
        <f>_xlfn.CONCAT(Blad2!B402," ",Blad2!C402)</f>
        <v>HKW Niederrad Block 1</v>
      </c>
      <c r="D402" t="str">
        <f>Blad2!J402</f>
        <v>DE</v>
      </c>
      <c r="E402">
        <f>2020-Blad2!Q402</f>
        <v>16</v>
      </c>
      <c r="F402" t="str">
        <f>Blad2!E402</f>
        <v>Mainova AG</v>
      </c>
      <c r="G402">
        <f>Blad2!K402</f>
        <v>70</v>
      </c>
      <c r="H402">
        <f>Blad2!AC402</f>
        <v>0.38940000000000002</v>
      </c>
    </row>
    <row r="403" spans="1:8">
      <c r="A403" t="str">
        <f>_xlfn.CONCAT(Blad2!B403," ",Blad2!C403)</f>
        <v>HKW West Block 4</v>
      </c>
      <c r="D403" t="str">
        <f>Blad2!J403</f>
        <v>DE</v>
      </c>
      <c r="E403">
        <f>2020-Blad2!Q403</f>
        <v>26</v>
      </c>
      <c r="F403" t="str">
        <f>Blad2!E403</f>
        <v>Mainova AG</v>
      </c>
      <c r="G403">
        <f>Blad2!K403</f>
        <v>99</v>
      </c>
      <c r="H403">
        <f>Blad2!AC403</f>
        <v>0.37840000000000001</v>
      </c>
    </row>
    <row r="404" spans="1:8">
      <c r="A404" t="str">
        <f>_xlfn.CONCAT(Blad2!B404," ",Blad2!C404)</f>
        <v>GuD Anlage WVK GuD Anlage</v>
      </c>
      <c r="D404" t="str">
        <f>Blad2!J404</f>
        <v>DE</v>
      </c>
      <c r="E404">
        <f>2020-Blad2!Q404</f>
        <v>22</v>
      </c>
      <c r="F404" t="str">
        <f>Blad2!E404</f>
        <v>Rhodia Acetow GmbH</v>
      </c>
      <c r="G404">
        <f>Blad2!K404</f>
        <v>38.6</v>
      </c>
      <c r="H404">
        <f>Blad2!AC404</f>
        <v>0.53100000000000003</v>
      </c>
    </row>
    <row r="405" spans="1:8">
      <c r="A405" t="str">
        <f>_xlfn.CONCAT(Blad2!B405," ",Blad2!C405)</f>
        <v xml:space="preserve">HKW Göttingen </v>
      </c>
      <c r="D405" t="str">
        <f>Blad2!J405</f>
        <v>DE</v>
      </c>
      <c r="E405">
        <f>2020-Blad2!Q405</f>
        <v>22</v>
      </c>
      <c r="F405" t="str">
        <f>Blad2!E405</f>
        <v>Georg-August-Universität Göttingen Stiftung Öffentlichen Rechts</v>
      </c>
      <c r="G405">
        <f>Blad2!K405</f>
        <v>18.8</v>
      </c>
      <c r="H405">
        <f>Blad2!AC405</f>
        <v>0.38279999999999997</v>
      </c>
    </row>
    <row r="406" spans="1:8">
      <c r="A406" t="str">
        <f>_xlfn.CONCAT(Blad2!B406," ",Blad2!C406)</f>
        <v>HKW "Helmshäger Berg" Gasturbine</v>
      </c>
      <c r="D406" t="str">
        <f>Blad2!J406</f>
        <v>DE</v>
      </c>
      <c r="E406">
        <f>2020-Blad2!Q406</f>
        <v>24</v>
      </c>
      <c r="F406" t="str">
        <f>Blad2!E406</f>
        <v>Stadtwerke Greifswald GmbH</v>
      </c>
      <c r="G406">
        <f>Blad2!K406</f>
        <v>14.7</v>
      </c>
      <c r="H406">
        <f>Blad2!AC406</f>
        <v>0.36959999999999998</v>
      </c>
    </row>
    <row r="407" spans="1:8">
      <c r="A407" t="str">
        <f>_xlfn.CONCAT(Blad2!B407," ",Blad2!C407)</f>
        <v xml:space="preserve">Kraftwerk Grenzach-Wyhlen </v>
      </c>
      <c r="D407" t="str">
        <f>Blad2!J407</f>
        <v>DE</v>
      </c>
      <c r="E407">
        <f>2020-Blad2!Q407</f>
        <v>3</v>
      </c>
      <c r="F407" t="str">
        <f>Blad2!E407</f>
        <v>KGW - Kraftwerk Grenzach-Wyhlen GmbH</v>
      </c>
      <c r="G407">
        <f>Blad2!K407</f>
        <v>30</v>
      </c>
      <c r="H407">
        <f>Blad2!AC407</f>
        <v>0.4037</v>
      </c>
    </row>
    <row r="408" spans="1:8">
      <c r="A408" t="str">
        <f>_xlfn.CONCAT(Blad2!B408," ",Blad2!C408)</f>
        <v>Staudinger 4</v>
      </c>
      <c r="D408" t="str">
        <f>Blad2!J408</f>
        <v>DE</v>
      </c>
      <c r="E408">
        <f>2020-Blad2!Q408</f>
        <v>43</v>
      </c>
      <c r="F408" t="str">
        <f>Blad2!E408</f>
        <v xml:space="preserve">Uniper Kraftwerke GmbH </v>
      </c>
      <c r="G408">
        <f>Blad2!K408</f>
        <v>572</v>
      </c>
      <c r="H408">
        <f>Blad2!AC408</f>
        <v>0.35970000000000002</v>
      </c>
    </row>
    <row r="409" spans="1:8">
      <c r="A409" t="str">
        <f>_xlfn.CONCAT(Blad2!B409," ",Blad2!C409)</f>
        <v xml:space="preserve">Energiezentrum Mohn Media </v>
      </c>
      <c r="D409" t="str">
        <f>Blad2!J409</f>
        <v>DE</v>
      </c>
      <c r="E409">
        <f>2020-Blad2!Q409</f>
        <v>26</v>
      </c>
      <c r="F409" t="str">
        <f>Blad2!E409</f>
        <v>Mohn Media Mohndruck GmbH</v>
      </c>
      <c r="G409">
        <f>Blad2!K409</f>
        <v>25</v>
      </c>
      <c r="H409">
        <f>Blad2!AC409</f>
        <v>0.37840000000000001</v>
      </c>
    </row>
    <row r="410" spans="1:8">
      <c r="A410" t="str">
        <f>_xlfn.CONCAT(Blad2!B410," ",Blad2!C410)</f>
        <v>Heizkraftwerk Hagen-Kabel H4/5</v>
      </c>
      <c r="D410" t="str">
        <f>Blad2!J410</f>
        <v>DE</v>
      </c>
      <c r="E410">
        <f>2020-Blad2!Q410</f>
        <v>40</v>
      </c>
      <c r="F410" t="str">
        <f>Blad2!E410</f>
        <v>Mark-E AG</v>
      </c>
      <c r="G410">
        <f>Blad2!K410</f>
        <v>230</v>
      </c>
      <c r="H410">
        <f>Blad2!AC410</f>
        <v>0.36299999999999999</v>
      </c>
    </row>
    <row r="411" spans="1:8">
      <c r="A411" t="str">
        <f>_xlfn.CONCAT(Blad2!B411," ",Blad2!C411)</f>
        <v>HKW Halle Trotha Block A und B</v>
      </c>
      <c r="D411" t="str">
        <f>Blad2!J411</f>
        <v>DE</v>
      </c>
      <c r="E411">
        <f>2020-Blad2!Q411</f>
        <v>15</v>
      </c>
      <c r="F411" t="str">
        <f>Blad2!E411</f>
        <v>EVH GmbH</v>
      </c>
      <c r="G411">
        <f>Blad2!K411</f>
        <v>97</v>
      </c>
      <c r="H411">
        <f>Blad2!AC411</f>
        <v>0.39050000000000001</v>
      </c>
    </row>
    <row r="412" spans="1:8">
      <c r="A412" t="str">
        <f>_xlfn.CONCAT(Blad2!B412," ",Blad2!C412)</f>
        <v>HKW Halle Trotha GuD</v>
      </c>
      <c r="D412" t="str">
        <f>Blad2!J412</f>
        <v>DE</v>
      </c>
      <c r="E412">
        <f>2020-Blad2!Q412</f>
        <v>7</v>
      </c>
      <c r="F412" t="str">
        <f>Blad2!E412</f>
        <v>Heizkraftwerk Halle-Trotha GmbH</v>
      </c>
      <c r="G412">
        <f>Blad2!K412</f>
        <v>56.1</v>
      </c>
      <c r="H412">
        <f>Blad2!AC412</f>
        <v>0.59850000000000003</v>
      </c>
    </row>
    <row r="413" spans="1:8">
      <c r="A413" t="str">
        <f>_xlfn.CONCAT(Blad2!B413," ",Blad2!C413)</f>
        <v>GuD Tiefstack GuD Tiefstack</v>
      </c>
      <c r="D413" t="str">
        <f>Blad2!J413</f>
        <v>DE</v>
      </c>
      <c r="E413">
        <f>2020-Blad2!Q413</f>
        <v>11</v>
      </c>
      <c r="F413" t="str">
        <f>Blad2!E413</f>
        <v>Wärme Hamburg GmbH</v>
      </c>
      <c r="G413">
        <f>Blad2!K413</f>
        <v>127</v>
      </c>
      <c r="H413">
        <f>Blad2!AC413</f>
        <v>0.58050000000000002</v>
      </c>
    </row>
    <row r="414" spans="1:8">
      <c r="A414" t="str">
        <f>_xlfn.CONCAT(Blad2!B414," ",Blad2!C414)</f>
        <v>Heizkraftwerk HKW</v>
      </c>
      <c r="D414" t="str">
        <f>Blad2!J414</f>
        <v>DE</v>
      </c>
      <c r="E414">
        <f>2020-Blad2!Q414</f>
        <v>27</v>
      </c>
      <c r="F414" t="str">
        <f>Blad2!E414</f>
        <v>ADM Hamburg Aktiengesellschaft</v>
      </c>
      <c r="G414">
        <f>Blad2!K414</f>
        <v>22.5</v>
      </c>
      <c r="H414">
        <f>Blad2!AC414</f>
        <v>0.37730000000000002</v>
      </c>
    </row>
    <row r="415" spans="1:8">
      <c r="A415" t="str">
        <f>_xlfn.CONCAT(Blad2!B415," ",Blad2!C415)</f>
        <v>Trianel Gaskraftwerk  Block 10</v>
      </c>
      <c r="D415" t="str">
        <f>Blad2!J415</f>
        <v>DE</v>
      </c>
      <c r="E415">
        <f>2020-Blad2!Q415</f>
        <v>12</v>
      </c>
      <c r="F415" t="str">
        <f>Blad2!E415</f>
        <v xml:space="preserve">Trianel Gaskraftwerk Hamm GmbH &amp; Co. KG </v>
      </c>
      <c r="G415">
        <f>Blad2!K415</f>
        <v>407</v>
      </c>
      <c r="H415">
        <f>Blad2!AC415</f>
        <v>0.57599999999999996</v>
      </c>
    </row>
    <row r="416" spans="1:8">
      <c r="A416" t="str">
        <f>_xlfn.CONCAT(Blad2!B416," ",Blad2!C416)</f>
        <v>Trianel Gaskraftwerk  Block 20</v>
      </c>
      <c r="D416" t="str">
        <f>Blad2!J416</f>
        <v>DE</v>
      </c>
      <c r="E416">
        <f>2020-Blad2!Q416</f>
        <v>12</v>
      </c>
      <c r="F416" t="str">
        <f>Blad2!E416</f>
        <v xml:space="preserve">Trianel Gaskraftwerk Hamm GmbH &amp; Co. KG </v>
      </c>
      <c r="G416">
        <f>Blad2!K416</f>
        <v>410</v>
      </c>
      <c r="H416">
        <f>Blad2!AC416</f>
        <v>0.57599999999999996</v>
      </c>
    </row>
    <row r="417" spans="1:8">
      <c r="A417" t="str">
        <f>_xlfn.CONCAT(Blad2!B417," ",Blad2!C417)</f>
        <v>GKL GKL</v>
      </c>
      <c r="D417" t="str">
        <f>Blad2!J417</f>
        <v>DE</v>
      </c>
      <c r="E417">
        <f>2020-Blad2!Q417</f>
        <v>22</v>
      </c>
      <c r="F417" t="str">
        <f>Blad2!E417</f>
        <v>enercity AG</v>
      </c>
      <c r="G417">
        <f>Blad2!K417</f>
        <v>230</v>
      </c>
      <c r="H417">
        <f>Blad2!AC417</f>
        <v>0.59850000000000003</v>
      </c>
    </row>
    <row r="418" spans="1:8">
      <c r="A418" t="str">
        <f>_xlfn.CONCAT(Blad2!B418," ",Blad2!C418)</f>
        <v>KWH B</v>
      </c>
      <c r="D418" t="str">
        <f>Blad2!J418</f>
        <v>DE</v>
      </c>
      <c r="E418">
        <f>2020-Blad2!Q418</f>
        <v>45</v>
      </c>
      <c r="F418" t="str">
        <f>Blad2!E418</f>
        <v>enercity AG</v>
      </c>
      <c r="G418">
        <f>Blad2!K418</f>
        <v>102</v>
      </c>
      <c r="H418">
        <f>Blad2!AC418</f>
        <v>0.35749999999999998</v>
      </c>
    </row>
    <row r="419" spans="1:8">
      <c r="A419" t="str">
        <f>_xlfn.CONCAT(Blad2!B419," ",Blad2!C419)</f>
        <v>Cuno Heizkraftwerk Herdecke H6</v>
      </c>
      <c r="D419" t="str">
        <f>Blad2!J419</f>
        <v>DE</v>
      </c>
      <c r="E419">
        <f>2020-Blad2!Q419</f>
        <v>13</v>
      </c>
      <c r="F419" t="str">
        <f>Blad2!E419</f>
        <v>Mark-E AG / Statkraft Markets</v>
      </c>
      <c r="G419">
        <f>Blad2!K419</f>
        <v>417</v>
      </c>
      <c r="H419">
        <f>Blad2!AC419</f>
        <v>0.57150000000000001</v>
      </c>
    </row>
    <row r="420" spans="1:8">
      <c r="A420" t="str">
        <f>_xlfn.CONCAT(Blad2!B420," ",Blad2!C420)</f>
        <v>Wintershall Wintershall</v>
      </c>
      <c r="D420" t="str">
        <f>Blad2!J420</f>
        <v>DE</v>
      </c>
      <c r="E420">
        <f>2020-Blad2!Q420</f>
        <v>11</v>
      </c>
      <c r="F420" t="str">
        <f>Blad2!E420</f>
        <v>K+S AG</v>
      </c>
      <c r="G420">
        <f>Blad2!K420</f>
        <v>69</v>
      </c>
      <c r="H420">
        <f>Blad2!AC420</f>
        <v>0.58050000000000002</v>
      </c>
    </row>
    <row r="421" spans="1:8">
      <c r="A421" t="str">
        <f>_xlfn.CONCAT(Blad2!B421," ",Blad2!C421)</f>
        <v xml:space="preserve">ADS-Anlage </v>
      </c>
      <c r="D421" t="str">
        <f>Blad2!J421</f>
        <v>DE</v>
      </c>
      <c r="E421">
        <f>2020-Blad2!Q421</f>
        <v>8</v>
      </c>
      <c r="F421" t="str">
        <f>Blad2!E421</f>
        <v>Infraserv GmbH &amp; Co. Höchst KG</v>
      </c>
      <c r="G421">
        <f>Blad2!K421</f>
        <v>96.5</v>
      </c>
      <c r="H421">
        <f>Blad2!AC421</f>
        <v>0.3982</v>
      </c>
    </row>
    <row r="422" spans="1:8">
      <c r="A422" t="str">
        <f>_xlfn.CONCAT(Blad2!B422," ",Blad2!C422)</f>
        <v>Heizkraftwerk Block A</v>
      </c>
      <c r="D422" t="str">
        <f>Blad2!J422</f>
        <v>DE</v>
      </c>
      <c r="E422">
        <f>2020-Blad2!Q422</f>
        <v>17</v>
      </c>
      <c r="F422" t="str">
        <f>Blad2!E422</f>
        <v>Infraserv GmbH &amp; Co. Höchst KG</v>
      </c>
      <c r="G422">
        <f>Blad2!K422</f>
        <v>86</v>
      </c>
      <c r="H422">
        <f>Blad2!AC422</f>
        <v>0.38829999999999998</v>
      </c>
    </row>
    <row r="423" spans="1:8">
      <c r="A423" t="str">
        <f>_xlfn.CONCAT(Blad2!B423," ",Blad2!C423)</f>
        <v>HKW Jena HKW Jena</v>
      </c>
      <c r="D423" t="str">
        <f>Blad2!J423</f>
        <v>DE</v>
      </c>
      <c r="E423">
        <f>2020-Blad2!Q423</f>
        <v>24</v>
      </c>
      <c r="F423" t="str">
        <f>Blad2!E423</f>
        <v>TEAG Thüringer Energie AG</v>
      </c>
      <c r="G423">
        <f>Blad2!K423</f>
        <v>182</v>
      </c>
      <c r="H423">
        <f>Blad2!AC423</f>
        <v>0.52200000000000002</v>
      </c>
    </row>
    <row r="424" spans="1:8">
      <c r="A424" t="str">
        <f>_xlfn.CONCAT(Blad2!B424," ",Blad2!C424)</f>
        <v>HKW Karcherstr. 10</v>
      </c>
      <c r="D424" t="str">
        <f>Blad2!J424</f>
        <v>DE</v>
      </c>
      <c r="E424">
        <f>2020-Blad2!Q424</f>
        <v>31</v>
      </c>
      <c r="F424" t="str">
        <f>Blad2!E424</f>
        <v>SWK Stadtwerke Kaiserslautern, Versorgungs-AG</v>
      </c>
      <c r="G424">
        <f>Blad2!K424</f>
        <v>11.6</v>
      </c>
      <c r="H424">
        <f>Blad2!AC424</f>
        <v>0.37290000000000001</v>
      </c>
    </row>
    <row r="425" spans="1:8">
      <c r="A425" t="str">
        <f>_xlfn.CONCAT(Blad2!B425," ",Blad2!C425)</f>
        <v>Rheinhafen-Dampfkraftwerk RDK 4S</v>
      </c>
      <c r="D425" t="str">
        <f>Blad2!J425</f>
        <v>DE</v>
      </c>
      <c r="E425">
        <f>2020-Blad2!Q425</f>
        <v>22</v>
      </c>
      <c r="F425" t="str">
        <f>Blad2!E425</f>
        <v>EnBW Energie Baden-Württemberg AG</v>
      </c>
      <c r="G425">
        <f>Blad2!K425</f>
        <v>353</v>
      </c>
      <c r="H425">
        <f>Blad2!AC425</f>
        <v>0.53100000000000003</v>
      </c>
    </row>
    <row r="426" spans="1:8">
      <c r="A426" t="str">
        <f>_xlfn.CONCAT(Blad2!B426," ",Blad2!C426)</f>
        <v>Heizkraftwerk West T3</v>
      </c>
      <c r="D426" t="str">
        <f>Blad2!J426</f>
        <v>DE</v>
      </c>
      <c r="E426">
        <f>2020-Blad2!Q426</f>
        <v>36</v>
      </c>
      <c r="F426" t="str">
        <f>Blad2!E426</f>
        <v>Stadtwerke Karlsruhe GmbH</v>
      </c>
      <c r="G426">
        <f>Blad2!K426</f>
        <v>37</v>
      </c>
      <c r="H426">
        <f>Blad2!AC426</f>
        <v>0.3674</v>
      </c>
    </row>
    <row r="427" spans="1:8">
      <c r="A427" t="str">
        <f>_xlfn.CONCAT(Blad2!B427," ",Blad2!C427)</f>
        <v xml:space="preserve">Kombi-HKW </v>
      </c>
      <c r="D427" t="str">
        <f>Blad2!J427</f>
        <v>DE</v>
      </c>
      <c r="E427">
        <f>2020-Blad2!Q427</f>
        <v>32</v>
      </c>
      <c r="F427" t="str">
        <f>Blad2!E427</f>
        <v>Städtische Werke Energie + Wärme GmbH</v>
      </c>
      <c r="G427">
        <f>Blad2!K427</f>
        <v>48.31</v>
      </c>
      <c r="H427">
        <f>Blad2!AC427</f>
        <v>0.37180000000000002</v>
      </c>
    </row>
    <row r="428" spans="1:8">
      <c r="A428" t="str">
        <f>_xlfn.CONCAT(Blad2!B428," ",Blad2!C428)</f>
        <v xml:space="preserve">HKW Humboldtstr. </v>
      </c>
      <c r="D428" t="str">
        <f>Blad2!J428</f>
        <v>DE</v>
      </c>
      <c r="E428">
        <f>2020-Blad2!Q428</f>
        <v>15</v>
      </c>
      <c r="F428" t="str">
        <f>Blad2!E428</f>
        <v>Stadtwerke Kiel AG</v>
      </c>
      <c r="G428">
        <f>Blad2!K428</f>
        <v>21.5</v>
      </c>
      <c r="H428">
        <f>Blad2!AC428</f>
        <v>0.39050000000000001</v>
      </c>
    </row>
    <row r="429" spans="1:8">
      <c r="A429" t="str">
        <f>_xlfn.CONCAT(Blad2!B429," ",Blad2!C429)</f>
        <v xml:space="preserve">KW Kirchlengern </v>
      </c>
      <c r="D429" t="str">
        <f>Blad2!J429</f>
        <v>DE</v>
      </c>
      <c r="E429">
        <f>2020-Blad2!Q429</f>
        <v>39</v>
      </c>
      <c r="F429" t="str">
        <f>Blad2!E429</f>
        <v>Energieservice Westfalen Weser GmbH</v>
      </c>
      <c r="G429">
        <f>Blad2!K429</f>
        <v>125</v>
      </c>
      <c r="H429">
        <f>Blad2!AC429</f>
        <v>0.45450000000000002</v>
      </c>
    </row>
    <row r="430" spans="1:8">
      <c r="A430" t="str">
        <f>_xlfn.CONCAT(Blad2!B430," ",Blad2!C430)</f>
        <v>HKW Niehl 2 GuD</v>
      </c>
      <c r="D430" t="str">
        <f>Blad2!J430</f>
        <v>DE</v>
      </c>
      <c r="E430">
        <f>2020-Blad2!Q430</f>
        <v>15</v>
      </c>
      <c r="F430" t="str">
        <f>Blad2!E430</f>
        <v>RheinEnergie AG</v>
      </c>
      <c r="G430">
        <f>Blad2!K430</f>
        <v>413</v>
      </c>
      <c r="H430">
        <f>Blad2!AC430</f>
        <v>0.57599999999999996</v>
      </c>
    </row>
    <row r="431" spans="1:8">
      <c r="A431" t="str">
        <f>_xlfn.CONCAT(Blad2!B431," ",Blad2!C431)</f>
        <v>HKW Merkenich GuD</v>
      </c>
      <c r="D431" t="str">
        <f>Blad2!J431</f>
        <v>DE</v>
      </c>
      <c r="E431">
        <f>2020-Blad2!Q431</f>
        <v>16</v>
      </c>
      <c r="F431" t="str">
        <f>Blad2!E431</f>
        <v>RheinEnergie AG</v>
      </c>
      <c r="G431">
        <f>Blad2!K431</f>
        <v>108</v>
      </c>
      <c r="H431">
        <f>Blad2!AC431</f>
        <v>0.55800000000000005</v>
      </c>
    </row>
    <row r="432" spans="1:8">
      <c r="A432" t="str">
        <f>_xlfn.CONCAT(Blad2!B432," ",Blad2!C432)</f>
        <v xml:space="preserve">Knapsack Gas I </v>
      </c>
      <c r="D432" t="str">
        <f>Blad2!J432</f>
        <v>DE</v>
      </c>
      <c r="E432">
        <f>2020-Blad2!Q432</f>
        <v>13</v>
      </c>
      <c r="F432" t="str">
        <f>Blad2!E432</f>
        <v>Knapsack Power GmbH &amp; Co. KG</v>
      </c>
      <c r="G432">
        <f>Blad2!K432</f>
        <v>800</v>
      </c>
      <c r="H432">
        <f>Blad2!AC432</f>
        <v>0.57150000000000001</v>
      </c>
    </row>
    <row r="433" spans="1:8">
      <c r="A433" t="str">
        <f>_xlfn.CONCAT(Blad2!B433," ",Blad2!C433)</f>
        <v xml:space="preserve">Knapsack Gas II </v>
      </c>
      <c r="D433" t="str">
        <f>Blad2!J433</f>
        <v>DE</v>
      </c>
      <c r="E433">
        <f>2020-Blad2!Q433</f>
        <v>7</v>
      </c>
      <c r="F433" t="str">
        <f>Blad2!E433</f>
        <v>Statkraft Markets GmbH</v>
      </c>
      <c r="G433">
        <f>Blad2!K433</f>
        <v>430</v>
      </c>
      <c r="H433">
        <f>Blad2!AC433</f>
        <v>0.59850000000000003</v>
      </c>
    </row>
    <row r="434" spans="1:8">
      <c r="A434" t="str">
        <f>_xlfn.CONCAT(Blad2!B434," ",Blad2!C434)</f>
        <v>KWK-Anlage Krefeld DT Dampfturbine</v>
      </c>
      <c r="D434" t="str">
        <f>Blad2!J434</f>
        <v>DE</v>
      </c>
      <c r="E434">
        <f>2020-Blad2!Q434</f>
        <v>21</v>
      </c>
      <c r="F434" t="str">
        <f>Blad2!E434</f>
        <v>Cargill Deutschland GmbH</v>
      </c>
      <c r="G434">
        <f>Blad2!K434</f>
        <v>25.8</v>
      </c>
      <c r="H434">
        <f>Blad2!AC434</f>
        <v>0.38390000000000002</v>
      </c>
    </row>
    <row r="435" spans="1:8">
      <c r="A435" t="str">
        <f>_xlfn.CONCAT(Blad2!B435," ",Blad2!C435)</f>
        <v>KWK-Anlage Krefeld VM Gasmotor (Dieselgenerator)</v>
      </c>
      <c r="D435" t="str">
        <f>Blad2!J435</f>
        <v>DE</v>
      </c>
      <c r="E435">
        <f>2020-Blad2!Q435</f>
        <v>21</v>
      </c>
      <c r="F435" t="str">
        <f>Blad2!E435</f>
        <v>Cargill Deutschland GmbH</v>
      </c>
      <c r="G435">
        <f>Blad2!K435</f>
        <v>14</v>
      </c>
      <c r="H435">
        <f>Blad2!AC435</f>
        <v>0.44059999999999999</v>
      </c>
    </row>
    <row r="436" spans="1:8">
      <c r="A436" t="str">
        <f>_xlfn.CONCAT(Blad2!B436," ",Blad2!C436)</f>
        <v>Landesbergen Gas Gasturbine</v>
      </c>
      <c r="D436" t="str">
        <f>Blad2!J436</f>
        <v>DE</v>
      </c>
      <c r="E436">
        <f>2020-Blad2!Q436</f>
        <v>47</v>
      </c>
      <c r="F436" t="str">
        <f>Blad2!E436</f>
        <v>Statkraft Markets GmbH</v>
      </c>
      <c r="G436">
        <f>Blad2!K436</f>
        <v>56</v>
      </c>
      <c r="H436">
        <f>Blad2!AC436</f>
        <v>0.30980000000000002</v>
      </c>
    </row>
    <row r="437" spans="1:8">
      <c r="A437" t="str">
        <f>_xlfn.CONCAT(Blad2!B437," ",Blad2!C437)</f>
        <v>Landesbergen Gas Dampfturbine</v>
      </c>
      <c r="D437" t="str">
        <f>Blad2!J437</f>
        <v>DE</v>
      </c>
      <c r="E437">
        <f>2020-Blad2!Q437</f>
        <v>47</v>
      </c>
      <c r="F437" t="str">
        <f>Blad2!E437</f>
        <v>Statkraft Markets GmbH</v>
      </c>
      <c r="G437">
        <f>Blad2!K437</f>
        <v>431</v>
      </c>
      <c r="H437">
        <f>Blad2!AC437</f>
        <v>0.3553</v>
      </c>
    </row>
    <row r="438" spans="1:8">
      <c r="A438" t="str">
        <f>_xlfn.CONCAT(Blad2!B438," ",Blad2!C438)</f>
        <v xml:space="preserve">Heizkraftwerk Leipzig-Nord </v>
      </c>
      <c r="D438" t="str">
        <f>Blad2!J438</f>
        <v>DE</v>
      </c>
      <c r="E438">
        <f>2020-Blad2!Q438</f>
        <v>24</v>
      </c>
      <c r="F438" t="str">
        <f>Blad2!E438</f>
        <v>Stadtwerke Leipzig GmbH</v>
      </c>
      <c r="G438">
        <f>Blad2!K438</f>
        <v>167</v>
      </c>
      <c r="H438">
        <f>Blad2!AC438</f>
        <v>0.58499999999999996</v>
      </c>
    </row>
    <row r="439" spans="1:8">
      <c r="A439" t="str">
        <f>_xlfn.CONCAT(Blad2!B439," ",Blad2!C439)</f>
        <v xml:space="preserve">GuD Leuna </v>
      </c>
      <c r="D439" t="str">
        <f>Blad2!J439</f>
        <v>DE</v>
      </c>
      <c r="E439">
        <f>2020-Blad2!Q439</f>
        <v>22</v>
      </c>
      <c r="F439" t="str">
        <f>Blad2!E439</f>
        <v>InfraLeuna GmbH</v>
      </c>
      <c r="G439">
        <f>Blad2!K439</f>
        <v>39</v>
      </c>
      <c r="H439">
        <f>Blad2!AC439</f>
        <v>0.53100000000000003</v>
      </c>
    </row>
    <row r="440" spans="1:8">
      <c r="A440" t="str">
        <f>_xlfn.CONCAT(Blad2!B440," ",Blad2!C440)</f>
        <v>ILK-GuD GT1</v>
      </c>
      <c r="D440" t="str">
        <f>Blad2!J440</f>
        <v>DE</v>
      </c>
      <c r="E440">
        <f>2020-Blad2!Q440</f>
        <v>26</v>
      </c>
      <c r="F440" t="str">
        <f>Blad2!E440</f>
        <v>InfraLeuna GmbH</v>
      </c>
      <c r="G440">
        <f>Blad2!K440</f>
        <v>35</v>
      </c>
      <c r="H440">
        <f>Blad2!AC440</f>
        <v>0.51300000000000001</v>
      </c>
    </row>
    <row r="441" spans="1:8">
      <c r="A441" t="str">
        <f>_xlfn.CONCAT(Blad2!B441," ",Blad2!C441)</f>
        <v>ILK-GuD GT2</v>
      </c>
      <c r="D441" t="str">
        <f>Blad2!J441</f>
        <v>DE</v>
      </c>
      <c r="E441">
        <f>2020-Blad2!Q441</f>
        <v>26</v>
      </c>
      <c r="F441" t="str">
        <f>Blad2!E441</f>
        <v>TOTAL Raffinerie Mitteldeutschland GmbH</v>
      </c>
      <c r="G441">
        <f>Blad2!K441</f>
        <v>35</v>
      </c>
      <c r="H441">
        <f>Blad2!AC441</f>
        <v>0.51300000000000001</v>
      </c>
    </row>
    <row r="442" spans="1:8">
      <c r="A442" t="str">
        <f>_xlfn.CONCAT(Blad2!B442," ",Blad2!C442)</f>
        <v>ILK-GuD GT3</v>
      </c>
      <c r="D442" t="str">
        <f>Blad2!J442</f>
        <v>DE</v>
      </c>
      <c r="E442">
        <f>2020-Blad2!Q442</f>
        <v>26</v>
      </c>
      <c r="F442" t="str">
        <f>Blad2!E442</f>
        <v>InfraLeuna GmbH</v>
      </c>
      <c r="G442">
        <f>Blad2!K442</f>
        <v>37</v>
      </c>
      <c r="H442">
        <f>Blad2!AC442</f>
        <v>0.51300000000000001</v>
      </c>
    </row>
    <row r="443" spans="1:8">
      <c r="A443" t="str">
        <f>_xlfn.CONCAT(Blad2!B443," ",Blad2!C443)</f>
        <v xml:space="preserve">X-Kraftwerk </v>
      </c>
      <c r="D443" t="str">
        <f>Blad2!J443</f>
        <v>DE</v>
      </c>
      <c r="E443">
        <f>2020-Blad2!Q443</f>
        <v>39</v>
      </c>
      <c r="F443" t="str">
        <f>Blad2!E443</f>
        <v>Currenta GmbH &amp; Co. OHG</v>
      </c>
      <c r="G443">
        <f>Blad2!K443</f>
        <v>25</v>
      </c>
      <c r="H443">
        <f>Blad2!AC443</f>
        <v>0.36409999999999998</v>
      </c>
    </row>
    <row r="444" spans="1:8">
      <c r="A444" t="str">
        <f>_xlfn.CONCAT(Blad2!B444," ",Blad2!C444)</f>
        <v>Emsland C1</v>
      </c>
      <c r="D444" t="str">
        <f>Blad2!J444</f>
        <v>DE</v>
      </c>
      <c r="E444">
        <f>2020-Blad2!Q444</f>
        <v>46</v>
      </c>
      <c r="F444" t="str">
        <f>Blad2!E444</f>
        <v>RWE Generation SE</v>
      </c>
      <c r="G444">
        <f>Blad2!K444</f>
        <v>116</v>
      </c>
      <c r="H444">
        <f>Blad2!AC444</f>
        <v>0.42299999999999999</v>
      </c>
    </row>
    <row r="445" spans="1:8">
      <c r="A445" t="str">
        <f>_xlfn.CONCAT(Blad2!B445," ",Blad2!C445)</f>
        <v>Emsland B1</v>
      </c>
      <c r="D445" t="str">
        <f>Blad2!J445</f>
        <v>DE</v>
      </c>
      <c r="E445">
        <f>2020-Blad2!Q445</f>
        <v>47</v>
      </c>
      <c r="F445" t="str">
        <f>Blad2!E445</f>
        <v>RWE Generation SE</v>
      </c>
      <c r="G445">
        <f>Blad2!K445</f>
        <v>116</v>
      </c>
      <c r="H445">
        <f>Blad2!AC445</f>
        <v>0.41849999999999998</v>
      </c>
    </row>
    <row r="446" spans="1:8">
      <c r="A446" t="str">
        <f>_xlfn.CONCAT(Blad2!B446," ",Blad2!C446)</f>
        <v>Emsland B2</v>
      </c>
      <c r="D446" t="str">
        <f>Blad2!J446</f>
        <v>DE</v>
      </c>
      <c r="E446">
        <f>2020-Blad2!Q446</f>
        <v>47</v>
      </c>
      <c r="F446" t="str">
        <f>Blad2!E446</f>
        <v>RWE Generation SE</v>
      </c>
      <c r="G446">
        <f>Blad2!K446</f>
        <v>359</v>
      </c>
      <c r="H446">
        <f>Blad2!AC446</f>
        <v>0.41849999999999998</v>
      </c>
    </row>
    <row r="447" spans="1:8">
      <c r="A447" t="str">
        <f>_xlfn.CONCAT(Blad2!B447," ",Blad2!C447)</f>
        <v>Emsland C2</v>
      </c>
      <c r="D447" t="str">
        <f>Blad2!J447</f>
        <v>DE</v>
      </c>
      <c r="E447">
        <f>2020-Blad2!Q447</f>
        <v>46</v>
      </c>
      <c r="F447" t="str">
        <f>Blad2!E447</f>
        <v>RWE Generation SE</v>
      </c>
      <c r="G447">
        <f>Blad2!K447</f>
        <v>359</v>
      </c>
      <c r="H447">
        <f>Blad2!AC447</f>
        <v>0.42299999999999999</v>
      </c>
    </row>
    <row r="448" spans="1:8">
      <c r="A448" t="str">
        <f>_xlfn.CONCAT(Blad2!B448," ",Blad2!C448)</f>
        <v>Emsland D</v>
      </c>
      <c r="D448" t="str">
        <f>Blad2!J448</f>
        <v>DE</v>
      </c>
      <c r="E448">
        <f>2020-Blad2!Q448</f>
        <v>10</v>
      </c>
      <c r="F448" t="str">
        <f>Blad2!E448</f>
        <v>RWE Generation SE</v>
      </c>
      <c r="G448">
        <f>Blad2!K448</f>
        <v>887</v>
      </c>
      <c r="H448">
        <f>Blad2!AC448</f>
        <v>0.58499999999999996</v>
      </c>
    </row>
    <row r="449" spans="1:8">
      <c r="A449" t="str">
        <f>_xlfn.CONCAT(Blad2!B449," ",Blad2!C449)</f>
        <v>KW Mitte GT 1</v>
      </c>
      <c r="D449" t="str">
        <f>Blad2!J449</f>
        <v>DE</v>
      </c>
      <c r="E449">
        <f>2020-Blad2!Q449</f>
        <v>28</v>
      </c>
      <c r="F449" t="str">
        <f>Blad2!E449</f>
        <v>BASF SE</v>
      </c>
      <c r="G449">
        <f>Blad2!K449</f>
        <v>47</v>
      </c>
      <c r="H449">
        <f>Blad2!AC449</f>
        <v>0.35920000000000002</v>
      </c>
    </row>
    <row r="450" spans="1:8">
      <c r="A450" t="str">
        <f>_xlfn.CONCAT(Blad2!B450," ",Blad2!C450)</f>
        <v>Kraftwerk Mitte GUD A 800  GT 11, GT 12, DT 10</v>
      </c>
      <c r="D450" t="str">
        <f>Blad2!J450</f>
        <v>DE</v>
      </c>
      <c r="E450">
        <f>2020-Blad2!Q450</f>
        <v>15</v>
      </c>
      <c r="F450" t="str">
        <f>Blad2!E450</f>
        <v>BASF SE</v>
      </c>
      <c r="G450">
        <f>Blad2!K450</f>
        <v>497.5</v>
      </c>
      <c r="H450">
        <f>Blad2!AC450</f>
        <v>0.5625</v>
      </c>
    </row>
    <row r="451" spans="1:8">
      <c r="A451" t="str">
        <f>_xlfn.CONCAT(Blad2!B451," ",Blad2!C451)</f>
        <v>Kraftwerk Süd GUD C 200 GT 1, GT 2, DT 1</v>
      </c>
      <c r="D451" t="str">
        <f>Blad2!J451</f>
        <v>DE</v>
      </c>
      <c r="E451">
        <f>2020-Blad2!Q451</f>
        <v>23</v>
      </c>
      <c r="F451" t="str">
        <f>Blad2!E451</f>
        <v>BASF SE</v>
      </c>
      <c r="G451">
        <f>Blad2!K451</f>
        <v>410</v>
      </c>
      <c r="H451">
        <f>Blad2!AC451</f>
        <v>0.52649999999999997</v>
      </c>
    </row>
    <row r="452" spans="1:8">
      <c r="A452" t="str">
        <f>_xlfn.CONCAT(Blad2!B452," ",Blad2!C452)</f>
        <v>Kraftwerk Mainz KW3</v>
      </c>
      <c r="D452" t="str">
        <f>Blad2!J452</f>
        <v>DE</v>
      </c>
      <c r="E452">
        <f>2020-Blad2!Q452</f>
        <v>20</v>
      </c>
      <c r="F452" t="str">
        <f>Blad2!E452</f>
        <v>Kraftwerke Mainz-Wiesbaden AG</v>
      </c>
      <c r="G452">
        <f>Blad2!K452</f>
        <v>434.2</v>
      </c>
      <c r="H452">
        <f>Blad2!AC452</f>
        <v>0.54</v>
      </c>
    </row>
    <row r="453" spans="1:8">
      <c r="A453" t="str">
        <f>_xlfn.CONCAT(Blad2!B453," ",Blad2!C453)</f>
        <v>Kraftwerk Mainz KW2</v>
      </c>
      <c r="D453" t="str">
        <f>Blad2!J453</f>
        <v>DE</v>
      </c>
      <c r="E453">
        <f>2020-Blad2!Q453</f>
        <v>44</v>
      </c>
      <c r="F453" t="str">
        <f>Blad2!E453</f>
        <v>Kraftwerke Mainz-Wiesbaden AG</v>
      </c>
      <c r="G453">
        <f>Blad2!K453</f>
        <v>335</v>
      </c>
      <c r="H453">
        <f>Blad2!AC453</f>
        <v>0.432</v>
      </c>
    </row>
    <row r="454" spans="1:8">
      <c r="A454" t="str">
        <f>_xlfn.CONCAT(Blad2!B454," ",Blad2!C454)</f>
        <v>Kraftwerk III Block 311</v>
      </c>
      <c r="D454" t="str">
        <f>Blad2!J454</f>
        <v>DE</v>
      </c>
      <c r="E454">
        <f>2020-Blad2!Q454</f>
        <v>47</v>
      </c>
      <c r="F454" t="str">
        <f>Blad2!E454</f>
        <v>Evonik Degussa GmbH</v>
      </c>
      <c r="G454">
        <f>Blad2!K454</f>
        <v>61.13</v>
      </c>
      <c r="H454">
        <f>Blad2!AC454</f>
        <v>0.55349999999999999</v>
      </c>
    </row>
    <row r="455" spans="1:8">
      <c r="A455" t="str">
        <f>_xlfn.CONCAT(Blad2!B455," ",Blad2!C455)</f>
        <v>Kraftwerk III Block 312</v>
      </c>
      <c r="D455" t="str">
        <f>Blad2!J455</f>
        <v>DE</v>
      </c>
      <c r="E455">
        <f>2020-Blad2!Q455</f>
        <v>46</v>
      </c>
      <c r="F455" t="str">
        <f>Blad2!E455</f>
        <v>Evonik Degussa GmbH</v>
      </c>
      <c r="G455">
        <f>Blad2!K455</f>
        <v>77.569999999999993</v>
      </c>
      <c r="H455">
        <f>Blad2!AC455</f>
        <v>0.55349999999999999</v>
      </c>
    </row>
    <row r="456" spans="1:8">
      <c r="A456" t="str">
        <f>_xlfn.CONCAT(Blad2!B456," ",Blad2!C456)</f>
        <v>Süd DT1 1</v>
      </c>
      <c r="D456" t="str">
        <f>Blad2!J456</f>
        <v>DE</v>
      </c>
      <c r="E456">
        <f>2020-Blad2!Q456</f>
        <v>40</v>
      </c>
      <c r="F456" t="str">
        <f>Blad2!E456</f>
        <v>SWM Services GmbH</v>
      </c>
      <c r="G456">
        <f>Blad2!K456</f>
        <v>79.7</v>
      </c>
      <c r="H456">
        <f>Blad2!AC456</f>
        <v>0.45</v>
      </c>
    </row>
    <row r="457" spans="1:8">
      <c r="A457" t="str">
        <f>_xlfn.CONCAT(Blad2!B457," ",Blad2!C457)</f>
        <v>Süd GT3 1</v>
      </c>
      <c r="D457" t="str">
        <f>Blad2!J457</f>
        <v>DE</v>
      </c>
      <c r="E457">
        <f>2020-Blad2!Q457</f>
        <v>40</v>
      </c>
      <c r="F457" t="str">
        <f>Blad2!E457</f>
        <v>SWM Services GmbH</v>
      </c>
      <c r="G457">
        <f>Blad2!K457</f>
        <v>97.9</v>
      </c>
      <c r="H457">
        <f>Blad2!AC457</f>
        <v>0.45</v>
      </c>
    </row>
    <row r="458" spans="1:8">
      <c r="A458" t="str">
        <f>_xlfn.CONCAT(Blad2!B458," ",Blad2!C458)</f>
        <v>Süd GT2 1</v>
      </c>
      <c r="D458" t="str">
        <f>Blad2!J458</f>
        <v>DE</v>
      </c>
      <c r="E458">
        <f>2020-Blad2!Q458</f>
        <v>40</v>
      </c>
      <c r="F458" t="str">
        <f>Blad2!E458</f>
        <v>SWM Services GmbH</v>
      </c>
      <c r="G458">
        <f>Blad2!K458</f>
        <v>97.9</v>
      </c>
      <c r="H458">
        <f>Blad2!AC458</f>
        <v>0.45</v>
      </c>
    </row>
    <row r="459" spans="1:8">
      <c r="A459" t="str">
        <f>_xlfn.CONCAT(Blad2!B459," ",Blad2!C459)</f>
        <v>Süd GT 61 2</v>
      </c>
      <c r="D459" t="str">
        <f>Blad2!J459</f>
        <v>DE</v>
      </c>
      <c r="E459">
        <f>2020-Blad2!Q459</f>
        <v>16</v>
      </c>
      <c r="F459" t="str">
        <f>Blad2!E459</f>
        <v>SWM Services GmbH</v>
      </c>
      <c r="G459">
        <f>Blad2!K459</f>
        <v>124.9</v>
      </c>
      <c r="H459">
        <f>Blad2!AC459</f>
        <v>0.55800000000000005</v>
      </c>
    </row>
    <row r="460" spans="1:8">
      <c r="A460" t="str">
        <f>_xlfn.CONCAT(Blad2!B460," ",Blad2!C460)</f>
        <v>Süd GT 62 2</v>
      </c>
      <c r="D460" t="str">
        <f>Blad2!J460</f>
        <v>DE</v>
      </c>
      <c r="E460">
        <f>2020-Blad2!Q460</f>
        <v>16</v>
      </c>
      <c r="F460" t="str">
        <f>Blad2!E460</f>
        <v>SWM Services GmbH</v>
      </c>
      <c r="G460">
        <f>Blad2!K460</f>
        <v>123.9</v>
      </c>
      <c r="H460">
        <f>Blad2!AC460</f>
        <v>0.55800000000000005</v>
      </c>
    </row>
    <row r="461" spans="1:8">
      <c r="A461" t="str">
        <f>_xlfn.CONCAT(Blad2!B461," ",Blad2!C461)</f>
        <v>Süd DT60 2</v>
      </c>
      <c r="D461" t="str">
        <f>Blad2!J461</f>
        <v>DE</v>
      </c>
      <c r="E461">
        <f>2020-Blad2!Q461</f>
        <v>16</v>
      </c>
      <c r="F461" t="str">
        <f>Blad2!E461</f>
        <v>SWM Services GmbH</v>
      </c>
      <c r="G461">
        <f>Blad2!K461</f>
        <v>127.6</v>
      </c>
      <c r="H461">
        <f>Blad2!AC461</f>
        <v>0.55800000000000005</v>
      </c>
    </row>
    <row r="462" spans="1:8">
      <c r="A462" t="str">
        <f>_xlfn.CONCAT(Blad2!B462," ",Blad2!C462)</f>
        <v>Heizkraftwerk Hafen GuD</v>
      </c>
      <c r="D462" t="str">
        <f>Blad2!J462</f>
        <v>DE</v>
      </c>
      <c r="E462">
        <f>2020-Blad2!Q462</f>
        <v>15</v>
      </c>
      <c r="F462" t="str">
        <f>Blad2!E462</f>
        <v>Stadtwerke Münster GmbH</v>
      </c>
      <c r="G462">
        <f>Blad2!K462</f>
        <v>104.14</v>
      </c>
      <c r="H462">
        <f>Blad2!AC462</f>
        <v>0.5625</v>
      </c>
    </row>
    <row r="463" spans="1:8">
      <c r="A463" t="str">
        <f>_xlfn.CONCAT(Blad2!B463," ",Blad2!C463)</f>
        <v xml:space="preserve">GuD-HKW Neubrandenburg </v>
      </c>
      <c r="D463" t="str">
        <f>Blad2!J463</f>
        <v>DE</v>
      </c>
      <c r="E463">
        <f>2020-Blad2!Q463</f>
        <v>23</v>
      </c>
      <c r="F463" t="str">
        <f>Blad2!E463</f>
        <v>Neubrandenburger Stadtwerke GmbH</v>
      </c>
      <c r="G463">
        <f>Blad2!K463</f>
        <v>75</v>
      </c>
      <c r="H463">
        <f>Blad2!AC463</f>
        <v>0.52649999999999997</v>
      </c>
    </row>
    <row r="464" spans="1:8">
      <c r="A464" t="str">
        <f>_xlfn.CONCAT(Blad2!B464," ",Blad2!C464)</f>
        <v xml:space="preserve">Cogeneration </v>
      </c>
      <c r="D464" t="str">
        <f>Blad2!J464</f>
        <v>DE</v>
      </c>
      <c r="E464">
        <f>2020-Blad2!Q464</f>
        <v>24</v>
      </c>
      <c r="F464" t="str">
        <f>Blad2!E464</f>
        <v>Bayernoil Raffineriegesellschaft mbH</v>
      </c>
      <c r="G464">
        <f>Blad2!K464</f>
        <v>25.4</v>
      </c>
      <c r="H464">
        <f>Blad2!AC464</f>
        <v>0.38059999999999999</v>
      </c>
    </row>
    <row r="465" spans="1:8">
      <c r="A465" t="str">
        <f>_xlfn.CONCAT(Blad2!B465," ",Blad2!C465)</f>
        <v>Thyrow GT E</v>
      </c>
      <c r="D465" t="str">
        <f>Blad2!J465</f>
        <v>DE</v>
      </c>
      <c r="E465">
        <f>2020-Blad2!Q465</f>
        <v>31</v>
      </c>
      <c r="F465" t="str">
        <f>Blad2!E465</f>
        <v>Lausitz Energie Kraftwerke AG</v>
      </c>
      <c r="G465">
        <f>Blad2!K465</f>
        <v>37.5</v>
      </c>
      <c r="H465">
        <f>Blad2!AC465</f>
        <v>0.35139999999999999</v>
      </c>
    </row>
    <row r="466" spans="1:8">
      <c r="A466" t="str">
        <f>_xlfn.CONCAT(Blad2!B466," ",Blad2!C466)</f>
        <v>Thyrow GT A</v>
      </c>
      <c r="D466" t="str">
        <f>Blad2!J466</f>
        <v>DE</v>
      </c>
      <c r="E466">
        <f>2020-Blad2!Q466</f>
        <v>33</v>
      </c>
      <c r="F466" t="str">
        <f>Blad2!E466</f>
        <v>Lausitz Energie Kraftwerke AG</v>
      </c>
      <c r="G466">
        <f>Blad2!K466</f>
        <v>36.5</v>
      </c>
      <c r="H466">
        <f>Blad2!AC466</f>
        <v>0.34620000000000001</v>
      </c>
    </row>
    <row r="467" spans="1:8">
      <c r="A467" t="str">
        <f>_xlfn.CONCAT(Blad2!B467," ",Blad2!C467)</f>
        <v>Thyrow GT B</v>
      </c>
      <c r="D467" t="str">
        <f>Blad2!J467</f>
        <v>DE</v>
      </c>
      <c r="E467">
        <f>2020-Blad2!Q467</f>
        <v>33</v>
      </c>
      <c r="F467" t="str">
        <f>Blad2!E467</f>
        <v>Lausitz Energie Kraftwerke AG</v>
      </c>
      <c r="G467">
        <f>Blad2!K467</f>
        <v>36.5</v>
      </c>
      <c r="H467">
        <f>Blad2!AC467</f>
        <v>0.34620000000000001</v>
      </c>
    </row>
    <row r="468" spans="1:8">
      <c r="A468" t="str">
        <f>_xlfn.CONCAT(Blad2!B468," ",Blad2!C468)</f>
        <v>Thyrow GT C</v>
      </c>
      <c r="D468" t="str">
        <f>Blad2!J468</f>
        <v>DE</v>
      </c>
      <c r="E468">
        <f>2020-Blad2!Q468</f>
        <v>33</v>
      </c>
      <c r="F468" t="str">
        <f>Blad2!E468</f>
        <v>Lausitz Energie Kraftwerke AG</v>
      </c>
      <c r="G468">
        <f>Blad2!K468</f>
        <v>36.5</v>
      </c>
      <c r="H468">
        <f>Blad2!AC468</f>
        <v>0.34620000000000001</v>
      </c>
    </row>
    <row r="469" spans="1:8">
      <c r="A469" t="str">
        <f>_xlfn.CONCAT(Blad2!B469," ",Blad2!C469)</f>
        <v>Thyrow GT D</v>
      </c>
      <c r="D469" t="str">
        <f>Blad2!J469</f>
        <v>DE</v>
      </c>
      <c r="E469">
        <f>2020-Blad2!Q469</f>
        <v>33</v>
      </c>
      <c r="F469" t="str">
        <f>Blad2!E469</f>
        <v>Lausitz Energie Kraftwerke AG</v>
      </c>
      <c r="G469">
        <f>Blad2!K469</f>
        <v>36.5</v>
      </c>
      <c r="H469">
        <f>Blad2!AC469</f>
        <v>0.34620000000000001</v>
      </c>
    </row>
    <row r="470" spans="1:8">
      <c r="A470" t="str">
        <f>_xlfn.CONCAT(Blad2!B470," ",Blad2!C470)</f>
        <v>HKW Sandreuth GuD 1</v>
      </c>
      <c r="D470" t="str">
        <f>Blad2!J470</f>
        <v>DE</v>
      </c>
      <c r="E470">
        <f>2020-Blad2!Q470</f>
        <v>15</v>
      </c>
      <c r="F470" t="str">
        <f>Blad2!E470</f>
        <v>N-ERGIE AG</v>
      </c>
      <c r="G470">
        <f>Blad2!K470</f>
        <v>75</v>
      </c>
      <c r="H470">
        <f>Blad2!AC470</f>
        <v>0.5625</v>
      </c>
    </row>
    <row r="471" spans="1:8">
      <c r="A471" t="str">
        <f>_xlfn.CONCAT(Blad2!B471," ",Blad2!C471)</f>
        <v>HKW Sandreuth GuD 2</v>
      </c>
      <c r="D471" t="str">
        <f>Blad2!J471</f>
        <v>DE</v>
      </c>
      <c r="E471">
        <f>2020-Blad2!Q471</f>
        <v>15</v>
      </c>
      <c r="F471" t="str">
        <f>Blad2!E471</f>
        <v>N-ERGIE AG</v>
      </c>
      <c r="G471">
        <f>Blad2!K471</f>
        <v>75</v>
      </c>
      <c r="H471">
        <f>Blad2!AC471</f>
        <v>0.5625</v>
      </c>
    </row>
    <row r="472" spans="1:8">
      <c r="A472" t="str">
        <f>_xlfn.CONCAT(Blad2!B472," ",Blad2!C472)</f>
        <v>Franken 1 1</v>
      </c>
      <c r="D472" t="str">
        <f>Blad2!J472</f>
        <v>DE</v>
      </c>
      <c r="E472">
        <f>2020-Blad2!Q472</f>
        <v>47</v>
      </c>
      <c r="F472" t="str">
        <f>Blad2!E472</f>
        <v xml:space="preserve">Uniper Kraftwerke GmbH </v>
      </c>
      <c r="G472">
        <f>Blad2!K472</f>
        <v>383</v>
      </c>
      <c r="H472">
        <f>Blad2!AC472</f>
        <v>0.41849999999999998</v>
      </c>
    </row>
    <row r="473" spans="1:8">
      <c r="A473" t="str">
        <f>_xlfn.CONCAT(Blad2!B473," ",Blad2!C473)</f>
        <v>Franken 1 2</v>
      </c>
      <c r="D473" t="str">
        <f>Blad2!J473</f>
        <v>DE</v>
      </c>
      <c r="E473">
        <f>2020-Blad2!Q473</f>
        <v>44</v>
      </c>
      <c r="F473" t="str">
        <f>Blad2!E473</f>
        <v xml:space="preserve">Uniper Kraftwerke GmbH </v>
      </c>
      <c r="G473">
        <f>Blad2!K473</f>
        <v>440</v>
      </c>
      <c r="H473">
        <f>Blad2!AC473</f>
        <v>0.432</v>
      </c>
    </row>
    <row r="474" spans="1:8">
      <c r="A474" t="str">
        <f>_xlfn.CONCAT(Blad2!B474," ",Blad2!C474)</f>
        <v>HKW 1 HKW 1</v>
      </c>
      <c r="D474" t="str">
        <f>Blad2!J474</f>
        <v>DE</v>
      </c>
      <c r="E474">
        <f>2020-Blad2!Q474</f>
        <v>49</v>
      </c>
      <c r="F474" t="str">
        <f>Blad2!E474</f>
        <v>Energieversorgung Oberhausen AG</v>
      </c>
      <c r="G474">
        <f>Blad2!K474</f>
        <v>23.1</v>
      </c>
      <c r="H474">
        <f>Blad2!AC474</f>
        <v>0.35310000000000002</v>
      </c>
    </row>
    <row r="475" spans="1:8">
      <c r="A475" t="str">
        <f>_xlfn.CONCAT(Blad2!B475," ",Blad2!C475)</f>
        <v>Obernburg 2</v>
      </c>
      <c r="D475" t="str">
        <f>Blad2!J475</f>
        <v>DE</v>
      </c>
      <c r="E475">
        <f>2020-Blad2!Q475</f>
        <v>100</v>
      </c>
      <c r="F475" t="str">
        <f>Blad2!E475</f>
        <v>Kraftwerk Obernburg GmbH</v>
      </c>
      <c r="G475">
        <f>Blad2!K475</f>
        <v>40</v>
      </c>
      <c r="H475">
        <f>Blad2!AC475</f>
        <v>0.18</v>
      </c>
    </row>
    <row r="476" spans="1:8">
      <c r="A476" t="str">
        <f>_xlfn.CONCAT(Blad2!B476," ",Blad2!C476)</f>
        <v>Obernburg 1</v>
      </c>
      <c r="D476" t="str">
        <f>Blad2!J476</f>
        <v>DE</v>
      </c>
      <c r="E476">
        <f>2020-Blad2!Q476</f>
        <v>25</v>
      </c>
      <c r="F476" t="str">
        <f>Blad2!E476</f>
        <v>Kraftwerk Obernburg GmbH</v>
      </c>
      <c r="G476">
        <f>Blad2!K476</f>
        <v>60</v>
      </c>
      <c r="H476">
        <f>Blad2!AC476</f>
        <v>0.51749999999999996</v>
      </c>
    </row>
    <row r="477" spans="1:8">
      <c r="A477" t="str">
        <f>_xlfn.CONCAT(Blad2!B477," ",Blad2!C477)</f>
        <v>Heizkraftwerk Pforzheim GmbH Kombiblock/GuD</v>
      </c>
      <c r="D477" t="str">
        <f>Blad2!J477</f>
        <v>DE</v>
      </c>
      <c r="E477">
        <f>2020-Blad2!Q477</f>
        <v>40</v>
      </c>
      <c r="F477" t="str">
        <f>Blad2!E477</f>
        <v>Heizkraftwerk Pforzheim GmbH</v>
      </c>
      <c r="G477">
        <f>Blad2!K477</f>
        <v>41.2</v>
      </c>
      <c r="H477">
        <f>Blad2!AC477</f>
        <v>0.45</v>
      </c>
    </row>
    <row r="478" spans="1:8">
      <c r="A478" t="str">
        <f>_xlfn.CONCAT(Blad2!B478," ",Blad2!C478)</f>
        <v>Hattorf Hattorf</v>
      </c>
      <c r="D478" t="str">
        <f>Blad2!J478</f>
        <v>DE</v>
      </c>
      <c r="E478">
        <f>2020-Blad2!Q478</f>
        <v>7</v>
      </c>
      <c r="F478" t="str">
        <f>Blad2!E478</f>
        <v>K+S AG</v>
      </c>
      <c r="G478">
        <f>Blad2!K478</f>
        <v>52</v>
      </c>
      <c r="H478">
        <f>Blad2!AC478</f>
        <v>0.39929999999999999</v>
      </c>
    </row>
    <row r="479" spans="1:8">
      <c r="A479" t="str">
        <f>_xlfn.CONCAT(Blad2!B479," ",Blad2!C479)</f>
        <v xml:space="preserve">Kraftwerk Plattling </v>
      </c>
      <c r="D479" t="str">
        <f>Blad2!J479</f>
        <v>DE</v>
      </c>
      <c r="E479">
        <f>2020-Blad2!Q479</f>
        <v>10</v>
      </c>
      <c r="F479" t="str">
        <f>Blad2!E479</f>
        <v>Kraftwerk Platting GmbH</v>
      </c>
      <c r="G479">
        <f>Blad2!K479</f>
        <v>118.5</v>
      </c>
      <c r="H479">
        <f>Blad2!AC479</f>
        <v>0.58499999999999996</v>
      </c>
    </row>
    <row r="480" spans="1:8">
      <c r="A480" t="str">
        <f>_xlfn.CONCAT(Blad2!B480," ",Blad2!C480)</f>
        <v>HKW Potsdam-Süd Gesamtanlage</v>
      </c>
      <c r="D480" t="str">
        <f>Blad2!J480</f>
        <v>DE</v>
      </c>
      <c r="E480">
        <f>2020-Blad2!Q480</f>
        <v>24</v>
      </c>
      <c r="F480" t="str">
        <f>Blad2!E480</f>
        <v>Energie und Wasser Potsdam GmbH</v>
      </c>
      <c r="G480">
        <f>Blad2!K480</f>
        <v>81.8</v>
      </c>
      <c r="H480">
        <f>Blad2!AC480</f>
        <v>0.38059999999999999</v>
      </c>
    </row>
    <row r="481" spans="1:8">
      <c r="A481" t="str">
        <f>_xlfn.CONCAT(Blad2!B481," ",Blad2!C481)</f>
        <v>BHKW-Hauffstraße Motorenanlage</v>
      </c>
      <c r="D481" t="str">
        <f>Blad2!J481</f>
        <v>DE</v>
      </c>
      <c r="E481">
        <f>2020-Blad2!Q481</f>
        <v>9</v>
      </c>
      <c r="F481" t="str">
        <f>Blad2!E481</f>
        <v>FairEnergie GmbH</v>
      </c>
      <c r="G481">
        <f>Blad2!K481</f>
        <v>9.84</v>
      </c>
      <c r="H481">
        <f>Blad2!AC481</f>
        <v>0.45739999999999997</v>
      </c>
    </row>
    <row r="482" spans="1:8">
      <c r="A482" t="str">
        <f>_xlfn.CONCAT(Blad2!B482," ",Blad2!C482)</f>
        <v xml:space="preserve">Solvay Kraftwerk Rheinberg </v>
      </c>
      <c r="D482" t="str">
        <f>Blad2!J482</f>
        <v>DE</v>
      </c>
      <c r="E482">
        <f>2020-Blad2!Q482</f>
        <v>59</v>
      </c>
      <c r="F482" t="str">
        <f>Blad2!E482</f>
        <v>Solvay Chemicals GmbH</v>
      </c>
      <c r="G482">
        <f>Blad2!K482</f>
        <v>79</v>
      </c>
      <c r="H482">
        <f>Blad2!AC482</f>
        <v>0.34210000000000002</v>
      </c>
    </row>
    <row r="483" spans="1:8">
      <c r="A483" t="str">
        <f>_xlfn.CONCAT(Blad2!B483," ",Blad2!C483)</f>
        <v>Gasmotore Gasmotore 1-3</v>
      </c>
      <c r="D483" t="str">
        <f>Blad2!J483</f>
        <v>DE</v>
      </c>
      <c r="E483">
        <f>2020-Blad2!Q483</f>
        <v>9</v>
      </c>
      <c r="F483" t="str">
        <f>Blad2!E483</f>
        <v>Stadtwerke Rosenheim GmbH &amp; Co. KG</v>
      </c>
      <c r="G483">
        <f>Blad2!K483</f>
        <v>9.81</v>
      </c>
      <c r="H483">
        <f>Blad2!AC483</f>
        <v>0.45739999999999997</v>
      </c>
    </row>
    <row r="484" spans="1:8">
      <c r="A484" t="str">
        <f>_xlfn.CONCAT(Blad2!B484," ",Blad2!C484)</f>
        <v>Gasmotor 4 Gasmotor 4</v>
      </c>
      <c r="D484" t="str">
        <f>Blad2!J484</f>
        <v>DE</v>
      </c>
      <c r="E484">
        <f>2020-Blad2!Q484</f>
        <v>7</v>
      </c>
      <c r="F484" t="str">
        <f>Blad2!E484</f>
        <v>Stadtwerke Rosenheim GmbH &amp; Co. KG</v>
      </c>
      <c r="G484">
        <f>Blad2!K484</f>
        <v>9.1999999999999993</v>
      </c>
      <c r="H484">
        <f>Blad2!AC484</f>
        <v>0.4602</v>
      </c>
    </row>
    <row r="485" spans="1:8">
      <c r="A485" t="str">
        <f>_xlfn.CONCAT(Blad2!B485," ",Blad2!C485)</f>
        <v>Gasmotor 5 Gasmotor 5</v>
      </c>
      <c r="D485" t="str">
        <f>Blad2!J485</f>
        <v>DE</v>
      </c>
      <c r="E485">
        <f>2020-Blad2!Q485</f>
        <v>8</v>
      </c>
      <c r="F485" t="str">
        <f>Blad2!E485</f>
        <v>Stadtwerke Rosenheim GmbH &amp; Co. KG</v>
      </c>
      <c r="G485">
        <f>Blad2!K485</f>
        <v>4.3</v>
      </c>
      <c r="H485">
        <f>Blad2!AC485</f>
        <v>0.45879999999999999</v>
      </c>
    </row>
    <row r="486" spans="1:8">
      <c r="A486" t="str">
        <f>_xlfn.CONCAT(Blad2!B486," ",Blad2!C486)</f>
        <v xml:space="preserve">GuD Marienehe </v>
      </c>
      <c r="D486" t="str">
        <f>Blad2!J486</f>
        <v>DE</v>
      </c>
      <c r="E486">
        <f>2020-Blad2!Q486</f>
        <v>24</v>
      </c>
      <c r="F486" t="str">
        <f>Blad2!E486</f>
        <v>Stadtwerke Rostock AG</v>
      </c>
      <c r="G486">
        <f>Blad2!K486</f>
        <v>108</v>
      </c>
      <c r="H486">
        <f>Blad2!AC486</f>
        <v>0.52200000000000002</v>
      </c>
    </row>
    <row r="487" spans="1:8">
      <c r="A487" t="str">
        <f>_xlfn.CONCAT(Blad2!B487," ",Blad2!C487)</f>
        <v xml:space="preserve">HKW Schwarza </v>
      </c>
      <c r="D487" t="str">
        <f>Blad2!J487</f>
        <v>DE</v>
      </c>
      <c r="E487">
        <f>2020-Blad2!Q487</f>
        <v>84</v>
      </c>
      <c r="F487" t="str">
        <f>Blad2!E487</f>
        <v>TWS Thüringer Wärme Service GmbH</v>
      </c>
      <c r="G487">
        <f>Blad2!K487</f>
        <v>26.5</v>
      </c>
      <c r="H487">
        <f>Blad2!AC487</f>
        <v>0.31459999999999999</v>
      </c>
    </row>
    <row r="488" spans="1:8">
      <c r="A488" t="str">
        <f>_xlfn.CONCAT(Blad2!B488," ",Blad2!C488)</f>
        <v>GuD-Anlage Rüsselsheim M120</v>
      </c>
      <c r="D488" t="str">
        <f>Blad2!J488</f>
        <v>DE</v>
      </c>
      <c r="E488">
        <f>2020-Blad2!Q488</f>
        <v>21</v>
      </c>
      <c r="F488" t="str">
        <f>Blad2!E488</f>
        <v xml:space="preserve">Opel Automobile GmbH </v>
      </c>
      <c r="G488">
        <f>Blad2!K488</f>
        <v>112.1</v>
      </c>
      <c r="H488">
        <f>Blad2!AC488</f>
        <v>0.53549999999999998</v>
      </c>
    </row>
    <row r="489" spans="1:8">
      <c r="A489" t="str">
        <f>_xlfn.CONCAT(Blad2!B489," ",Blad2!C489)</f>
        <v>HKW Römerbrücke GuD-Anlage</v>
      </c>
      <c r="D489" t="str">
        <f>Blad2!J489</f>
        <v>DE</v>
      </c>
      <c r="E489">
        <f>2020-Blad2!Q489</f>
        <v>15</v>
      </c>
      <c r="F489" t="str">
        <f>Blad2!E489</f>
        <v>Energie SaarLorLux AG</v>
      </c>
      <c r="G489">
        <f>Blad2!K489</f>
        <v>75</v>
      </c>
      <c r="H489">
        <f>Blad2!AC489</f>
        <v>0.5625</v>
      </c>
    </row>
    <row r="490" spans="1:8">
      <c r="A490" t="str">
        <f>_xlfn.CONCAT(Blad2!B490," ",Blad2!C490)</f>
        <v xml:space="preserve">GuD Schwarzheide </v>
      </c>
      <c r="D490" t="str">
        <f>Blad2!J490</f>
        <v>DE</v>
      </c>
      <c r="E490">
        <f>2020-Blad2!Q490</f>
        <v>26</v>
      </c>
      <c r="F490" t="str">
        <f>Blad2!E490</f>
        <v>BASF Schwarzheide GmbH</v>
      </c>
      <c r="G490">
        <f>Blad2!K490</f>
        <v>122</v>
      </c>
      <c r="H490">
        <f>Blad2!AC490</f>
        <v>0.51300000000000001</v>
      </c>
    </row>
    <row r="491" spans="1:8">
      <c r="A491" t="str">
        <f>_xlfn.CONCAT(Blad2!B491," ",Blad2!C491)</f>
        <v xml:space="preserve">HKW Schwerin Süd </v>
      </c>
      <c r="D491" t="str">
        <f>Blad2!J491</f>
        <v>DE</v>
      </c>
      <c r="E491">
        <f>2020-Blad2!Q491</f>
        <v>26</v>
      </c>
      <c r="F491" t="str">
        <f>Blad2!E491</f>
        <v>Energieversorgung Schwerin GmbH &amp; Co. Erzeugung KG</v>
      </c>
      <c r="G491">
        <f>Blad2!K491</f>
        <v>44.9</v>
      </c>
      <c r="H491">
        <f>Blad2!AC491</f>
        <v>0.37840000000000001</v>
      </c>
    </row>
    <row r="492" spans="1:8">
      <c r="A492" t="str">
        <f>_xlfn.CONCAT(Blad2!B492," ",Blad2!C492)</f>
        <v xml:space="preserve">HKW Schwerin Lankow </v>
      </c>
      <c r="D492" t="str">
        <f>Blad2!J492</f>
        <v>DE</v>
      </c>
      <c r="E492">
        <f>2020-Blad2!Q492</f>
        <v>26</v>
      </c>
      <c r="F492" t="str">
        <f>Blad2!E492</f>
        <v>Energieversorgung Schwerin GmbH &amp; Co. Erzeugung KG</v>
      </c>
      <c r="G492">
        <f>Blad2!K492</f>
        <v>23</v>
      </c>
      <c r="H492">
        <f>Blad2!AC492</f>
        <v>0.37840000000000001</v>
      </c>
    </row>
    <row r="493" spans="1:8">
      <c r="A493" t="str">
        <f>_xlfn.CONCAT(Blad2!B493," ",Blad2!C493)</f>
        <v>Dow Stade Cogen Dow Stade</v>
      </c>
      <c r="D493" t="str">
        <f>Blad2!J493</f>
        <v>DE</v>
      </c>
      <c r="E493">
        <f>2020-Blad2!Q493</f>
        <v>5</v>
      </c>
      <c r="F493" t="str">
        <f>Blad2!E493</f>
        <v>Dow Deutschland Anlagengesellschaft mbH</v>
      </c>
      <c r="G493">
        <f>Blad2!K493</f>
        <v>157</v>
      </c>
      <c r="H493">
        <f>Blad2!AC493</f>
        <v>0.60750000000000004</v>
      </c>
    </row>
    <row r="494" spans="1:8">
      <c r="A494" t="str">
        <f>_xlfn.CONCAT(Blad2!B494," ",Blad2!C494)</f>
        <v xml:space="preserve">GuD-Ikw Staßfurt </v>
      </c>
      <c r="D494" t="str">
        <f>Blad2!J494</f>
        <v>DE</v>
      </c>
      <c r="E494">
        <f>2020-Blad2!Q494</f>
        <v>5</v>
      </c>
      <c r="F494" t="str">
        <f>Blad2!E494</f>
        <v>CIECH Energy Deutschland GmbH</v>
      </c>
      <c r="G494">
        <f>Blad2!K494</f>
        <v>100</v>
      </c>
      <c r="H494">
        <f>Blad2!AC494</f>
        <v>0.60750000000000004</v>
      </c>
    </row>
    <row r="495" spans="1:8">
      <c r="A495" t="str">
        <f>_xlfn.CONCAT(Blad2!B495," ",Blad2!C495)</f>
        <v>BHKW Obere Viehweide  -</v>
      </c>
      <c r="D495" t="str">
        <f>Blad2!J495</f>
        <v>DE</v>
      </c>
      <c r="E495">
        <f>2020-Blad2!Q495</f>
        <v>20</v>
      </c>
      <c r="F495" t="str">
        <f>Blad2!E495</f>
        <v>Stadtwerke Tübingen GmbH</v>
      </c>
      <c r="G495">
        <f>Blad2!K495</f>
        <v>13.4</v>
      </c>
      <c r="H495">
        <f>Blad2!AC495</f>
        <v>0.38500000000000001</v>
      </c>
    </row>
    <row r="496" spans="1:8">
      <c r="A496" t="str">
        <f>_xlfn.CONCAT(Blad2!B496," ",Blad2!C496)</f>
        <v>Gemeinschaftskraftwerk Irsching  5</v>
      </c>
      <c r="D496" t="str">
        <f>Blad2!J496</f>
        <v>DE</v>
      </c>
      <c r="E496">
        <f>2020-Blad2!Q496</f>
        <v>10</v>
      </c>
      <c r="F496" t="str">
        <f>Blad2!E496</f>
        <v>Gemeinschaftskraftwerk Irsching GmbH</v>
      </c>
      <c r="G496">
        <f>Blad2!K496</f>
        <v>846</v>
      </c>
      <c r="H496">
        <f>Blad2!AC496</f>
        <v>0.58499999999999996</v>
      </c>
    </row>
    <row r="497" spans="1:8">
      <c r="A497" t="str">
        <f>_xlfn.CONCAT(Blad2!B497," ",Blad2!C497)</f>
        <v>Ulrich Hartmann (Irsching) 4</v>
      </c>
      <c r="D497" t="str">
        <f>Blad2!J497</f>
        <v>DE</v>
      </c>
      <c r="E497">
        <f>2020-Blad2!Q497</f>
        <v>9</v>
      </c>
      <c r="F497" t="str">
        <f>Blad2!E497</f>
        <v xml:space="preserve">Uniper Kraftwerke GmbH </v>
      </c>
      <c r="G497">
        <f>Blad2!K497</f>
        <v>561</v>
      </c>
      <c r="H497">
        <f>Blad2!AC497</f>
        <v>0.58950000000000002</v>
      </c>
    </row>
    <row r="498" spans="1:8">
      <c r="A498" t="str">
        <f>_xlfn.CONCAT(Blad2!B498," ",Blad2!C498)</f>
        <v>Weisweiler G_VGT</v>
      </c>
      <c r="D498" t="str">
        <f>Blad2!J498</f>
        <v>DE</v>
      </c>
      <c r="E498">
        <f>2020-Blad2!Q498</f>
        <v>14</v>
      </c>
      <c r="F498" t="str">
        <f>Blad2!E498</f>
        <v>RWE Power AG</v>
      </c>
      <c r="G498">
        <f>Blad2!K498</f>
        <v>200</v>
      </c>
      <c r="H498">
        <f>Blad2!AC498</f>
        <v>0.39560000000000001</v>
      </c>
    </row>
    <row r="499" spans="1:8">
      <c r="A499" t="str">
        <f>_xlfn.CONCAT(Blad2!B499," ",Blad2!C499)</f>
        <v>Weisweiler H_VGT</v>
      </c>
      <c r="D499" t="str">
        <f>Blad2!J499</f>
        <v>DE</v>
      </c>
      <c r="E499">
        <f>2020-Blad2!Q499</f>
        <v>14</v>
      </c>
      <c r="F499" t="str">
        <f>Blad2!E499</f>
        <v>RWE Power AG</v>
      </c>
      <c r="G499">
        <f>Blad2!K499</f>
        <v>200</v>
      </c>
      <c r="H499">
        <f>Blad2!AC499</f>
        <v>0.39560000000000001</v>
      </c>
    </row>
    <row r="500" spans="1:8">
      <c r="A500" t="str">
        <f>_xlfn.CONCAT(Blad2!B500," ",Blad2!C500)</f>
        <v>Gersteinwerk F1</v>
      </c>
      <c r="D500" t="str">
        <f>Blad2!J500</f>
        <v>DE</v>
      </c>
      <c r="E500">
        <f>2020-Blad2!Q500</f>
        <v>47</v>
      </c>
      <c r="F500" t="str">
        <f>Blad2!E500</f>
        <v>RWE Generation SE</v>
      </c>
      <c r="G500">
        <f>Blad2!K500</f>
        <v>55</v>
      </c>
      <c r="H500">
        <f>Blad2!AC500</f>
        <v>0.41849999999999998</v>
      </c>
    </row>
    <row r="501" spans="1:8">
      <c r="A501" t="str">
        <f>_xlfn.CONCAT(Blad2!B501," ",Blad2!C501)</f>
        <v>Gersteinwerk G1</v>
      </c>
      <c r="D501" t="str">
        <f>Blad2!J501</f>
        <v>DE</v>
      </c>
      <c r="E501">
        <f>2020-Blad2!Q501</f>
        <v>47</v>
      </c>
      <c r="F501" t="str">
        <f>Blad2!E501</f>
        <v>RWE Generation SE</v>
      </c>
      <c r="G501">
        <f>Blad2!K501</f>
        <v>55</v>
      </c>
      <c r="H501">
        <f>Blad2!AC501</f>
        <v>0.41849999999999998</v>
      </c>
    </row>
    <row r="502" spans="1:8">
      <c r="A502" t="str">
        <f>_xlfn.CONCAT(Blad2!B502," ",Blad2!C502)</f>
        <v>Gersteinwerk I1</v>
      </c>
      <c r="D502" t="str">
        <f>Blad2!J502</f>
        <v>DE</v>
      </c>
      <c r="E502">
        <f>2020-Blad2!Q502</f>
        <v>47</v>
      </c>
      <c r="F502" t="str">
        <f>Blad2!E502</f>
        <v>RWE Generation SE</v>
      </c>
      <c r="G502">
        <f>Blad2!K502</f>
        <v>55</v>
      </c>
      <c r="H502">
        <f>Blad2!AC502</f>
        <v>0.3553</v>
      </c>
    </row>
    <row r="503" spans="1:8">
      <c r="A503" t="str">
        <f>_xlfn.CONCAT(Blad2!B503," ",Blad2!C503)</f>
        <v>Gersteinwerk I2</v>
      </c>
      <c r="D503" t="str">
        <f>Blad2!J503</f>
        <v>DE</v>
      </c>
      <c r="E503">
        <f>2020-Blad2!Q503</f>
        <v>47</v>
      </c>
      <c r="F503" t="str">
        <f>Blad2!E503</f>
        <v>RWE Generation SE</v>
      </c>
      <c r="G503">
        <f>Blad2!K503</f>
        <v>355</v>
      </c>
      <c r="H503">
        <f>Blad2!AC503</f>
        <v>0.3553</v>
      </c>
    </row>
    <row r="504" spans="1:8">
      <c r="A504" t="str">
        <f>_xlfn.CONCAT(Blad2!B504," ",Blad2!C504)</f>
        <v>Gersteinwerk F2</v>
      </c>
      <c r="D504" t="str">
        <f>Blad2!J504</f>
        <v>DE</v>
      </c>
      <c r="E504">
        <f>2020-Blad2!Q504</f>
        <v>47</v>
      </c>
      <c r="F504" t="str">
        <f>Blad2!E504</f>
        <v>RWE Generation SE</v>
      </c>
      <c r="G504">
        <f>Blad2!K504</f>
        <v>355</v>
      </c>
      <c r="H504">
        <f>Blad2!AC504</f>
        <v>0.41849999999999998</v>
      </c>
    </row>
    <row r="505" spans="1:8">
      <c r="A505" t="str">
        <f>_xlfn.CONCAT(Blad2!B505," ",Blad2!C505)</f>
        <v>Gersteinwerk G2</v>
      </c>
      <c r="D505" t="str">
        <f>Blad2!J505</f>
        <v>DE</v>
      </c>
      <c r="E505">
        <f>2020-Blad2!Q505</f>
        <v>47</v>
      </c>
      <c r="F505" t="str">
        <f>Blad2!E505</f>
        <v>RWE Generation SE</v>
      </c>
      <c r="G505">
        <f>Blad2!K505</f>
        <v>355</v>
      </c>
      <c r="H505">
        <f>Blad2!AC505</f>
        <v>0.41849999999999998</v>
      </c>
    </row>
    <row r="506" spans="1:8">
      <c r="A506" t="str">
        <f>_xlfn.CONCAT(Blad2!B506," ",Blad2!C506)</f>
        <v xml:space="preserve">Gersteinwerk K1 </v>
      </c>
      <c r="D506" t="str">
        <f>Blad2!J506</f>
        <v>DE</v>
      </c>
      <c r="E506">
        <f>2020-Blad2!Q506</f>
        <v>36</v>
      </c>
      <c r="F506" t="str">
        <f>Blad2!E506</f>
        <v>RWE Generation SE</v>
      </c>
      <c r="G506">
        <f>Blad2!K506</f>
        <v>112</v>
      </c>
      <c r="H506">
        <f>Blad2!AC506</f>
        <v>0.33839999999999998</v>
      </c>
    </row>
    <row r="507" spans="1:8">
      <c r="A507" t="str">
        <f>_xlfn.CONCAT(Blad2!B507," ",Blad2!C507)</f>
        <v>Wi-Biebrich Block 1</v>
      </c>
      <c r="D507" t="str">
        <f>Blad2!J507</f>
        <v>DE</v>
      </c>
      <c r="E507">
        <f>2020-Blad2!Q507</f>
        <v>14</v>
      </c>
      <c r="F507" t="str">
        <f>Blad2!E507</f>
        <v>InfraServ GmbH &amp; Co. Wiesbaden KG</v>
      </c>
      <c r="G507">
        <f>Blad2!K507</f>
        <v>25.015000000000001</v>
      </c>
      <c r="H507">
        <f>Blad2!AC507</f>
        <v>0.3916</v>
      </c>
    </row>
    <row r="508" spans="1:8">
      <c r="A508" t="str">
        <f>_xlfn.CONCAT(Blad2!B508," ",Blad2!C508)</f>
        <v xml:space="preserve">Spitzenlastkraftwerk Wolfen </v>
      </c>
      <c r="D508" t="str">
        <f>Blad2!J508</f>
        <v>DE</v>
      </c>
      <c r="E508">
        <f>2020-Blad2!Q508</f>
        <v>23</v>
      </c>
      <c r="F508" t="str">
        <f>Blad2!E508</f>
        <v>envia THERM GmbH</v>
      </c>
      <c r="G508">
        <f>Blad2!K508</f>
        <v>40</v>
      </c>
      <c r="H508">
        <f>Blad2!AC508</f>
        <v>0.38169999999999998</v>
      </c>
    </row>
    <row r="509" spans="1:8">
      <c r="A509" t="str">
        <f>_xlfn.CONCAT(Blad2!B509," ",Blad2!C509)</f>
        <v xml:space="preserve">HKW Wörth </v>
      </c>
      <c r="D509" t="str">
        <f>Blad2!J509</f>
        <v>DE</v>
      </c>
      <c r="E509">
        <f>2020-Blad2!Q509</f>
        <v>13</v>
      </c>
      <c r="F509" t="str">
        <f>Blad2!E509</f>
        <v>Palm Power GmbH &amp; Co. KG</v>
      </c>
      <c r="G509">
        <f>Blad2!K509</f>
        <v>59</v>
      </c>
      <c r="H509">
        <f>Blad2!AC509</f>
        <v>0.39269999999999999</v>
      </c>
    </row>
    <row r="510" spans="1:8">
      <c r="A510" t="str">
        <f>_xlfn.CONCAT(Blad2!B510," ",Blad2!C510)</f>
        <v>HKW Barmen Block 1</v>
      </c>
      <c r="D510" t="str">
        <f>Blad2!J510</f>
        <v>DE</v>
      </c>
      <c r="E510">
        <f>2020-Blad2!Q510</f>
        <v>15</v>
      </c>
      <c r="F510" t="str">
        <f>Blad2!E510</f>
        <v>WSW Energie &amp; Wasser AG</v>
      </c>
      <c r="G510">
        <f>Blad2!K510</f>
        <v>88.019000000000005</v>
      </c>
      <c r="H510">
        <f>Blad2!AC510</f>
        <v>0.5625</v>
      </c>
    </row>
    <row r="511" spans="1:8">
      <c r="A511" t="str">
        <f>_xlfn.CONCAT(Blad2!B511," ",Blad2!C511)</f>
        <v>Heizkraftwerke an der Friedensbrücke TSIII</v>
      </c>
      <c r="D511" t="str">
        <f>Blad2!J511</f>
        <v>DE</v>
      </c>
      <c r="E511">
        <f>2020-Blad2!Q511</f>
        <v>49</v>
      </c>
      <c r="F511" t="str">
        <f>Blad2!E511</f>
        <v>Heizkraftwerk Würzburg GmbH</v>
      </c>
      <c r="G511">
        <f>Blad2!K511</f>
        <v>23</v>
      </c>
      <c r="H511">
        <f>Blad2!AC511</f>
        <v>0.35310000000000002</v>
      </c>
    </row>
    <row r="512" spans="1:8">
      <c r="A512" t="str">
        <f>_xlfn.CONCAT(Blad2!B512," ",Blad2!C512)</f>
        <v>Heizkraftwerke an der Friedensbrücke TSII</v>
      </c>
      <c r="D512" t="str">
        <f>Blad2!J512</f>
        <v>DE</v>
      </c>
      <c r="E512">
        <f>2020-Blad2!Q512</f>
        <v>27</v>
      </c>
      <c r="F512" t="str">
        <f>Blad2!E512</f>
        <v>Heizkraftwerk Würzburg GmbH</v>
      </c>
      <c r="G512">
        <f>Blad2!K512</f>
        <v>25</v>
      </c>
      <c r="H512">
        <f>Blad2!AC512</f>
        <v>0.37730000000000002</v>
      </c>
    </row>
    <row r="513" spans="1:8">
      <c r="A513" t="str">
        <f>_xlfn.CONCAT(Blad2!B513," ",Blad2!C513)</f>
        <v>Heizkraftwerke an der Friedensbrücke GTII</v>
      </c>
      <c r="D513" t="str">
        <f>Blad2!J513</f>
        <v>DE</v>
      </c>
      <c r="E513">
        <f>2020-Blad2!Q513</f>
        <v>11</v>
      </c>
      <c r="F513" t="str">
        <f>Blad2!E513</f>
        <v>Heizkraftwerk Würzburg GmbH</v>
      </c>
      <c r="G513">
        <f>Blad2!K513</f>
        <v>29.5</v>
      </c>
      <c r="H513">
        <f>Blad2!AC513</f>
        <v>0.40339999999999998</v>
      </c>
    </row>
    <row r="514" spans="1:8">
      <c r="A514" t="str">
        <f>_xlfn.CONCAT(Blad2!B514," ",Blad2!C514)</f>
        <v>Heizkraftwerke an der Friedensbrücke GTI</v>
      </c>
      <c r="D514" t="str">
        <f>Blad2!J514</f>
        <v>DE</v>
      </c>
      <c r="E514">
        <f>2020-Blad2!Q514</f>
        <v>15</v>
      </c>
      <c r="F514" t="str">
        <f>Blad2!E514</f>
        <v>Heizkraftwerk Würzburg GmbH</v>
      </c>
      <c r="G514">
        <f>Blad2!K514</f>
        <v>44.5</v>
      </c>
      <c r="H514">
        <f>Blad2!AC514</f>
        <v>0.39300000000000002</v>
      </c>
    </row>
    <row r="515" spans="1:8">
      <c r="A515" t="str">
        <f>_xlfn.CONCAT(Blad2!B515," ",Blad2!C515)</f>
        <v>Zielitz Zielitz</v>
      </c>
      <c r="D515" t="str">
        <f>Blad2!J515</f>
        <v>DE</v>
      </c>
      <c r="E515">
        <f>2020-Blad2!Q515</f>
        <v>24</v>
      </c>
      <c r="F515" t="str">
        <f>Blad2!E515</f>
        <v>K+S AG</v>
      </c>
      <c r="G515">
        <f>Blad2!K515</f>
        <v>27</v>
      </c>
      <c r="H515">
        <f>Blad2!AC515</f>
        <v>0.38059999999999999</v>
      </c>
    </row>
    <row r="516" spans="1:8">
      <c r="A516" t="str">
        <f>_xlfn.CONCAT(Blad2!B516," ",Blad2!C516)</f>
        <v>Gaskraftwerk GKW</v>
      </c>
      <c r="D516" t="str">
        <f>Blad2!J516</f>
        <v>DE</v>
      </c>
      <c r="E516">
        <f>2020-Blad2!Q516</f>
        <v>24</v>
      </c>
      <c r="F516" t="str">
        <f>Blad2!E516</f>
        <v>Smurfit Kappa Zülpich Papier GmbH</v>
      </c>
      <c r="G516">
        <f>Blad2!K516</f>
        <v>15.1</v>
      </c>
      <c r="H516">
        <f>Blad2!AC516</f>
        <v>0.38059999999999999</v>
      </c>
    </row>
    <row r="517" spans="1:8">
      <c r="A517" t="str">
        <f>_xlfn.CONCAT(Blad2!B517," ",Blad2!C517)</f>
        <v>UPM Augsburg Dampfturbine 3</v>
      </c>
      <c r="D517" t="str">
        <f>Blad2!J517</f>
        <v>DE</v>
      </c>
      <c r="E517">
        <f>2020-Blad2!Q517</f>
        <v>53</v>
      </c>
      <c r="F517" t="str">
        <f>Blad2!E517</f>
        <v>UPM GmbH Werk Augsburg</v>
      </c>
      <c r="G517">
        <f>Blad2!K517</f>
        <v>29</v>
      </c>
      <c r="H517">
        <f>Blad2!AC517</f>
        <v>0.34870000000000001</v>
      </c>
    </row>
    <row r="518" spans="1:8">
      <c r="A518" t="str">
        <f>_xlfn.CONCAT(Blad2!B518," ",Blad2!C518)</f>
        <v>Heizkraftwerk T2</v>
      </c>
      <c r="D518" t="str">
        <f>Blad2!J518</f>
        <v>DE</v>
      </c>
      <c r="E518">
        <f>2020-Blad2!Q518</f>
        <v>44</v>
      </c>
      <c r="F518" t="str">
        <f>Blad2!E518</f>
        <v>Stadtwerke Augsburg Energie GmbH</v>
      </c>
      <c r="G518">
        <f>Blad2!K518</f>
        <v>20.399999999999999</v>
      </c>
      <c r="H518">
        <f>Blad2!AC518</f>
        <v>0.35859999999999997</v>
      </c>
    </row>
    <row r="519" spans="1:8">
      <c r="A519" t="str">
        <f>_xlfn.CONCAT(Blad2!B519," ",Blad2!C519)</f>
        <v>HKW Bad Salzungen HKW Bad Salzungen</v>
      </c>
      <c r="D519" t="str">
        <f>Blad2!J519</f>
        <v>DE</v>
      </c>
      <c r="E519">
        <f>2020-Blad2!Q519</f>
        <v>26</v>
      </c>
      <c r="F519" t="str">
        <f>Blad2!E519</f>
        <v>TEAG Thüringer Energie AG</v>
      </c>
      <c r="G519">
        <f>Blad2!K519</f>
        <v>9.6999999999999993</v>
      </c>
      <c r="H519">
        <f>Blad2!AC519</f>
        <v>0.37840000000000001</v>
      </c>
    </row>
    <row r="520" spans="1:8">
      <c r="A520" t="str">
        <f>_xlfn.CONCAT(Blad2!B520," ",Blad2!C520)</f>
        <v xml:space="preserve">Industriekraftwerk Breuberg </v>
      </c>
      <c r="D520" t="str">
        <f>Blad2!J520</f>
        <v>DE</v>
      </c>
      <c r="E520">
        <f>2020-Blad2!Q520</f>
        <v>21</v>
      </c>
      <c r="F520" t="str">
        <f>Blad2!E520</f>
        <v>Pirelli Deutschland GmbH</v>
      </c>
      <c r="G520">
        <f>Blad2!K520</f>
        <v>11.4</v>
      </c>
      <c r="H520">
        <f>Blad2!AC520</f>
        <v>0.38390000000000002</v>
      </c>
    </row>
    <row r="521" spans="1:8">
      <c r="A521" t="str">
        <f>_xlfn.CONCAT(Blad2!B521," ",Blad2!C521)</f>
        <v>Energiezentrale Gasturbine</v>
      </c>
      <c r="D521" t="str">
        <f>Blad2!J521</f>
        <v>DE</v>
      </c>
      <c r="E521">
        <f>2020-Blad2!Q521</f>
        <v>29</v>
      </c>
      <c r="F521" t="str">
        <f>Blad2!E521</f>
        <v>RÜTGERS Germany GmbH</v>
      </c>
      <c r="G521">
        <f>Blad2!K521</f>
        <v>10.199999999999999</v>
      </c>
      <c r="H521">
        <f>Blad2!AC521</f>
        <v>0.35659999999999997</v>
      </c>
    </row>
    <row r="522" spans="1:8">
      <c r="A522" t="str">
        <f>_xlfn.CONCAT(Blad2!B522," ",Blad2!C522)</f>
        <v>Energiezentrale Energiecenter</v>
      </c>
      <c r="D522" t="str">
        <f>Blad2!J522</f>
        <v>DE</v>
      </c>
      <c r="E522">
        <f>2020-Blad2!Q522</f>
        <v>15</v>
      </c>
      <c r="F522" t="str">
        <f>Blad2!E522</f>
        <v>RÜTGERS Germany GmbH</v>
      </c>
      <c r="G522">
        <f>Blad2!K522</f>
        <v>0.9</v>
      </c>
      <c r="H522">
        <f>Blad2!AC522</f>
        <v>0.39050000000000001</v>
      </c>
    </row>
    <row r="523" spans="1:8">
      <c r="A523" t="str">
        <f>_xlfn.CONCAT(Blad2!B523," ",Blad2!C523)</f>
        <v>Heizkraftwerk GT</v>
      </c>
      <c r="D523" t="str">
        <f>Blad2!J523</f>
        <v>DE</v>
      </c>
      <c r="E523">
        <f>2020-Blad2!Q523</f>
        <v>21</v>
      </c>
      <c r="F523" t="str">
        <f>Blad2!E523</f>
        <v>Merck KGaA</v>
      </c>
      <c r="G523">
        <f>Blad2!K523</f>
        <v>10</v>
      </c>
      <c r="H523">
        <f>Blad2!AC523</f>
        <v>0.37740000000000001</v>
      </c>
    </row>
    <row r="524" spans="1:8">
      <c r="A524" t="str">
        <f>_xlfn.CONCAT(Blad2!B524," ",Blad2!C524)</f>
        <v xml:space="preserve">MT, Düren </v>
      </c>
      <c r="D524" t="str">
        <f>Blad2!J524</f>
        <v>DE</v>
      </c>
      <c r="E524">
        <f>2020-Blad2!Q524</f>
        <v>80</v>
      </c>
      <c r="F524" t="str">
        <f>Blad2!E524</f>
        <v>Metsä Tissue GmbH (Werk Düren)</v>
      </c>
      <c r="G524">
        <f>Blad2!K524</f>
        <v>14</v>
      </c>
      <c r="H524">
        <f>Blad2!AC524</f>
        <v>0.31900000000000001</v>
      </c>
    </row>
    <row r="525" spans="1:8">
      <c r="A525" t="str">
        <f>_xlfn.CONCAT(Blad2!B525," ",Blad2!C525)</f>
        <v>BHKW an Klinkerweg Module 1, 2 und 3</v>
      </c>
      <c r="D525" t="str">
        <f>Blad2!J525</f>
        <v>DE</v>
      </c>
      <c r="E525">
        <f>2020-Blad2!Q525</f>
        <v>20</v>
      </c>
      <c r="F525" t="str">
        <f>Blad2!E525</f>
        <v>Stadtwerke Erkrath GmbH</v>
      </c>
      <c r="G525">
        <f>Blad2!K525</f>
        <v>10.199999999999999</v>
      </c>
      <c r="H525">
        <f>Blad2!AC525</f>
        <v>0.38500000000000001</v>
      </c>
    </row>
    <row r="526" spans="1:8">
      <c r="A526" t="str">
        <f>_xlfn.CONCAT(Blad2!B526," ",Blad2!C526)</f>
        <v xml:space="preserve">KWKK Heidelberg </v>
      </c>
      <c r="D526" t="str">
        <f>Blad2!J526</f>
        <v>DE</v>
      </c>
      <c r="E526">
        <f>2020-Blad2!Q526</f>
        <v>19</v>
      </c>
      <c r="F526" t="str">
        <f>Blad2!E526</f>
        <v>innogy SE</v>
      </c>
      <c r="G526">
        <f>Blad2!K526</f>
        <v>13.5</v>
      </c>
      <c r="H526">
        <f>Blad2!AC526</f>
        <v>0.3861</v>
      </c>
    </row>
    <row r="527" spans="1:8">
      <c r="A527" t="str">
        <f>_xlfn.CONCAT(Blad2!B527," ",Blad2!C527)</f>
        <v>P&amp;L Werk Appeldorn Lentjes-Kessel</v>
      </c>
      <c r="D527" t="str">
        <f>Blad2!J527</f>
        <v>DE</v>
      </c>
      <c r="E527">
        <f>2020-Blad2!Q527</f>
        <v>18</v>
      </c>
      <c r="F527" t="str">
        <f>Blad2!E527</f>
        <v>Pfeifer &amp; Langen GmbH &amp; Co. KG</v>
      </c>
      <c r="G527">
        <f>Blad2!K527</f>
        <v>11.4</v>
      </c>
      <c r="H527">
        <f>Blad2!AC527</f>
        <v>0.38719999999999999</v>
      </c>
    </row>
    <row r="528" spans="1:8">
      <c r="A528" t="str">
        <f>_xlfn.CONCAT(Blad2!B528," ",Blad2!C528)</f>
        <v>HKW Merkenich Block 4</v>
      </c>
      <c r="D528" t="str">
        <f>Blad2!J528</f>
        <v>DE</v>
      </c>
      <c r="E528">
        <f>2020-Blad2!Q528</f>
        <v>10</v>
      </c>
      <c r="F528" t="str">
        <f>Blad2!E528</f>
        <v>RheinEnergie AG</v>
      </c>
      <c r="G528">
        <f>Blad2!K528</f>
        <v>15.5</v>
      </c>
      <c r="H528">
        <f>Blad2!AC528</f>
        <v>0.39600000000000002</v>
      </c>
    </row>
    <row r="529" spans="1:8">
      <c r="A529" t="str">
        <f>_xlfn.CONCAT(Blad2!B529," ",Blad2!C529)</f>
        <v>HKW Merheim GuD</v>
      </c>
      <c r="D529" t="str">
        <f>Blad2!J529</f>
        <v>DE</v>
      </c>
      <c r="E529">
        <f>2020-Blad2!Q529</f>
        <v>19</v>
      </c>
      <c r="F529" t="str">
        <f>Blad2!E529</f>
        <v>RheinEnergie AG</v>
      </c>
      <c r="G529">
        <f>Blad2!K529</f>
        <v>15.8</v>
      </c>
      <c r="H529">
        <f>Blad2!AC529</f>
        <v>0.54449999999999998</v>
      </c>
    </row>
    <row r="530" spans="1:8">
      <c r="A530" t="str">
        <f>_xlfn.CONCAT(Blad2!B530," ",Blad2!C530)</f>
        <v>P&amp;L Werk Lage Kessel 1/2/3</v>
      </c>
      <c r="D530" t="str">
        <f>Blad2!J530</f>
        <v>DE</v>
      </c>
      <c r="E530">
        <f>2020-Blad2!Q530</f>
        <v>3</v>
      </c>
      <c r="F530" t="str">
        <f>Blad2!E530</f>
        <v>Pfeifer &amp; Langen GmbH &amp; Co. KG</v>
      </c>
      <c r="G530">
        <f>Blad2!K530</f>
        <v>10.199999999999999</v>
      </c>
      <c r="H530">
        <f>Blad2!AC530</f>
        <v>0.4037</v>
      </c>
    </row>
    <row r="531" spans="1:8">
      <c r="A531" t="str">
        <f>_xlfn.CONCAT(Blad2!B531," ",Blad2!C531)</f>
        <v xml:space="preserve">HKW-West </v>
      </c>
      <c r="D531" t="str">
        <f>Blad2!J531</f>
        <v>DE</v>
      </c>
      <c r="E531">
        <f>2020-Blad2!Q531</f>
        <v>19</v>
      </c>
      <c r="F531" t="str">
        <f>Blad2!E531</f>
        <v>Stadtwerke Lemgo GmbH</v>
      </c>
      <c r="G531">
        <f>Blad2!K531</f>
        <v>12.6</v>
      </c>
      <c r="H531">
        <f>Blad2!AC531</f>
        <v>0.3861</v>
      </c>
    </row>
    <row r="532" spans="1:8">
      <c r="A532" t="str">
        <f>_xlfn.CONCAT(Blad2!B532," ",Blad2!C532)</f>
        <v xml:space="preserve">BHKW Ludwigshafen BHKW </v>
      </c>
      <c r="D532" t="str">
        <f>Blad2!J532</f>
        <v>DE</v>
      </c>
      <c r="E532">
        <f>2020-Blad2!Q532</f>
        <v>12</v>
      </c>
      <c r="F532" t="str">
        <f>Blad2!E532</f>
        <v>MVV Energie AG</v>
      </c>
      <c r="G532">
        <f>Blad2!K532</f>
        <v>12.5</v>
      </c>
      <c r="H532">
        <f>Blad2!AC532</f>
        <v>0.39379999999999998</v>
      </c>
    </row>
    <row r="533" spans="1:8">
      <c r="A533" t="str">
        <f>_xlfn.CONCAT(Blad2!B533," ",Blad2!C533)</f>
        <v>Industriekraftwerk Ludwigshafen GuD</v>
      </c>
      <c r="D533" t="str">
        <f>Blad2!J533</f>
        <v>DE</v>
      </c>
      <c r="E533">
        <f>2020-Blad2!Q533</f>
        <v>17</v>
      </c>
      <c r="F533" t="str">
        <f>Blad2!E533</f>
        <v>MVV Energie AG</v>
      </c>
      <c r="G533">
        <f>Blad2!K533</f>
        <v>11.96</v>
      </c>
      <c r="H533">
        <f>Blad2!AC533</f>
        <v>0.55349999999999999</v>
      </c>
    </row>
    <row r="534" spans="1:8">
      <c r="A534" t="str">
        <f>_xlfn.CONCAT(Blad2!B534," ",Blad2!C534)</f>
        <v xml:space="preserve">Kraftwerk Meggle </v>
      </c>
      <c r="D534" t="str">
        <f>Blad2!J534</f>
        <v>DE</v>
      </c>
      <c r="E534">
        <f>2020-Blad2!Q534</f>
        <v>20</v>
      </c>
      <c r="F534" t="str">
        <f>Blad2!E534</f>
        <v>Molkerei MEGGLE Wasserburg GmbH &amp; Co. KG</v>
      </c>
      <c r="G534">
        <f>Blad2!K534</f>
        <v>15.1</v>
      </c>
      <c r="H534">
        <f>Blad2!AC534</f>
        <v>0.38500000000000001</v>
      </c>
    </row>
    <row r="535" spans="1:8">
      <c r="A535" t="str">
        <f>_xlfn.CONCAT(Blad2!B535," ",Blad2!C535)</f>
        <v>UPM Schongau Dampfkraftwerk</v>
      </c>
      <c r="D535" t="str">
        <f>Blad2!J535</f>
        <v>DE</v>
      </c>
      <c r="E535">
        <f>2020-Blad2!Q535</f>
        <v>66</v>
      </c>
      <c r="F535" t="str">
        <f>Blad2!E535</f>
        <v>UPM GmbH</v>
      </c>
      <c r="G535">
        <f>Blad2!K535</f>
        <v>64</v>
      </c>
      <c r="H535">
        <f>Blad2!AC535</f>
        <v>0.33439999999999998</v>
      </c>
    </row>
    <row r="536" spans="1:8">
      <c r="A536" t="str">
        <f>_xlfn.CONCAT(Blad2!B536," ",Blad2!C536)</f>
        <v>HKW3 UPM Schongau HKW 3</v>
      </c>
      <c r="D536" t="str">
        <f>Blad2!J536</f>
        <v>DE</v>
      </c>
      <c r="E536">
        <f>2020-Blad2!Q536</f>
        <v>6</v>
      </c>
      <c r="F536" t="str">
        <f>Blad2!E536</f>
        <v>UPM GmbH</v>
      </c>
      <c r="G536">
        <f>Blad2!K536</f>
        <v>76</v>
      </c>
      <c r="H536">
        <f>Blad2!AC536</f>
        <v>0.40039999999999998</v>
      </c>
    </row>
    <row r="537" spans="1:8">
      <c r="A537" t="str">
        <f>_xlfn.CONCAT(Blad2!B537," ",Blad2!C537)</f>
        <v>Heizkraftwerk Sindelfingen Sammelschienen-HKW</v>
      </c>
      <c r="D537" t="str">
        <f>Blad2!J537</f>
        <v>DE</v>
      </c>
      <c r="E537">
        <f>2020-Blad2!Q537</f>
        <v>7</v>
      </c>
      <c r="F537" t="str">
        <f>Blad2!E537</f>
        <v>Daimler AG</v>
      </c>
      <c r="G537">
        <f>Blad2!K537</f>
        <v>95</v>
      </c>
      <c r="H537">
        <f>Blad2!AC537</f>
        <v>0.39929999999999999</v>
      </c>
    </row>
    <row r="538" spans="1:8">
      <c r="A538" t="str">
        <f>_xlfn.CONCAT(Blad2!B538," ",Blad2!C538)</f>
        <v xml:space="preserve">HKW Bohrhügel </v>
      </c>
      <c r="D538" t="str">
        <f>Blad2!J538</f>
        <v>DE</v>
      </c>
      <c r="E538">
        <f>2020-Blad2!Q538</f>
        <v>25</v>
      </c>
      <c r="F538" t="str">
        <f>Blad2!E538</f>
        <v>Stadtwerke Suhl/Zella-Mehlis GmbH</v>
      </c>
      <c r="G538">
        <f>Blad2!K538</f>
        <v>13.5</v>
      </c>
      <c r="H538">
        <f>Blad2!AC538</f>
        <v>0.3795</v>
      </c>
    </row>
    <row r="539" spans="1:8">
      <c r="A539" t="str">
        <f>_xlfn.CONCAT(Blad2!B539," ",Blad2!C539)</f>
        <v>Unterbreizbach Unterbreizbach</v>
      </c>
      <c r="D539" t="str">
        <f>Blad2!J539</f>
        <v>DE</v>
      </c>
      <c r="E539">
        <f>2020-Blad2!Q539</f>
        <v>25</v>
      </c>
      <c r="F539" t="str">
        <f>Blad2!E539</f>
        <v>K+S AG</v>
      </c>
      <c r="G539">
        <f>Blad2!K539</f>
        <v>20</v>
      </c>
      <c r="H539">
        <f>Blad2!AC539</f>
        <v>0.3795</v>
      </c>
    </row>
    <row r="540" spans="1:8">
      <c r="A540" t="str">
        <f>_xlfn.CONCAT(Blad2!B540," ",Blad2!C540)</f>
        <v>Gasturbine D290</v>
      </c>
      <c r="D540" t="str">
        <f>Blad2!J540</f>
        <v>DE</v>
      </c>
      <c r="E540">
        <f>2020-Blad2!Q540</f>
        <v>24</v>
      </c>
      <c r="F540" t="str">
        <f>Blad2!E540</f>
        <v>Basell Polyolefine GmbH</v>
      </c>
      <c r="G540">
        <f>Blad2!K540</f>
        <v>51.9</v>
      </c>
      <c r="H540">
        <f>Blad2!AC540</f>
        <v>0.36959999999999998</v>
      </c>
    </row>
    <row r="541" spans="1:8">
      <c r="A541" t="str">
        <f>_xlfn.CONCAT(Blad2!B541," ",Blad2!C541)</f>
        <v>Co-Generation -</v>
      </c>
      <c r="D541" t="str">
        <f>Blad2!J541</f>
        <v>DE</v>
      </c>
      <c r="E541">
        <f>2020-Blad2!Q541</f>
        <v>29</v>
      </c>
      <c r="F541" t="str">
        <f>Blad2!E541</f>
        <v>Grace GmbH</v>
      </c>
      <c r="G541">
        <f>Blad2!K541</f>
        <v>11.5</v>
      </c>
      <c r="H541">
        <f>Blad2!AC541</f>
        <v>0.37509999999999999</v>
      </c>
    </row>
    <row r="542" spans="1:8">
      <c r="A542" t="str">
        <f>_xlfn.CONCAT(Blad2!B542," ",Blad2!C542)</f>
        <v>Sigmundshall Sigmundshall</v>
      </c>
      <c r="D542" t="str">
        <f>Blad2!J542</f>
        <v>DE</v>
      </c>
      <c r="E542">
        <f>2020-Blad2!Q542</f>
        <v>46</v>
      </c>
      <c r="F542" t="str">
        <f>Blad2!E542</f>
        <v>K+S AG</v>
      </c>
      <c r="G542">
        <f>Blad2!K542</f>
        <v>11</v>
      </c>
      <c r="H542">
        <f>Blad2!AC542</f>
        <v>0.35639999999999999</v>
      </c>
    </row>
    <row r="543" spans="1:8">
      <c r="A543" t="str">
        <f>_xlfn.CONCAT(Blad2!B543," ",Blad2!C543)</f>
        <v>IHKW Heidenheim BHKW-Anlage</v>
      </c>
      <c r="D543" t="str">
        <f>Blad2!J543</f>
        <v>DE</v>
      </c>
      <c r="E543">
        <f>2020-Blad2!Q543</f>
        <v>6</v>
      </c>
      <c r="F543" t="str">
        <f>Blad2!E543</f>
        <v>Sales &amp; Solutions GmbH</v>
      </c>
      <c r="G543">
        <f>Blad2!K543</f>
        <v>18.899999999999999</v>
      </c>
      <c r="H543">
        <f>Blad2!AC543</f>
        <v>0.40039999999999998</v>
      </c>
    </row>
    <row r="544" spans="1:8">
      <c r="A544" t="str">
        <f>_xlfn.CONCAT(Blad2!B544," ",Blad2!C544)</f>
        <v>Kraftwerk K3+4/TG4</v>
      </c>
      <c r="D544" t="str">
        <f>Blad2!J544</f>
        <v>DE</v>
      </c>
      <c r="E544">
        <f>2020-Blad2!Q544</f>
        <v>25</v>
      </c>
      <c r="F544" t="str">
        <f>Blad2!E544</f>
        <v>Martinswerk GmbH</v>
      </c>
      <c r="G544">
        <f>Blad2!K544</f>
        <v>3</v>
      </c>
      <c r="H544">
        <f>Blad2!AC544</f>
        <v>0.3795</v>
      </c>
    </row>
    <row r="545" spans="1:8">
      <c r="A545" t="str">
        <f>_xlfn.CONCAT(Blad2!B545," ",Blad2!C545)</f>
        <v>HKW HKW</v>
      </c>
      <c r="D545" t="str">
        <f>Blad2!J545</f>
        <v>DE</v>
      </c>
      <c r="E545">
        <f>2020-Blad2!Q545</f>
        <v>19</v>
      </c>
      <c r="F545" t="str">
        <f>Blad2!E545</f>
        <v>Universitätsklinikum Freiburg AdöR</v>
      </c>
      <c r="G545">
        <f>Blad2!K545</f>
        <v>27</v>
      </c>
      <c r="H545">
        <f>Blad2!AC545</f>
        <v>0.3861</v>
      </c>
    </row>
    <row r="546" spans="1:8">
      <c r="A546" t="str">
        <f>_xlfn.CONCAT(Blad2!B546," ",Blad2!C546)</f>
        <v>Energiezentrale 1992 AGG1 -  AGG7</v>
      </c>
      <c r="D546" t="str">
        <f>Blad2!J546</f>
        <v>DE</v>
      </c>
      <c r="E546">
        <f>2020-Blad2!Q546</f>
        <v>28</v>
      </c>
      <c r="F546" t="str">
        <f>Blad2!E546</f>
        <v>Flughafen München GmbH</v>
      </c>
      <c r="G546">
        <f>Blad2!K546</f>
        <v>9.5</v>
      </c>
      <c r="H546">
        <f>Blad2!AC546</f>
        <v>0.37619999999999998</v>
      </c>
    </row>
    <row r="547" spans="1:8">
      <c r="A547" t="str">
        <f>_xlfn.CONCAT(Blad2!B547," ",Blad2!C547)</f>
        <v>Erweiterung Energiezentrale 2003 AGG8 - AGG9</v>
      </c>
      <c r="D547" t="str">
        <f>Blad2!J547</f>
        <v>DE</v>
      </c>
      <c r="E547">
        <f>2020-Blad2!Q547</f>
        <v>17</v>
      </c>
      <c r="F547" t="str">
        <f>Blad2!E547</f>
        <v>Terminal 2 Gesellschaft mbH &amp; Co oHG</v>
      </c>
      <c r="G547">
        <f>Blad2!K547</f>
        <v>7.44</v>
      </c>
      <c r="H547">
        <f>Blad2!AC547</f>
        <v>0.38829999999999998</v>
      </c>
    </row>
    <row r="548" spans="1:8">
      <c r="A548" t="str">
        <f>_xlfn.CONCAT(Blad2!B548," ",Blad2!C548)</f>
        <v>HBB GUD</v>
      </c>
      <c r="D548" t="str">
        <f>Blad2!J548</f>
        <v>DE</v>
      </c>
      <c r="E548">
        <f>2020-Blad2!Q548</f>
        <v>19</v>
      </c>
      <c r="F548" t="str">
        <f>Blad2!E548</f>
        <v>HBB Heizkraftwerk Bauernfeind Betreibergesellschaft mbh</v>
      </c>
      <c r="G548">
        <f>Blad2!K548</f>
        <v>24</v>
      </c>
      <c r="H548">
        <f>Blad2!AC548</f>
        <v>0.3861</v>
      </c>
    </row>
    <row r="549" spans="1:8">
      <c r="A549" t="str">
        <f>_xlfn.CONCAT(Blad2!B549," ",Blad2!C549)</f>
        <v>K&amp;N PFK AG EV GT / GDT</v>
      </c>
      <c r="D549" t="str">
        <f>Blad2!J549</f>
        <v>DE</v>
      </c>
      <c r="E549">
        <f>2020-Blad2!Q549</f>
        <v>27</v>
      </c>
      <c r="F549" t="str">
        <f>Blad2!E549</f>
        <v>Kübler &amp; Niethammer Papierfabrik Kriebstein AG</v>
      </c>
      <c r="G549">
        <f>Blad2!K549</f>
        <v>13.11</v>
      </c>
      <c r="H549">
        <f>Blad2!AC549</f>
        <v>0.50849999999999995</v>
      </c>
    </row>
    <row r="550" spans="1:8">
      <c r="A550" t="str">
        <f>_xlfn.CONCAT(Blad2!B550," ",Blad2!C550)</f>
        <v>INEOS Kraftwerk TG7/8</v>
      </c>
      <c r="D550" t="str">
        <f>Blad2!J550</f>
        <v>DE</v>
      </c>
      <c r="E550">
        <f>2020-Blad2!Q550</f>
        <v>25</v>
      </c>
      <c r="F550" t="str">
        <f>Blad2!E550</f>
        <v>INEOS Solvents Germany GmbH</v>
      </c>
      <c r="G550">
        <f>Blad2!K550</f>
        <v>24</v>
      </c>
      <c r="H550">
        <f>Blad2!AC550</f>
        <v>0.3795</v>
      </c>
    </row>
    <row r="551" spans="1:8">
      <c r="A551" t="str">
        <f>_xlfn.CONCAT(Blad2!B551," ",Blad2!C551)</f>
        <v>HKW Pfaffenwald Anlage 40</v>
      </c>
      <c r="D551" t="str">
        <f>Blad2!J551</f>
        <v>DE</v>
      </c>
      <c r="E551">
        <f>2020-Blad2!Q551</f>
        <v>32</v>
      </c>
      <c r="F551" t="str">
        <f>Blad2!E551</f>
        <v>Universität Stuttgart</v>
      </c>
      <c r="G551">
        <f>Blad2!K551</f>
        <v>12.180999999999999</v>
      </c>
      <c r="H551">
        <f>Blad2!AC551</f>
        <v>0.37180000000000002</v>
      </c>
    </row>
    <row r="552" spans="1:8">
      <c r="A552" t="str">
        <f>_xlfn.CONCAT(Blad2!B552," ",Blad2!C552)</f>
        <v>HKW Pfaffenwald Block 50</v>
      </c>
      <c r="D552" t="str">
        <f>Blad2!J552</f>
        <v>DE</v>
      </c>
      <c r="E552">
        <f>2020-Blad2!Q552</f>
        <v>51</v>
      </c>
      <c r="F552" t="str">
        <f>Blad2!E552</f>
        <v>Universität Stuttgart</v>
      </c>
      <c r="G552">
        <f>Blad2!K552</f>
        <v>11.3377</v>
      </c>
      <c r="H552">
        <f>Blad2!AC552</f>
        <v>0.35089999999999999</v>
      </c>
    </row>
    <row r="553" spans="1:8">
      <c r="A553" t="str">
        <f>_xlfn.CONCAT(Blad2!B553," ",Blad2!C553)</f>
        <v>HKW Pfaffenwald Block 60</v>
      </c>
      <c r="D553" t="str">
        <f>Blad2!J553</f>
        <v>DE</v>
      </c>
      <c r="E553">
        <f>2020-Blad2!Q553</f>
        <v>52</v>
      </c>
      <c r="F553" t="str">
        <f>Blad2!E553</f>
        <v>Universität Stuttgart</v>
      </c>
      <c r="G553">
        <f>Blad2!K553</f>
        <v>11.6188</v>
      </c>
      <c r="H553">
        <f>Blad2!AC553</f>
        <v>0.3498</v>
      </c>
    </row>
    <row r="554" spans="1:8">
      <c r="A554" t="str">
        <f>_xlfn.CONCAT(Blad2!B554," ",Blad2!C554)</f>
        <v>KWK-Anlage GT 1-3, DT</v>
      </c>
      <c r="D554" t="str">
        <f>Blad2!J554</f>
        <v>DE</v>
      </c>
      <c r="E554">
        <f>2020-Blad2!Q554</f>
        <v>18</v>
      </c>
      <c r="F554" t="str">
        <f>Blad2!E554</f>
        <v>CR3-Kaffeeveredelung M. Hermsen GmbH</v>
      </c>
      <c r="G554">
        <f>Blad2!K554</f>
        <v>14.8</v>
      </c>
      <c r="H554">
        <f>Blad2!AC554</f>
        <v>0.54900000000000004</v>
      </c>
    </row>
    <row r="555" spans="1:8">
      <c r="A555" t="str">
        <f>_xlfn.CONCAT(Blad2!B555," ",Blad2!C555)</f>
        <v>PKV Kraftwerk KWK-Blöcke</v>
      </c>
      <c r="D555" t="str">
        <f>Blad2!J555</f>
        <v>DE</v>
      </c>
      <c r="E555">
        <f>2020-Blad2!Q555</f>
        <v>31</v>
      </c>
      <c r="F555" t="str">
        <f>Blad2!E555</f>
        <v>Papier- u. Kartonfabrik Varel GmbH &amp; Co. KG</v>
      </c>
      <c r="G555">
        <f>Blad2!K555</f>
        <v>58.1</v>
      </c>
      <c r="H555">
        <f>Blad2!AC555</f>
        <v>0.37290000000000001</v>
      </c>
    </row>
    <row r="556" spans="1:8">
      <c r="A556" t="str">
        <f>_xlfn.CONCAT(Blad2!B556," ",Blad2!C556)</f>
        <v>PKV Kraftwerk Kondensationsturbine</v>
      </c>
      <c r="D556" t="str">
        <f>Blad2!J556</f>
        <v>DE</v>
      </c>
      <c r="E556">
        <f>2020-Blad2!Q556</f>
        <v>52</v>
      </c>
      <c r="F556" t="str">
        <f>Blad2!E556</f>
        <v>Papier- u. Kartonfabrik Varel GmbH &amp; Co. KG</v>
      </c>
      <c r="G556">
        <f>Blad2!K556</f>
        <v>0.48</v>
      </c>
      <c r="H556">
        <f>Blad2!AC556</f>
        <v>0.3498</v>
      </c>
    </row>
    <row r="557" spans="1:8">
      <c r="A557" t="str">
        <f>_xlfn.CONCAT(Blad2!B557," ",Blad2!C557)</f>
        <v xml:space="preserve">Holthausen </v>
      </c>
      <c r="D557" t="str">
        <f>Blad2!J557</f>
        <v>DE</v>
      </c>
      <c r="E557">
        <f>2020-Blad2!Q557</f>
        <v>72</v>
      </c>
      <c r="F557" t="str">
        <f>Blad2!E557</f>
        <v>Henkel AG &amp; Co. KGaA</v>
      </c>
      <c r="G557">
        <f>Blad2!K557</f>
        <v>84</v>
      </c>
      <c r="H557">
        <f>Blad2!AC557</f>
        <v>0.32779999999999998</v>
      </c>
    </row>
    <row r="558" spans="1:8">
      <c r="A558" t="str">
        <f>_xlfn.CONCAT(Blad2!B558," ",Blad2!C558)</f>
        <v>GuD-Anlage GuD-Anlage</v>
      </c>
      <c r="D558" t="str">
        <f>Blad2!J558</f>
        <v>DE</v>
      </c>
      <c r="E558">
        <f>2020-Blad2!Q558</f>
        <v>7</v>
      </c>
      <c r="F558" t="str">
        <f>Blad2!E558</f>
        <v>DS Smith Paper Deutschland GmbH</v>
      </c>
      <c r="G558">
        <f>Blad2!K558</f>
        <v>47</v>
      </c>
      <c r="H558">
        <f>Blad2!AC558</f>
        <v>0.59850000000000003</v>
      </c>
    </row>
    <row r="559" spans="1:8">
      <c r="A559" t="str">
        <f>_xlfn.CONCAT(Blad2!B559," ",Blad2!C559)</f>
        <v>EVC / GLOBALFOUNDRIES EVC I</v>
      </c>
      <c r="D559" t="str">
        <f>Blad2!J559</f>
        <v>DE</v>
      </c>
      <c r="E559">
        <f>2020-Blad2!Q559</f>
        <v>22</v>
      </c>
      <c r="F559" t="str">
        <f>Blad2!E559</f>
        <v>Energieversorgungscenter Dresden-Wilschdorf GmbH &amp; Co. KG</v>
      </c>
      <c r="G559">
        <f>Blad2!K559</f>
        <v>34.299999999999997</v>
      </c>
      <c r="H559">
        <f>Blad2!AC559</f>
        <v>0.38279999999999997</v>
      </c>
    </row>
    <row r="560" spans="1:8">
      <c r="A560" t="str">
        <f>_xlfn.CONCAT(Blad2!B560," ",Blad2!C560)</f>
        <v>EZ1 DTI</v>
      </c>
      <c r="D560" t="str">
        <f>Blad2!J560</f>
        <v>DE</v>
      </c>
      <c r="E560">
        <f>2020-Blad2!Q560</f>
        <v>27</v>
      </c>
      <c r="F560" t="str">
        <f>Blad2!E560</f>
        <v>Südzucker AG, Werk Zeitz</v>
      </c>
      <c r="G560">
        <f>Blad2!K560</f>
        <v>23.3</v>
      </c>
      <c r="H560">
        <f>Blad2!AC560</f>
        <v>0.37730000000000002</v>
      </c>
    </row>
    <row r="561" spans="1:8">
      <c r="A561" t="str">
        <f>_xlfn.CONCAT(Blad2!B561," ",Blad2!C561)</f>
        <v xml:space="preserve">Heizkraftwerk zur Papierfabrik </v>
      </c>
      <c r="D561" t="str">
        <f>Blad2!J561</f>
        <v>DE</v>
      </c>
      <c r="E561">
        <f>2020-Blad2!Q561</f>
        <v>24</v>
      </c>
      <c r="F561" t="str">
        <f>Blad2!E561</f>
        <v>Delkeskamp Verpackungswerke GmbH</v>
      </c>
      <c r="G561">
        <f>Blad2!K561</f>
        <v>18.100000000000001</v>
      </c>
      <c r="H561">
        <f>Blad2!AC561</f>
        <v>0.38059999999999999</v>
      </c>
    </row>
    <row r="562" spans="1:8">
      <c r="A562" t="str">
        <f>_xlfn.CONCAT(Blad2!B562," ",Blad2!C562)</f>
        <v>Steinitz GUD</v>
      </c>
      <c r="D562" t="str">
        <f>Blad2!J562</f>
        <v>DE</v>
      </c>
      <c r="E562">
        <f>2020-Blad2!Q562</f>
        <v>21</v>
      </c>
      <c r="F562" t="str">
        <f>Blad2!E562</f>
        <v>Neptune Energy Deutschland GmbH</v>
      </c>
      <c r="G562">
        <f>Blad2!K562</f>
        <v>11.4</v>
      </c>
      <c r="H562">
        <f>Blad2!AC562</f>
        <v>0.38390000000000002</v>
      </c>
    </row>
    <row r="563" spans="1:8">
      <c r="A563" t="str">
        <f>_xlfn.CONCAT(Blad2!B563," ",Blad2!C563)</f>
        <v xml:space="preserve">FS-Karton </v>
      </c>
      <c r="D563" t="str">
        <f>Blad2!J563</f>
        <v>DE</v>
      </c>
      <c r="E563">
        <f>2020-Blad2!Q563</f>
        <v>28</v>
      </c>
      <c r="F563" t="str">
        <f>Blad2!E563</f>
        <v>FS-Karton GmbH</v>
      </c>
      <c r="G563">
        <f>Blad2!K563</f>
        <v>18.879000000000001</v>
      </c>
      <c r="H563">
        <f>Blad2!AC563</f>
        <v>0.37619999999999998</v>
      </c>
    </row>
    <row r="564" spans="1:8">
      <c r="A564" t="str">
        <f>_xlfn.CONCAT(Blad2!B564," ",Blad2!C564)</f>
        <v xml:space="preserve">STW </v>
      </c>
      <c r="D564" t="str">
        <f>Blad2!J564</f>
        <v>DE</v>
      </c>
      <c r="E564">
        <f>2020-Blad2!Q564</f>
        <v>23</v>
      </c>
      <c r="F564" t="str">
        <f>Blad2!E564</f>
        <v>Schoeller Technocell GmbH &amp; Co. KG</v>
      </c>
      <c r="G564">
        <f>Blad2!K564</f>
        <v>18.72</v>
      </c>
      <c r="H564">
        <f>Blad2!AC564</f>
        <v>0.38169999999999998</v>
      </c>
    </row>
    <row r="565" spans="1:8">
      <c r="A565" t="str">
        <f>_xlfn.CONCAT(Blad2!B565," ",Blad2!C565)</f>
        <v xml:space="preserve">Heizkraftwerk Evonik Rheinfelden </v>
      </c>
      <c r="D565" t="str">
        <f>Blad2!J565</f>
        <v>DE</v>
      </c>
      <c r="E565">
        <f>2020-Blad2!Q565</f>
        <v>41</v>
      </c>
      <c r="F565" t="str">
        <f>Blad2!E565</f>
        <v>Evonik Degussa GmbH</v>
      </c>
      <c r="G565">
        <f>Blad2!K565</f>
        <v>15.68</v>
      </c>
      <c r="H565">
        <f>Blad2!AC565</f>
        <v>0.3619</v>
      </c>
    </row>
    <row r="566" spans="1:8">
      <c r="A566" t="str">
        <f>_xlfn.CONCAT(Blad2!B566," ",Blad2!C566)</f>
        <v>KWK AOS GmbH GT 1/2</v>
      </c>
      <c r="D566" t="str">
        <f>Blad2!J566</f>
        <v>DE</v>
      </c>
      <c r="E566">
        <f>2020-Blad2!Q566</f>
        <v>8</v>
      </c>
      <c r="F566" t="str">
        <f>Blad2!E566</f>
        <v>Aluminium Oxid Stade GmbH</v>
      </c>
      <c r="G566">
        <f>Blad2!K566</f>
        <v>30.72</v>
      </c>
      <c r="H566">
        <f>Blad2!AC566</f>
        <v>0.41120000000000001</v>
      </c>
    </row>
    <row r="567" spans="1:8">
      <c r="A567" t="str">
        <f>_xlfn.CONCAT(Blad2!B567," ",Blad2!C567)</f>
        <v xml:space="preserve">GT1  </v>
      </c>
      <c r="D567" t="str">
        <f>Blad2!J567</f>
        <v>DE</v>
      </c>
      <c r="E567">
        <f>2020-Blad2!Q567</f>
        <v>27</v>
      </c>
      <c r="F567" t="str">
        <f>Blad2!E567</f>
        <v>Prinovis GmbH &amp; Co. KG</v>
      </c>
      <c r="G567">
        <f>Blad2!K567</f>
        <v>4.2</v>
      </c>
      <c r="H567">
        <f>Blad2!AC567</f>
        <v>0.36180000000000001</v>
      </c>
    </row>
    <row r="568" spans="1:8">
      <c r="A568" t="str">
        <f>_xlfn.CONCAT(Blad2!B568," ",Blad2!C568)</f>
        <v xml:space="preserve">GT2  </v>
      </c>
      <c r="D568" t="str">
        <f>Blad2!J568</f>
        <v>DE</v>
      </c>
      <c r="E568">
        <f>2020-Blad2!Q568</f>
        <v>27</v>
      </c>
      <c r="F568" t="str">
        <f>Blad2!E568</f>
        <v>Prinovis GmbH &amp; Co. KG</v>
      </c>
      <c r="G568">
        <f>Blad2!K568</f>
        <v>4.2</v>
      </c>
      <c r="H568">
        <f>Blad2!AC568</f>
        <v>0.36180000000000001</v>
      </c>
    </row>
    <row r="569" spans="1:8">
      <c r="A569" t="str">
        <f>_xlfn.CONCAT(Blad2!B569," ",Blad2!C569)</f>
        <v xml:space="preserve">GT3  </v>
      </c>
      <c r="D569" t="str">
        <f>Blad2!J569</f>
        <v>DE</v>
      </c>
      <c r="E569">
        <f>2020-Blad2!Q569</f>
        <v>26</v>
      </c>
      <c r="F569" t="str">
        <f>Blad2!E569</f>
        <v>Prinovis GmbH &amp; Co. KG</v>
      </c>
      <c r="G569">
        <f>Blad2!K569</f>
        <v>5.0999999999999996</v>
      </c>
      <c r="H569">
        <f>Blad2!AC569</f>
        <v>0.3644</v>
      </c>
    </row>
    <row r="570" spans="1:8">
      <c r="A570" t="str">
        <f>_xlfn.CONCAT(Blad2!B570," ",Blad2!C570)</f>
        <v xml:space="preserve">GT4  </v>
      </c>
      <c r="D570" t="str">
        <f>Blad2!J570</f>
        <v>DE</v>
      </c>
      <c r="E570">
        <f>2020-Blad2!Q570</f>
        <v>25</v>
      </c>
      <c r="F570" t="str">
        <f>Blad2!E570</f>
        <v>Prinovis GmbH &amp; Co. KG</v>
      </c>
      <c r="G570">
        <f>Blad2!K570</f>
        <v>5.0999999999999996</v>
      </c>
      <c r="H570">
        <f>Blad2!AC570</f>
        <v>0.36699999999999999</v>
      </c>
    </row>
    <row r="571" spans="1:8">
      <c r="A571" t="str">
        <f>_xlfn.CONCAT(Blad2!B571," ",Blad2!C571)</f>
        <v xml:space="preserve">GUD-Anlage DREWSEN </v>
      </c>
      <c r="D571" t="str">
        <f>Blad2!J571</f>
        <v>DE</v>
      </c>
      <c r="E571">
        <f>2020-Blad2!Q571</f>
        <v>20</v>
      </c>
      <c r="F571" t="str">
        <f>Blad2!E571</f>
        <v>DREWSEN SPEZIALPAPIERE GmbH &amp; Co. KG</v>
      </c>
      <c r="G571">
        <f>Blad2!K571</f>
        <v>13</v>
      </c>
      <c r="H571">
        <f>Blad2!AC571</f>
        <v>0.54</v>
      </c>
    </row>
    <row r="572" spans="1:8">
      <c r="A572" t="str">
        <f>_xlfn.CONCAT(Blad2!B572," ",Blad2!C572)</f>
        <v xml:space="preserve">Gas- u. Dampfturbinenanlage Südraum </v>
      </c>
      <c r="D572" t="str">
        <f>Blad2!J572</f>
        <v>DE</v>
      </c>
      <c r="E572">
        <f>2020-Blad2!Q572</f>
        <v>8</v>
      </c>
      <c r="F572" t="str">
        <f>Blad2!E572</f>
        <v>ZF Friedrichshafen AG</v>
      </c>
      <c r="G572">
        <f>Blad2!K572</f>
        <v>38.61</v>
      </c>
      <c r="H572">
        <f>Blad2!AC572</f>
        <v>0.3982</v>
      </c>
    </row>
    <row r="573" spans="1:8">
      <c r="A573" t="str">
        <f>_xlfn.CONCAT(Blad2!B573," ",Blad2!C573)</f>
        <v xml:space="preserve">Gaskraftwerk </v>
      </c>
      <c r="D573" t="str">
        <f>Blad2!J573</f>
        <v>DE</v>
      </c>
      <c r="E573">
        <f>2020-Blad2!Q573</f>
        <v>30</v>
      </c>
      <c r="F573" t="str">
        <f>Blad2!E573</f>
        <v>DS Smith Paper Deutschland GmbH</v>
      </c>
      <c r="G573">
        <f>Blad2!K573</f>
        <v>13.2</v>
      </c>
      <c r="H573">
        <f>Blad2!AC573</f>
        <v>0.374</v>
      </c>
    </row>
    <row r="574" spans="1:8">
      <c r="A574" t="str">
        <f>_xlfn.CONCAT(Blad2!B574," ",Blad2!C574)</f>
        <v xml:space="preserve">GTKW Darmstadt </v>
      </c>
      <c r="D574" t="str">
        <f>Blad2!J574</f>
        <v>DE</v>
      </c>
      <c r="E574">
        <f>2020-Blad2!Q574</f>
        <v>7</v>
      </c>
      <c r="F574" t="str">
        <f>Blad2!E574</f>
        <v>Entega AG</v>
      </c>
      <c r="G574">
        <f>Blad2!K574</f>
        <v>94.6</v>
      </c>
      <c r="H574">
        <f>Blad2!AC574</f>
        <v>0.4138</v>
      </c>
    </row>
    <row r="575" spans="1:8">
      <c r="A575" t="str">
        <f>_xlfn.CONCAT(Blad2!B575," ",Blad2!C575)</f>
        <v xml:space="preserve">Heizkraftwerk Stendal </v>
      </c>
      <c r="D575" t="str">
        <f>Blad2!J575</f>
        <v>DE</v>
      </c>
      <c r="E575">
        <f>2020-Blad2!Q575</f>
        <v>26</v>
      </c>
      <c r="F575" t="str">
        <f>Blad2!E575</f>
        <v>Stadtwerke - Altmärkische Gas-, Wasser- u. E-Werke Stendal GmbH</v>
      </c>
      <c r="G575">
        <f>Blad2!K575</f>
        <v>13.2</v>
      </c>
      <c r="H575">
        <f>Blad2!AC575</f>
        <v>0.37840000000000001</v>
      </c>
    </row>
    <row r="576" spans="1:8">
      <c r="A576" t="str">
        <f>_xlfn.CONCAT(Blad2!B576," ",Blad2!C576)</f>
        <v xml:space="preserve">Kraftwerk 3 </v>
      </c>
      <c r="D576" t="str">
        <f>Blad2!J576</f>
        <v>DE</v>
      </c>
      <c r="E576">
        <f>2020-Blad2!Q576</f>
        <v>8</v>
      </c>
      <c r="F576" t="str">
        <f>Blad2!E576</f>
        <v>Papierfabrik Adolf Jass GmbH &amp; Co. KG</v>
      </c>
      <c r="G576">
        <f>Blad2!K576</f>
        <v>26.2</v>
      </c>
      <c r="H576">
        <f>Blad2!AC576</f>
        <v>0.3982</v>
      </c>
    </row>
    <row r="577" spans="1:8">
      <c r="A577" t="str">
        <f>_xlfn.CONCAT(Blad2!B577," ",Blad2!C577)</f>
        <v xml:space="preserve">Kraftwerk 2 </v>
      </c>
      <c r="D577" t="str">
        <f>Blad2!J577</f>
        <v>DE</v>
      </c>
      <c r="E577">
        <f>2020-Blad2!Q577</f>
        <v>38</v>
      </c>
      <c r="F577" t="str">
        <f>Blad2!E577</f>
        <v>Papierfabrik Adolf Jass GmbH &amp; Co. KG</v>
      </c>
      <c r="G577">
        <f>Blad2!K577</f>
        <v>7.5</v>
      </c>
      <c r="H577">
        <f>Blad2!AC577</f>
        <v>0.36520000000000002</v>
      </c>
    </row>
    <row r="578" spans="1:8">
      <c r="A578" t="str">
        <f>_xlfn.CONCAT(Blad2!B578," ",Blad2!C578)</f>
        <v xml:space="preserve">Werk Nordstemmen </v>
      </c>
      <c r="D578" t="str">
        <f>Blad2!J578</f>
        <v>DE</v>
      </c>
      <c r="E578">
        <f>2020-Blad2!Q578</f>
        <v>67</v>
      </c>
      <c r="F578" t="str">
        <f>Blad2!E578</f>
        <v>Nordzucker AG, Werk Nordstemmen</v>
      </c>
      <c r="G578">
        <f>Blad2!K578</f>
        <v>30.6</v>
      </c>
      <c r="H578">
        <f>Blad2!AC578</f>
        <v>0.33329999999999999</v>
      </c>
    </row>
    <row r="579" spans="1:8">
      <c r="A579" t="str">
        <f>_xlfn.CONCAT(Blad2!B579," ",Blad2!C579)</f>
        <v xml:space="preserve">Werk Clauen </v>
      </c>
      <c r="D579" t="str">
        <f>Blad2!J579</f>
        <v>DE</v>
      </c>
      <c r="E579">
        <f>2020-Blad2!Q579</f>
        <v>17</v>
      </c>
      <c r="F579" t="str">
        <f>Blad2!E579</f>
        <v>Nordzucker AG, Werk Clauen</v>
      </c>
      <c r="G579">
        <f>Blad2!K579</f>
        <v>17.11</v>
      </c>
      <c r="H579">
        <f>Blad2!AC579</f>
        <v>0.38829999999999998</v>
      </c>
    </row>
    <row r="580" spans="1:8">
      <c r="A580" t="str">
        <f>_xlfn.CONCAT(Blad2!B580," ",Blad2!C580)</f>
        <v xml:space="preserve">Heizkraftwerk Krefeld </v>
      </c>
      <c r="D580" t="str">
        <f>Blad2!J580</f>
        <v>DE</v>
      </c>
      <c r="E580">
        <f>2020-Blad2!Q580</f>
        <v>9</v>
      </c>
      <c r="F580" t="str">
        <f>Blad2!E580</f>
        <v>SWK ENERGIE GmbH</v>
      </c>
      <c r="G580">
        <f>Blad2!K580</f>
        <v>12.6</v>
      </c>
      <c r="H580">
        <f>Blad2!AC580</f>
        <v>0.39710000000000001</v>
      </c>
    </row>
    <row r="581" spans="1:8">
      <c r="A581" t="str">
        <f>_xlfn.CONCAT(Blad2!B581," ",Blad2!C581)</f>
        <v xml:space="preserve">BHKW H.120 </v>
      </c>
      <c r="D581" t="str">
        <f>Blad2!J581</f>
        <v>DE</v>
      </c>
      <c r="E581">
        <f>2020-Blad2!Q581</f>
        <v>8</v>
      </c>
      <c r="F581" t="str">
        <f>Blad2!E581</f>
        <v>Daimler AG</v>
      </c>
      <c r="G581">
        <f>Blad2!K581</f>
        <v>21.1</v>
      </c>
      <c r="H581">
        <f>Blad2!AC581</f>
        <v>0.3982</v>
      </c>
    </row>
    <row r="582" spans="1:8">
      <c r="A582" t="str">
        <f>_xlfn.CONCAT(Blad2!B582," ",Blad2!C582)</f>
        <v xml:space="preserve">BHKW </v>
      </c>
      <c r="D582" t="str">
        <f>Blad2!J582</f>
        <v>DE</v>
      </c>
      <c r="E582">
        <f>2020-Blad2!Q582</f>
        <v>7</v>
      </c>
      <c r="F582" t="str">
        <f>Blad2!E582</f>
        <v>Daimler AG</v>
      </c>
      <c r="G582">
        <f>Blad2!K582</f>
        <v>13.04</v>
      </c>
      <c r="H582">
        <f>Blad2!AC582</f>
        <v>0.39929999999999999</v>
      </c>
    </row>
    <row r="583" spans="1:8">
      <c r="A583" t="str">
        <f>_xlfn.CONCAT(Blad2!B583," ",Blad2!C583)</f>
        <v xml:space="preserve">HKW Wiesengrund </v>
      </c>
      <c r="D583" t="str">
        <f>Blad2!J583</f>
        <v>DE</v>
      </c>
      <c r="E583">
        <f>2020-Blad2!Q583</f>
        <v>27</v>
      </c>
      <c r="F583" t="str">
        <f>Blad2!E583</f>
        <v>Opel Automobile GmbH</v>
      </c>
      <c r="G583">
        <f>Blad2!K583</f>
        <v>22.1</v>
      </c>
      <c r="H583">
        <f>Blad2!AC583</f>
        <v>0.37730000000000002</v>
      </c>
    </row>
    <row r="584" spans="1:8">
      <c r="A584" t="str">
        <f>_xlfn.CONCAT(Blad2!B584," ",Blad2!C584)</f>
        <v xml:space="preserve">Werk Klein Wanzleben </v>
      </c>
      <c r="D584" t="str">
        <f>Blad2!J584</f>
        <v>DE</v>
      </c>
      <c r="E584">
        <f>2020-Blad2!Q584</f>
        <v>26</v>
      </c>
      <c r="F584" t="str">
        <f>Blad2!E584</f>
        <v>Nordzucker AG</v>
      </c>
      <c r="G584">
        <f>Blad2!K584</f>
        <v>23.4</v>
      </c>
      <c r="H584">
        <f>Blad2!AC584</f>
        <v>0.37840000000000001</v>
      </c>
    </row>
    <row r="585" spans="1:8">
      <c r="A585" t="str">
        <f>_xlfn.CONCAT(Blad2!B585," ",Blad2!C585)</f>
        <v xml:space="preserve">BP Werk Lingen </v>
      </c>
      <c r="D585" t="str">
        <f>Blad2!J585</f>
        <v>DE</v>
      </c>
      <c r="E585">
        <f>2020-Blad2!Q585</f>
        <v>24</v>
      </c>
      <c r="F585" t="str">
        <f>Blad2!E585</f>
        <v>BP Europa SE</v>
      </c>
      <c r="G585">
        <f>Blad2!K585</f>
        <v>66</v>
      </c>
      <c r="H585">
        <f>Blad2!AC585</f>
        <v>0.38059999999999999</v>
      </c>
    </row>
    <row r="586" spans="1:8">
      <c r="A586" t="str">
        <f>_xlfn.CONCAT(Blad2!B586," ",Blad2!C586)</f>
        <v xml:space="preserve">HKW 1 Werk Offstein </v>
      </c>
      <c r="D586" t="str">
        <f>Blad2!J586</f>
        <v>DE</v>
      </c>
      <c r="E586">
        <f>2020-Blad2!Q586</f>
        <v>59</v>
      </c>
      <c r="F586" t="str">
        <f>Blad2!E586</f>
        <v>Südzucker AG Mannheim</v>
      </c>
      <c r="G586">
        <f>Blad2!K586</f>
        <v>30</v>
      </c>
      <c r="H586">
        <f>Blad2!AC586</f>
        <v>0.34210000000000002</v>
      </c>
    </row>
    <row r="587" spans="1:8">
      <c r="A587" t="str">
        <f>_xlfn.CONCAT(Blad2!B587," ",Blad2!C587)</f>
        <v>Gemeinschaftskraftwerk Weig Block 1 (Kessel2, GT 1, DT 2)</v>
      </c>
      <c r="D587" t="str">
        <f>Blad2!J587</f>
        <v>DE</v>
      </c>
      <c r="E587">
        <f>2020-Blad2!Q587</f>
        <v>28</v>
      </c>
      <c r="F587" t="str">
        <f>Blad2!E587</f>
        <v>Moritz J. Weig GmbH &amp; Co KG</v>
      </c>
      <c r="G587">
        <f>Blad2!K587</f>
        <v>11.4</v>
      </c>
      <c r="H587">
        <f>Blad2!AC587</f>
        <v>0.504</v>
      </c>
    </row>
    <row r="588" spans="1:8">
      <c r="A588" t="str">
        <f>_xlfn.CONCAT(Blad2!B588," ",Blad2!C588)</f>
        <v>Gemeinschaftskraftwerk Weig Block 2 (Kessel 6, GT 2, DT 3)</v>
      </c>
      <c r="D588" t="str">
        <f>Blad2!J588</f>
        <v>DE</v>
      </c>
      <c r="E588">
        <f>2020-Blad2!Q588</f>
        <v>7</v>
      </c>
      <c r="F588" t="str">
        <f>Blad2!E588</f>
        <v>Moritz J. Weig GmbH &amp; Co KG</v>
      </c>
      <c r="G588">
        <f>Blad2!K588</f>
        <v>27.4</v>
      </c>
      <c r="H588">
        <f>Blad2!AC588</f>
        <v>0.59850000000000003</v>
      </c>
    </row>
    <row r="589" spans="1:8">
      <c r="A589" t="str">
        <f>_xlfn.CONCAT(Blad2!B589," ",Blad2!C589)</f>
        <v>Gemeinschaftskraftwerk Weig Block 4 (Kessel 1, DT 2 und 3 anteilig)</v>
      </c>
      <c r="D589" t="str">
        <f>Blad2!J589</f>
        <v>DE</v>
      </c>
      <c r="E589">
        <f>2020-Blad2!Q589</f>
        <v>49</v>
      </c>
      <c r="F589" t="str">
        <f>Blad2!E589</f>
        <v>Moritz J. Weig GmbH &amp; Co KG</v>
      </c>
      <c r="G589">
        <f>Blad2!K589</f>
        <v>8.4</v>
      </c>
      <c r="H589">
        <f>Blad2!AC589</f>
        <v>0.35310000000000002</v>
      </c>
    </row>
    <row r="590" spans="1:8">
      <c r="A590" t="str">
        <f>_xlfn.CONCAT(Blad2!B590," ",Blad2!C590)</f>
        <v xml:space="preserve">Heizkraftwerk Bomlitz </v>
      </c>
      <c r="D590" t="str">
        <f>Blad2!J590</f>
        <v>DE</v>
      </c>
      <c r="E590">
        <f>2020-Blad2!Q590</f>
        <v>51</v>
      </c>
      <c r="F590" t="str">
        <f>Blad2!E590</f>
        <v>Sales &amp; Solutions GmbH</v>
      </c>
      <c r="G590">
        <f>Blad2!K590</f>
        <v>12.75</v>
      </c>
      <c r="H590">
        <f>Blad2!AC590</f>
        <v>0.35089999999999999</v>
      </c>
    </row>
    <row r="591" spans="1:8">
      <c r="A591" t="str">
        <f>_xlfn.CONCAT(Blad2!B591," ",Blad2!C591)</f>
        <v xml:space="preserve">Industriekraftwerk Greifswald </v>
      </c>
      <c r="D591" t="str">
        <f>Blad2!J591</f>
        <v>DE</v>
      </c>
      <c r="E591">
        <f>2020-Blad2!Q591</f>
        <v>7</v>
      </c>
      <c r="F591" t="str">
        <f>Blad2!E591</f>
        <v>Industriekraftwerk Greifswald GmbH</v>
      </c>
      <c r="G591">
        <f>Blad2!K591</f>
        <v>38</v>
      </c>
      <c r="H591">
        <f>Blad2!AC591</f>
        <v>0.39929999999999999</v>
      </c>
    </row>
    <row r="592" spans="1:8">
      <c r="A592" t="str">
        <f>_xlfn.CONCAT(Blad2!B592," ",Blad2!C592)</f>
        <v xml:space="preserve">HKW Freiberg </v>
      </c>
      <c r="D592" t="str">
        <f>Blad2!J592</f>
        <v>DE</v>
      </c>
      <c r="E592">
        <f>2020-Blad2!Q592</f>
        <v>7</v>
      </c>
      <c r="F592" t="str">
        <f>Blad2!E592</f>
        <v>Freiberger Erdgas GmbH</v>
      </c>
      <c r="G592">
        <f>Blad2!K592</f>
        <v>13.4</v>
      </c>
      <c r="H592">
        <f>Blad2!AC592</f>
        <v>0.39929999999999999</v>
      </c>
    </row>
    <row r="593" spans="1:8">
      <c r="A593" t="str">
        <f>_xlfn.CONCAT(Blad2!B593," ",Blad2!C593)</f>
        <v xml:space="preserve">HKW-Mitte </v>
      </c>
      <c r="D593" t="str">
        <f>Blad2!J593</f>
        <v>DE</v>
      </c>
      <c r="E593">
        <f>2020-Blad2!Q593</f>
        <v>40</v>
      </c>
      <c r="F593" t="str">
        <f>Blad2!E593</f>
        <v>Stadtwerke Lemgo GmbH</v>
      </c>
      <c r="G593">
        <f>Blad2!K593</f>
        <v>10.1</v>
      </c>
      <c r="H593">
        <f>Blad2!AC593</f>
        <v>0.36299999999999999</v>
      </c>
    </row>
    <row r="594" spans="1:8">
      <c r="A594" t="str">
        <f>_xlfn.CONCAT(Blad2!B594," ",Blad2!C594)</f>
        <v>Kraftwerk IV 1</v>
      </c>
      <c r="D594" t="str">
        <f>Blad2!J594</f>
        <v>DE</v>
      </c>
      <c r="E594">
        <f>2020-Blad2!Q594</f>
        <v>4</v>
      </c>
      <c r="F594" t="str">
        <f>Blad2!E594</f>
        <v>Evonik Degussa GmbH</v>
      </c>
      <c r="G594">
        <f>Blad2!K594</f>
        <v>60.76</v>
      </c>
      <c r="H594">
        <f>Blad2!AC594</f>
        <v>0.40260000000000001</v>
      </c>
    </row>
    <row r="595" spans="1:8">
      <c r="A595" t="str">
        <f>_xlfn.CONCAT(Blad2!B595," ",Blad2!C595)</f>
        <v xml:space="preserve">BHKW Braunschweig </v>
      </c>
      <c r="D595" t="str">
        <f>Blad2!J595</f>
        <v>DE</v>
      </c>
      <c r="E595">
        <f>2020-Blad2!Q595</f>
        <v>6</v>
      </c>
      <c r="F595" t="str">
        <f>Blad2!E595</f>
        <v>Volkswagen AG</v>
      </c>
      <c r="G595">
        <f>Blad2!K595</f>
        <v>10.4</v>
      </c>
      <c r="H595">
        <f>Blad2!AC595</f>
        <v>0.40039999999999998</v>
      </c>
    </row>
    <row r="596" spans="1:8">
      <c r="A596" t="str">
        <f>_xlfn.CONCAT(Blad2!B596," ",Blad2!C596)</f>
        <v xml:space="preserve">Energiezentrale 2016 </v>
      </c>
      <c r="D596" t="str">
        <f>Blad2!J596</f>
        <v>DE</v>
      </c>
      <c r="E596">
        <f>2020-Blad2!Q596</f>
        <v>6</v>
      </c>
      <c r="F596" t="str">
        <f>Blad2!E596</f>
        <v>Flughafen München GmbH</v>
      </c>
      <c r="G596">
        <f>Blad2!K596</f>
        <v>16.8</v>
      </c>
      <c r="H596">
        <f>Blad2!AC596</f>
        <v>0.40039999999999998</v>
      </c>
    </row>
    <row r="597" spans="1:8">
      <c r="A597" t="str">
        <f>_xlfn.CONCAT(Blad2!B597," ",Blad2!C597)</f>
        <v>GuD GuD F</v>
      </c>
      <c r="D597" t="str">
        <f>Blad2!J597</f>
        <v>DE</v>
      </c>
      <c r="E597">
        <f>2020-Blad2!Q597</f>
        <v>4</v>
      </c>
      <c r="F597" t="str">
        <f>Blad2!E597</f>
        <v>Stadtwerke Düsseldorf AG</v>
      </c>
      <c r="G597">
        <f>Blad2!K597</f>
        <v>595</v>
      </c>
      <c r="H597">
        <f>Blad2!AC597</f>
        <v>0.61199999999999999</v>
      </c>
    </row>
    <row r="598" spans="1:8">
      <c r="A598" t="str">
        <f>_xlfn.CONCAT(Blad2!B598," ",Blad2!C598)</f>
        <v>Niehl 3 Niehl 31</v>
      </c>
      <c r="D598" t="str">
        <f>Blad2!J598</f>
        <v>DE</v>
      </c>
      <c r="E598">
        <f>2020-Blad2!Q598</f>
        <v>4</v>
      </c>
      <c r="F598" t="str">
        <f>Blad2!E598</f>
        <v>RheinEnergie AG</v>
      </c>
      <c r="G598">
        <f>Blad2!K598</f>
        <v>459.9</v>
      </c>
      <c r="H598">
        <f>Blad2!AC598</f>
        <v>0.40260000000000001</v>
      </c>
    </row>
    <row r="599" spans="1:8">
      <c r="A599" t="str">
        <f>_xlfn.CONCAT(Blad2!B599," ",Blad2!C599)</f>
        <v>Heizkraftwerk FL Block 12</v>
      </c>
      <c r="D599" t="str">
        <f>Blad2!J599</f>
        <v>DE</v>
      </c>
      <c r="E599">
        <f>2020-Blad2!Q599</f>
        <v>4</v>
      </c>
      <c r="F599" t="str">
        <f>Blad2!E599</f>
        <v>Stadtwerke Flensburg GmbH</v>
      </c>
      <c r="G599">
        <f>Blad2!K599</f>
        <v>78</v>
      </c>
      <c r="H599">
        <f>Blad2!AC599</f>
        <v>0.61199999999999999</v>
      </c>
    </row>
    <row r="600" spans="1:8">
      <c r="A600" t="str">
        <f>_xlfn.CONCAT(Blad2!B600," ",Blad2!C600)</f>
        <v>KW Mittelsbüren GuD MiBÜ</v>
      </c>
      <c r="D600" t="str">
        <f>Blad2!J600</f>
        <v>DE</v>
      </c>
      <c r="E600">
        <f>2020-Blad2!Q600</f>
        <v>4</v>
      </c>
      <c r="F600" t="str">
        <f>Blad2!E600</f>
        <v>Gemeinschaftskraftwerk Bremen GmbH und Co. KG</v>
      </c>
      <c r="G600">
        <f>Blad2!K600</f>
        <v>444.5</v>
      </c>
      <c r="H600">
        <f>Blad2!AC600</f>
        <v>0.61199999999999999</v>
      </c>
    </row>
    <row r="601" spans="1:8">
      <c r="A601" t="str">
        <f>_xlfn.CONCAT(Blad2!B601," ",Blad2!C601)</f>
        <v xml:space="preserve">Energieversogung Wedding </v>
      </c>
      <c r="D601" t="str">
        <f>Blad2!J601</f>
        <v>DE</v>
      </c>
      <c r="E601">
        <f>2020-Blad2!Q601</f>
        <v>48</v>
      </c>
      <c r="F601" t="str">
        <f>Blad2!E601</f>
        <v>Bayer AG</v>
      </c>
      <c r="G601">
        <f>Blad2!K601</f>
        <v>15</v>
      </c>
      <c r="H601">
        <f>Blad2!AC601</f>
        <v>0.35420000000000001</v>
      </c>
    </row>
    <row r="602" spans="1:8">
      <c r="A602" t="str">
        <f>_xlfn.CONCAT(Blad2!B602," ",Blad2!C602)</f>
        <v xml:space="preserve">Ford Saarlouis </v>
      </c>
      <c r="D602" t="str">
        <f>Blad2!J602</f>
        <v>DE</v>
      </c>
      <c r="E602">
        <f>2020-Blad2!Q602</f>
        <v>4</v>
      </c>
      <c r="F602" t="str">
        <f>Blad2!E602</f>
        <v>Ford-Werke GmbH</v>
      </c>
      <c r="G602">
        <f>Blad2!K602</f>
        <v>22</v>
      </c>
      <c r="H602">
        <f>Blad2!AC602</f>
        <v>0.40260000000000001</v>
      </c>
    </row>
    <row r="603" spans="1:8">
      <c r="A603" t="str">
        <f>_xlfn.CONCAT(Blad2!B603," ",Blad2!C603)</f>
        <v xml:space="preserve">Regensburg </v>
      </c>
      <c r="D603" t="str">
        <f>Blad2!J603</f>
        <v>DE</v>
      </c>
      <c r="E603">
        <f>2020-Blad2!Q603</f>
        <v>8</v>
      </c>
      <c r="F603" t="str">
        <f>Blad2!E603</f>
        <v>BMW AG</v>
      </c>
      <c r="G603">
        <f>Blad2!K603</f>
        <v>10.6</v>
      </c>
      <c r="H603">
        <f>Blad2!AC603</f>
        <v>0.3982</v>
      </c>
    </row>
    <row r="604" spans="1:8">
      <c r="A604" t="str">
        <f>_xlfn.CONCAT(Blad2!B604," ",Blad2!C604)</f>
        <v xml:space="preserve">Regensburg </v>
      </c>
      <c r="D604" t="str">
        <f>Blad2!J604</f>
        <v>DE</v>
      </c>
      <c r="E604">
        <f>2020-Blad2!Q604</f>
        <v>4</v>
      </c>
      <c r="F604" t="str">
        <f>Blad2!E604</f>
        <v>BMW AG</v>
      </c>
      <c r="G604">
        <f>Blad2!K604</f>
        <v>2.65</v>
      </c>
      <c r="H604">
        <f>Blad2!AC604</f>
        <v>0.40260000000000001</v>
      </c>
    </row>
    <row r="605" spans="1:8">
      <c r="A605" t="str">
        <f>_xlfn.CONCAT(Blad2!B605," ",Blad2!C605)</f>
        <v xml:space="preserve">Gasturbinen-HKW St. Wendel </v>
      </c>
      <c r="D605" t="str">
        <f>Blad2!J605</f>
        <v>DE</v>
      </c>
      <c r="E605">
        <f>2020-Blad2!Q605</f>
        <v>6</v>
      </c>
      <c r="F605" t="str">
        <f>Blad2!E605</f>
        <v>Fresenius Medical Care Deutschland GmbH</v>
      </c>
      <c r="G605">
        <f>Blad2!K605</f>
        <v>19.5</v>
      </c>
      <c r="H605">
        <f>Blad2!AC605</f>
        <v>0.41639999999999999</v>
      </c>
    </row>
    <row r="606" spans="1:8">
      <c r="A606" t="str">
        <f>_xlfn.CONCAT(Blad2!B606," ",Blad2!C606)</f>
        <v>HKW West M5 M5</v>
      </c>
      <c r="D606" t="str">
        <f>Blad2!J606</f>
        <v>DE</v>
      </c>
      <c r="E606">
        <f>2020-Blad2!Q606</f>
        <v>2</v>
      </c>
      <c r="F606" t="str">
        <f>Blad2!E606</f>
        <v>Mainova AG</v>
      </c>
      <c r="G606">
        <f>Blad2!K606</f>
        <v>38.700000000000003</v>
      </c>
      <c r="H606">
        <f>Blad2!AC606</f>
        <v>0.40479999999999999</v>
      </c>
    </row>
    <row r="607" spans="1:8">
      <c r="A607" t="str">
        <f>_xlfn.CONCAT(Blad2!B607," ",Blad2!C607)</f>
        <v>KWK Dingolfing BA 1 KWK Dingolfing BA1</v>
      </c>
      <c r="D607" t="str">
        <f>Blad2!J607</f>
        <v>DE</v>
      </c>
      <c r="E607">
        <f>2020-Blad2!Q607</f>
        <v>3</v>
      </c>
      <c r="F607" t="str">
        <f>Blad2!E607</f>
        <v>BMW AG</v>
      </c>
      <c r="G607">
        <f>Blad2!K607</f>
        <v>16</v>
      </c>
      <c r="H607">
        <f>Blad2!AC607</f>
        <v>0.4037</v>
      </c>
    </row>
    <row r="608" spans="1:8">
      <c r="A608" t="str">
        <f>_xlfn.CONCAT(Blad2!B608," ",Blad2!C608)</f>
        <v xml:space="preserve">K5/T7 </v>
      </c>
      <c r="D608" t="str">
        <f>Blad2!J608</f>
        <v>DE</v>
      </c>
      <c r="E608">
        <f>2020-Blad2!Q608</f>
        <v>4</v>
      </c>
      <c r="F608" t="str">
        <f>Blad2!E608</f>
        <v>Stadtwerke Flensburg GmbH</v>
      </c>
      <c r="G608">
        <f>Blad2!K608</f>
        <v>29</v>
      </c>
      <c r="H608">
        <f>Blad2!AC608</f>
        <v>0.40260000000000001</v>
      </c>
    </row>
    <row r="609" spans="1:8">
      <c r="A609" t="str">
        <f>_xlfn.CONCAT(Blad2!B609," ",Blad2!C609)</f>
        <v>HKW 3 Stuttgart-Gaisburg HKW3</v>
      </c>
      <c r="D609" t="str">
        <f>Blad2!J609</f>
        <v>DE</v>
      </c>
      <c r="E609">
        <f>2020-Blad2!Q609</f>
        <v>2</v>
      </c>
      <c r="F609" t="str">
        <f>Blad2!E609</f>
        <v>EnBW Energie Baden-Württemberg AG</v>
      </c>
      <c r="G609">
        <f>Blad2!K609</f>
        <v>29.151</v>
      </c>
      <c r="H609">
        <f>Blad2!AC609</f>
        <v>0.40479999999999999</v>
      </c>
    </row>
    <row r="610" spans="1:8">
      <c r="A610" t="str">
        <f>_xlfn.CONCAT(Blad2!B610," ",Blad2!C610)</f>
        <v>HKW Dresden-Nord HKW Dresden-Nord</v>
      </c>
      <c r="D610" t="str">
        <f>Blad2!J610</f>
        <v>DE</v>
      </c>
      <c r="E610">
        <f>2020-Blad2!Q610</f>
        <v>2</v>
      </c>
      <c r="F610" t="str">
        <f>Blad2!E610</f>
        <v>DREWAG Stadtwerke Dresden GmbH</v>
      </c>
      <c r="G610">
        <f>Blad2!K610</f>
        <v>11.5</v>
      </c>
      <c r="H610">
        <f>Blad2!AC610</f>
        <v>0.40479999999999999</v>
      </c>
    </row>
    <row r="611" spans="1:8">
      <c r="A611" t="str">
        <f>_xlfn.CONCAT(Blad2!B611," ",Blad2!C611)</f>
        <v xml:space="preserve">HKW Lusan </v>
      </c>
      <c r="D611" t="str">
        <f>Blad2!J611</f>
        <v>DE</v>
      </c>
      <c r="E611">
        <f>2020-Blad2!Q611</f>
        <v>2</v>
      </c>
      <c r="F611" t="str">
        <f>Blad2!E611</f>
        <v>ENGIE Deutschland GmbH</v>
      </c>
      <c r="G611">
        <f>Blad2!K611</f>
        <v>17.3</v>
      </c>
      <c r="H611">
        <f>Blad2!AC611</f>
        <v>0.40479999999999999</v>
      </c>
    </row>
    <row r="612" spans="1:8">
      <c r="A612" t="str">
        <f>_xlfn.CONCAT(Blad2!B612," ",Blad2!C612)</f>
        <v xml:space="preserve">HKW Tinz </v>
      </c>
      <c r="D612" t="str">
        <f>Blad2!J612</f>
        <v>DE</v>
      </c>
      <c r="E612">
        <f>2020-Blad2!Q612</f>
        <v>2</v>
      </c>
      <c r="F612" t="str">
        <f>Blad2!E612</f>
        <v>ENGIE Deutschland GmbH</v>
      </c>
      <c r="G612">
        <f>Blad2!K612</f>
        <v>22.1</v>
      </c>
      <c r="H612">
        <f>Blad2!AC612</f>
        <v>0.40479999999999999</v>
      </c>
    </row>
    <row r="613" spans="1:8">
      <c r="A613" t="str">
        <f>_xlfn.CONCAT(Blad2!B613," ",Blad2!C613)</f>
        <v>GM GM</v>
      </c>
      <c r="D613" t="str">
        <f>Blad2!J613</f>
        <v>DE</v>
      </c>
      <c r="E613">
        <f>2020-Blad2!Q613</f>
        <v>2</v>
      </c>
      <c r="F613" t="str">
        <f>Blad2!E613</f>
        <v>TEAG Thüringer Energie AG</v>
      </c>
      <c r="G613">
        <f>Blad2!K613</f>
        <v>10</v>
      </c>
      <c r="H613">
        <f>Blad2!AC613</f>
        <v>0.40479999999999999</v>
      </c>
    </row>
    <row r="614" spans="1:8">
      <c r="A614" t="str">
        <f>_xlfn.CONCAT(Blad2!B614," ",Blad2!C614)</f>
        <v>KWK Landshut KWK Landshut</v>
      </c>
      <c r="D614" t="str">
        <f>Blad2!J614</f>
        <v>DE</v>
      </c>
      <c r="E614">
        <f>2020-Blad2!Q614</f>
        <v>1</v>
      </c>
      <c r="F614" t="str">
        <f>Blad2!E614</f>
        <v>BMW AG</v>
      </c>
      <c r="G614">
        <f>Blad2!K614</f>
        <v>17.600000000000001</v>
      </c>
      <c r="H614">
        <f>Blad2!AC614</f>
        <v>0.40589999999999998</v>
      </c>
    </row>
    <row r="615" spans="1:8">
      <c r="A615" t="str">
        <f>_xlfn.CONCAT(Blad2!B615," ",Blad2!C615)</f>
        <v xml:space="preserve">Lichterfelde </v>
      </c>
      <c r="D615" t="str">
        <f>Blad2!J615</f>
        <v>DE</v>
      </c>
      <c r="E615">
        <f>2020-Blad2!Q615</f>
        <v>1</v>
      </c>
      <c r="F615" t="str">
        <f>Blad2!E615</f>
        <v>Vattenfall Wärme Berlin AG</v>
      </c>
      <c r="G615">
        <f>Blad2!K615</f>
        <v>289</v>
      </c>
      <c r="H615">
        <f>Blad2!AC615</f>
        <v>0.40589999999999998</v>
      </c>
    </row>
    <row r="616" spans="1:8">
      <c r="A616" t="str">
        <f>_xlfn.CONCAT(Blad2!B616," ",Blad2!C616)</f>
        <v>Dampfturbine 5 DT 5</v>
      </c>
      <c r="D616" t="str">
        <f>Blad2!J616</f>
        <v>DE</v>
      </c>
      <c r="E616">
        <f>2020-Blad2!Q616</f>
        <v>2</v>
      </c>
      <c r="F616" t="str">
        <f>Blad2!E616</f>
        <v>Mainova AG</v>
      </c>
      <c r="G616">
        <f>Blad2!K616</f>
        <v>38.700000000000003</v>
      </c>
      <c r="H616">
        <f>Blad2!AC616</f>
        <v>0.40479999999999999</v>
      </c>
    </row>
    <row r="617" spans="1:8">
      <c r="A617" t="str">
        <f>_xlfn.CONCAT(Blad2!B617," ",Blad2!C617)</f>
        <v>KWK-Anlage Neukochen Neukochen 10</v>
      </c>
      <c r="D617" t="str">
        <f>Blad2!J617</f>
        <v>DE</v>
      </c>
      <c r="E617">
        <f>2020-Blad2!Q617</f>
        <v>60</v>
      </c>
      <c r="F617" t="str">
        <f>Blad2!E617</f>
        <v>Papierfabrik Palm GmbH &amp; Co. KG</v>
      </c>
      <c r="G617">
        <f>Blad2!K617</f>
        <v>15</v>
      </c>
      <c r="H617">
        <f>Blad2!AC617</f>
        <v>0.34100000000000003</v>
      </c>
    </row>
    <row r="618" spans="1:8">
      <c r="A618" t="str">
        <f>_xlfn.CONCAT(Blad2!B618," ",Blad2!C618)</f>
        <v>Dingolfing BA2 BA2</v>
      </c>
      <c r="D618" t="str">
        <f>Blad2!J618</f>
        <v>DE</v>
      </c>
      <c r="E618">
        <f>2020-Blad2!Q618</f>
        <v>1</v>
      </c>
      <c r="F618" t="str">
        <f>Blad2!E618</f>
        <v>BMW AG</v>
      </c>
      <c r="G618">
        <f>Blad2!K618</f>
        <v>13.5</v>
      </c>
      <c r="H618">
        <f>Blad2!AC618</f>
        <v>0.40589999999999998</v>
      </c>
    </row>
    <row r="619" spans="1:8">
      <c r="A619" t="str">
        <f>_xlfn.CONCAT(Blad2!B619," ",Blad2!C619)</f>
        <v>Küstenkraftwerk K.I.E.L. BHKW Modul 1-20</v>
      </c>
      <c r="D619" t="str">
        <f>Blad2!J619</f>
        <v>DE</v>
      </c>
      <c r="E619">
        <f>2020-Blad2!Q619</f>
        <v>1</v>
      </c>
      <c r="F619" t="str">
        <f>Blad2!E619</f>
        <v>Stadtwerke Kiel AG</v>
      </c>
      <c r="G619">
        <f>Blad2!K619</f>
        <v>188</v>
      </c>
      <c r="H619">
        <f>Blad2!AC619</f>
        <v>0.40589999999999998</v>
      </c>
    </row>
    <row r="620" spans="1:8">
      <c r="A620" t="str">
        <f>_xlfn.CONCAT(Blad2!B620," ",Blad2!C620)</f>
        <v>Werk 1.1 KWK 1-3</v>
      </c>
      <c r="D620" t="str">
        <f>Blad2!J620</f>
        <v>DE</v>
      </c>
      <c r="E620">
        <f>2020-Blad2!Q620</f>
        <v>1</v>
      </c>
      <c r="F620" t="str">
        <f>Blad2!E620</f>
        <v>BMW AG</v>
      </c>
      <c r="G620">
        <f>Blad2!K620</f>
        <v>13.5</v>
      </c>
      <c r="H620">
        <f>Blad2!AC620</f>
        <v>0.40589999999999998</v>
      </c>
    </row>
    <row r="621" spans="1:8">
      <c r="A621" t="str">
        <f>_xlfn.CONCAT(Blad2!B621," ",Blad2!C621)</f>
        <v>Werk 1.5 KWK 1-4</v>
      </c>
      <c r="D621" t="str">
        <f>Blad2!J621</f>
        <v>DE</v>
      </c>
      <c r="E621">
        <f>2020-Blad2!Q621</f>
        <v>1</v>
      </c>
      <c r="F621" t="str">
        <f>Blad2!E621</f>
        <v>BMW AG</v>
      </c>
      <c r="G621">
        <f>Blad2!K621</f>
        <v>13.6</v>
      </c>
      <c r="H621">
        <f>Blad2!AC621</f>
        <v>0.40589999999999998</v>
      </c>
    </row>
    <row r="622" spans="1:8">
      <c r="A622" t="str">
        <f>_xlfn.CONCAT(Blad2!B622," ",Blad2!C622)</f>
        <v>Brokdorf KBR</v>
      </c>
      <c r="D622" t="str">
        <f>Blad2!J622</f>
        <v>DE</v>
      </c>
      <c r="E622">
        <f>2020-Blad2!Q622</f>
        <v>34</v>
      </c>
      <c r="F622" t="str">
        <f>Blad2!E622</f>
        <v>Preussen Elektra GmbH</v>
      </c>
      <c r="G622">
        <f>Blad2!K622</f>
        <v>1410</v>
      </c>
      <c r="H622">
        <f>Blad2!AC622</f>
        <v>0.33</v>
      </c>
    </row>
    <row r="623" spans="1:8">
      <c r="A623" t="str">
        <f>_xlfn.CONCAT(Blad2!B623," ",Blad2!C623)</f>
        <v>Grohnde KWG</v>
      </c>
      <c r="D623" t="str">
        <f>Blad2!J623</f>
        <v>DE</v>
      </c>
      <c r="E623">
        <f>2020-Blad2!Q623</f>
        <v>35</v>
      </c>
      <c r="F623" t="str">
        <f>Blad2!E623</f>
        <v>Preussen Elektra GmbH</v>
      </c>
      <c r="G623">
        <f>Blad2!K623</f>
        <v>1360</v>
      </c>
      <c r="H623">
        <f>Blad2!AC623</f>
        <v>0.33</v>
      </c>
    </row>
    <row r="624" spans="1:8">
      <c r="A624" t="str">
        <f>_xlfn.CONCAT(Blad2!B624," ",Blad2!C624)</f>
        <v>Isar 2 KKI 2</v>
      </c>
      <c r="D624" t="str">
        <f>Blad2!J624</f>
        <v>DE</v>
      </c>
      <c r="E624">
        <f>2020-Blad2!Q624</f>
        <v>32</v>
      </c>
      <c r="F624" t="str">
        <f>Blad2!E624</f>
        <v>Preussen Elektra GmbH</v>
      </c>
      <c r="G624">
        <f>Blad2!K624</f>
        <v>1410</v>
      </c>
      <c r="H624">
        <f>Blad2!AC624</f>
        <v>0.33</v>
      </c>
    </row>
    <row r="625" spans="1:8">
      <c r="A625" t="str">
        <f>_xlfn.CONCAT(Blad2!B625," ",Blad2!C625)</f>
        <v>Kernkraft Gundremmingen  C</v>
      </c>
      <c r="D625" t="str">
        <f>Blad2!J625</f>
        <v>DE</v>
      </c>
      <c r="E625">
        <f>2020-Blad2!Q625</f>
        <v>36</v>
      </c>
      <c r="F625" t="str">
        <f>Blad2!E625</f>
        <v>RWE Power AG</v>
      </c>
      <c r="G625">
        <f>Blad2!K625</f>
        <v>1288</v>
      </c>
      <c r="H625">
        <f>Blad2!AC625</f>
        <v>0.33</v>
      </c>
    </row>
    <row r="626" spans="1:8">
      <c r="A626" t="str">
        <f>_xlfn.CONCAT(Blad2!B626," ",Blad2!C626)</f>
        <v>Kernkraftwerk Emsland KKE</v>
      </c>
      <c r="D626" t="str">
        <f>Blad2!J626</f>
        <v>DE</v>
      </c>
      <c r="E626">
        <f>2020-Blad2!Q626</f>
        <v>32</v>
      </c>
      <c r="F626" t="str">
        <f>Blad2!E626</f>
        <v>RWE Power AG</v>
      </c>
      <c r="G626">
        <f>Blad2!K626</f>
        <v>1336</v>
      </c>
      <c r="H626">
        <f>Blad2!AC626</f>
        <v>0.33</v>
      </c>
    </row>
    <row r="627" spans="1:8">
      <c r="A627" t="str">
        <f>_xlfn.CONCAT(Blad2!B627," ",Blad2!C627)</f>
        <v>Gemeinschaftskernkraftwerk Neckarwestheim II GKN II</v>
      </c>
      <c r="D627" t="str">
        <f>Blad2!J627</f>
        <v>DE</v>
      </c>
      <c r="E627">
        <f>2020-Blad2!Q627</f>
        <v>31</v>
      </c>
      <c r="F627" t="str">
        <f>Blad2!E627</f>
        <v>EnBW Energie Baden-Württemberg AG</v>
      </c>
      <c r="G627">
        <f>Blad2!K627</f>
        <v>1310</v>
      </c>
      <c r="H627">
        <f>Blad2!AC627</f>
        <v>0.33</v>
      </c>
    </row>
    <row r="628" spans="1:8">
      <c r="A628" t="str">
        <f>_xlfn.CONCAT(Blad2!B628," ",Blad2!C628)</f>
        <v>Wilmersdorf Wilmersdorf GT2 und GT3</v>
      </c>
      <c r="D628" t="str">
        <f>Blad2!J628</f>
        <v>DE</v>
      </c>
      <c r="E628">
        <f>2020-Blad2!Q628</f>
        <v>43</v>
      </c>
      <c r="F628" t="str">
        <f>Blad2!E628</f>
        <v>Vattenfall Wärme Berlin AG</v>
      </c>
      <c r="G628">
        <f>Blad2!K628</f>
        <v>184</v>
      </c>
      <c r="H628">
        <f>Blad2!AC628</f>
        <v>0.32019999999999998</v>
      </c>
    </row>
    <row r="629" spans="1:8">
      <c r="A629" t="str">
        <f>_xlfn.CONCAT(Blad2!B629," ",Blad2!C629)</f>
        <v>Moabit Moabit GT 7</v>
      </c>
      <c r="D629" t="str">
        <f>Blad2!J629</f>
        <v>DE</v>
      </c>
      <c r="E629">
        <f>2020-Blad2!Q629</f>
        <v>49</v>
      </c>
      <c r="F629" t="str">
        <f>Blad2!E629</f>
        <v>Vattenfall Wärme Berlin AG</v>
      </c>
      <c r="G629">
        <f>Blad2!K629</f>
        <v>34</v>
      </c>
      <c r="H629">
        <f>Blad2!AC629</f>
        <v>0.30459999999999998</v>
      </c>
    </row>
    <row r="630" spans="1:8">
      <c r="A630" t="str">
        <f>_xlfn.CONCAT(Blad2!B630," ",Blad2!C630)</f>
        <v>KW Mittelsbüren GT 3</v>
      </c>
      <c r="D630" t="str">
        <f>Blad2!J630</f>
        <v>DE</v>
      </c>
      <c r="E630">
        <f>2020-Blad2!Q630</f>
        <v>45</v>
      </c>
      <c r="F630" t="str">
        <f>Blad2!E630</f>
        <v>swb Erzeugung AG &amp; Co. KG</v>
      </c>
      <c r="G630">
        <f>Blad2!K630</f>
        <v>86</v>
      </c>
      <c r="H630">
        <f>Blad2!AC630</f>
        <v>0.315</v>
      </c>
    </row>
    <row r="631" spans="1:8">
      <c r="A631" t="str">
        <f>_xlfn.CONCAT(Blad2!B631," ",Blad2!C631)</f>
        <v>GT GTKW</v>
      </c>
      <c r="D631" t="str">
        <f>Blad2!J631</f>
        <v>DE</v>
      </c>
      <c r="E631">
        <f>2020-Blad2!Q631</f>
        <v>48</v>
      </c>
      <c r="F631" t="str">
        <f>Blad2!E631</f>
        <v>Stadtwerke Düsseldorf AG</v>
      </c>
      <c r="G631">
        <f>Blad2!K631</f>
        <v>86.2</v>
      </c>
      <c r="H631">
        <f>Blad2!AC631</f>
        <v>0.30719999999999997</v>
      </c>
    </row>
    <row r="632" spans="1:8">
      <c r="A632" t="str">
        <f>_xlfn.CONCAT(Blad2!B632," ",Blad2!C632)</f>
        <v xml:space="preserve">Kraftwerk Fulda </v>
      </c>
      <c r="D632" t="str">
        <f>Blad2!J632</f>
        <v>DE</v>
      </c>
      <c r="E632">
        <f>2020-Blad2!Q632</f>
        <v>9</v>
      </c>
      <c r="F632" t="str">
        <f>Blad2!E632</f>
        <v>RhönEnergie Fulda GmbH</v>
      </c>
      <c r="G632">
        <f>Blad2!K632</f>
        <v>24.8</v>
      </c>
      <c r="H632">
        <f>Blad2!AC632</f>
        <v>0.39710000000000001</v>
      </c>
    </row>
    <row r="633" spans="1:8">
      <c r="A633" t="str">
        <f>_xlfn.CONCAT(Blad2!B633," ",Blad2!C633)</f>
        <v xml:space="preserve">Spitzenlastkraftwerk Sermuth </v>
      </c>
      <c r="D633" t="str">
        <f>Blad2!J633</f>
        <v>DE</v>
      </c>
      <c r="E633">
        <f>2020-Blad2!Q633</f>
        <v>25</v>
      </c>
      <c r="F633" t="str">
        <f>Blad2!E633</f>
        <v>envia THERM GmbH</v>
      </c>
      <c r="G633">
        <f>Blad2!K633</f>
        <v>17</v>
      </c>
      <c r="H633">
        <f>Blad2!AC633</f>
        <v>0.3795</v>
      </c>
    </row>
    <row r="634" spans="1:8">
      <c r="A634" t="str">
        <f>_xlfn.CONCAT(Blad2!B634," ",Blad2!C634)</f>
        <v xml:space="preserve">Spitzenlastkraftwerk Großkayna </v>
      </c>
      <c r="D634" t="str">
        <f>Blad2!J634</f>
        <v>DE</v>
      </c>
      <c r="E634">
        <f>2020-Blad2!Q634</f>
        <v>26</v>
      </c>
      <c r="F634" t="str">
        <f>Blad2!E634</f>
        <v>envia THERM GmbH</v>
      </c>
      <c r="G634">
        <f>Blad2!K634</f>
        <v>120</v>
      </c>
      <c r="H634">
        <f>Blad2!AC634</f>
        <v>0.3644</v>
      </c>
    </row>
    <row r="635" spans="1:8">
      <c r="A635" t="str">
        <f>_xlfn.CONCAT(Blad2!B635," ",Blad2!C635)</f>
        <v>Ingolstadt 3</v>
      </c>
      <c r="D635" t="str">
        <f>Blad2!J635</f>
        <v>DE</v>
      </c>
      <c r="E635">
        <f>2020-Blad2!Q635</f>
        <v>47</v>
      </c>
      <c r="F635" t="str">
        <f>Blad2!E635</f>
        <v xml:space="preserve">Uniper Kraftwerke GmbH </v>
      </c>
      <c r="G635">
        <f>Blad2!K635</f>
        <v>386</v>
      </c>
      <c r="H635">
        <f>Blad2!AC635</f>
        <v>0.3553</v>
      </c>
    </row>
    <row r="636" spans="1:8">
      <c r="A636" t="str">
        <f>_xlfn.CONCAT(Blad2!B636," ",Blad2!C636)</f>
        <v>Ingolstadt 4</v>
      </c>
      <c r="D636" t="str">
        <f>Blad2!J636</f>
        <v>DE</v>
      </c>
      <c r="E636">
        <f>2020-Blad2!Q636</f>
        <v>46</v>
      </c>
      <c r="F636" t="str">
        <f>Blad2!E636</f>
        <v xml:space="preserve">Uniper Kraftwerke GmbH </v>
      </c>
      <c r="G636">
        <f>Blad2!K636</f>
        <v>386</v>
      </c>
      <c r="H636">
        <f>Blad2!AC636</f>
        <v>0.35639999999999999</v>
      </c>
    </row>
    <row r="637" spans="1:8">
      <c r="A637" t="str">
        <f>_xlfn.CONCAT(Blad2!B637," ",Blad2!C637)</f>
        <v>Kraftwerk Hausham GT 1</v>
      </c>
      <c r="D637" t="str">
        <f>Blad2!J637</f>
        <v>DE</v>
      </c>
      <c r="E637">
        <f>2020-Blad2!Q637</f>
        <v>38</v>
      </c>
      <c r="F637" t="str">
        <f>Blad2!E637</f>
        <v>Peissenberger Kraftwerksgesellschaft mbH</v>
      </c>
      <c r="G637">
        <f>Blad2!K637</f>
        <v>23.4</v>
      </c>
      <c r="H637">
        <f>Blad2!AC637</f>
        <v>0.3332</v>
      </c>
    </row>
    <row r="638" spans="1:8">
      <c r="A638" t="str">
        <f>_xlfn.CONCAT(Blad2!B638," ",Blad2!C638)</f>
        <v>Kraftwerk Hausham GT 2</v>
      </c>
      <c r="D638" t="str">
        <f>Blad2!J638</f>
        <v>DE</v>
      </c>
      <c r="E638">
        <f>2020-Blad2!Q638</f>
        <v>38</v>
      </c>
      <c r="F638" t="str">
        <f>Blad2!E638</f>
        <v>Peissenberger Kraftwerksgesellschaft mbH</v>
      </c>
      <c r="G638">
        <f>Blad2!K638</f>
        <v>23.4</v>
      </c>
      <c r="H638">
        <f>Blad2!AC638</f>
        <v>0.3332</v>
      </c>
    </row>
    <row r="639" spans="1:8">
      <c r="A639" t="str">
        <f>_xlfn.CONCAT(Blad2!B639," ",Blad2!C639)</f>
        <v>Kraftwerk Hausham GT 3</v>
      </c>
      <c r="D639" t="str">
        <f>Blad2!J639</f>
        <v>DE</v>
      </c>
      <c r="E639">
        <f>2020-Blad2!Q639</f>
        <v>38</v>
      </c>
      <c r="F639" t="str">
        <f>Blad2!E639</f>
        <v>Peissenberger Kraftwerksgesellschaft mbH</v>
      </c>
      <c r="G639">
        <f>Blad2!K639</f>
        <v>23.4</v>
      </c>
      <c r="H639">
        <f>Blad2!AC639</f>
        <v>0.3332</v>
      </c>
    </row>
    <row r="640" spans="1:8">
      <c r="A640" t="str">
        <f>_xlfn.CONCAT(Blad2!B640," ",Blad2!C640)</f>
        <v>Kraftwerk Hausham GT 4</v>
      </c>
      <c r="D640" t="str">
        <f>Blad2!J640</f>
        <v>DE</v>
      </c>
      <c r="E640">
        <f>2020-Blad2!Q640</f>
        <v>38</v>
      </c>
      <c r="F640" t="str">
        <f>Blad2!E640</f>
        <v>Peissenberger Kraftwerksgesellschaft mbH</v>
      </c>
      <c r="G640">
        <f>Blad2!K640</f>
        <v>23.4</v>
      </c>
      <c r="H640">
        <f>Blad2!AC640</f>
        <v>0.3332</v>
      </c>
    </row>
    <row r="641" spans="1:8">
      <c r="A641" t="str">
        <f>_xlfn.CONCAT(Blad2!B641," ",Blad2!C641)</f>
        <v>MiRO Kesselhaus Werk 1</v>
      </c>
      <c r="D641" t="str">
        <f>Blad2!J641</f>
        <v>DE</v>
      </c>
      <c r="E641">
        <f>2020-Blad2!Q641</f>
        <v>25</v>
      </c>
      <c r="F641" t="str">
        <f>Blad2!E641</f>
        <v>MiRO Mineraloelraffinerie Oberrhein GmbH &amp; Co. KG</v>
      </c>
      <c r="G641">
        <f>Blad2!K641</f>
        <v>45</v>
      </c>
      <c r="H641">
        <f>Blad2!AC641</f>
        <v>0.3795</v>
      </c>
    </row>
    <row r="642" spans="1:8">
      <c r="A642" t="str">
        <f>_xlfn.CONCAT(Blad2!B642," ",Blad2!C642)</f>
        <v>MiRO Kesselhaus Werk 2</v>
      </c>
      <c r="D642" t="str">
        <f>Blad2!J642</f>
        <v>DE</v>
      </c>
      <c r="E642">
        <f>2020-Blad2!Q642</f>
        <v>25</v>
      </c>
      <c r="F642" t="str">
        <f>Blad2!E642</f>
        <v>MiRO Mineraloelraffinerie Oberrhein GmbH &amp; Co. KG</v>
      </c>
      <c r="G642">
        <f>Blad2!K642</f>
        <v>25</v>
      </c>
      <c r="H642">
        <f>Blad2!AC642</f>
        <v>0.3795</v>
      </c>
    </row>
    <row r="643" spans="1:8">
      <c r="A643" t="str">
        <f>_xlfn.CONCAT(Blad2!B643," ",Blad2!C643)</f>
        <v xml:space="preserve">Shell Deutschland Oil GmbH </v>
      </c>
      <c r="D643" t="str">
        <f>Blad2!J643</f>
        <v>DE</v>
      </c>
      <c r="E643">
        <f>2020-Blad2!Q643</f>
        <v>16</v>
      </c>
      <c r="F643" t="str">
        <f>Blad2!E643</f>
        <v>Shell Deutschland Oil GmbH</v>
      </c>
      <c r="G643">
        <f>Blad2!K643</f>
        <v>97.1</v>
      </c>
      <c r="H643">
        <f>Blad2!AC643</f>
        <v>0.38</v>
      </c>
    </row>
    <row r="644" spans="1:8">
      <c r="A644" t="str">
        <f>_xlfn.CONCAT(Blad2!B644," ",Blad2!C644)</f>
        <v xml:space="preserve">Raffineriekraftwerk </v>
      </c>
      <c r="D644" t="str">
        <f>Blad2!J644</f>
        <v>DE</v>
      </c>
      <c r="E644">
        <f>2020-Blad2!Q644</f>
        <v>23</v>
      </c>
      <c r="F644" t="str">
        <f>Blad2!E644</f>
        <v>TOTAL Raffinerie Mitteldeutschland GmbH</v>
      </c>
      <c r="G644">
        <f>Blad2!K644</f>
        <v>92.5</v>
      </c>
      <c r="H644">
        <f>Blad2!AC644</f>
        <v>0.38</v>
      </c>
    </row>
    <row r="645" spans="1:8">
      <c r="A645" t="str">
        <f>_xlfn.CONCAT(Blad2!B645," ",Blad2!C645)</f>
        <v>Dampfkraftwerk Marbach am Neckar Marbach II GT</v>
      </c>
      <c r="D645" t="str">
        <f>Blad2!J645</f>
        <v>DE</v>
      </c>
      <c r="E645">
        <f>2020-Blad2!Q645</f>
        <v>49</v>
      </c>
      <c r="F645" t="str">
        <f>Blad2!E645</f>
        <v>EnBW Energie Baden-Württemberg AG</v>
      </c>
      <c r="G645">
        <f>Blad2!K645</f>
        <v>77.400000000000006</v>
      </c>
      <c r="H645">
        <f>Blad2!AC645</f>
        <v>0.30459999999999998</v>
      </c>
    </row>
    <row r="646" spans="1:8">
      <c r="A646" t="str">
        <f>_xlfn.CONCAT(Blad2!B646," ",Blad2!C646)</f>
        <v>Dampfkraftwerk Marbach am Neckar Marbach III GT (solo)</v>
      </c>
      <c r="D646" t="str">
        <f>Blad2!J646</f>
        <v>DE</v>
      </c>
      <c r="E646">
        <f>2020-Blad2!Q646</f>
        <v>45</v>
      </c>
      <c r="F646" t="str">
        <f>Blad2!E646</f>
        <v>EnBW Energie Baden-Württemberg AG</v>
      </c>
      <c r="G646">
        <f>Blad2!K646</f>
        <v>85</v>
      </c>
      <c r="H646">
        <f>Blad2!AC646</f>
        <v>0.38</v>
      </c>
    </row>
    <row r="647" spans="1:8">
      <c r="A647" t="str">
        <f>_xlfn.CONCAT(Blad2!B647," ",Blad2!C647)</f>
        <v>Dampfkraftwerk Marbach am Neckar MAR III DT</v>
      </c>
      <c r="D647" t="str">
        <f>Blad2!J647</f>
        <v>DE</v>
      </c>
      <c r="E647">
        <f>2020-Blad2!Q647</f>
        <v>45</v>
      </c>
      <c r="F647" t="str">
        <f>Blad2!E647</f>
        <v>EnBW Energie Baden-Württemberg AG</v>
      </c>
      <c r="G647">
        <f>Blad2!K647</f>
        <v>263.5</v>
      </c>
      <c r="H647">
        <f>Blad2!AC647</f>
        <v>0.38</v>
      </c>
    </row>
    <row r="648" spans="1:8">
      <c r="A648" t="str">
        <f>_xlfn.CONCAT(Blad2!B648," ",Blad2!C648)</f>
        <v xml:space="preserve">Itzehoe </v>
      </c>
      <c r="D648" t="str">
        <f>Blad2!J648</f>
        <v>DE</v>
      </c>
      <c r="E648">
        <f>2020-Blad2!Q648</f>
        <v>48</v>
      </c>
      <c r="F648" t="str">
        <f>Blad2!E648</f>
        <v xml:space="preserve">Uniper Kraftwerke GmbH </v>
      </c>
      <c r="G648">
        <f>Blad2!K648</f>
        <v>88</v>
      </c>
      <c r="H648">
        <f>Blad2!AC648</f>
        <v>0.35420000000000001</v>
      </c>
    </row>
    <row r="649" spans="1:8">
      <c r="A649" t="str">
        <f>_xlfn.CONCAT(Blad2!B649," ",Blad2!C649)</f>
        <v xml:space="preserve">Audorf </v>
      </c>
      <c r="D649" t="str">
        <f>Blad2!J649</f>
        <v>DE</v>
      </c>
      <c r="E649">
        <f>2020-Blad2!Q649</f>
        <v>47</v>
      </c>
      <c r="F649" t="str">
        <f>Blad2!E649</f>
        <v xml:space="preserve">Uniper Kraftwerke GmbH </v>
      </c>
      <c r="G649">
        <f>Blad2!K649</f>
        <v>87</v>
      </c>
      <c r="H649">
        <f>Blad2!AC649</f>
        <v>0.3553</v>
      </c>
    </row>
    <row r="650" spans="1:8">
      <c r="A650" t="str">
        <f>_xlfn.CONCAT(Blad2!B650," ",Blad2!C650)</f>
        <v>IKS PCK Schwedt Block 5 SE 5</v>
      </c>
      <c r="D650" t="str">
        <f>Blad2!J650</f>
        <v>DE</v>
      </c>
      <c r="E650">
        <f>2020-Blad2!Q650</f>
        <v>48</v>
      </c>
      <c r="F650" t="str">
        <f>Blad2!E650</f>
        <v>PCK Raffinerie GmbH</v>
      </c>
      <c r="G650">
        <f>Blad2!K650</f>
        <v>28</v>
      </c>
      <c r="H650">
        <f>Blad2!AC650</f>
        <v>0.35420000000000001</v>
      </c>
    </row>
    <row r="651" spans="1:8">
      <c r="A651" t="str">
        <f>_xlfn.CONCAT(Blad2!B651," ",Blad2!C651)</f>
        <v>IKS PCK Schwedt Block 6 SE 6</v>
      </c>
      <c r="D651" t="str">
        <f>Blad2!J651</f>
        <v>DE</v>
      </c>
      <c r="E651">
        <f>2020-Blad2!Q651</f>
        <v>26</v>
      </c>
      <c r="F651" t="str">
        <f>Blad2!E651</f>
        <v>PCK Raffinerie GmbH</v>
      </c>
      <c r="G651">
        <f>Blad2!K651</f>
        <v>34.5</v>
      </c>
      <c r="H651">
        <f>Blad2!AC651</f>
        <v>0.37840000000000001</v>
      </c>
    </row>
    <row r="652" spans="1:8">
      <c r="A652" t="str">
        <f>_xlfn.CONCAT(Blad2!B652," ",Blad2!C652)</f>
        <v>IKS PCK Schwedt Block 1 SE 1</v>
      </c>
      <c r="D652" t="str">
        <f>Blad2!J652</f>
        <v>DE</v>
      </c>
      <c r="E652">
        <f>2020-Blad2!Q652</f>
        <v>22</v>
      </c>
      <c r="F652" t="str">
        <f>Blad2!E652</f>
        <v>PCK Raffinerie GmbH</v>
      </c>
      <c r="G652">
        <f>Blad2!K652</f>
        <v>106</v>
      </c>
      <c r="H652">
        <f>Blad2!AC652</f>
        <v>0.38279999999999997</v>
      </c>
    </row>
    <row r="653" spans="1:8">
      <c r="A653" t="str">
        <f>_xlfn.CONCAT(Blad2!B653," ",Blad2!C653)</f>
        <v>IKS PCK Schwedt Block 2 SE 2</v>
      </c>
      <c r="D653" t="str">
        <f>Blad2!J653</f>
        <v>DE</v>
      </c>
      <c r="E653">
        <f>2020-Blad2!Q653</f>
        <v>22</v>
      </c>
      <c r="F653" t="str">
        <f>Blad2!E653</f>
        <v>PCK Raffinerie GmbH</v>
      </c>
      <c r="G653">
        <f>Blad2!K653</f>
        <v>106</v>
      </c>
      <c r="H653">
        <f>Blad2!AC653</f>
        <v>0.38279999999999997</v>
      </c>
    </row>
    <row r="654" spans="1:8">
      <c r="A654" t="str">
        <f>_xlfn.CONCAT(Blad2!B654," ",Blad2!C654)</f>
        <v>IKS PCK Schwedt SE 4</v>
      </c>
      <c r="D654" t="str">
        <f>Blad2!J654</f>
        <v>DE</v>
      </c>
      <c r="E654">
        <f>2020-Blad2!Q654</f>
        <v>9</v>
      </c>
      <c r="F654" t="str">
        <f>Blad2!E654</f>
        <v>PCK Raffinerie GmbH</v>
      </c>
      <c r="G654">
        <f>Blad2!K654</f>
        <v>59</v>
      </c>
      <c r="H654">
        <f>Blad2!AC654</f>
        <v>0.39710000000000001</v>
      </c>
    </row>
    <row r="655" spans="1:8">
      <c r="A655" t="str">
        <f>_xlfn.CONCAT(Blad2!B655," ",Blad2!C655)</f>
        <v>Restmüll-Heizkraftwerk Stuttgart-Münster MÜN GT16</v>
      </c>
      <c r="D655" t="str">
        <f>Blad2!J655</f>
        <v>DE</v>
      </c>
      <c r="E655">
        <f>2020-Blad2!Q655</f>
        <v>46</v>
      </c>
      <c r="F655" t="str">
        <f>Blad2!E655</f>
        <v>EnBW Energie Baden-Württemberg AG</v>
      </c>
      <c r="G655">
        <f>Blad2!K655</f>
        <v>23.3</v>
      </c>
      <c r="H655">
        <f>Blad2!AC655</f>
        <v>0.35639999999999999</v>
      </c>
    </row>
    <row r="656" spans="1:8">
      <c r="A656" t="str">
        <f>_xlfn.CONCAT(Blad2!B656," ",Blad2!C656)</f>
        <v>Restmüll-Heizkraftwerk Stuttgart-Münster MÜN GT17</v>
      </c>
      <c r="D656" t="str">
        <f>Blad2!J656</f>
        <v>DE</v>
      </c>
      <c r="E656">
        <f>2020-Blad2!Q656</f>
        <v>46</v>
      </c>
      <c r="F656" t="str">
        <f>Blad2!E656</f>
        <v>EnBW Energie Baden-Württemberg AG</v>
      </c>
      <c r="G656">
        <f>Blad2!K656</f>
        <v>23.3</v>
      </c>
      <c r="H656">
        <f>Blad2!AC656</f>
        <v>0.35639999999999999</v>
      </c>
    </row>
    <row r="657" spans="1:8">
      <c r="A657" t="str">
        <f>_xlfn.CONCAT(Blad2!B657," ",Blad2!C657)</f>
        <v>Restmüll-Heizkraftwerk Stuttgart-Münster MÜN GT18</v>
      </c>
      <c r="D657" t="str">
        <f>Blad2!J657</f>
        <v>DE</v>
      </c>
      <c r="E657">
        <f>2020-Blad2!Q657</f>
        <v>46</v>
      </c>
      <c r="F657" t="str">
        <f>Blad2!E657</f>
        <v>EnBW Energie Baden-Württemberg AG</v>
      </c>
      <c r="G657">
        <f>Blad2!K657</f>
        <v>23.3</v>
      </c>
      <c r="H657">
        <f>Blad2!AC657</f>
        <v>0.35639999999999999</v>
      </c>
    </row>
    <row r="658" spans="1:8">
      <c r="A658" t="str">
        <f>_xlfn.CONCAT(Blad2!B658," ",Blad2!C658)</f>
        <v>Irsching 3</v>
      </c>
      <c r="D658" t="str">
        <f>Blad2!J658</f>
        <v>DE</v>
      </c>
      <c r="E658">
        <f>2020-Blad2!Q658</f>
        <v>46</v>
      </c>
      <c r="F658" t="str">
        <f>Blad2!E658</f>
        <v xml:space="preserve">Uniper Kraftwerke GmbH </v>
      </c>
      <c r="G658">
        <f>Blad2!K658</f>
        <v>415</v>
      </c>
      <c r="H658">
        <f>Blad2!AC658</f>
        <v>0.35639999999999999</v>
      </c>
    </row>
    <row r="659" spans="1:8">
      <c r="A659" t="str">
        <f>_xlfn.CONCAT(Blad2!B659," ",Blad2!C659)</f>
        <v>Kraftwerk Walheim WAL GT D</v>
      </c>
      <c r="D659" t="str">
        <f>Blad2!J659</f>
        <v>DE</v>
      </c>
      <c r="E659">
        <f>2020-Blad2!Q659</f>
        <v>39</v>
      </c>
      <c r="F659" t="str">
        <f>Blad2!E659</f>
        <v>EnBW Energie Baden-Württemberg AG</v>
      </c>
      <c r="G659">
        <f>Blad2!K659</f>
        <v>136</v>
      </c>
      <c r="H659">
        <f>Blad2!AC659</f>
        <v>0.3306</v>
      </c>
    </row>
    <row r="660" spans="1:8">
      <c r="A660" t="str">
        <f>_xlfn.CONCAT(Blad2!B660," ",Blad2!C660)</f>
        <v>SKW Gasturbine SKW Gasturbine</v>
      </c>
      <c r="D660" t="str">
        <f>Blad2!J660</f>
        <v>DE</v>
      </c>
      <c r="E660">
        <f>2020-Blad2!Q660</f>
        <v>32</v>
      </c>
      <c r="F660" t="str">
        <f>Blad2!E660</f>
        <v>Allgäuer Überlandwerk GmbH</v>
      </c>
      <c r="G660">
        <f>Blad2!K660</f>
        <v>24</v>
      </c>
      <c r="H660">
        <f>Blad2!AC660</f>
        <v>0.3488</v>
      </c>
    </row>
    <row r="661" spans="1:8">
      <c r="A661" t="str">
        <f>_xlfn.CONCAT(Blad2!B661," ",Blad2!C661)</f>
        <v>SKW Diesel SKW Diesel</v>
      </c>
      <c r="D661" t="str">
        <f>Blad2!J661</f>
        <v>DE</v>
      </c>
      <c r="E661">
        <f>2020-Blad2!Q661</f>
        <v>42</v>
      </c>
      <c r="F661" t="str">
        <f>Blad2!E661</f>
        <v>Allgäuer Überlandwerk GmbH</v>
      </c>
      <c r="G661">
        <f>Blad2!K661</f>
        <v>10.5</v>
      </c>
      <c r="H661">
        <f>Blad2!AC661</f>
        <v>0.36080000000000001</v>
      </c>
    </row>
    <row r="662" spans="1:8">
      <c r="A662" t="str">
        <f>_xlfn.CONCAT(Blad2!B662," ",Blad2!C662)</f>
        <v>Wedel GT A</v>
      </c>
      <c r="D662" t="str">
        <f>Blad2!J662</f>
        <v>DE</v>
      </c>
      <c r="E662">
        <f>2020-Blad2!Q662</f>
        <v>48</v>
      </c>
      <c r="F662" t="str">
        <f>Blad2!E662</f>
        <v>Vattenfall Hamburg Wärme GmbH</v>
      </c>
      <c r="G662">
        <f>Blad2!K662</f>
        <v>50.5</v>
      </c>
      <c r="H662">
        <f>Blad2!AC662</f>
        <v>0.30719999999999997</v>
      </c>
    </row>
    <row r="663" spans="1:8">
      <c r="A663" t="str">
        <f>_xlfn.CONCAT(Blad2!B663," ",Blad2!C663)</f>
        <v>Wedel GT B</v>
      </c>
      <c r="D663" t="str">
        <f>Blad2!J663</f>
        <v>DE</v>
      </c>
      <c r="E663">
        <f>2020-Blad2!Q663</f>
        <v>48</v>
      </c>
      <c r="F663" t="str">
        <f>Blad2!E663</f>
        <v>Vattenfall Hamburg Wärme GmbH</v>
      </c>
      <c r="G663">
        <f>Blad2!K663</f>
        <v>50.5</v>
      </c>
      <c r="H663">
        <f>Blad2!AC663</f>
        <v>0.30719999999999997</v>
      </c>
    </row>
    <row r="664" spans="1:8">
      <c r="A664" t="str">
        <f>_xlfn.CONCAT(Blad2!B664," ",Blad2!C664)</f>
        <v>Kraftwerk Werdohl-Elverlingsen E 1/2</v>
      </c>
      <c r="D664" t="str">
        <f>Blad2!J664</f>
        <v>DE</v>
      </c>
      <c r="E664">
        <f>2020-Blad2!Q664</f>
        <v>45</v>
      </c>
      <c r="F664" t="str">
        <f>Blad2!E664</f>
        <v>Mark-E AG</v>
      </c>
      <c r="G664">
        <f>Blad2!K664</f>
        <v>206</v>
      </c>
      <c r="H664">
        <f>Blad2!AC664</f>
        <v>0.35749999999999998</v>
      </c>
    </row>
    <row r="665" spans="1:8">
      <c r="A665" t="str">
        <f>_xlfn.CONCAT(Blad2!B665," ",Blad2!C665)</f>
        <v>Wilhelmshaven GT</v>
      </c>
      <c r="D665" t="str">
        <f>Blad2!J665</f>
        <v>DE</v>
      </c>
      <c r="E665">
        <f>2020-Blad2!Q665</f>
        <v>47</v>
      </c>
      <c r="F665" t="str">
        <f>Blad2!E665</f>
        <v xml:space="preserve">Uniper Kraftwerke GmbH </v>
      </c>
      <c r="G665">
        <f>Blad2!K665</f>
        <v>56</v>
      </c>
      <c r="H665">
        <f>Blad2!AC665</f>
        <v>0.30980000000000002</v>
      </c>
    </row>
    <row r="666" spans="1:8">
      <c r="A666" t="str">
        <f>_xlfn.CONCAT(Blad2!B666," ",Blad2!C666)</f>
        <v>Spitzenlastanlage Barmen Block 2</v>
      </c>
      <c r="D666" t="str">
        <f>Blad2!J666</f>
        <v>DE</v>
      </c>
      <c r="E666">
        <f>2020-Blad2!Q666</f>
        <v>12</v>
      </c>
      <c r="F666" t="str">
        <f>Blad2!E666</f>
        <v>WSW Energie &amp; Wasser AG</v>
      </c>
      <c r="G666">
        <f>Blad2!K666</f>
        <v>60</v>
      </c>
      <c r="H666">
        <f>Blad2!AC666</f>
        <v>0.38</v>
      </c>
    </row>
    <row r="667" spans="1:8">
      <c r="A667" t="str">
        <f>_xlfn.CONCAT(Blad2!B667," ",Blad2!C667)</f>
        <v>Zolling GT1 &amp; GT2</v>
      </c>
      <c r="D667" t="str">
        <f>Blad2!J667</f>
        <v>DE</v>
      </c>
      <c r="E667">
        <f>2020-Blad2!Q667</f>
        <v>44</v>
      </c>
      <c r="F667" t="str">
        <f>Blad2!E667</f>
        <v>ENGIE Deutschland AG</v>
      </c>
      <c r="G667">
        <f>Blad2!K667</f>
        <v>50</v>
      </c>
      <c r="H667">
        <f>Blad2!AC667</f>
        <v>0.31759999999999999</v>
      </c>
    </row>
    <row r="668" spans="1:8">
      <c r="A668" t="str">
        <f>_xlfn.CONCAT(Blad2!B668," ",Blad2!C668)</f>
        <v>Abfallentsorgungszentrum Asdonkshof Notstromdiesel</v>
      </c>
      <c r="D668" t="str">
        <f>Blad2!J668</f>
        <v>DE</v>
      </c>
      <c r="E668">
        <f>2020-Blad2!Q668</f>
        <v>23</v>
      </c>
      <c r="F668" t="str">
        <f>Blad2!E668</f>
        <v>Kreis Weseler Abfallgesellschaft mbH &amp; Co. KG (KWA)</v>
      </c>
      <c r="G668">
        <f>Blad2!K668</f>
        <v>4.8</v>
      </c>
      <c r="H668">
        <f>Blad2!AC668</f>
        <v>0.38169999999999998</v>
      </c>
    </row>
    <row r="669" spans="1:8">
      <c r="A669" t="str">
        <f>_xlfn.CONCAT(Blad2!B669," ",Blad2!C669)</f>
        <v xml:space="preserve">DKW Nord </v>
      </c>
      <c r="D669" t="str">
        <f>Blad2!J669</f>
        <v>DE</v>
      </c>
      <c r="E669">
        <f>2020-Blad2!Q669</f>
        <v>32</v>
      </c>
      <c r="F669" t="str">
        <f>Blad2!E669</f>
        <v>Vereinigte Wertach-Elektrizitätswerke GmbH</v>
      </c>
      <c r="G669">
        <f>Blad2!K669</f>
        <v>11.4</v>
      </c>
      <c r="H669">
        <f>Blad2!AC669</f>
        <v>0.37180000000000002</v>
      </c>
    </row>
    <row r="670" spans="1:8">
      <c r="A670" t="str">
        <f>_xlfn.CONCAT(Blad2!B670," ",Blad2!C670)</f>
        <v xml:space="preserve">DKW Leinau </v>
      </c>
      <c r="D670" t="str">
        <f>Blad2!J670</f>
        <v>DE</v>
      </c>
      <c r="E670">
        <f>2020-Blad2!Q670</f>
        <v>42</v>
      </c>
      <c r="F670" t="str">
        <f>Blad2!E670</f>
        <v>Vereinigte Wertach-Elektrizitätswerke GmbH</v>
      </c>
      <c r="G670">
        <f>Blad2!K670</f>
        <v>11.4</v>
      </c>
      <c r="H670">
        <f>Blad2!AC670</f>
        <v>0.36080000000000001</v>
      </c>
    </row>
    <row r="671" spans="1:8">
      <c r="A671" t="str">
        <f>_xlfn.CONCAT(Blad2!B671," ",Blad2!C671)</f>
        <v>Kraftwerk D210</v>
      </c>
      <c r="D671" t="str">
        <f>Blad2!J671</f>
        <v>DE</v>
      </c>
      <c r="E671">
        <f>2020-Blad2!Q671</f>
        <v>58</v>
      </c>
      <c r="F671" t="str">
        <f>Blad2!E671</f>
        <v>Basell Polyolefine GmbH</v>
      </c>
      <c r="G671">
        <f>Blad2!K671</f>
        <v>90</v>
      </c>
      <c r="H671">
        <f>Blad2!AC671</f>
        <v>0.34320000000000001</v>
      </c>
    </row>
    <row r="672" spans="1:8">
      <c r="A672" t="str">
        <f>_xlfn.CONCAT(Blad2!B672," ",Blad2!C672)</f>
        <v>Kraftwerk Diesel/G5</v>
      </c>
      <c r="D672" t="str">
        <f>Blad2!J672</f>
        <v>DE</v>
      </c>
      <c r="E672">
        <f>2020-Blad2!Q672</f>
        <v>25</v>
      </c>
      <c r="F672" t="str">
        <f>Blad2!E672</f>
        <v>Martinswerk GmbH</v>
      </c>
      <c r="G672">
        <f>Blad2!K672</f>
        <v>0.8</v>
      </c>
      <c r="H672">
        <f>Blad2!AC672</f>
        <v>0.3795</v>
      </c>
    </row>
    <row r="673" spans="1:8">
      <c r="A673" t="str">
        <f>_xlfn.CONCAT(Blad2!B673," ",Blad2!C673)</f>
        <v>Notstromdiesel Notstromdiesel</v>
      </c>
      <c r="D673" t="str">
        <f>Blad2!J673</f>
        <v>DE</v>
      </c>
      <c r="E673">
        <f>2020-Blad2!Q673</f>
        <v>29</v>
      </c>
      <c r="F673" t="str">
        <f>Blad2!E673</f>
        <v>DS Smith Paper Deutschland GmbH</v>
      </c>
      <c r="G673">
        <f>Blad2!K673</f>
        <v>0.5</v>
      </c>
      <c r="H673">
        <f>Blad2!AC673</f>
        <v>0.37509999999999999</v>
      </c>
    </row>
    <row r="674" spans="1:8">
      <c r="A674" t="str">
        <f>_xlfn.CONCAT(Blad2!B674," ",Blad2!C674)</f>
        <v>KW Mittelsbüren Block 4</v>
      </c>
      <c r="D674" t="str">
        <f>Blad2!J674</f>
        <v>DE</v>
      </c>
      <c r="E674">
        <f>2020-Blad2!Q674</f>
        <v>45</v>
      </c>
      <c r="F674" t="str">
        <f>Blad2!E674</f>
        <v>ArcelorMittal Bremen GmbH</v>
      </c>
      <c r="G674">
        <f>Blad2!K674</f>
        <v>160</v>
      </c>
      <c r="H674">
        <f>Blad2!AC674</f>
        <v>0</v>
      </c>
    </row>
    <row r="675" spans="1:8">
      <c r="A675" t="str">
        <f>_xlfn.CONCAT(Blad2!B675," ",Blad2!C675)</f>
        <v>Duisburg Ruhrort 2 Block 2</v>
      </c>
      <c r="D675" t="str">
        <f>Blad2!J675</f>
        <v>DE</v>
      </c>
      <c r="E675">
        <f>2020-Blad2!Q675</f>
        <v>65</v>
      </c>
      <c r="F675" t="str">
        <f>Blad2!E675</f>
        <v>ThyssenKrupp Steel Europe AG</v>
      </c>
      <c r="G675">
        <f>Blad2!K675</f>
        <v>60</v>
      </c>
      <c r="H675">
        <f>Blad2!AC675</f>
        <v>0</v>
      </c>
    </row>
    <row r="676" spans="1:8">
      <c r="A676" t="str">
        <f>_xlfn.CONCAT(Blad2!B676," ",Blad2!C676)</f>
        <v>Duisburg Ruhrort 3 Block 3</v>
      </c>
      <c r="D676" t="str">
        <f>Blad2!J676</f>
        <v>DE</v>
      </c>
      <c r="E676">
        <f>2020-Blad2!Q676</f>
        <v>57</v>
      </c>
      <c r="F676" t="str">
        <f>Blad2!E676</f>
        <v>ThyssenKrupp Steel Europe AG</v>
      </c>
      <c r="G676">
        <f>Blad2!K676</f>
        <v>95</v>
      </c>
      <c r="H676">
        <f>Blad2!AC676</f>
        <v>0</v>
      </c>
    </row>
    <row r="677" spans="1:8">
      <c r="A677" t="str">
        <f>_xlfn.CONCAT(Blad2!B677," ",Blad2!C677)</f>
        <v>Duisburg Ruhrort 4 Block 4</v>
      </c>
      <c r="D677" t="str">
        <f>Blad2!J677</f>
        <v>DE</v>
      </c>
      <c r="E677">
        <f>2020-Blad2!Q677</f>
        <v>52</v>
      </c>
      <c r="F677" t="str">
        <f>Blad2!E677</f>
        <v>ThyssenKrupp Steel Europe AG</v>
      </c>
      <c r="G677">
        <f>Blad2!K677</f>
        <v>170</v>
      </c>
      <c r="H677">
        <f>Blad2!AC677</f>
        <v>0</v>
      </c>
    </row>
    <row r="678" spans="1:8">
      <c r="A678" t="str">
        <f>_xlfn.CONCAT(Blad2!B678," ",Blad2!C678)</f>
        <v xml:space="preserve">EBS-Heizkraftwerk </v>
      </c>
      <c r="D678" t="str">
        <f>Blad2!J678</f>
        <v>DE</v>
      </c>
      <c r="E678">
        <f>2020-Blad2!Q678</f>
        <v>9</v>
      </c>
      <c r="F678" t="str">
        <f>Blad2!E678</f>
        <v>Progroup Power 1 GmbH</v>
      </c>
      <c r="G678">
        <f>Blad2!K678</f>
        <v>23.5</v>
      </c>
      <c r="H678">
        <f>Blad2!AC678</f>
        <v>0</v>
      </c>
    </row>
    <row r="679" spans="1:8">
      <c r="A679" t="str">
        <f>_xlfn.CONCAT(Blad2!B679," ",Blad2!C679)</f>
        <v xml:space="preserve">IKW </v>
      </c>
      <c r="D679" t="str">
        <f>Blad2!J679</f>
        <v>DE</v>
      </c>
      <c r="E679">
        <f>2020-Blad2!Q679</f>
        <v>66</v>
      </c>
      <c r="F679" t="str">
        <f>Blad2!E679</f>
        <v>ArcelorMittal Eisenhüttenstadt GmbH</v>
      </c>
      <c r="G679">
        <f>Blad2!K679</f>
        <v>45</v>
      </c>
      <c r="H679">
        <f>Blad2!AC679</f>
        <v>0</v>
      </c>
    </row>
    <row r="680" spans="1:8">
      <c r="A680" t="str">
        <f>_xlfn.CONCAT(Blad2!B680," ",Blad2!C680)</f>
        <v>IKW Block 7</v>
      </c>
      <c r="D680" t="str">
        <f>Blad2!J680</f>
        <v>DE</v>
      </c>
      <c r="E680">
        <f>2020-Blad2!Q680</f>
        <v>7</v>
      </c>
      <c r="F680" t="str">
        <f>Blad2!E680</f>
        <v>ArcelorMittal Eisenhüttenstadt GmbH</v>
      </c>
      <c r="G680">
        <f>Blad2!K680</f>
        <v>56</v>
      </c>
      <c r="H680">
        <f>Blad2!AC680</f>
        <v>0</v>
      </c>
    </row>
    <row r="681" spans="1:8">
      <c r="A681" t="str">
        <f>_xlfn.CONCAT(Blad2!B681," ",Blad2!C681)</f>
        <v>Duisburg Hamborn 3 Block 3</v>
      </c>
      <c r="D681" t="str">
        <f>Blad2!J681</f>
        <v>DE</v>
      </c>
      <c r="E681">
        <f>2020-Blad2!Q681</f>
        <v>62</v>
      </c>
      <c r="F681" t="str">
        <f>Blad2!E681</f>
        <v>ThyssenKrupp Steel Europe AG</v>
      </c>
      <c r="G681">
        <f>Blad2!K681</f>
        <v>59</v>
      </c>
      <c r="H681">
        <f>Blad2!AC681</f>
        <v>0</v>
      </c>
    </row>
    <row r="682" spans="1:8">
      <c r="A682" t="str">
        <f>_xlfn.CONCAT(Blad2!B682," ",Blad2!C682)</f>
        <v>Duisburg Hamborn 4 Block 4</v>
      </c>
      <c r="D682" t="str">
        <f>Blad2!J682</f>
        <v>DE</v>
      </c>
      <c r="E682">
        <f>2020-Blad2!Q682</f>
        <v>44</v>
      </c>
      <c r="F682" t="str">
        <f>Blad2!E682</f>
        <v>ThyssenKrupp Steel Europe AG</v>
      </c>
      <c r="G682">
        <f>Blad2!K682</f>
        <v>101</v>
      </c>
      <c r="H682">
        <f>Blad2!AC682</f>
        <v>0</v>
      </c>
    </row>
    <row r="683" spans="1:8">
      <c r="A683" t="str">
        <f>_xlfn.CONCAT(Blad2!B683," ",Blad2!C683)</f>
        <v>Duisburg Hamborn 5 Block 5</v>
      </c>
      <c r="D683" t="str">
        <f>Blad2!J683</f>
        <v>DE</v>
      </c>
      <c r="E683">
        <f>2020-Blad2!Q683</f>
        <v>17</v>
      </c>
      <c r="F683" t="str">
        <f>Blad2!E683</f>
        <v>ThyssenKrupp Steel Europe AG</v>
      </c>
      <c r="G683">
        <f>Blad2!K683</f>
        <v>225</v>
      </c>
      <c r="H683">
        <f>Blad2!AC683</f>
        <v>0</v>
      </c>
    </row>
    <row r="684" spans="1:8">
      <c r="A684" t="str">
        <f>_xlfn.CONCAT(Blad2!B684," ",Blad2!C684)</f>
        <v>Huckingen A</v>
      </c>
      <c r="D684" t="str">
        <f>Blad2!J684</f>
        <v>DE</v>
      </c>
      <c r="E684">
        <f>2020-Blad2!Q684</f>
        <v>44</v>
      </c>
      <c r="F684" t="str">
        <f>Blad2!E684</f>
        <v>Hüttenwerke Krupp Mannesmann GmbH</v>
      </c>
      <c r="G684">
        <f>Blad2!K684</f>
        <v>303</v>
      </c>
      <c r="H684">
        <f>Blad2!AC684</f>
        <v>0</v>
      </c>
    </row>
    <row r="685" spans="1:8">
      <c r="A685" t="str">
        <f>_xlfn.CONCAT(Blad2!B685," ",Blad2!C685)</f>
        <v>Huckingen B</v>
      </c>
      <c r="D685" t="str">
        <f>Blad2!J685</f>
        <v>DE</v>
      </c>
      <c r="E685">
        <f>2020-Blad2!Q685</f>
        <v>43</v>
      </c>
      <c r="F685" t="str">
        <f>Blad2!E685</f>
        <v>Hüttenwerke Krupp Mannesmann GmbH</v>
      </c>
      <c r="G685">
        <f>Blad2!K685</f>
        <v>303</v>
      </c>
      <c r="H685">
        <f>Blad2!AC685</f>
        <v>0</v>
      </c>
    </row>
    <row r="686" spans="1:8">
      <c r="A686" t="str">
        <f>_xlfn.CONCAT(Blad2!B686," ",Blad2!C686)</f>
        <v>ILK-GuD DT1</v>
      </c>
      <c r="D686" t="str">
        <f>Blad2!J686</f>
        <v>DE</v>
      </c>
      <c r="E686">
        <f>2020-Blad2!Q686</f>
        <v>26</v>
      </c>
      <c r="F686" t="str">
        <f>Blad2!E686</f>
        <v>InfraLeuna GmbH</v>
      </c>
      <c r="G686">
        <f>Blad2!K686</f>
        <v>8.6999999999999993</v>
      </c>
      <c r="H686">
        <f>Blad2!AC686</f>
        <v>0</v>
      </c>
    </row>
    <row r="687" spans="1:8">
      <c r="A687" t="str">
        <f>_xlfn.CONCAT(Blad2!B687," ",Blad2!C687)</f>
        <v>ILK-EKT EKT</v>
      </c>
      <c r="D687" t="str">
        <f>Blad2!J687</f>
        <v>DE</v>
      </c>
      <c r="E687">
        <f>2020-Blad2!Q687</f>
        <v>20</v>
      </c>
      <c r="F687" t="str">
        <f>Blad2!E687</f>
        <v>InfraLeuna GmbH</v>
      </c>
      <c r="G687">
        <f>Blad2!K687</f>
        <v>14</v>
      </c>
      <c r="H687">
        <f>Blad2!AC687</f>
        <v>0</v>
      </c>
    </row>
    <row r="688" spans="1:8">
      <c r="A688" t="str">
        <f>_xlfn.CONCAT(Blad2!B688," ",Blad2!C688)</f>
        <v>ILK-GuD KT1</v>
      </c>
      <c r="D688" t="str">
        <f>Blad2!J688</f>
        <v>DE</v>
      </c>
      <c r="E688">
        <f>2020-Blad2!Q688</f>
        <v>10</v>
      </c>
      <c r="F688" t="str">
        <f>Blad2!E688</f>
        <v>InfraLeuna GmbH</v>
      </c>
      <c r="G688">
        <f>Blad2!K688</f>
        <v>20</v>
      </c>
      <c r="H688">
        <f>Blad2!AC688</f>
        <v>0</v>
      </c>
    </row>
    <row r="689" spans="1:8">
      <c r="A689" t="str">
        <f>_xlfn.CONCAT(Blad2!B689," ",Blad2!C689)</f>
        <v>Kraftwerk Nord S 300 VT 1, VT 2, NT 7</v>
      </c>
      <c r="D689" t="str">
        <f>Blad2!J689</f>
        <v>DE</v>
      </c>
      <c r="E689">
        <f>2020-Blad2!Q689</f>
        <v>56</v>
      </c>
      <c r="F689" t="str">
        <f>Blad2!E689</f>
        <v>BASF SE</v>
      </c>
      <c r="G689">
        <f>Blad2!K689</f>
        <v>87.5</v>
      </c>
      <c r="H689">
        <f>Blad2!AC689</f>
        <v>0</v>
      </c>
    </row>
    <row r="690" spans="1:8">
      <c r="A690" t="str">
        <f>_xlfn.CONCAT(Blad2!B690," ",Blad2!C690)</f>
        <v xml:space="preserve">Heizkraftwerk NMS </v>
      </c>
      <c r="D690" t="str">
        <f>Blad2!J690</f>
        <v>DE</v>
      </c>
      <c r="E690">
        <f>2020-Blad2!Q690</f>
        <v>46</v>
      </c>
      <c r="F690" t="str">
        <f>Blad2!E690</f>
        <v>SWN Stadtwerke Neumünster GmbH</v>
      </c>
      <c r="G690">
        <f>Blad2!K690</f>
        <v>53.6</v>
      </c>
      <c r="H690">
        <f>Blad2!AC690</f>
        <v>0</v>
      </c>
    </row>
    <row r="691" spans="1:8">
      <c r="A691" t="str">
        <f>_xlfn.CONCAT(Blad2!B691," ",Blad2!C691)</f>
        <v>Kraftwerk Salzgitter AB</v>
      </c>
      <c r="D691" t="str">
        <f>Blad2!J691</f>
        <v>DE</v>
      </c>
      <c r="E691">
        <f>2020-Blad2!Q691</f>
        <v>81</v>
      </c>
      <c r="F691" t="str">
        <f>Blad2!E691</f>
        <v>Salzgitter Flachstahl GmbH</v>
      </c>
      <c r="G691">
        <f>Blad2!K691</f>
        <v>94.5</v>
      </c>
      <c r="H691">
        <f>Blad2!AC691</f>
        <v>0</v>
      </c>
    </row>
    <row r="692" spans="1:8">
      <c r="A692" t="str">
        <f>_xlfn.CONCAT(Blad2!B692," ",Blad2!C692)</f>
        <v>Kraftwerk Salzgitter Block 1</v>
      </c>
      <c r="D692" t="str">
        <f>Blad2!J692</f>
        <v>DE</v>
      </c>
      <c r="E692">
        <f>2020-Blad2!Q692</f>
        <v>10</v>
      </c>
      <c r="F692" t="str">
        <f>Blad2!E692</f>
        <v>Salzgitter Flachstahl GmbH</v>
      </c>
      <c r="G692">
        <f>Blad2!K692</f>
        <v>97</v>
      </c>
      <c r="H692">
        <f>Blad2!AC692</f>
        <v>0</v>
      </c>
    </row>
    <row r="693" spans="1:8">
      <c r="A693" t="str">
        <f>_xlfn.CONCAT(Blad2!B693," ",Blad2!C693)</f>
        <v>Kraftwerk Salzgitter Block 2</v>
      </c>
      <c r="D693" t="str">
        <f>Blad2!J693</f>
        <v>DE</v>
      </c>
      <c r="E693">
        <f>2020-Blad2!Q693</f>
        <v>10</v>
      </c>
      <c r="F693" t="str">
        <f>Blad2!E693</f>
        <v>Salzgitter Flachstahl GmbH</v>
      </c>
      <c r="G693">
        <f>Blad2!K693</f>
        <v>97</v>
      </c>
      <c r="H693">
        <f>Blad2!AC693</f>
        <v>0</v>
      </c>
    </row>
    <row r="694" spans="1:8">
      <c r="A694" t="str">
        <f>_xlfn.CONCAT(Blad2!B694," ",Blad2!C694)</f>
        <v xml:space="preserve">Gichtgaskraftwerk Dillingen </v>
      </c>
      <c r="D694" t="str">
        <f>Blad2!J694</f>
        <v>DE</v>
      </c>
      <c r="E694">
        <f>2020-Blad2!Q694</f>
        <v>10</v>
      </c>
      <c r="F694" t="str">
        <f>Blad2!E694</f>
        <v>Aktien-Gesellschaft der Dillinger Hüttenwerke, ROGESA Roheisengesellschaft Saar mbH und Zentralkokerei Saar GmbH, als Bruchteilsgemeinschaft</v>
      </c>
      <c r="G694">
        <f>Blad2!K694</f>
        <v>85</v>
      </c>
      <c r="H694">
        <f>Blad2!AC694</f>
        <v>0</v>
      </c>
    </row>
    <row r="695" spans="1:8">
      <c r="A695" t="str">
        <f>_xlfn.CONCAT(Blad2!B695," ",Blad2!C695)</f>
        <v>UPM Schongau Heizkraftwerk 2</v>
      </c>
      <c r="D695" t="str">
        <f>Blad2!J695</f>
        <v>DE</v>
      </c>
      <c r="E695">
        <f>2020-Blad2!Q695</f>
        <v>31</v>
      </c>
      <c r="F695" t="str">
        <f>Blad2!E695</f>
        <v>UPM GmbH</v>
      </c>
      <c r="G695">
        <f>Blad2!K695</f>
        <v>6</v>
      </c>
      <c r="H695">
        <f>Blad2!AC695</f>
        <v>0</v>
      </c>
    </row>
    <row r="696" spans="1:8">
      <c r="A696" t="str">
        <f>_xlfn.CONCAT(Blad2!B696," ",Blad2!C696)</f>
        <v>O10 T21</v>
      </c>
      <c r="D696" t="str">
        <f>Blad2!J696</f>
        <v>DE</v>
      </c>
      <c r="E696">
        <f>2020-Blad2!Q696</f>
        <v>56</v>
      </c>
      <c r="F696" t="str">
        <f>Blad2!E696</f>
        <v>Ineos Manufacturing Deutschland GmbH</v>
      </c>
      <c r="G696">
        <f>Blad2!K696</f>
        <v>15.5</v>
      </c>
      <c r="H696">
        <f>Blad2!AC696</f>
        <v>0</v>
      </c>
    </row>
    <row r="697" spans="1:8">
      <c r="A697" t="str">
        <f>_xlfn.CONCAT(Blad2!B697," ",Blad2!C697)</f>
        <v>O10 T22</v>
      </c>
      <c r="D697" t="str">
        <f>Blad2!J697</f>
        <v>DE</v>
      </c>
      <c r="E697">
        <f>2020-Blad2!Q697</f>
        <v>56</v>
      </c>
      <c r="F697" t="str">
        <f>Blad2!E697</f>
        <v>Ineos Manufacturing Deutschland GmbH</v>
      </c>
      <c r="G697">
        <f>Blad2!K697</f>
        <v>19.2</v>
      </c>
      <c r="H697">
        <f>Blad2!AC697</f>
        <v>0</v>
      </c>
    </row>
    <row r="698" spans="1:8">
      <c r="A698" t="str">
        <f>_xlfn.CONCAT(Blad2!B698," ",Blad2!C698)</f>
        <v>O10 T23</v>
      </c>
      <c r="D698" t="str">
        <f>Blad2!J698</f>
        <v>DE</v>
      </c>
      <c r="E698">
        <f>2020-Blad2!Q698</f>
        <v>57</v>
      </c>
      <c r="F698" t="str">
        <f>Blad2!E698</f>
        <v>Ineos Manufacturing Deutschland GmbH</v>
      </c>
      <c r="G698">
        <f>Blad2!K698</f>
        <v>15.5</v>
      </c>
      <c r="H698">
        <f>Blad2!AC698</f>
        <v>0</v>
      </c>
    </row>
    <row r="699" spans="1:8">
      <c r="A699" t="str">
        <f>_xlfn.CONCAT(Blad2!B699," ",Blad2!C699)</f>
        <v>O10 T24</v>
      </c>
      <c r="D699" t="str">
        <f>Blad2!J699</f>
        <v>DE</v>
      </c>
      <c r="E699">
        <f>2020-Blad2!Q699</f>
        <v>54</v>
      </c>
      <c r="F699" t="str">
        <f>Blad2!E699</f>
        <v>Ineos Manufacturing Deutschland GmbH</v>
      </c>
      <c r="G699">
        <f>Blad2!K699</f>
        <v>10.4</v>
      </c>
      <c r="H699">
        <f>Blad2!AC699</f>
        <v>0</v>
      </c>
    </row>
    <row r="700" spans="1:8">
      <c r="A700" t="str">
        <f>_xlfn.CONCAT(Blad2!B700," ",Blad2!C700)</f>
        <v>O10 T31</v>
      </c>
      <c r="D700" t="str">
        <f>Blad2!J700</f>
        <v>DE</v>
      </c>
      <c r="E700">
        <f>2020-Blad2!Q700</f>
        <v>53</v>
      </c>
      <c r="F700" t="str">
        <f>Blad2!E700</f>
        <v>Ineos Manufacturing Deutschland GmbH</v>
      </c>
      <c r="G700">
        <f>Blad2!K700</f>
        <v>33.6</v>
      </c>
      <c r="H700">
        <f>Blad2!AC700</f>
        <v>0</v>
      </c>
    </row>
    <row r="701" spans="1:8">
      <c r="A701" t="str">
        <f>_xlfn.CONCAT(Blad2!B701," ",Blad2!C701)</f>
        <v xml:space="preserve">Oxea GmbH </v>
      </c>
      <c r="D701" t="str">
        <f>Blad2!J701</f>
        <v>DE</v>
      </c>
      <c r="E701">
        <f>2020-Blad2!Q701</f>
        <v>91</v>
      </c>
      <c r="F701" t="str">
        <f>Blad2!E701</f>
        <v>OXEA Produktion GmbH &amp; Co.KG</v>
      </c>
      <c r="G701">
        <f>Blad2!K701</f>
        <v>38</v>
      </c>
      <c r="H701">
        <f>Blad2!AC701</f>
        <v>0</v>
      </c>
    </row>
    <row r="702" spans="1:8">
      <c r="A702" t="str">
        <f>_xlfn.CONCAT(Blad2!B702," ",Blad2!C702)</f>
        <v xml:space="preserve">DK Kraftwerk </v>
      </c>
      <c r="D702" t="str">
        <f>Blad2!J702</f>
        <v>DE</v>
      </c>
      <c r="E702">
        <f>2020-Blad2!Q702</f>
        <v>10</v>
      </c>
      <c r="F702" t="str">
        <f>Blad2!E702</f>
        <v>DK Recycling und Roheisen GmbH</v>
      </c>
      <c r="G702">
        <f>Blad2!K702</f>
        <v>21</v>
      </c>
      <c r="H702">
        <f>Blad2!AC702</f>
        <v>0</v>
      </c>
    </row>
    <row r="703" spans="1:8">
      <c r="A703" t="str">
        <f>_xlfn.CONCAT(Blad2!B703," ",Blad2!C703)</f>
        <v xml:space="preserve">EBS-Kraftwerk Witzenhausen </v>
      </c>
      <c r="D703" t="str">
        <f>Blad2!J703</f>
        <v>DE</v>
      </c>
      <c r="E703">
        <f>2020-Blad2!Q703</f>
        <v>11</v>
      </c>
      <c r="F703" t="str">
        <f>Blad2!E703</f>
        <v>B+T Energie GmbH</v>
      </c>
      <c r="G703">
        <f>Blad2!K703</f>
        <v>28</v>
      </c>
      <c r="H703">
        <f>Blad2!AC703</f>
        <v>0</v>
      </c>
    </row>
    <row r="704" spans="1:8">
      <c r="A704" t="str">
        <f>_xlfn.CONCAT(Blad2!B704," ",Blad2!C704)</f>
        <v>Gemeinschaftskraftwerk Weig Block 3 (Kessel 3 und 4, DT 2 und 3 anteilig)</v>
      </c>
      <c r="D704" t="str">
        <f>Blad2!J704</f>
        <v>DE</v>
      </c>
      <c r="E704">
        <f>2020-Blad2!Q704</f>
        <v>28</v>
      </c>
      <c r="F704" t="str">
        <f>Blad2!E704</f>
        <v>Moritz J. Weig GmbH &amp; Co KG</v>
      </c>
      <c r="G704">
        <f>Blad2!K704</f>
        <v>10.3</v>
      </c>
      <c r="H704">
        <f>Blad2!AC704</f>
        <v>0</v>
      </c>
    </row>
    <row r="705" spans="1:8">
      <c r="A705" t="str">
        <f>_xlfn.CONCAT(Blad2!B705," ",Blad2!C705)</f>
        <v xml:space="preserve">Kraftwerk Raffinerie Heide </v>
      </c>
      <c r="D705" t="str">
        <f>Blad2!J705</f>
        <v>DE</v>
      </c>
      <c r="E705">
        <f>2020-Blad2!Q705</f>
        <v>59</v>
      </c>
      <c r="F705" t="str">
        <f>Blad2!E705</f>
        <v>Raffinerie Heide GmbH</v>
      </c>
      <c r="G705">
        <f>Blad2!K705</f>
        <v>44.5</v>
      </c>
      <c r="H705">
        <f>Blad2!AC705</f>
        <v>0</v>
      </c>
    </row>
    <row r="706" spans="1:8">
      <c r="A706" t="str">
        <f>_xlfn.CONCAT(Blad2!B706," ",Blad2!C706)</f>
        <v>Großbatteriesystem (GBS)-Lünen GBS-LN</v>
      </c>
      <c r="D706" t="str">
        <f>Blad2!J706</f>
        <v>DE</v>
      </c>
      <c r="E706">
        <f>2020-Blad2!Q706</f>
        <v>4</v>
      </c>
      <c r="F706" t="str">
        <f>Blad2!E706</f>
        <v>STEAG Battery System GmbH</v>
      </c>
      <c r="G706">
        <f>Blad2!K706</f>
        <v>15</v>
      </c>
      <c r="H706">
        <f>Blad2!AC706</f>
        <v>0</v>
      </c>
    </row>
    <row r="707" spans="1:8">
      <c r="A707" t="str">
        <f>_xlfn.CONCAT(Blad2!B707," ",Blad2!C707)</f>
        <v>Großbatteriesystem (GBS)-Weiher GBS-WE</v>
      </c>
      <c r="D707" t="str">
        <f>Blad2!J707</f>
        <v>DE</v>
      </c>
      <c r="E707">
        <f>2020-Blad2!Q707</f>
        <v>4</v>
      </c>
      <c r="F707" t="str">
        <f>Blad2!E707</f>
        <v>STEAG Battery System GmbH</v>
      </c>
      <c r="G707">
        <f>Blad2!K707</f>
        <v>15</v>
      </c>
      <c r="H707">
        <f>Blad2!AC707</f>
        <v>0</v>
      </c>
    </row>
    <row r="708" spans="1:8">
      <c r="A708" t="str">
        <f>_xlfn.CONCAT(Blad2!B708," ",Blad2!C708)</f>
        <v>Großbatteriesystem (GBS)-Herne GBS-HE</v>
      </c>
      <c r="D708" t="str">
        <f>Blad2!J708</f>
        <v>DE</v>
      </c>
      <c r="E708">
        <f>2020-Blad2!Q708</f>
        <v>4</v>
      </c>
      <c r="F708" t="str">
        <f>Blad2!E708</f>
        <v>STEAG Battery System GmbH</v>
      </c>
      <c r="G708">
        <f>Blad2!K708</f>
        <v>15</v>
      </c>
      <c r="H708">
        <f>Blad2!AC708</f>
        <v>0</v>
      </c>
    </row>
    <row r="709" spans="1:8">
      <c r="A709" t="str">
        <f>_xlfn.CONCAT(Blad2!B709," ",Blad2!C709)</f>
        <v>Großbatteriesystem (GBS)-Fenne GBS-FN</v>
      </c>
      <c r="D709" t="str">
        <f>Blad2!J709</f>
        <v>DE</v>
      </c>
      <c r="E709">
        <f>2020-Blad2!Q709</f>
        <v>4</v>
      </c>
      <c r="F709" t="str">
        <f>Blad2!E709</f>
        <v>STEAG Battery System GmbH</v>
      </c>
      <c r="G709">
        <f>Blad2!K709</f>
        <v>15</v>
      </c>
      <c r="H709">
        <f>Blad2!AC709</f>
        <v>0</v>
      </c>
    </row>
    <row r="710" spans="1:8">
      <c r="A710" t="str">
        <f>_xlfn.CONCAT(Blad2!B710," ",Blad2!C710)</f>
        <v>Großbatteriesystem (GBS)-Walsum GBS-WA</v>
      </c>
      <c r="D710" t="str">
        <f>Blad2!J710</f>
        <v>DE</v>
      </c>
      <c r="E710">
        <f>2020-Blad2!Q710</f>
        <v>4</v>
      </c>
      <c r="F710" t="str">
        <f>Blad2!E710</f>
        <v>STEAG Battery System GmbH</v>
      </c>
      <c r="G710">
        <f>Blad2!K710</f>
        <v>15</v>
      </c>
      <c r="H710">
        <f>Blad2!AC710</f>
        <v>0</v>
      </c>
    </row>
    <row r="711" spans="1:8">
      <c r="A711" t="str">
        <f>_xlfn.CONCAT(Blad2!B711," ",Blad2!C711)</f>
        <v>Großbatteriesystem (GBS)-Bexbach GBS-BB</v>
      </c>
      <c r="D711" t="str">
        <f>Blad2!J711</f>
        <v>DE</v>
      </c>
      <c r="E711">
        <f>2020-Blad2!Q711</f>
        <v>4</v>
      </c>
      <c r="F711" t="str">
        <f>Blad2!E711</f>
        <v>STEAG Battery System GmbH</v>
      </c>
      <c r="G711">
        <f>Blad2!K711</f>
        <v>15</v>
      </c>
      <c r="H711">
        <f>Blad2!AC711</f>
        <v>0</v>
      </c>
    </row>
    <row r="712" spans="1:8">
      <c r="A712" t="str">
        <f>_xlfn.CONCAT(Blad2!B712," ",Blad2!C712)</f>
        <v>BSKW-SN 1</v>
      </c>
      <c r="D712" t="str">
        <f>Blad2!J712</f>
        <v>DE</v>
      </c>
      <c r="E712">
        <f>2020-Blad2!Q712</f>
        <v>6</v>
      </c>
      <c r="F712" t="str">
        <f>Blad2!E712</f>
        <v>Batteriespeicher Schwerin GmbH &amp; Co. KG</v>
      </c>
      <c r="G712">
        <f>Blad2!K712</f>
        <v>12.5</v>
      </c>
      <c r="H712">
        <f>Blad2!AC712</f>
        <v>0</v>
      </c>
    </row>
    <row r="713" spans="1:8">
      <c r="A713" t="str">
        <f>_xlfn.CONCAT(Blad2!B713," ",Blad2!C713)</f>
        <v xml:space="preserve">Werk Kalscheuren </v>
      </c>
      <c r="D713" t="str">
        <f>Blad2!J713</f>
        <v>DE</v>
      </c>
      <c r="E713">
        <f>2020-Blad2!Q713</f>
        <v>53</v>
      </c>
      <c r="F713" t="str">
        <f>Blad2!E713</f>
        <v>Orion Engineered Carbons GmbH</v>
      </c>
      <c r="G713">
        <f>Blad2!K713</f>
        <v>26.5</v>
      </c>
      <c r="H713">
        <f>Blad2!AC713</f>
        <v>0</v>
      </c>
    </row>
    <row r="714" spans="1:8">
      <c r="A714" t="str">
        <f>_xlfn.CONCAT(Blad2!B714," ",Blad2!C714)</f>
        <v>Speicherfarm Leipzig Speicherfarm Leipzig</v>
      </c>
      <c r="D714" t="str">
        <f>Blad2!J714</f>
        <v>DE</v>
      </c>
      <c r="E714">
        <f>2020-Blad2!Q714</f>
        <v>2</v>
      </c>
      <c r="F714" t="str">
        <f>Blad2!E714</f>
        <v>BMW AG</v>
      </c>
      <c r="G714">
        <f>Blad2!K714</f>
        <v>12.5</v>
      </c>
      <c r="H714">
        <f>Blad2!AC714</f>
        <v>0</v>
      </c>
    </row>
    <row r="715" spans="1:8">
      <c r="A715" t="str">
        <f>_xlfn.CONCAT(Blad2!B715," ",Blad2!C715)</f>
        <v>Hybridregelkraftwerk HyReK</v>
      </c>
      <c r="D715" t="str">
        <f>Blad2!J715</f>
        <v>DE</v>
      </c>
      <c r="E715">
        <f>2020-Blad2!Q715</f>
        <v>1</v>
      </c>
      <c r="F715" t="str">
        <f>Blad2!E715</f>
        <v>swb Erzeugung GmbH &amp; Co. KG</v>
      </c>
      <c r="G715">
        <f>Blad2!K715</f>
        <v>18</v>
      </c>
      <c r="H715">
        <f>Blad2!AC715</f>
        <v>0</v>
      </c>
    </row>
    <row r="716" spans="1:8">
      <c r="A716" t="str">
        <f>_xlfn.CONCAT(Blad2!B716," ",Blad2!C716)</f>
        <v xml:space="preserve">Speicherkraftwerk </v>
      </c>
      <c r="D716" t="str">
        <f>Blad2!J716</f>
        <v>DE</v>
      </c>
      <c r="E716">
        <f>2020-Blad2!Q716</f>
        <v>2</v>
      </c>
      <c r="F716" t="str">
        <f>Blad2!E716</f>
        <v>Allgäuer Überlandwerk GmbH</v>
      </c>
      <c r="G716">
        <f>Blad2!K716</f>
        <v>16</v>
      </c>
      <c r="H716">
        <f>Blad2!AC716</f>
        <v>0</v>
      </c>
    </row>
    <row r="717" spans="1:8">
      <c r="A717" t="str">
        <f>_xlfn.CONCAT(Blad2!B717," ",Blad2!C717)</f>
        <v xml:space="preserve">Batteriespseicher Jordelund </v>
      </c>
      <c r="D717" t="str">
        <f>Blad2!J717</f>
        <v>DE</v>
      </c>
      <c r="E717">
        <f>2020-Blad2!Q717</f>
        <v>2</v>
      </c>
      <c r="F717" t="str">
        <f>Blad2!E717</f>
        <v>EnspireME GmbH</v>
      </c>
      <c r="G717">
        <f>Blad2!K717</f>
        <v>48</v>
      </c>
      <c r="H717">
        <f>Blad2!AC717</f>
        <v>0</v>
      </c>
    </row>
    <row r="718" spans="1:8">
      <c r="A718" t="str">
        <f>_xlfn.CONCAT(Blad2!B718," ",Blad2!C718)</f>
        <v>Reuter Reuter M</v>
      </c>
      <c r="D718" t="str">
        <f>Blad2!J718</f>
        <v>DE</v>
      </c>
      <c r="E718">
        <f>2020-Blad2!Q718</f>
        <v>22</v>
      </c>
      <c r="F718" t="str">
        <f>Blad2!E718</f>
        <v>Vattenfall Wärme Berlin AG</v>
      </c>
      <c r="G718">
        <f>Blad2!K718</f>
        <v>36</v>
      </c>
      <c r="H718">
        <f>Blad2!AC718</f>
        <v>0.33</v>
      </c>
    </row>
    <row r="719" spans="1:8">
      <c r="A719" t="str">
        <f>_xlfn.CONCAT(Blad2!B719," ",Blad2!C719)</f>
        <v xml:space="preserve">Dampfturbinenanlage der EBS-Kessel </v>
      </c>
      <c r="D719" t="str">
        <f>Blad2!J719</f>
        <v>DE</v>
      </c>
      <c r="E719">
        <f>2020-Blad2!Q719</f>
        <v>11</v>
      </c>
      <c r="F719" t="str">
        <f>Blad2!E719</f>
        <v>Solvay Chemicals GmbH</v>
      </c>
      <c r="G719">
        <f>Blad2!K719</f>
        <v>35</v>
      </c>
      <c r="H719">
        <f>Blad2!AC719</f>
        <v>0.33</v>
      </c>
    </row>
    <row r="720" spans="1:8">
      <c r="A720" t="str">
        <f>_xlfn.CONCAT(Blad2!B720," ",Blad2!C720)</f>
        <v>MVA Bielefeld Linien 1 - 3</v>
      </c>
      <c r="D720" t="str">
        <f>Blad2!J720</f>
        <v>DE</v>
      </c>
      <c r="E720">
        <f>2020-Blad2!Q720</f>
        <v>39</v>
      </c>
      <c r="F720" t="str">
        <f>Blad2!E720</f>
        <v>MVA Bielefeld-Herford GmbH</v>
      </c>
      <c r="G720">
        <f>Blad2!K720</f>
        <v>34</v>
      </c>
      <c r="H720">
        <f>Blad2!AC720</f>
        <v>0.33</v>
      </c>
    </row>
    <row r="721" spans="1:8">
      <c r="A721" t="str">
        <f>_xlfn.CONCAT(Blad2!B721," ",Blad2!C721)</f>
        <v>Heizkraftwerk Karlstraße Heizkraftwerk Karlstraße</v>
      </c>
      <c r="D721" t="str">
        <f>Blad2!J721</f>
        <v>DE</v>
      </c>
      <c r="E721">
        <f>2020-Blad2!Q721</f>
        <v>30</v>
      </c>
      <c r="F721" t="str">
        <f>Blad2!E721</f>
        <v>Energie- und Wasserversorgung Bonn/Rhein-Sieg GmbH</v>
      </c>
      <c r="G721">
        <f>Blad2!K721</f>
        <v>12</v>
      </c>
      <c r="H721">
        <f>Blad2!AC721</f>
        <v>0.33</v>
      </c>
    </row>
    <row r="722" spans="1:8">
      <c r="A722" t="str">
        <f>_xlfn.CONCAT(Blad2!B722," ",Blad2!C722)</f>
        <v>KW Hafen MKK</v>
      </c>
      <c r="D722" t="str">
        <f>Blad2!J722</f>
        <v>DE</v>
      </c>
      <c r="E722">
        <f>2020-Blad2!Q722</f>
        <v>11</v>
      </c>
      <c r="F722" t="str">
        <f>Blad2!E722</f>
        <v>swb Entsorgung GmbH &amp; Co. KG</v>
      </c>
      <c r="G722">
        <f>Blad2!K722</f>
        <v>33</v>
      </c>
      <c r="H722">
        <f>Blad2!AC722</f>
        <v>0.33</v>
      </c>
    </row>
    <row r="723" spans="1:8">
      <c r="A723" t="str">
        <f>_xlfn.CONCAT(Blad2!B723," ",Blad2!C723)</f>
        <v>DT Flingern T4</v>
      </c>
      <c r="D723" t="str">
        <f>Blad2!J723</f>
        <v>DE</v>
      </c>
      <c r="E723">
        <f>2020-Blad2!Q723</f>
        <v>65</v>
      </c>
      <c r="F723" t="str">
        <f>Blad2!E723</f>
        <v>Stadtwerke Düsseldorf AG</v>
      </c>
      <c r="G723">
        <f>Blad2!K723</f>
        <v>48.9</v>
      </c>
      <c r="H723">
        <f>Blad2!AC723</f>
        <v>0.33</v>
      </c>
    </row>
    <row r="724" spans="1:8">
      <c r="A724" t="str">
        <f>_xlfn.CONCAT(Blad2!B724," ",Blad2!C724)</f>
        <v>DT Flingern T1</v>
      </c>
      <c r="D724" t="str">
        <f>Blad2!J724</f>
        <v>DE</v>
      </c>
      <c r="E724">
        <f>2020-Blad2!Q724</f>
        <v>20</v>
      </c>
      <c r="F724" t="str">
        <f>Blad2!E724</f>
        <v>Stadtwerke Düsseldorf AG</v>
      </c>
      <c r="G724">
        <f>Blad2!K724</f>
        <v>53.7</v>
      </c>
      <c r="H724">
        <f>Blad2!AC724</f>
        <v>0.33</v>
      </c>
    </row>
    <row r="725" spans="1:8">
      <c r="A725" t="str">
        <f>_xlfn.CONCAT(Blad2!B725," ",Blad2!C725)</f>
        <v>MHKW Frankfurt T 3 (nur alleiniger Betrieb, kein gemeinsamer Betrieb mit T 7 möglich)</v>
      </c>
      <c r="D725" t="str">
        <f>Blad2!J725</f>
        <v>DE</v>
      </c>
      <c r="E725">
        <f>2020-Blad2!Q725</f>
        <v>51</v>
      </c>
      <c r="F725" t="str">
        <f>Blad2!E725</f>
        <v>Mainova AG</v>
      </c>
      <c r="G725">
        <f>Blad2!K725</f>
        <v>26</v>
      </c>
      <c r="H725">
        <f>Blad2!AC725</f>
        <v>0.33</v>
      </c>
    </row>
    <row r="726" spans="1:8">
      <c r="A726" t="str">
        <f>_xlfn.CONCAT(Blad2!B726," ",Blad2!C726)</f>
        <v>MHKW Frankfurt T 7 (nur alleiniger Betrieb, kein gemeinsamer Betrieb mit T 3 möglich)</v>
      </c>
      <c r="D726" t="str">
        <f>Blad2!J726</f>
        <v>DE</v>
      </c>
      <c r="E726">
        <f>2020-Blad2!Q726</f>
        <v>14</v>
      </c>
      <c r="F726" t="str">
        <f>Blad2!E726</f>
        <v>Mainova AG</v>
      </c>
      <c r="G726">
        <f>Blad2!K726</f>
        <v>46.5</v>
      </c>
      <c r="H726">
        <f>Blad2!AC726</f>
        <v>0.33</v>
      </c>
    </row>
    <row r="727" spans="1:8">
      <c r="A727" t="str">
        <f>_xlfn.CONCAT(Blad2!B727," ",Blad2!C727)</f>
        <v xml:space="preserve">EEW Großräschen </v>
      </c>
      <c r="D727" t="str">
        <f>Blad2!J727</f>
        <v>DE</v>
      </c>
      <c r="E727">
        <f>2020-Blad2!Q727</f>
        <v>13</v>
      </c>
      <c r="F727" t="str">
        <f>Blad2!E727</f>
        <v>EEW Energy from Waste Großräschen GmbH</v>
      </c>
      <c r="G727">
        <f>Blad2!K727</f>
        <v>23.3</v>
      </c>
      <c r="H727">
        <f>Blad2!AC727</f>
        <v>0.33</v>
      </c>
    </row>
    <row r="728" spans="1:8">
      <c r="A728" t="str">
        <f>_xlfn.CONCAT(Blad2!B728," ",Blad2!C728)</f>
        <v xml:space="preserve">MVR Müllverwertung Rugenberger Damm GmbH &amp; Co. KG </v>
      </c>
      <c r="D728" t="str">
        <f>Blad2!J728</f>
        <v>DE</v>
      </c>
      <c r="E728">
        <f>2020-Blad2!Q728</f>
        <v>21</v>
      </c>
      <c r="F728" t="str">
        <f>Blad2!E728</f>
        <v>MVR Müllverwertung Rugenberger Damm GmbH &amp; Co. KG</v>
      </c>
      <c r="G728">
        <f>Blad2!K728</f>
        <v>24</v>
      </c>
      <c r="H728">
        <f>Blad2!AC728</f>
        <v>0.33</v>
      </c>
    </row>
    <row r="729" spans="1:8">
      <c r="A729" t="str">
        <f>_xlfn.CONCAT(Blad2!B729," ",Blad2!C729)</f>
        <v>Enertec Hameln Linien 1,3,4</v>
      </c>
      <c r="D729" t="str">
        <f>Blad2!J729</f>
        <v>DE</v>
      </c>
      <c r="E729">
        <f>2020-Blad2!Q729</f>
        <v>107</v>
      </c>
      <c r="F729" t="str">
        <f>Blad2!E729</f>
        <v>Enertec Hameln GmbH</v>
      </c>
      <c r="G729">
        <f>Blad2!K729</f>
        <v>13.2</v>
      </c>
      <c r="H729">
        <f>Blad2!AC729</f>
        <v>0.33</v>
      </c>
    </row>
    <row r="730" spans="1:8">
      <c r="A730" t="str">
        <f>_xlfn.CONCAT(Blad2!B730," ",Blad2!C730)</f>
        <v>EEW Energy from Waste Hannover GmbH Hannover</v>
      </c>
      <c r="D730" t="str">
        <f>Blad2!J730</f>
        <v>DE</v>
      </c>
      <c r="E730">
        <f>2020-Blad2!Q730</f>
        <v>15</v>
      </c>
      <c r="F730" t="str">
        <f>Blad2!E730</f>
        <v>EEW Energy from Waste Hannover GmbH</v>
      </c>
      <c r="G730">
        <f>Blad2!K730</f>
        <v>22.5</v>
      </c>
      <c r="H730">
        <f>Blad2!AC730</f>
        <v>0.33</v>
      </c>
    </row>
    <row r="731" spans="1:8">
      <c r="A731" t="str">
        <f>_xlfn.CONCAT(Blad2!B731," ",Blad2!C731)</f>
        <v>TRV Buschhaus Linie 1-3</v>
      </c>
      <c r="D731" t="str">
        <f>Blad2!J731</f>
        <v>DE</v>
      </c>
      <c r="E731">
        <f>2020-Blad2!Q731</f>
        <v>21</v>
      </c>
      <c r="F731" t="str">
        <f>Blad2!E731</f>
        <v>EEW Energy from Waste Helmstedt GmbH</v>
      </c>
      <c r="G731">
        <f>Blad2!K731</f>
        <v>37.5</v>
      </c>
      <c r="H731">
        <f>Blad2!AC731</f>
        <v>0.33</v>
      </c>
    </row>
    <row r="732" spans="1:8">
      <c r="A732" t="str">
        <f>_xlfn.CONCAT(Blad2!B732," ",Blad2!C732)</f>
        <v>Karnap B</v>
      </c>
      <c r="D732" t="str">
        <f>Blad2!J732</f>
        <v>DE</v>
      </c>
      <c r="E732">
        <f>2020-Blad2!Q732</f>
        <v>33</v>
      </c>
      <c r="F732" t="str">
        <f>Blad2!E732</f>
        <v>RWE Generation SE</v>
      </c>
      <c r="G732">
        <f>Blad2!K732</f>
        <v>38</v>
      </c>
      <c r="H732">
        <f>Blad2!AC732</f>
        <v>0.33</v>
      </c>
    </row>
    <row r="733" spans="1:8">
      <c r="A733" t="str">
        <f>_xlfn.CONCAT(Blad2!B733," ",Blad2!C733)</f>
        <v>TREA Leuna Linie 1</v>
      </c>
      <c r="D733" t="str">
        <f>Blad2!J733</f>
        <v>DE</v>
      </c>
      <c r="E733">
        <f>2020-Blad2!Q733</f>
        <v>15</v>
      </c>
      <c r="F733" t="str">
        <f>Blad2!E733</f>
        <v>MVV Energie AG</v>
      </c>
      <c r="G733">
        <f>Blad2!K733</f>
        <v>16.25</v>
      </c>
      <c r="H733">
        <f>Blad2!AC733</f>
        <v>0.33</v>
      </c>
    </row>
    <row r="734" spans="1:8">
      <c r="A734" t="str">
        <f>_xlfn.CONCAT(Blad2!B734," ",Blad2!C734)</f>
        <v>TREA Leuna Linie 2</v>
      </c>
      <c r="D734" t="str">
        <f>Blad2!J734</f>
        <v>DE</v>
      </c>
      <c r="E734">
        <f>2020-Blad2!Q734</f>
        <v>13</v>
      </c>
      <c r="F734" t="str">
        <f>Blad2!E734</f>
        <v>MVV Energie AG</v>
      </c>
      <c r="G734">
        <f>Blad2!K734</f>
        <v>16.25</v>
      </c>
      <c r="H734">
        <f>Blad2!AC734</f>
        <v>0.33</v>
      </c>
    </row>
    <row r="735" spans="1:8">
      <c r="A735" t="str">
        <f>_xlfn.CONCAT(Blad2!B735," ",Blad2!C735)</f>
        <v>Kläranlage Z564</v>
      </c>
      <c r="D735" t="str">
        <f>Blad2!J735</f>
        <v>DE</v>
      </c>
      <c r="E735">
        <f>2020-Blad2!Q735</f>
        <v>28</v>
      </c>
      <c r="F735" t="str">
        <f>Blad2!E735</f>
        <v>BASF SE</v>
      </c>
      <c r="G735">
        <f>Blad2!K735</f>
        <v>12</v>
      </c>
      <c r="H735">
        <f>Blad2!AC735</f>
        <v>0.33</v>
      </c>
    </row>
    <row r="736" spans="1:8">
      <c r="A736" t="str">
        <f>_xlfn.CONCAT(Blad2!B736," ",Blad2!C736)</f>
        <v>MHKW Rothensee Block 1</v>
      </c>
      <c r="D736" t="str">
        <f>Blad2!J736</f>
        <v>DE</v>
      </c>
      <c r="E736">
        <f>2020-Blad2!Q736</f>
        <v>15</v>
      </c>
      <c r="F736" t="str">
        <f>Blad2!E736</f>
        <v>Müllheizkraftwerk Rothensee GmbH</v>
      </c>
      <c r="G736">
        <f>Blad2!K736</f>
        <v>29.2</v>
      </c>
      <c r="H736">
        <f>Blad2!AC736</f>
        <v>0.33</v>
      </c>
    </row>
    <row r="737" spans="1:8">
      <c r="A737" t="str">
        <f>_xlfn.CONCAT(Blad2!B737," ",Blad2!C737)</f>
        <v>MHKW Rothensee Block 2</v>
      </c>
      <c r="D737" t="str">
        <f>Blad2!J737</f>
        <v>DE</v>
      </c>
      <c r="E737">
        <f>2020-Blad2!Q737</f>
        <v>14</v>
      </c>
      <c r="F737" t="str">
        <f>Blad2!E737</f>
        <v>Müllheizkraftwerk Rothensee GmbH</v>
      </c>
      <c r="G737">
        <f>Blad2!K737</f>
        <v>29.2</v>
      </c>
      <c r="H737">
        <f>Blad2!AC737</f>
        <v>0.33</v>
      </c>
    </row>
    <row r="738" spans="1:8">
      <c r="A738" t="str">
        <f>_xlfn.CONCAT(Blad2!B738," ",Blad2!C738)</f>
        <v>HKW Mannheim Turbine 3</v>
      </c>
      <c r="D738" t="str">
        <f>Blad2!J738</f>
        <v>DE</v>
      </c>
      <c r="E738">
        <f>2020-Blad2!Q738</f>
        <v>14</v>
      </c>
      <c r="F738" t="str">
        <f>Blad2!E738</f>
        <v>MVV Energie AG</v>
      </c>
      <c r="G738">
        <f>Blad2!K738</f>
        <v>8.65</v>
      </c>
      <c r="H738">
        <f>Blad2!AC738</f>
        <v>0.33</v>
      </c>
    </row>
    <row r="739" spans="1:8">
      <c r="A739" t="str">
        <f>_xlfn.CONCAT(Blad2!B739," ",Blad2!C739)</f>
        <v>HKW Mannheim Turbine 60</v>
      </c>
      <c r="D739" t="str">
        <f>Blad2!J739</f>
        <v>DE</v>
      </c>
      <c r="E739">
        <f>2020-Blad2!Q739</f>
        <v>10</v>
      </c>
      <c r="F739" t="str">
        <f>Blad2!E739</f>
        <v>MVV Energie AG</v>
      </c>
      <c r="G739">
        <f>Blad2!K739</f>
        <v>22.1</v>
      </c>
      <c r="H739">
        <f>Blad2!AC739</f>
        <v>0.33</v>
      </c>
    </row>
    <row r="740" spans="1:8">
      <c r="A740" t="str">
        <f>_xlfn.CONCAT(Blad2!B740," ",Blad2!C740)</f>
        <v>HKW Mannheim Turbine D.0</v>
      </c>
      <c r="D740" t="str">
        <f>Blad2!J740</f>
        <v>DE</v>
      </c>
      <c r="E740">
        <f>2020-Blad2!Q740</f>
        <v>8</v>
      </c>
      <c r="F740" t="str">
        <f>Blad2!E740</f>
        <v>MVV Energie AG</v>
      </c>
      <c r="G740">
        <f>Blad2!K740</f>
        <v>5.37</v>
      </c>
      <c r="H740">
        <f>Blad2!AC740</f>
        <v>0.33</v>
      </c>
    </row>
    <row r="741" spans="1:8">
      <c r="A741" t="str">
        <f>_xlfn.CONCAT(Blad2!B741," ",Blad2!C741)</f>
        <v>HKW Mannheim Turbine E.0</v>
      </c>
      <c r="D741" t="str">
        <f>Blad2!J741</f>
        <v>DE</v>
      </c>
      <c r="E741">
        <f>2020-Blad2!Q741</f>
        <v>8</v>
      </c>
      <c r="F741" t="str">
        <f>Blad2!E741</f>
        <v>MVV Energie AG</v>
      </c>
      <c r="G741">
        <f>Blad2!K741</f>
        <v>3.88</v>
      </c>
      <c r="H741">
        <f>Blad2!AC741</f>
        <v>0.33</v>
      </c>
    </row>
    <row r="742" spans="1:8">
      <c r="A742" t="str">
        <f>_xlfn.CONCAT(Blad2!B742," ",Blad2!C742)</f>
        <v xml:space="preserve">HKW Sandreuth </v>
      </c>
      <c r="D742" t="str">
        <f>Blad2!J742</f>
        <v>DE</v>
      </c>
      <c r="E742">
        <f>2020-Blad2!Q742</f>
        <v>24</v>
      </c>
      <c r="F742" t="str">
        <f>Blad2!E742</f>
        <v>N-ERGIE AG</v>
      </c>
      <c r="G742">
        <f>Blad2!K742</f>
        <v>18</v>
      </c>
      <c r="H742">
        <f>Blad2!AC742</f>
        <v>0.33</v>
      </c>
    </row>
    <row r="743" spans="1:8">
      <c r="A743" t="str">
        <f>_xlfn.CONCAT(Blad2!B743," ",Blad2!C743)</f>
        <v>GMVA Niederrhein Ausspeisung 10/110kV (Turbine 2)</v>
      </c>
      <c r="D743" t="str">
        <f>Blad2!J743</f>
        <v>DE</v>
      </c>
      <c r="E743">
        <f>2020-Blad2!Q743</f>
        <v>29</v>
      </c>
      <c r="F743" t="str">
        <f>Blad2!E743</f>
        <v>GMVA Gemeinschafts-Müll-Verbrennungsanlage Niederrhein GmbH</v>
      </c>
      <c r="G743">
        <f>Blad2!K743</f>
        <v>40.4</v>
      </c>
      <c r="H743">
        <f>Blad2!AC743</f>
        <v>0.33</v>
      </c>
    </row>
    <row r="744" spans="1:8">
      <c r="A744" t="str">
        <f>_xlfn.CONCAT(Blad2!B744," ",Blad2!C744)</f>
        <v>GMVA Niederrhein Ausspeisung 10/25kV (Turbine 1)</v>
      </c>
      <c r="D744" t="str">
        <f>Blad2!J744</f>
        <v>DE</v>
      </c>
      <c r="E744">
        <f>2020-Blad2!Q744</f>
        <v>14</v>
      </c>
      <c r="F744" t="str">
        <f>Blad2!E744</f>
        <v>GMVA Gemeinschafts-Müll-Verbrennungsanlage Niederrhein GmbH</v>
      </c>
      <c r="G744">
        <f>Blad2!K744</f>
        <v>21.1</v>
      </c>
      <c r="H744">
        <f>Blad2!AC744</f>
        <v>0.33</v>
      </c>
    </row>
    <row r="745" spans="1:8">
      <c r="A745" t="str">
        <f>_xlfn.CONCAT(Blad2!B745," ",Blad2!C745)</f>
        <v>MHKW, WKW T1a/b, T2</v>
      </c>
      <c r="D745" t="str">
        <f>Blad2!J745</f>
        <v>DE</v>
      </c>
      <c r="E745">
        <f>2020-Blad2!Q745</f>
        <v>32</v>
      </c>
      <c r="F745" t="str">
        <f>Blad2!E745</f>
        <v>Stadtwerke Rosenheim GmbH &amp; Co. KG</v>
      </c>
      <c r="G745">
        <f>Blad2!K745</f>
        <v>9</v>
      </c>
      <c r="H745">
        <f>Blad2!AC745</f>
        <v>0.33</v>
      </c>
    </row>
    <row r="746" spans="1:8">
      <c r="A746" t="str">
        <f>_xlfn.CONCAT(Blad2!B746," ",Blad2!C746)</f>
        <v xml:space="preserve">IKW Rüdersdorf </v>
      </c>
      <c r="D746" t="str">
        <f>Blad2!J746</f>
        <v>DE</v>
      </c>
      <c r="E746">
        <f>2020-Blad2!Q746</f>
        <v>11</v>
      </c>
      <c r="F746" t="str">
        <f>Blad2!E746</f>
        <v>Steag GmbH</v>
      </c>
      <c r="G746">
        <f>Blad2!K746</f>
        <v>30</v>
      </c>
      <c r="H746">
        <f>Blad2!AC746</f>
        <v>0.33</v>
      </c>
    </row>
    <row r="747" spans="1:8">
      <c r="A747" t="str">
        <f>_xlfn.CONCAT(Blad2!B747," ",Blad2!C747)</f>
        <v>GKS entfällt</v>
      </c>
      <c r="D747" t="str">
        <f>Blad2!J747</f>
        <v>DE</v>
      </c>
      <c r="E747">
        <f>2020-Blad2!Q747</f>
        <v>30</v>
      </c>
      <c r="F747" t="str">
        <f>Blad2!E747</f>
        <v>GKS Gemeinschaftskraftwerk Schweinfurt GmbH</v>
      </c>
      <c r="G747">
        <f>Blad2!K747</f>
        <v>24.4</v>
      </c>
      <c r="H747">
        <f>Blad2!AC747</f>
        <v>0.33</v>
      </c>
    </row>
    <row r="748" spans="1:8">
      <c r="A748" t="str">
        <f>_xlfn.CONCAT(Blad2!B748," ",Blad2!C748)</f>
        <v>Restmüll-Heizkraftwerk Stuttgart-Münster MÜN DT19 neu</v>
      </c>
      <c r="D748" t="str">
        <f>Blad2!J748</f>
        <v>DE</v>
      </c>
      <c r="E748">
        <f>2020-Blad2!Q748</f>
        <v>11</v>
      </c>
      <c r="F748" t="str">
        <f>Blad2!E748</f>
        <v>EnBW Energie Baden-Württemberg AG</v>
      </c>
      <c r="G748">
        <f>Blad2!K748</f>
        <v>19.5</v>
      </c>
      <c r="H748">
        <f>Blad2!AC748</f>
        <v>0.33</v>
      </c>
    </row>
    <row r="749" spans="1:8">
      <c r="A749" t="str">
        <f>_xlfn.CONCAT(Blad2!B749," ",Blad2!C749)</f>
        <v>Nord 1 1</v>
      </c>
      <c r="D749" t="str">
        <f>Blad2!J749</f>
        <v>DE</v>
      </c>
      <c r="E749">
        <f>2020-Blad2!Q749</f>
        <v>29</v>
      </c>
      <c r="F749" t="str">
        <f>Blad2!E749</f>
        <v>SWM Services GmbH</v>
      </c>
      <c r="G749">
        <f>Blad2!K749</f>
        <v>18</v>
      </c>
      <c r="H749">
        <f>Blad2!AC749</f>
        <v>0.33</v>
      </c>
    </row>
    <row r="750" spans="1:8">
      <c r="A750" t="str">
        <f>_xlfn.CONCAT(Blad2!B750," ",Blad2!C750)</f>
        <v>Nord 3 3</v>
      </c>
      <c r="D750" t="str">
        <f>Blad2!J750</f>
        <v>DE</v>
      </c>
      <c r="E750">
        <f>2020-Blad2!Q750</f>
        <v>36</v>
      </c>
      <c r="F750" t="str">
        <f>Blad2!E750</f>
        <v>SWM Services GmbH</v>
      </c>
      <c r="G750">
        <f>Blad2!K750</f>
        <v>22</v>
      </c>
      <c r="H750">
        <f>Blad2!AC750</f>
        <v>0.33</v>
      </c>
    </row>
    <row r="751" spans="1:8">
      <c r="A751" t="str">
        <f>_xlfn.CONCAT(Blad2!B751," ",Blad2!C751)</f>
        <v>MVA Weisweiler MVA</v>
      </c>
      <c r="D751" t="str">
        <f>Blad2!J751</f>
        <v>DE</v>
      </c>
      <c r="E751">
        <f>2020-Blad2!Q751</f>
        <v>24</v>
      </c>
      <c r="F751" t="str">
        <f>Blad2!E751</f>
        <v>RWE Power AG</v>
      </c>
      <c r="G751">
        <f>Blad2!K751</f>
        <v>27</v>
      </c>
      <c r="H751">
        <f>Blad2!AC751</f>
        <v>0.33</v>
      </c>
    </row>
    <row r="752" spans="1:8">
      <c r="A752" t="str">
        <f>_xlfn.CONCAT(Blad2!B752," ",Blad2!C752)</f>
        <v xml:space="preserve">PD energy GmbH </v>
      </c>
      <c r="D752" t="str">
        <f>Blad2!J752</f>
        <v>DE</v>
      </c>
      <c r="E752">
        <f>2020-Blad2!Q752</f>
        <v>10</v>
      </c>
      <c r="F752" t="str">
        <f>Blad2!E752</f>
        <v>PD energy GmbH</v>
      </c>
      <c r="G752">
        <f>Blad2!K752</f>
        <v>9.9</v>
      </c>
      <c r="H752">
        <f>Blad2!AC752</f>
        <v>0.33</v>
      </c>
    </row>
    <row r="753" spans="1:8">
      <c r="A753" t="str">
        <f>_xlfn.CONCAT(Blad2!B753," ",Blad2!C753)</f>
        <v>Restmüllheizkraftwerk Böblingen Müllverbrennung</v>
      </c>
      <c r="D753" t="str">
        <f>Blad2!J753</f>
        <v>DE</v>
      </c>
      <c r="E753">
        <f>2020-Blad2!Q753</f>
        <v>21</v>
      </c>
      <c r="F753" t="str">
        <f>Blad2!E753</f>
        <v>Zweckverband Restmüllheizkraftwerk Böblingen</v>
      </c>
      <c r="G753">
        <f>Blad2!K753</f>
        <v>9.5</v>
      </c>
      <c r="H753">
        <f>Blad2!AC753</f>
        <v>0.33</v>
      </c>
    </row>
    <row r="754" spans="1:8">
      <c r="A754" t="str">
        <f>_xlfn.CONCAT(Blad2!B754," ",Blad2!C754)</f>
        <v>MHKW MHKW</v>
      </c>
      <c r="D754" t="str">
        <f>Blad2!J754</f>
        <v>DE</v>
      </c>
      <c r="E754">
        <f>2020-Blad2!Q754</f>
        <v>8</v>
      </c>
      <c r="F754" t="str">
        <f>Blad2!E754</f>
        <v>swb Entsorgung GmbH &amp; Co. KG</v>
      </c>
      <c r="G754">
        <f>Blad2!K754</f>
        <v>44</v>
      </c>
      <c r="H754">
        <f>Blad2!AC754</f>
        <v>0.33</v>
      </c>
    </row>
    <row r="755" spans="1:8">
      <c r="A755" t="str">
        <f>_xlfn.CONCAT(Blad2!B755," ",Blad2!C755)</f>
        <v xml:space="preserve">BEG </v>
      </c>
      <c r="D755" t="str">
        <f>Blad2!J755</f>
        <v>DE</v>
      </c>
      <c r="E755">
        <f>2020-Blad2!Q755</f>
        <v>43</v>
      </c>
      <c r="F755" t="str">
        <f>Blad2!E755</f>
        <v>Bremerhavener Entsorgungsgesellschaft mbH</v>
      </c>
      <c r="G755">
        <f>Blad2!K755</f>
        <v>14</v>
      </c>
      <c r="H755">
        <f>Blad2!AC755</f>
        <v>0.33</v>
      </c>
    </row>
    <row r="756" spans="1:8">
      <c r="A756" t="str">
        <f>_xlfn.CONCAT(Blad2!B756," ",Blad2!C756)</f>
        <v xml:space="preserve">MHKW Burgkirchen </v>
      </c>
      <c r="D756" t="str">
        <f>Blad2!J756</f>
        <v>DE</v>
      </c>
      <c r="E756">
        <f>2020-Blad2!Q756</f>
        <v>26</v>
      </c>
      <c r="F756" t="str">
        <f>Blad2!E756</f>
        <v>Zweckverband Abfallverwertung Südostbayern</v>
      </c>
      <c r="G756">
        <f>Blad2!K756</f>
        <v>12.5</v>
      </c>
      <c r="H756">
        <f>Blad2!AC756</f>
        <v>0.33</v>
      </c>
    </row>
    <row r="757" spans="1:8">
      <c r="A757" t="str">
        <f>_xlfn.CONCAT(Blad2!B757," ",Blad2!C757)</f>
        <v xml:space="preserve">TREA Breisgau </v>
      </c>
      <c r="D757" t="str">
        <f>Blad2!J757</f>
        <v>DE</v>
      </c>
      <c r="E757">
        <f>2020-Blad2!Q757</f>
        <v>15</v>
      </c>
      <c r="F757" t="str">
        <f>Blad2!E757</f>
        <v>EEW Energy from Waste Saarbrücken GmbH</v>
      </c>
      <c r="G757">
        <f>Blad2!K757</f>
        <v>13.6</v>
      </c>
      <c r="H757">
        <f>Blad2!AC757</f>
        <v>0.33</v>
      </c>
    </row>
    <row r="758" spans="1:8">
      <c r="A758" t="str">
        <f>_xlfn.CONCAT(Blad2!B758," ",Blad2!C758)</f>
        <v>EEW Göppingen Turb. Neu</v>
      </c>
      <c r="D758" t="str">
        <f>Blad2!J758</f>
        <v>DE</v>
      </c>
      <c r="E758">
        <f>2020-Blad2!Q758</f>
        <v>45</v>
      </c>
      <c r="F758" t="str">
        <f>Blad2!E758</f>
        <v>EEW Energy from Waste Göppingen GmbH</v>
      </c>
      <c r="G758">
        <f>Blad2!K758</f>
        <v>11</v>
      </c>
      <c r="H758">
        <f>Blad2!AC758</f>
        <v>0.33</v>
      </c>
    </row>
    <row r="759" spans="1:8">
      <c r="A759" t="str">
        <f>_xlfn.CONCAT(Blad2!B759," ",Blad2!C759)</f>
        <v xml:space="preserve">MVA Hamm </v>
      </c>
      <c r="D759" t="str">
        <f>Blad2!J759</f>
        <v>DE</v>
      </c>
      <c r="E759">
        <f>2020-Blad2!Q759</f>
        <v>34</v>
      </c>
      <c r="F759" t="str">
        <f>Blad2!E759</f>
        <v>MHB Hamm Betriebsführungsgesellschaft mbH</v>
      </c>
      <c r="G759">
        <f>Blad2!K759</f>
        <v>14.6</v>
      </c>
      <c r="H759">
        <f>Blad2!AC759</f>
        <v>0.33</v>
      </c>
    </row>
    <row r="760" spans="1:8">
      <c r="A760" t="str">
        <f>_xlfn.CONCAT(Blad2!B760," ",Blad2!C760)</f>
        <v>RZR Herten I RZR I</v>
      </c>
      <c r="D760" t="str">
        <f>Blad2!J760</f>
        <v>DE</v>
      </c>
      <c r="E760">
        <f>2020-Blad2!Q760</f>
        <v>38</v>
      </c>
      <c r="F760" t="str">
        <f>Blad2!E760</f>
        <v>AGR Abfallentsorgungsgesellschaft Ruhrgebiet mbH</v>
      </c>
      <c r="G760">
        <f>Blad2!K760</f>
        <v>15.5</v>
      </c>
      <c r="H760">
        <f>Blad2!AC760</f>
        <v>0.33</v>
      </c>
    </row>
    <row r="761" spans="1:8">
      <c r="A761" t="str">
        <f>_xlfn.CONCAT(Blad2!B761," ",Blad2!C761)</f>
        <v>RZR Herten II RZR II</v>
      </c>
      <c r="D761" t="str">
        <f>Blad2!J761</f>
        <v>DE</v>
      </c>
      <c r="E761">
        <f>2020-Blad2!Q761</f>
        <v>11</v>
      </c>
      <c r="F761" t="str">
        <f>Blad2!E761</f>
        <v>AGR Abfallentsorgungsgesellschaft Ruhrgebiet mbH</v>
      </c>
      <c r="G761">
        <f>Blad2!K761</f>
        <v>11.7</v>
      </c>
      <c r="H761">
        <f>Blad2!AC761</f>
        <v>0.33</v>
      </c>
    </row>
    <row r="762" spans="1:8">
      <c r="A762" t="str">
        <f>_xlfn.CONCAT(Blad2!B762," ",Blad2!C762)</f>
        <v>MVA Ingolstadt Müllheizkraftwerk (MHKW)</v>
      </c>
      <c r="D762" t="str">
        <f>Blad2!J762</f>
        <v>DE</v>
      </c>
      <c r="E762">
        <f>2020-Blad2!Q762</f>
        <v>36</v>
      </c>
      <c r="F762" t="str">
        <f>Blad2!E762</f>
        <v>Zweckverband Müllverwertungsanlage Ingolstadt (MVA Ingolstadt)</v>
      </c>
      <c r="G762">
        <f>Blad2!K762</f>
        <v>25.5</v>
      </c>
      <c r="H762">
        <f>Blad2!AC762</f>
        <v>0.33</v>
      </c>
    </row>
    <row r="763" spans="1:8">
      <c r="A763" t="str">
        <f>_xlfn.CONCAT(Blad2!B763," ",Blad2!C763)</f>
        <v>Abfallentsorgungszentrum Asdonkshof MVA</v>
      </c>
      <c r="D763" t="str">
        <f>Blad2!J763</f>
        <v>DE</v>
      </c>
      <c r="E763">
        <f>2020-Blad2!Q763</f>
        <v>23</v>
      </c>
      <c r="F763" t="str">
        <f>Blad2!E763</f>
        <v>Kreis Weseler Abfallgesellschaft mbH &amp; Co. KG (KWA)</v>
      </c>
      <c r="G763">
        <f>Blad2!K763</f>
        <v>16</v>
      </c>
      <c r="H763">
        <f>Blad2!AC763</f>
        <v>0.33</v>
      </c>
    </row>
    <row r="764" spans="1:8">
      <c r="A764" t="str">
        <f>_xlfn.CONCAT(Blad2!B764," ",Blad2!C764)</f>
        <v xml:space="preserve">Müllheizkraftwerk </v>
      </c>
      <c r="D764" t="str">
        <f>Blad2!J764</f>
        <v>DE</v>
      </c>
      <c r="E764">
        <f>2020-Blad2!Q764</f>
        <v>35</v>
      </c>
      <c r="F764" t="str">
        <f>Blad2!E764</f>
        <v>Müllheizkraftwerk Kassel GmbH</v>
      </c>
      <c r="G764">
        <f>Blad2!K764</f>
        <v>14.7</v>
      </c>
      <c r="H764">
        <f>Blad2!AC764</f>
        <v>0.33</v>
      </c>
    </row>
    <row r="765" spans="1:8">
      <c r="A765" t="str">
        <f>_xlfn.CONCAT(Blad2!B765," ",Blad2!C765)</f>
        <v>RMVA Köln RMVA Köln</v>
      </c>
      <c r="D765" t="str">
        <f>Blad2!J765</f>
        <v>DE</v>
      </c>
      <c r="E765">
        <f>2020-Blad2!Q765</f>
        <v>22</v>
      </c>
      <c r="F765" t="str">
        <f>Blad2!E765</f>
        <v>AVG Köln mbH</v>
      </c>
      <c r="G765">
        <f>Blad2!K765</f>
        <v>45.1</v>
      </c>
      <c r="H765">
        <f>Blad2!AC765</f>
        <v>0.33</v>
      </c>
    </row>
    <row r="766" spans="1:8">
      <c r="A766" t="str">
        <f>_xlfn.CONCAT(Blad2!B766," ",Blad2!C766)</f>
        <v>MKVA Krefeld Turbine 3</v>
      </c>
      <c r="D766" t="str">
        <f>Blad2!J766</f>
        <v>DE</v>
      </c>
      <c r="E766">
        <f>2020-Blad2!Q766</f>
        <v>38</v>
      </c>
      <c r="F766" t="str">
        <f>Blad2!E766</f>
        <v>EGK Entsorgungsgesellschaft Krefeld GmbH &amp; Co.KG</v>
      </c>
      <c r="G766">
        <f>Blad2!K766</f>
        <v>13.5</v>
      </c>
      <c r="H766">
        <f>Blad2!AC766</f>
        <v>0.33</v>
      </c>
    </row>
    <row r="767" spans="1:8">
      <c r="A767" t="str">
        <f>_xlfn.CONCAT(Blad2!B767," ",Blad2!C767)</f>
        <v>MKVA Krefeld Turbine 4</v>
      </c>
      <c r="D767" t="str">
        <f>Blad2!J767</f>
        <v>DE</v>
      </c>
      <c r="E767">
        <f>2020-Blad2!Q767</f>
        <v>18</v>
      </c>
      <c r="F767" t="str">
        <f>Blad2!E767</f>
        <v>EGK Entsorgungsgesellschaft Krefeld GmbH &amp; Co.KG</v>
      </c>
      <c r="G767">
        <f>Blad2!K767</f>
        <v>13.8</v>
      </c>
      <c r="H767">
        <f>Blad2!AC767</f>
        <v>0.33</v>
      </c>
    </row>
    <row r="768" spans="1:8">
      <c r="A768" t="str">
        <f>_xlfn.CONCAT(Blad2!B768," ",Blad2!C768)</f>
        <v>MKVA Krefeld Turbine 2</v>
      </c>
      <c r="D768" t="str">
        <f>Blad2!J768</f>
        <v>DE</v>
      </c>
      <c r="E768">
        <f>2020-Blad2!Q768</f>
        <v>44</v>
      </c>
      <c r="F768" t="str">
        <f>Blad2!E768</f>
        <v>EGK Entsorgungsgesellschaft Krefeld GmbH &amp; Co.KG</v>
      </c>
      <c r="G768">
        <f>Blad2!K768</f>
        <v>1.5</v>
      </c>
      <c r="H768">
        <f>Blad2!AC768</f>
        <v>0.33</v>
      </c>
    </row>
    <row r="769" spans="1:8">
      <c r="A769" t="str">
        <f>_xlfn.CONCAT(Blad2!B769," ",Blad2!C769)</f>
        <v>MKVA Krefeld Turbine 5</v>
      </c>
      <c r="D769" t="str">
        <f>Blad2!J769</f>
        <v>DE</v>
      </c>
      <c r="E769">
        <f>2020-Blad2!Q769</f>
        <v>23</v>
      </c>
      <c r="F769" t="str">
        <f>Blad2!E769</f>
        <v>EGK Entsorgungsgesellschaft Krefeld GmbH &amp; Co.KG</v>
      </c>
      <c r="G769">
        <f>Blad2!K769</f>
        <v>2.8</v>
      </c>
      <c r="H769">
        <f>Blad2!AC769</f>
        <v>0.33</v>
      </c>
    </row>
    <row r="770" spans="1:8">
      <c r="A770" t="str">
        <f>_xlfn.CONCAT(Blad2!B770," ",Blad2!C770)</f>
        <v>MKVA Krefeld Turbine 1</v>
      </c>
      <c r="D770" t="str">
        <f>Blad2!J770</f>
        <v>DE</v>
      </c>
      <c r="E770">
        <f>2020-Blad2!Q770</f>
        <v>44</v>
      </c>
      <c r="F770" t="str">
        <f>Blad2!E770</f>
        <v>EGK Entsorgungsgesellschaft Krefeld GmbH &amp; Co.KG</v>
      </c>
      <c r="G770">
        <f>Blad2!K770</f>
        <v>1.5</v>
      </c>
      <c r="H770">
        <f>Blad2!AC770</f>
        <v>0.33</v>
      </c>
    </row>
    <row r="771" spans="1:8">
      <c r="A771" t="str">
        <f>_xlfn.CONCAT(Blad2!B771," ",Blad2!C771)</f>
        <v xml:space="preserve">Thermische Abfallbehandlung Lauta GmbH &amp; Co. oHG </v>
      </c>
      <c r="D771" t="str">
        <f>Blad2!J771</f>
        <v>DE</v>
      </c>
      <c r="E771">
        <f>2020-Blad2!Q771</f>
        <v>16</v>
      </c>
      <c r="F771" t="str">
        <f>Blad2!E771</f>
        <v>Steag GmbH</v>
      </c>
      <c r="G771">
        <f>Blad2!K771</f>
        <v>15.7</v>
      </c>
      <c r="H771">
        <f>Blad2!AC771</f>
        <v>0.33</v>
      </c>
    </row>
    <row r="772" spans="1:8">
      <c r="A772" t="str">
        <f>_xlfn.CONCAT(Blad2!B772," ",Blad2!C772)</f>
        <v>FHKW Ludwigshafen FHKW</v>
      </c>
      <c r="D772" t="str">
        <f>Blad2!J772</f>
        <v>DE</v>
      </c>
      <c r="E772">
        <f>2020-Blad2!Q772</f>
        <v>53</v>
      </c>
      <c r="F772" t="str">
        <f>Blad2!E772</f>
        <v>Technische Werke Ludwigshafen AG</v>
      </c>
      <c r="G772">
        <f>Blad2!K772</f>
        <v>28</v>
      </c>
      <c r="H772">
        <f>Blad2!AC772</f>
        <v>0.33</v>
      </c>
    </row>
    <row r="773" spans="1:8">
      <c r="A773" t="str">
        <f>_xlfn.CONCAT(Blad2!B773," ",Blad2!C773)</f>
        <v xml:space="preserve">SITA Abfallverwertung GmbH  </v>
      </c>
      <c r="D773" t="str">
        <f>Blad2!J773</f>
        <v>DE</v>
      </c>
      <c r="E773">
        <f>2020-Blad2!Q773</f>
        <v>15</v>
      </c>
      <c r="F773" t="str">
        <f>Blad2!E773</f>
        <v>SUEZ Energie und Verwertung GmbH</v>
      </c>
      <c r="G773">
        <f>Blad2!K773</f>
        <v>23</v>
      </c>
      <c r="H773">
        <f>Blad2!AC773</f>
        <v>0.33</v>
      </c>
    </row>
    <row r="774" spans="1:8">
      <c r="A774" t="str">
        <f>_xlfn.CONCAT(Blad2!B774," ",Blad2!C774)</f>
        <v xml:space="preserve">MHKW Mainz </v>
      </c>
      <c r="D774" t="str">
        <f>Blad2!J774</f>
        <v>DE</v>
      </c>
      <c r="E774">
        <f>2020-Blad2!Q774</f>
        <v>11</v>
      </c>
      <c r="F774" t="str">
        <f>Blad2!E774</f>
        <v>Entsorgungsgesellschaft Mainz mbH</v>
      </c>
      <c r="G774">
        <f>Blad2!K774</f>
        <v>15.6</v>
      </c>
      <c r="H774">
        <f>Blad2!AC774</f>
        <v>0.33</v>
      </c>
    </row>
    <row r="775" spans="1:8">
      <c r="A775" t="str">
        <f>_xlfn.CONCAT(Blad2!B775," ",Blad2!C775)</f>
        <v xml:space="preserve">Müllheizkraftwerk Offenbach </v>
      </c>
      <c r="D775" t="str">
        <f>Blad2!J775</f>
        <v>DE</v>
      </c>
      <c r="E775">
        <f>2020-Blad2!Q775</f>
        <v>48</v>
      </c>
      <c r="F775" t="str">
        <f>Blad2!E775</f>
        <v>Energieversorgung Offenbach AG</v>
      </c>
      <c r="G775">
        <f>Blad2!K775</f>
        <v>14.5</v>
      </c>
      <c r="H775">
        <f>Blad2!AC775</f>
        <v>0.33</v>
      </c>
    </row>
    <row r="776" spans="1:8">
      <c r="A776" t="str">
        <f>_xlfn.CONCAT(Blad2!B776," ",Blad2!C776)</f>
        <v xml:space="preserve">MHKW Pirmasens </v>
      </c>
      <c r="D776" t="str">
        <f>Blad2!J776</f>
        <v>DE</v>
      </c>
      <c r="E776">
        <f>2020-Blad2!Q776</f>
        <v>21</v>
      </c>
      <c r="F776" t="str">
        <f>Blad2!E776</f>
        <v>EEW Energy from Waste Saarbrücken GmbH</v>
      </c>
      <c r="G776">
        <f>Blad2!K776</f>
        <v>15</v>
      </c>
      <c r="H776">
        <f>Blad2!AC776</f>
        <v>0.33</v>
      </c>
    </row>
    <row r="777" spans="1:8">
      <c r="A777" t="str">
        <f>_xlfn.CONCAT(Blad2!B777," ",Blad2!C777)</f>
        <v>ZWSF ZWSF</v>
      </c>
      <c r="D777" t="str">
        <f>Blad2!J777</f>
        <v>DE</v>
      </c>
      <c r="E777">
        <f>2020-Blad2!Q777</f>
        <v>16</v>
      </c>
      <c r="F777" t="str">
        <f>Blad2!E777</f>
        <v>EEW Energy from Waste Premnitz GmbH</v>
      </c>
      <c r="G777">
        <f>Blad2!K777</f>
        <v>2.5</v>
      </c>
      <c r="H777">
        <f>Blad2!AC777</f>
        <v>0.33</v>
      </c>
    </row>
    <row r="778" spans="1:8">
      <c r="A778" t="str">
        <f>_xlfn.CONCAT(Blad2!B778," ",Blad2!C778)</f>
        <v>EVE EVE</v>
      </c>
      <c r="D778" t="str">
        <f>Blad2!J778</f>
        <v>DE</v>
      </c>
      <c r="E778">
        <f>2020-Blad2!Q778</f>
        <v>11</v>
      </c>
      <c r="F778" t="str">
        <f>Blad2!E778</f>
        <v>EEW Energy from Waste Premnitz GmbH</v>
      </c>
      <c r="G778">
        <f>Blad2!K778</f>
        <v>14.5</v>
      </c>
      <c r="H778">
        <f>Blad2!AC778</f>
        <v>0.33</v>
      </c>
    </row>
    <row r="779" spans="1:8">
      <c r="A779" t="str">
        <f>_xlfn.CONCAT(Blad2!B779," ",Blad2!C779)</f>
        <v xml:space="preserve">EBS-HKW Rostock </v>
      </c>
      <c r="D779" t="str">
        <f>Blad2!J779</f>
        <v>DE</v>
      </c>
      <c r="E779">
        <f>2020-Blad2!Q779</f>
        <v>11</v>
      </c>
      <c r="F779" t="str">
        <f>Blad2!E779</f>
        <v>Vattenfall Europe New Energy Ecopower GmbH</v>
      </c>
      <c r="G779">
        <f>Blad2!K779</f>
        <v>17</v>
      </c>
      <c r="H779">
        <f>Blad2!AC779</f>
        <v>0.33</v>
      </c>
    </row>
    <row r="780" spans="1:8">
      <c r="A780" t="str">
        <f>_xlfn.CONCAT(Blad2!B780," ",Blad2!C780)</f>
        <v xml:space="preserve">AVA Velsen </v>
      </c>
      <c r="D780" t="str">
        <f>Blad2!J780</f>
        <v>DE</v>
      </c>
      <c r="E780">
        <f>2020-Blad2!Q780</f>
        <v>23</v>
      </c>
      <c r="F780" t="str">
        <f>Blad2!E780</f>
        <v>AVA Velsen GmbH</v>
      </c>
      <c r="G780">
        <f>Blad2!K780</f>
        <v>16</v>
      </c>
      <c r="H780">
        <f>Blad2!AC780</f>
        <v>0.33</v>
      </c>
    </row>
    <row r="781" spans="1:8">
      <c r="A781" t="str">
        <f>_xlfn.CONCAT(Blad2!B781," ",Blad2!C781)</f>
        <v xml:space="preserve">Müllkraftwerk Schwandorf </v>
      </c>
      <c r="D781" t="str">
        <f>Blad2!J781</f>
        <v>DE</v>
      </c>
      <c r="E781">
        <f>2020-Blad2!Q781</f>
        <v>38</v>
      </c>
      <c r="F781" t="str">
        <f>Blad2!E781</f>
        <v>Zweckverband Müllverwertung Schwandorf</v>
      </c>
      <c r="G781">
        <f>Blad2!K781</f>
        <v>54</v>
      </c>
      <c r="H781">
        <f>Blad2!AC781</f>
        <v>0.33</v>
      </c>
    </row>
    <row r="782" spans="1:8">
      <c r="A782" t="str">
        <f>_xlfn.CONCAT(Blad2!B782," ",Blad2!C782)</f>
        <v xml:space="preserve">Kraftwerk Schwedt GmbH &amp; Co.KG </v>
      </c>
      <c r="D782" t="str">
        <f>Blad2!J782</f>
        <v>DE</v>
      </c>
      <c r="E782">
        <f>2020-Blad2!Q782</f>
        <v>9</v>
      </c>
      <c r="F782" t="str">
        <f>Blad2!E782</f>
        <v>Kraftwerk Schwedt GmbH &amp; Co. KG</v>
      </c>
      <c r="G782">
        <f>Blad2!K782</f>
        <v>28.9</v>
      </c>
      <c r="H782">
        <f>Blad2!AC782</f>
        <v>0.33</v>
      </c>
    </row>
    <row r="783" spans="1:8">
      <c r="A783" t="str">
        <f>_xlfn.CONCAT(Blad2!B783," ",Blad2!C783)</f>
        <v xml:space="preserve">REMONDIS Thermische Abfallverwertung GmbH </v>
      </c>
      <c r="D783" t="str">
        <f>Blad2!J783</f>
        <v>DE</v>
      </c>
      <c r="E783">
        <f>2020-Blad2!Q783</f>
        <v>12</v>
      </c>
      <c r="F783" t="str">
        <f>Blad2!E783</f>
        <v>REMONDIS Thermische Abfallverwertung GmbH</v>
      </c>
      <c r="G783">
        <f>Blad2!K783</f>
        <v>24</v>
      </c>
      <c r="H783">
        <f>Blad2!AC783</f>
        <v>0.33</v>
      </c>
    </row>
    <row r="784" spans="1:8">
      <c r="A784" t="str">
        <f>_xlfn.CONCAT(Blad2!B784," ",Blad2!C784)</f>
        <v>Restabfallbehandlungsanlage 1</v>
      </c>
      <c r="D784" t="str">
        <f>Blad2!J784</f>
        <v>DE</v>
      </c>
      <c r="E784">
        <f>2020-Blad2!Q784</f>
        <v>13</v>
      </c>
      <c r="F784" t="str">
        <f>Blad2!E784</f>
        <v>Zweckverband für Abfallwirtschaft Südwestthüringen (ZASt)</v>
      </c>
      <c r="G784">
        <f>Blad2!K784</f>
        <v>12.1</v>
      </c>
      <c r="H784">
        <f>Blad2!AC784</f>
        <v>0.33</v>
      </c>
    </row>
    <row r="785" spans="1:8">
      <c r="A785" t="str">
        <f>_xlfn.CONCAT(Blad2!B785," ",Blad2!C785)</f>
        <v xml:space="preserve">AMK - Abfallentsorgungsgesellschaft des Märkischen Kreises mbH </v>
      </c>
      <c r="D785" t="str">
        <f>Blad2!J785</f>
        <v>DE</v>
      </c>
      <c r="E785">
        <f>2020-Blad2!Q785</f>
        <v>39</v>
      </c>
      <c r="F785" t="str">
        <f>Blad2!E785</f>
        <v>AMK - Abfallentsorgungsgesellschaft des Märkischen Kreises mbH</v>
      </c>
      <c r="G785">
        <f>Blad2!K785</f>
        <v>12.61</v>
      </c>
      <c r="H785">
        <f>Blad2!AC785</f>
        <v>0.33</v>
      </c>
    </row>
    <row r="786" spans="1:8">
      <c r="A786" t="str">
        <f>_xlfn.CONCAT(Blad2!B786," ",Blad2!C786)</f>
        <v xml:space="preserve">IHKW Andernach </v>
      </c>
      <c r="D786" t="str">
        <f>Blad2!J786</f>
        <v>DE</v>
      </c>
      <c r="E786">
        <f>2020-Blad2!Q786</f>
        <v>12</v>
      </c>
      <c r="F786" t="str">
        <f>Blad2!E786</f>
        <v>IHKW Industrieheizkraftwerk Andernach GmbH</v>
      </c>
      <c r="G786">
        <f>Blad2!K786</f>
        <v>12.5</v>
      </c>
      <c r="H786">
        <f>Blad2!AC786</f>
        <v>0.33</v>
      </c>
    </row>
    <row r="787" spans="1:8">
      <c r="A787" t="str">
        <f>_xlfn.CONCAT(Blad2!B787," ",Blad2!C787)</f>
        <v>AVA GmbH AHKW</v>
      </c>
      <c r="D787" t="str">
        <f>Blad2!J787</f>
        <v>DE</v>
      </c>
      <c r="E787">
        <f>2020-Blad2!Q787</f>
        <v>26</v>
      </c>
      <c r="F787" t="str">
        <f>Blad2!E787</f>
        <v>AVA Abfallverwertung Augsburg GmbH</v>
      </c>
      <c r="G787">
        <f>Blad2!K787</f>
        <v>10</v>
      </c>
      <c r="H787">
        <f>Blad2!AC787</f>
        <v>0.33</v>
      </c>
    </row>
    <row r="788" spans="1:8">
      <c r="A788" t="str">
        <f>_xlfn.CONCAT(Blad2!B788," ",Blad2!C788)</f>
        <v xml:space="preserve">Müllheizkraftwerk </v>
      </c>
      <c r="D788" t="str">
        <f>Blad2!J788</f>
        <v>DE</v>
      </c>
      <c r="E788">
        <f>2020-Blad2!Q788</f>
        <v>44</v>
      </c>
      <c r="F788" t="str">
        <f>Blad2!E788</f>
        <v>EKOCity GmbH</v>
      </c>
      <c r="G788">
        <f>Blad2!K788</f>
        <v>30</v>
      </c>
      <c r="H788">
        <f>Blad2!AC788</f>
        <v>0.33</v>
      </c>
    </row>
    <row r="789" spans="1:8">
      <c r="A789" t="str">
        <f>_xlfn.CONCAT(Blad2!B789," ",Blad2!C789)</f>
        <v xml:space="preserve">Steinbeis Energie </v>
      </c>
      <c r="D789" t="str">
        <f>Blad2!J789</f>
        <v>DE</v>
      </c>
      <c r="E789">
        <f>2020-Blad2!Q789</f>
        <v>10</v>
      </c>
      <c r="F789" t="str">
        <f>Blad2!E789</f>
        <v>Steinbeis Energie GmbH</v>
      </c>
      <c r="G789">
        <f>Blad2!K789</f>
        <v>17</v>
      </c>
      <c r="H789">
        <f>Blad2!AC789</f>
        <v>0.33</v>
      </c>
    </row>
    <row r="790" spans="1:8">
      <c r="A790" t="str">
        <f>_xlfn.CONCAT(Blad2!B790," ",Blad2!C790)</f>
        <v>AHKW Neunkirchen Linie 3 + 4</v>
      </c>
      <c r="D790" t="str">
        <f>Blad2!J790</f>
        <v>DE</v>
      </c>
      <c r="E790">
        <f>2020-Blad2!Q790</f>
        <v>43</v>
      </c>
      <c r="F790" t="str">
        <f>Blad2!E790</f>
        <v>EEW Energy from Waste Saarbrücken GmbH</v>
      </c>
      <c r="G790">
        <f>Blad2!K790</f>
        <v>11.6</v>
      </c>
      <c r="H790">
        <f>Blad2!AC790</f>
        <v>0.33</v>
      </c>
    </row>
    <row r="791" spans="1:8">
      <c r="A791" t="str">
        <f>_xlfn.CONCAT(Blad2!B791," ",Blad2!C791)</f>
        <v xml:space="preserve">Turbosatz 1 </v>
      </c>
      <c r="D791" t="str">
        <f>Blad2!J791</f>
        <v>DE</v>
      </c>
      <c r="E791">
        <f>2020-Blad2!Q791</f>
        <v>36</v>
      </c>
      <c r="F791" t="str">
        <f>Blad2!E791</f>
        <v>Zweckverband Abfallwirtschaft Raum Würzburg</v>
      </c>
      <c r="G791">
        <f>Blad2!K791</f>
        <v>8.6999999999999993</v>
      </c>
      <c r="H791">
        <f>Blad2!AC791</f>
        <v>0.33</v>
      </c>
    </row>
    <row r="792" spans="1:8">
      <c r="A792" t="str">
        <f>_xlfn.CONCAT(Blad2!B792," ",Blad2!C792)</f>
        <v xml:space="preserve">Turbosatz 2 </v>
      </c>
      <c r="D792" t="str">
        <f>Blad2!J792</f>
        <v>DE</v>
      </c>
      <c r="E792">
        <f>2020-Blad2!Q792</f>
        <v>22</v>
      </c>
      <c r="F792" t="str">
        <f>Blad2!E792</f>
        <v>Zweckverband Abfallwirtschaft Raum Würzburg</v>
      </c>
      <c r="G792">
        <f>Blad2!K792</f>
        <v>12</v>
      </c>
      <c r="H792">
        <f>Blad2!AC792</f>
        <v>0.33</v>
      </c>
    </row>
    <row r="793" spans="1:8">
      <c r="A793" t="str">
        <f>_xlfn.CONCAT(Blad2!B793," ",Blad2!C793)</f>
        <v xml:space="preserve">EBKW Knapsack </v>
      </c>
      <c r="D793" t="str">
        <f>Blad2!J793</f>
        <v>DE</v>
      </c>
      <c r="E793">
        <f>2020-Blad2!Q793</f>
        <v>11</v>
      </c>
      <c r="F793" t="str">
        <f>Blad2!E793</f>
        <v>EBS - Kraftwerk GmbH</v>
      </c>
      <c r="G793">
        <f>Blad2!K793</f>
        <v>33.4</v>
      </c>
      <c r="H793">
        <f>Blad2!AC793</f>
        <v>0.33</v>
      </c>
    </row>
    <row r="794" spans="1:8">
      <c r="A794" t="str">
        <f>_xlfn.CONCAT(Blad2!B794," ",Blad2!C794)</f>
        <v xml:space="preserve">Hamburger Rieger </v>
      </c>
      <c r="D794" t="str">
        <f>Blad2!J794</f>
        <v>DE</v>
      </c>
      <c r="E794">
        <f>2020-Blad2!Q794</f>
        <v>7</v>
      </c>
      <c r="F794" t="str">
        <f>Blad2!E794</f>
        <v>Spreestromerzeugungs GmbH</v>
      </c>
      <c r="G794">
        <f>Blad2!K794</f>
        <v>18.7</v>
      </c>
      <c r="H794">
        <f>Blad2!AC794</f>
        <v>0.33</v>
      </c>
    </row>
    <row r="795" spans="1:8">
      <c r="A795" t="str">
        <f>_xlfn.CONCAT(Blad2!B795," ",Blad2!C795)</f>
        <v xml:space="preserve">Biomasseheizkraftwerk Wiesbaden </v>
      </c>
      <c r="D795" t="str">
        <f>Blad2!J795</f>
        <v>DE</v>
      </c>
      <c r="E795">
        <f>2020-Blad2!Q795</f>
        <v>6</v>
      </c>
      <c r="F795" t="str">
        <f>Blad2!E795</f>
        <v>ESWE BioEnergie GmbH</v>
      </c>
      <c r="G795">
        <f>Blad2!K795</f>
        <v>10.5</v>
      </c>
      <c r="H795">
        <f>Blad2!AC795</f>
        <v>0.33</v>
      </c>
    </row>
    <row r="796" spans="1:8">
      <c r="A796" t="str">
        <f>_xlfn.CONCAT(Blad2!B796," ",Blad2!C796)</f>
        <v>AVG Köln Turbosatz 2</v>
      </c>
      <c r="D796" t="str">
        <f>Blad2!J796</f>
        <v>DE</v>
      </c>
      <c r="E796">
        <f>2020-Blad2!Q796</f>
        <v>3</v>
      </c>
      <c r="F796" t="str">
        <f>Blad2!E796</f>
        <v>AVG Köln mbH</v>
      </c>
      <c r="G796">
        <f>Blad2!K796</f>
        <v>18</v>
      </c>
      <c r="H796">
        <f>Blad2!AC796</f>
        <v>0.33</v>
      </c>
    </row>
    <row r="797" spans="1:8">
      <c r="A797" t="str">
        <f>_xlfn.CONCAT(Blad2!B797," ",Blad2!C797)</f>
        <v>RAG Anthrazit Ibbenbüren GmbH EVA</v>
      </c>
      <c r="D797" t="str">
        <f>Blad2!J797</f>
        <v>DE</v>
      </c>
      <c r="E797">
        <f>2020-Blad2!Q797</f>
        <v>20</v>
      </c>
      <c r="F797" t="str">
        <f>Blad2!E797</f>
        <v>RAG Anthrazit Ibbenbüren GmbH</v>
      </c>
      <c r="G797">
        <f>Blad2!K797</f>
        <v>33.4</v>
      </c>
      <c r="H797">
        <f>Blad2!AC797</f>
        <v>0.33</v>
      </c>
    </row>
    <row r="798" spans="1:8">
      <c r="A798" t="str">
        <f>_xlfn.CONCAT(Blad2!B798," ",Blad2!C798)</f>
        <v>HKW Fenne, Grubengaskraftwerk Gasmotorenanlage Fenne</v>
      </c>
      <c r="D798" t="str">
        <f>Blad2!J798</f>
        <v>DE</v>
      </c>
      <c r="E798">
        <f>2020-Blad2!Q798</f>
        <v>17</v>
      </c>
      <c r="F798" t="str">
        <f>Blad2!E798</f>
        <v>STEAG New Energies GmbH</v>
      </c>
      <c r="G798">
        <f>Blad2!K798</f>
        <v>42</v>
      </c>
      <c r="H798">
        <f>Blad2!AC798</f>
        <v>0.44619999999999999</v>
      </c>
    </row>
    <row r="799" spans="1:8">
      <c r="A799" t="str">
        <f>_xlfn.CONCAT(Blad2!B799," ",Blad2!C799)</f>
        <v xml:space="preserve">Turbine 4 </v>
      </c>
      <c r="D799" t="str">
        <f>Blad2!J799</f>
        <v>DE</v>
      </c>
      <c r="E799">
        <f>2020-Blad2!Q799</f>
        <v>58</v>
      </c>
      <c r="F799" t="str">
        <f>Blad2!E799</f>
        <v>KÄMMERER Energie GmbH</v>
      </c>
      <c r="G799">
        <f>Blad2!K799</f>
        <v>9.5</v>
      </c>
      <c r="H799">
        <f>Blad2!AC799</f>
        <v>0</v>
      </c>
    </row>
    <row r="800" spans="1:8">
      <c r="A800" t="str">
        <f>_xlfn.CONCAT(Blad2!B800," ",Blad2!C800)</f>
        <v xml:space="preserve">Turbine 5 </v>
      </c>
      <c r="D800" t="str">
        <f>Blad2!J800</f>
        <v>DE</v>
      </c>
      <c r="E800">
        <f>2020-Blad2!Q800</f>
        <v>48</v>
      </c>
      <c r="F800" t="str">
        <f>Blad2!E800</f>
        <v>KÄMMERER Energie GmbH</v>
      </c>
      <c r="G800">
        <f>Blad2!K800</f>
        <v>9.8000000000000007</v>
      </c>
      <c r="H800">
        <f>Blad2!AC800</f>
        <v>0</v>
      </c>
    </row>
  </sheetData>
  <autoFilter ref="A1:I800" xr:uid="{D473A91A-7AEC-4A1F-AB5C-1DECB16D609E}"/>
  <hyperlinks>
    <hyperlink ref="I1" r:id="rId1" xr:uid="{C865491C-3BD3-43DC-BACF-D69FD1F24962}"/>
  </hyperlinks>
  <pageMargins left="0.7" right="0.7" top="0.75" bottom="0.75" header="0.3" footer="0.3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D68A-5244-4DF4-A888-D432A23FC5A2}">
  <sheetPr>
    <tabColor theme="7" tint="0.79998168889431442"/>
  </sheetPr>
  <dimension ref="A1:AL800"/>
  <sheetViews>
    <sheetView workbookViewId="0">
      <selection activeCell="AC2" sqref="AC2"/>
    </sheetView>
  </sheetViews>
  <sheetFormatPr defaultRowHeight="15"/>
  <sheetData>
    <row r="1" spans="1:38">
      <c r="A1" s="38" t="s">
        <v>799</v>
      </c>
      <c r="B1" s="38" t="s">
        <v>800</v>
      </c>
      <c r="C1" s="38" t="s">
        <v>801</v>
      </c>
      <c r="D1" s="38" t="s">
        <v>802</v>
      </c>
      <c r="E1" s="38" t="s">
        <v>803</v>
      </c>
      <c r="F1" s="38" t="s">
        <v>804</v>
      </c>
      <c r="G1" s="38" t="s">
        <v>805</v>
      </c>
      <c r="H1" s="38" t="s">
        <v>806</v>
      </c>
      <c r="I1" s="38" t="s">
        <v>807</v>
      </c>
      <c r="J1" s="38" t="s">
        <v>808</v>
      </c>
      <c r="K1" s="38" t="s">
        <v>809</v>
      </c>
      <c r="L1" s="38" t="s">
        <v>810</v>
      </c>
      <c r="M1" s="38" t="s">
        <v>811</v>
      </c>
      <c r="N1" s="38" t="s">
        <v>812</v>
      </c>
      <c r="O1" s="38" t="s">
        <v>813</v>
      </c>
      <c r="P1" s="38" t="s">
        <v>814</v>
      </c>
      <c r="Q1" s="38" t="s">
        <v>815</v>
      </c>
      <c r="R1" s="38" t="s">
        <v>816</v>
      </c>
      <c r="S1" s="38" t="s">
        <v>817</v>
      </c>
      <c r="T1" s="38" t="s">
        <v>818</v>
      </c>
      <c r="U1" s="38" t="s">
        <v>819</v>
      </c>
      <c r="V1" s="38" t="s">
        <v>313</v>
      </c>
      <c r="W1" s="38" t="s">
        <v>820</v>
      </c>
      <c r="X1" s="38" t="s">
        <v>821</v>
      </c>
      <c r="Y1" s="38" t="s">
        <v>822</v>
      </c>
      <c r="Z1" s="38" t="s">
        <v>823</v>
      </c>
      <c r="AA1" s="38" t="s">
        <v>824</v>
      </c>
      <c r="AB1" s="38" t="s">
        <v>825</v>
      </c>
      <c r="AC1" s="38" t="s">
        <v>826</v>
      </c>
      <c r="AD1" s="38" t="s">
        <v>827</v>
      </c>
      <c r="AE1" s="38" t="s">
        <v>828</v>
      </c>
      <c r="AF1" s="38" t="s">
        <v>829</v>
      </c>
      <c r="AG1" s="38" t="s">
        <v>830</v>
      </c>
      <c r="AH1" s="38" t="s">
        <v>831</v>
      </c>
      <c r="AI1" s="38" t="s">
        <v>832</v>
      </c>
      <c r="AJ1" s="38" t="s">
        <v>833</v>
      </c>
      <c r="AK1" s="38" t="s">
        <v>834</v>
      </c>
      <c r="AL1" s="38" t="s">
        <v>149</v>
      </c>
    </row>
    <row r="2" spans="1:38">
      <c r="A2" s="38" t="s">
        <v>835</v>
      </c>
      <c r="B2" t="s">
        <v>836</v>
      </c>
      <c r="C2" t="s">
        <v>837</v>
      </c>
      <c r="E2" t="s">
        <v>838</v>
      </c>
      <c r="F2" t="s">
        <v>839</v>
      </c>
      <c r="G2" t="s">
        <v>840</v>
      </c>
      <c r="H2" t="s">
        <v>841</v>
      </c>
      <c r="I2" t="s">
        <v>842</v>
      </c>
      <c r="J2" t="s">
        <v>721</v>
      </c>
      <c r="K2">
        <v>13</v>
      </c>
      <c r="M2" t="s">
        <v>843</v>
      </c>
      <c r="N2" t="s">
        <v>844</v>
      </c>
      <c r="O2" t="s">
        <v>845</v>
      </c>
      <c r="Q2">
        <v>2003</v>
      </c>
      <c r="R2" t="s">
        <v>846</v>
      </c>
      <c r="U2" t="s">
        <v>847</v>
      </c>
      <c r="W2">
        <v>51.984760999999999</v>
      </c>
      <c r="X2">
        <v>9.822830999999999</v>
      </c>
      <c r="AC2">
        <v>0.38</v>
      </c>
      <c r="AD2" t="s">
        <v>848</v>
      </c>
      <c r="AE2" t="s">
        <v>849</v>
      </c>
      <c r="AF2" t="s">
        <v>843</v>
      </c>
      <c r="AG2" t="s">
        <v>845</v>
      </c>
      <c r="AI2" t="s">
        <v>850</v>
      </c>
      <c r="AJ2" t="s">
        <v>851</v>
      </c>
    </row>
    <row r="3" spans="1:38">
      <c r="A3" s="38" t="s">
        <v>852</v>
      </c>
      <c r="B3" t="s">
        <v>853</v>
      </c>
      <c r="E3" t="s">
        <v>854</v>
      </c>
      <c r="F3" t="s">
        <v>855</v>
      </c>
      <c r="G3" t="s">
        <v>856</v>
      </c>
      <c r="H3" t="s">
        <v>857</v>
      </c>
      <c r="I3" t="s">
        <v>858</v>
      </c>
      <c r="J3" t="s">
        <v>721</v>
      </c>
      <c r="K3">
        <v>9.8000000000000007</v>
      </c>
      <c r="M3" t="s">
        <v>843</v>
      </c>
      <c r="N3" t="s">
        <v>844</v>
      </c>
      <c r="O3" t="s">
        <v>859</v>
      </c>
      <c r="Q3">
        <v>1999</v>
      </c>
      <c r="R3" t="s">
        <v>860</v>
      </c>
      <c r="U3" t="s">
        <v>847</v>
      </c>
      <c r="W3">
        <v>47.797139999999999</v>
      </c>
      <c r="X3">
        <v>10.858739999999999</v>
      </c>
      <c r="AC3">
        <v>0.38</v>
      </c>
      <c r="AD3" t="s">
        <v>848</v>
      </c>
      <c r="AE3" t="s">
        <v>849</v>
      </c>
      <c r="AF3" t="s">
        <v>843</v>
      </c>
      <c r="AG3" t="s">
        <v>845</v>
      </c>
      <c r="AI3" t="s">
        <v>850</v>
      </c>
      <c r="AJ3" t="s">
        <v>861</v>
      </c>
    </row>
    <row r="4" spans="1:38">
      <c r="A4" s="38" t="s">
        <v>862</v>
      </c>
      <c r="B4" t="s">
        <v>863</v>
      </c>
      <c r="C4" t="s">
        <v>169</v>
      </c>
      <c r="D4" t="s">
        <v>864</v>
      </c>
      <c r="E4" t="s">
        <v>863</v>
      </c>
      <c r="F4" t="s">
        <v>865</v>
      </c>
      <c r="G4" t="s">
        <v>866</v>
      </c>
      <c r="H4" t="s">
        <v>864</v>
      </c>
      <c r="I4" t="s">
        <v>867</v>
      </c>
      <c r="J4" t="s">
        <v>721</v>
      </c>
      <c r="K4">
        <v>138.9</v>
      </c>
      <c r="L4">
        <v>147</v>
      </c>
      <c r="M4" t="s">
        <v>843</v>
      </c>
      <c r="N4" t="s">
        <v>844</v>
      </c>
      <c r="O4" t="s">
        <v>845</v>
      </c>
      <c r="P4">
        <v>600</v>
      </c>
      <c r="Q4">
        <v>2004</v>
      </c>
      <c r="R4" t="s">
        <v>868</v>
      </c>
      <c r="U4" t="s">
        <v>847</v>
      </c>
      <c r="V4" t="s">
        <v>869</v>
      </c>
      <c r="W4">
        <v>52.727130000000002</v>
      </c>
      <c r="X4">
        <v>12.011150000000001</v>
      </c>
      <c r="AC4">
        <v>0.38</v>
      </c>
      <c r="AD4" t="s">
        <v>848</v>
      </c>
      <c r="AE4" t="s">
        <v>849</v>
      </c>
      <c r="AF4" t="s">
        <v>843</v>
      </c>
      <c r="AG4" t="s">
        <v>845</v>
      </c>
      <c r="AH4" t="s">
        <v>870</v>
      </c>
      <c r="AI4" t="s">
        <v>871</v>
      </c>
      <c r="AJ4" t="s">
        <v>872</v>
      </c>
      <c r="AK4" t="s">
        <v>873</v>
      </c>
    </row>
    <row r="5" spans="1:38">
      <c r="A5" s="38" t="s">
        <v>874</v>
      </c>
      <c r="B5" t="s">
        <v>875</v>
      </c>
      <c r="E5" t="s">
        <v>876</v>
      </c>
      <c r="F5" t="s">
        <v>877</v>
      </c>
      <c r="G5" t="s">
        <v>878</v>
      </c>
      <c r="H5" t="s">
        <v>879</v>
      </c>
      <c r="I5" t="s">
        <v>880</v>
      </c>
      <c r="J5" t="s">
        <v>721</v>
      </c>
      <c r="K5">
        <v>16</v>
      </c>
      <c r="M5" t="s">
        <v>843</v>
      </c>
      <c r="N5" t="s">
        <v>844</v>
      </c>
      <c r="O5" t="s">
        <v>845</v>
      </c>
      <c r="Q5">
        <v>2002</v>
      </c>
      <c r="R5" t="s">
        <v>881</v>
      </c>
      <c r="U5" t="s">
        <v>847</v>
      </c>
      <c r="W5">
        <v>52.077779999999997</v>
      </c>
      <c r="X5">
        <v>13.517250000000001</v>
      </c>
      <c r="AC5">
        <v>0.38</v>
      </c>
      <c r="AD5" t="s">
        <v>848</v>
      </c>
      <c r="AE5" t="s">
        <v>849</v>
      </c>
      <c r="AF5" t="s">
        <v>843</v>
      </c>
      <c r="AG5" t="s">
        <v>845</v>
      </c>
      <c r="AH5" t="s">
        <v>882</v>
      </c>
      <c r="AI5" t="s">
        <v>850</v>
      </c>
      <c r="AJ5" t="s">
        <v>883</v>
      </c>
    </row>
    <row r="6" spans="1:38">
      <c r="A6" s="38" t="s">
        <v>884</v>
      </c>
      <c r="B6" t="s">
        <v>885</v>
      </c>
      <c r="E6" t="s">
        <v>886</v>
      </c>
      <c r="G6" t="s">
        <v>887</v>
      </c>
      <c r="H6" t="s">
        <v>888</v>
      </c>
      <c r="I6" t="s">
        <v>880</v>
      </c>
      <c r="J6" t="s">
        <v>721</v>
      </c>
      <c r="K6">
        <v>18.3</v>
      </c>
      <c r="M6" t="s">
        <v>843</v>
      </c>
      <c r="N6" t="s">
        <v>844</v>
      </c>
      <c r="O6" t="s">
        <v>845</v>
      </c>
      <c r="Q6">
        <v>2001</v>
      </c>
      <c r="R6" t="s">
        <v>889</v>
      </c>
      <c r="U6" t="s">
        <v>847</v>
      </c>
      <c r="W6">
        <v>52.182690000000001</v>
      </c>
      <c r="X6">
        <v>14.25841</v>
      </c>
      <c r="AC6">
        <v>0.38</v>
      </c>
      <c r="AD6" t="s">
        <v>848</v>
      </c>
      <c r="AE6" t="s">
        <v>849</v>
      </c>
      <c r="AF6" t="s">
        <v>843</v>
      </c>
      <c r="AG6" t="s">
        <v>845</v>
      </c>
      <c r="AH6" t="s">
        <v>890</v>
      </c>
      <c r="AI6" t="s">
        <v>891</v>
      </c>
      <c r="AJ6" t="s">
        <v>883</v>
      </c>
    </row>
    <row r="7" spans="1:38">
      <c r="A7" s="38" t="s">
        <v>892</v>
      </c>
      <c r="B7" t="s">
        <v>893</v>
      </c>
      <c r="E7" t="s">
        <v>894</v>
      </c>
      <c r="F7" t="s">
        <v>895</v>
      </c>
      <c r="G7" t="s">
        <v>896</v>
      </c>
      <c r="H7" t="s">
        <v>509</v>
      </c>
      <c r="I7" t="s">
        <v>897</v>
      </c>
      <c r="J7" t="s">
        <v>721</v>
      </c>
      <c r="K7">
        <v>17.7</v>
      </c>
      <c r="M7" t="s">
        <v>843</v>
      </c>
      <c r="N7" t="s">
        <v>844</v>
      </c>
      <c r="O7" t="s">
        <v>845</v>
      </c>
      <c r="Q7">
        <v>2005</v>
      </c>
      <c r="R7" t="s">
        <v>898</v>
      </c>
      <c r="U7" t="s">
        <v>847</v>
      </c>
      <c r="W7">
        <v>51.637009999999997</v>
      </c>
      <c r="X7">
        <v>7.6187600000000009</v>
      </c>
      <c r="AC7">
        <v>0.38</v>
      </c>
      <c r="AD7" t="s">
        <v>848</v>
      </c>
      <c r="AE7" t="s">
        <v>849</v>
      </c>
      <c r="AF7" t="s">
        <v>843</v>
      </c>
      <c r="AG7" t="s">
        <v>845</v>
      </c>
      <c r="AH7" t="s">
        <v>899</v>
      </c>
      <c r="AI7" t="s">
        <v>850</v>
      </c>
      <c r="AJ7" t="s">
        <v>900</v>
      </c>
    </row>
    <row r="8" spans="1:38">
      <c r="A8" s="38" t="s">
        <v>901</v>
      </c>
      <c r="B8" t="s">
        <v>902</v>
      </c>
      <c r="E8" t="s">
        <v>903</v>
      </c>
      <c r="F8" t="s">
        <v>904</v>
      </c>
      <c r="G8" t="s">
        <v>905</v>
      </c>
      <c r="H8" t="s">
        <v>906</v>
      </c>
      <c r="I8" t="s">
        <v>906</v>
      </c>
      <c r="J8" t="s">
        <v>721</v>
      </c>
      <c r="K8">
        <v>16.5</v>
      </c>
      <c r="M8" t="s">
        <v>843</v>
      </c>
      <c r="N8" t="s">
        <v>844</v>
      </c>
      <c r="O8" t="s">
        <v>845</v>
      </c>
      <c r="Q8">
        <v>2004</v>
      </c>
      <c r="R8" t="s">
        <v>907</v>
      </c>
      <c r="U8" t="s">
        <v>847</v>
      </c>
      <c r="W8">
        <v>52.425289999999997</v>
      </c>
      <c r="X8">
        <v>13.517308</v>
      </c>
      <c r="AC8">
        <v>0.38</v>
      </c>
      <c r="AD8" t="s">
        <v>848</v>
      </c>
      <c r="AE8" t="s">
        <v>849</v>
      </c>
      <c r="AF8" t="s">
        <v>843</v>
      </c>
      <c r="AG8" t="s">
        <v>845</v>
      </c>
      <c r="AH8" t="s">
        <v>908</v>
      </c>
      <c r="AI8" t="s">
        <v>891</v>
      </c>
      <c r="AJ8" t="s">
        <v>909</v>
      </c>
    </row>
    <row r="9" spans="1:38">
      <c r="A9" s="38" t="s">
        <v>910</v>
      </c>
      <c r="B9" t="s">
        <v>911</v>
      </c>
      <c r="E9" t="s">
        <v>912</v>
      </c>
      <c r="G9" t="s">
        <v>913</v>
      </c>
      <c r="H9" t="s">
        <v>914</v>
      </c>
      <c r="I9" t="s">
        <v>880</v>
      </c>
      <c r="J9" t="s">
        <v>721</v>
      </c>
      <c r="K9">
        <v>20</v>
      </c>
      <c r="M9" t="s">
        <v>843</v>
      </c>
      <c r="N9" t="s">
        <v>844</v>
      </c>
      <c r="O9" t="s">
        <v>859</v>
      </c>
      <c r="Q9">
        <v>2006</v>
      </c>
      <c r="R9" t="s">
        <v>915</v>
      </c>
      <c r="U9" t="s">
        <v>847</v>
      </c>
      <c r="W9">
        <v>53.252132000000003</v>
      </c>
      <c r="X9">
        <v>13.957019000000001</v>
      </c>
      <c r="AC9">
        <v>0.38</v>
      </c>
      <c r="AD9" t="s">
        <v>848</v>
      </c>
      <c r="AE9" t="s">
        <v>849</v>
      </c>
      <c r="AF9" t="s">
        <v>843</v>
      </c>
      <c r="AG9" t="s">
        <v>845</v>
      </c>
      <c r="AH9" t="s">
        <v>916</v>
      </c>
      <c r="AI9" t="s">
        <v>917</v>
      </c>
      <c r="AJ9" t="s">
        <v>918</v>
      </c>
    </row>
    <row r="10" spans="1:38">
      <c r="A10" s="38" t="s">
        <v>919</v>
      </c>
      <c r="B10" t="s">
        <v>920</v>
      </c>
      <c r="E10" t="s">
        <v>921</v>
      </c>
      <c r="G10" t="s">
        <v>922</v>
      </c>
      <c r="H10" t="s">
        <v>923</v>
      </c>
      <c r="I10" t="s">
        <v>924</v>
      </c>
      <c r="J10" t="s">
        <v>721</v>
      </c>
      <c r="K10">
        <v>18.100000000000001</v>
      </c>
      <c r="M10" t="s">
        <v>843</v>
      </c>
      <c r="N10" t="s">
        <v>844</v>
      </c>
      <c r="O10" t="s">
        <v>859</v>
      </c>
      <c r="Q10">
        <v>2005</v>
      </c>
      <c r="R10" t="s">
        <v>925</v>
      </c>
      <c r="U10" t="s">
        <v>847</v>
      </c>
      <c r="W10">
        <v>51.489930000000001</v>
      </c>
      <c r="X10">
        <v>10.413069999999999</v>
      </c>
      <c r="AC10">
        <v>0.38</v>
      </c>
      <c r="AD10" t="s">
        <v>848</v>
      </c>
      <c r="AE10" t="s">
        <v>849</v>
      </c>
      <c r="AF10" t="s">
        <v>843</v>
      </c>
      <c r="AG10" t="s">
        <v>845</v>
      </c>
      <c r="AH10" t="s">
        <v>926</v>
      </c>
      <c r="AI10" t="s">
        <v>850</v>
      </c>
      <c r="AJ10" t="s">
        <v>927</v>
      </c>
    </row>
    <row r="11" spans="1:38">
      <c r="A11" s="38" t="s">
        <v>928</v>
      </c>
      <c r="B11" t="s">
        <v>929</v>
      </c>
      <c r="C11" t="s">
        <v>930</v>
      </c>
      <c r="E11" t="s">
        <v>931</v>
      </c>
      <c r="F11" t="s">
        <v>932</v>
      </c>
      <c r="G11" t="s">
        <v>933</v>
      </c>
      <c r="H11" t="s">
        <v>934</v>
      </c>
      <c r="I11" t="s">
        <v>897</v>
      </c>
      <c r="J11" t="s">
        <v>721</v>
      </c>
      <c r="K11">
        <v>18</v>
      </c>
      <c r="M11" t="s">
        <v>843</v>
      </c>
      <c r="N11" t="s">
        <v>844</v>
      </c>
      <c r="O11" t="s">
        <v>845</v>
      </c>
      <c r="Q11">
        <v>1991</v>
      </c>
      <c r="R11" t="s">
        <v>935</v>
      </c>
      <c r="U11" t="s">
        <v>847</v>
      </c>
      <c r="W11">
        <v>51.406669999999998</v>
      </c>
      <c r="X11">
        <v>8.6011500000000005</v>
      </c>
      <c r="AC11">
        <v>0.38</v>
      </c>
      <c r="AD11" t="s">
        <v>848</v>
      </c>
      <c r="AE11" t="s">
        <v>849</v>
      </c>
      <c r="AF11" t="s">
        <v>843</v>
      </c>
      <c r="AG11" t="s">
        <v>845</v>
      </c>
      <c r="AI11" t="s">
        <v>936</v>
      </c>
      <c r="AJ11" t="s">
        <v>937</v>
      </c>
    </row>
    <row r="12" spans="1:38">
      <c r="A12" s="38" t="s">
        <v>938</v>
      </c>
      <c r="B12" t="s">
        <v>939</v>
      </c>
      <c r="E12" t="s">
        <v>940</v>
      </c>
      <c r="F12" t="s">
        <v>941</v>
      </c>
      <c r="G12" t="s">
        <v>942</v>
      </c>
      <c r="H12" t="s">
        <v>943</v>
      </c>
      <c r="I12" t="s">
        <v>944</v>
      </c>
      <c r="J12" t="s">
        <v>721</v>
      </c>
      <c r="K12">
        <v>13.2</v>
      </c>
      <c r="M12" t="s">
        <v>843</v>
      </c>
      <c r="N12" t="s">
        <v>844</v>
      </c>
      <c r="O12" t="s">
        <v>845</v>
      </c>
      <c r="Q12">
        <v>1990</v>
      </c>
      <c r="R12" t="s">
        <v>945</v>
      </c>
      <c r="U12" t="s">
        <v>847</v>
      </c>
      <c r="W12">
        <v>48.266979999999997</v>
      </c>
      <c r="X12">
        <v>9.7261500000000005</v>
      </c>
      <c r="AC12">
        <v>0.38</v>
      </c>
      <c r="AD12" t="s">
        <v>848</v>
      </c>
      <c r="AE12" t="s">
        <v>849</v>
      </c>
      <c r="AF12" t="s">
        <v>843</v>
      </c>
      <c r="AG12" t="s">
        <v>845</v>
      </c>
      <c r="AI12" t="s">
        <v>850</v>
      </c>
      <c r="AJ12" t="s">
        <v>946</v>
      </c>
    </row>
    <row r="13" spans="1:38">
      <c r="A13" s="38" t="s">
        <v>947</v>
      </c>
      <c r="B13" t="s">
        <v>939</v>
      </c>
      <c r="E13" t="s">
        <v>940</v>
      </c>
      <c r="F13" t="s">
        <v>948</v>
      </c>
      <c r="G13" t="s">
        <v>942</v>
      </c>
      <c r="H13" t="s">
        <v>943</v>
      </c>
      <c r="I13" t="s">
        <v>944</v>
      </c>
      <c r="J13" t="s">
        <v>721</v>
      </c>
      <c r="K13">
        <v>8</v>
      </c>
      <c r="M13" t="s">
        <v>843</v>
      </c>
      <c r="N13" t="s">
        <v>844</v>
      </c>
      <c r="O13" t="s">
        <v>845</v>
      </c>
      <c r="Q13">
        <v>1961</v>
      </c>
      <c r="R13" t="s">
        <v>949</v>
      </c>
      <c r="U13" t="s">
        <v>847</v>
      </c>
      <c r="W13">
        <v>48.266930000000002</v>
      </c>
      <c r="X13">
        <v>9.7262599999999999</v>
      </c>
      <c r="AC13">
        <v>0.38</v>
      </c>
      <c r="AD13" t="s">
        <v>848</v>
      </c>
      <c r="AE13" t="s">
        <v>849</v>
      </c>
      <c r="AF13" t="s">
        <v>843</v>
      </c>
      <c r="AG13" t="s">
        <v>859</v>
      </c>
      <c r="AI13" t="s">
        <v>850</v>
      </c>
      <c r="AJ13" t="s">
        <v>946</v>
      </c>
    </row>
    <row r="14" spans="1:38">
      <c r="A14" s="38" t="s">
        <v>950</v>
      </c>
      <c r="B14" t="s">
        <v>951</v>
      </c>
      <c r="E14" t="s">
        <v>952</v>
      </c>
      <c r="G14" t="s">
        <v>953</v>
      </c>
      <c r="H14" t="s">
        <v>954</v>
      </c>
      <c r="I14" t="s">
        <v>842</v>
      </c>
      <c r="J14" t="s">
        <v>721</v>
      </c>
      <c r="K14">
        <v>22</v>
      </c>
      <c r="M14" t="s">
        <v>843</v>
      </c>
      <c r="N14" t="s">
        <v>844</v>
      </c>
      <c r="O14" t="s">
        <v>845</v>
      </c>
      <c r="Q14">
        <v>2005</v>
      </c>
      <c r="R14" t="s">
        <v>955</v>
      </c>
      <c r="U14" t="s">
        <v>847</v>
      </c>
      <c r="W14">
        <v>53.342170000000003</v>
      </c>
      <c r="X14">
        <v>7.2062399999999993</v>
      </c>
      <c r="AC14">
        <v>0.38</v>
      </c>
      <c r="AD14" t="s">
        <v>848</v>
      </c>
      <c r="AE14" t="s">
        <v>849</v>
      </c>
      <c r="AF14" t="s">
        <v>843</v>
      </c>
      <c r="AG14" t="s">
        <v>845</v>
      </c>
      <c r="AI14" t="s">
        <v>891</v>
      </c>
      <c r="AJ14" t="s">
        <v>956</v>
      </c>
    </row>
    <row r="15" spans="1:38">
      <c r="A15" s="38" t="s">
        <v>957</v>
      </c>
      <c r="B15" t="s">
        <v>432</v>
      </c>
      <c r="C15" t="s">
        <v>958</v>
      </c>
      <c r="E15" t="s">
        <v>952</v>
      </c>
      <c r="G15" t="s">
        <v>953</v>
      </c>
      <c r="H15" t="s">
        <v>954</v>
      </c>
      <c r="I15" t="s">
        <v>842</v>
      </c>
      <c r="J15" t="s">
        <v>721</v>
      </c>
      <c r="K15">
        <v>52</v>
      </c>
      <c r="M15" t="s">
        <v>843</v>
      </c>
      <c r="N15" t="s">
        <v>959</v>
      </c>
      <c r="O15" t="s">
        <v>859</v>
      </c>
      <c r="Q15">
        <v>1973</v>
      </c>
      <c r="R15" t="s">
        <v>960</v>
      </c>
      <c r="U15" t="s">
        <v>847</v>
      </c>
      <c r="W15">
        <v>53.342170000000003</v>
      </c>
      <c r="X15">
        <v>7.2062399999999993</v>
      </c>
      <c r="AA15">
        <v>0.42</v>
      </c>
      <c r="AB15" s="39" t="s">
        <v>961</v>
      </c>
      <c r="AD15" t="s">
        <v>848</v>
      </c>
      <c r="AE15" t="s">
        <v>849</v>
      </c>
      <c r="AF15" t="s">
        <v>843</v>
      </c>
      <c r="AG15" t="s">
        <v>845</v>
      </c>
      <c r="AH15" t="s">
        <v>954</v>
      </c>
      <c r="AI15" t="s">
        <v>917</v>
      </c>
      <c r="AJ15" t="s">
        <v>956</v>
      </c>
    </row>
    <row r="16" spans="1:38">
      <c r="A16" s="38" t="s">
        <v>962</v>
      </c>
      <c r="B16" t="s">
        <v>963</v>
      </c>
      <c r="E16" t="s">
        <v>903</v>
      </c>
      <c r="F16" t="s">
        <v>964</v>
      </c>
      <c r="G16" t="s">
        <v>965</v>
      </c>
      <c r="H16" t="s">
        <v>966</v>
      </c>
      <c r="I16" t="s">
        <v>842</v>
      </c>
      <c r="J16" t="s">
        <v>721</v>
      </c>
      <c r="K16">
        <v>10.6</v>
      </c>
      <c r="M16" t="s">
        <v>843</v>
      </c>
      <c r="N16" t="s">
        <v>844</v>
      </c>
      <c r="O16" t="s">
        <v>845</v>
      </c>
      <c r="Q16">
        <v>2013</v>
      </c>
      <c r="R16" t="s">
        <v>967</v>
      </c>
      <c r="U16" t="s">
        <v>847</v>
      </c>
      <c r="W16">
        <v>52.619273999999997</v>
      </c>
      <c r="X16">
        <v>6.8693099999999996</v>
      </c>
      <c r="AC16">
        <v>0.38</v>
      </c>
      <c r="AD16" t="s">
        <v>848</v>
      </c>
      <c r="AE16" t="s">
        <v>849</v>
      </c>
      <c r="AF16" t="s">
        <v>843</v>
      </c>
      <c r="AG16" t="s">
        <v>845</v>
      </c>
      <c r="AI16" t="s">
        <v>850</v>
      </c>
      <c r="AJ16" t="s">
        <v>937</v>
      </c>
    </row>
    <row r="17" spans="1:36">
      <c r="A17" s="38" t="s">
        <v>968</v>
      </c>
      <c r="B17" t="s">
        <v>969</v>
      </c>
      <c r="E17" t="s">
        <v>970</v>
      </c>
      <c r="F17" t="s">
        <v>971</v>
      </c>
      <c r="G17" t="s">
        <v>972</v>
      </c>
      <c r="H17" t="s">
        <v>973</v>
      </c>
      <c r="I17" t="s">
        <v>974</v>
      </c>
      <c r="J17" t="s">
        <v>721</v>
      </c>
      <c r="K17">
        <v>12.6</v>
      </c>
      <c r="M17" t="s">
        <v>843</v>
      </c>
      <c r="N17" t="s">
        <v>844</v>
      </c>
      <c r="O17" t="s">
        <v>859</v>
      </c>
      <c r="Q17">
        <v>2003</v>
      </c>
      <c r="R17" t="s">
        <v>975</v>
      </c>
      <c r="U17" t="s">
        <v>847</v>
      </c>
      <c r="W17">
        <v>50.022601999999999</v>
      </c>
      <c r="X17">
        <v>8.3772089999999988</v>
      </c>
      <c r="AC17">
        <v>0.38</v>
      </c>
      <c r="AD17" t="s">
        <v>848</v>
      </c>
      <c r="AE17" t="s">
        <v>849</v>
      </c>
      <c r="AF17" t="s">
        <v>843</v>
      </c>
      <c r="AG17" t="s">
        <v>845</v>
      </c>
      <c r="AI17" t="s">
        <v>850</v>
      </c>
      <c r="AJ17" t="s">
        <v>976</v>
      </c>
    </row>
    <row r="18" spans="1:36">
      <c r="A18" s="38" t="s">
        <v>977</v>
      </c>
      <c r="B18" t="s">
        <v>978</v>
      </c>
      <c r="E18" t="s">
        <v>979</v>
      </c>
      <c r="F18" t="s">
        <v>980</v>
      </c>
      <c r="G18" t="s">
        <v>981</v>
      </c>
      <c r="H18" t="s">
        <v>982</v>
      </c>
      <c r="I18" t="s">
        <v>974</v>
      </c>
      <c r="J18" t="s">
        <v>721</v>
      </c>
      <c r="K18">
        <v>12.4</v>
      </c>
      <c r="M18" t="s">
        <v>843</v>
      </c>
      <c r="N18" t="s">
        <v>844</v>
      </c>
      <c r="O18" t="s">
        <v>845</v>
      </c>
      <c r="Q18">
        <v>2004</v>
      </c>
      <c r="R18" t="s">
        <v>983</v>
      </c>
      <c r="U18" t="s">
        <v>847</v>
      </c>
      <c r="W18">
        <v>50.129429999999999</v>
      </c>
      <c r="X18">
        <v>8.7679200000000002</v>
      </c>
      <c r="AC18">
        <v>0.38</v>
      </c>
      <c r="AD18" t="s">
        <v>848</v>
      </c>
      <c r="AE18" t="s">
        <v>849</v>
      </c>
      <c r="AF18" t="s">
        <v>843</v>
      </c>
      <c r="AG18" t="s">
        <v>845</v>
      </c>
      <c r="AH18" t="s">
        <v>984</v>
      </c>
      <c r="AI18" t="s">
        <v>936</v>
      </c>
      <c r="AJ18" t="s">
        <v>985</v>
      </c>
    </row>
    <row r="19" spans="1:36">
      <c r="A19" s="38" t="s">
        <v>986</v>
      </c>
      <c r="B19" t="s">
        <v>987</v>
      </c>
      <c r="E19" t="s">
        <v>988</v>
      </c>
      <c r="F19" t="s">
        <v>989</v>
      </c>
      <c r="G19" t="s">
        <v>990</v>
      </c>
      <c r="H19" t="s">
        <v>991</v>
      </c>
      <c r="I19" t="s">
        <v>897</v>
      </c>
      <c r="J19" t="s">
        <v>721</v>
      </c>
      <c r="K19">
        <v>12.1</v>
      </c>
      <c r="M19" t="s">
        <v>843</v>
      </c>
      <c r="N19" t="s">
        <v>844</v>
      </c>
      <c r="O19" t="s">
        <v>845</v>
      </c>
      <c r="Q19">
        <v>2000</v>
      </c>
      <c r="R19" t="s">
        <v>992</v>
      </c>
      <c r="U19" t="s">
        <v>847</v>
      </c>
      <c r="W19">
        <v>51.915370000000003</v>
      </c>
      <c r="X19">
        <v>8.4003100000000011</v>
      </c>
      <c r="AC19">
        <v>0.38</v>
      </c>
      <c r="AD19" t="s">
        <v>848</v>
      </c>
      <c r="AE19" t="s">
        <v>849</v>
      </c>
      <c r="AF19" t="s">
        <v>843</v>
      </c>
      <c r="AG19" t="s">
        <v>845</v>
      </c>
      <c r="AH19" t="s">
        <v>993</v>
      </c>
      <c r="AI19" t="s">
        <v>936</v>
      </c>
      <c r="AJ19" t="s">
        <v>994</v>
      </c>
    </row>
    <row r="20" spans="1:36">
      <c r="A20" s="38" t="s">
        <v>995</v>
      </c>
      <c r="B20" t="s">
        <v>996</v>
      </c>
      <c r="C20" t="s">
        <v>997</v>
      </c>
      <c r="E20" t="s">
        <v>998</v>
      </c>
      <c r="G20" t="s">
        <v>999</v>
      </c>
      <c r="H20" t="s">
        <v>1000</v>
      </c>
      <c r="I20" t="s">
        <v>897</v>
      </c>
      <c r="J20" t="s">
        <v>721</v>
      </c>
      <c r="K20">
        <v>20</v>
      </c>
      <c r="M20" t="s">
        <v>843</v>
      </c>
      <c r="N20" t="s">
        <v>844</v>
      </c>
      <c r="O20" t="s">
        <v>845</v>
      </c>
      <c r="Q20">
        <v>2004</v>
      </c>
      <c r="R20" t="s">
        <v>1001</v>
      </c>
      <c r="U20" t="s">
        <v>847</v>
      </c>
      <c r="W20">
        <v>51.411113999999998</v>
      </c>
      <c r="X20">
        <v>7.4916980000000004</v>
      </c>
      <c r="AC20">
        <v>0.38</v>
      </c>
      <c r="AD20" t="s">
        <v>848</v>
      </c>
      <c r="AE20" t="s">
        <v>849</v>
      </c>
      <c r="AF20" t="s">
        <v>843</v>
      </c>
      <c r="AG20" t="s">
        <v>845</v>
      </c>
      <c r="AH20" t="s">
        <v>1002</v>
      </c>
      <c r="AI20" t="s">
        <v>891</v>
      </c>
      <c r="AJ20" t="s">
        <v>1003</v>
      </c>
    </row>
    <row r="21" spans="1:36">
      <c r="A21" s="38" t="s">
        <v>1004</v>
      </c>
      <c r="B21" t="s">
        <v>1005</v>
      </c>
      <c r="E21" t="s">
        <v>1006</v>
      </c>
      <c r="F21" t="s">
        <v>1007</v>
      </c>
      <c r="G21" t="s">
        <v>1008</v>
      </c>
      <c r="H21" t="s">
        <v>1009</v>
      </c>
      <c r="I21" t="s">
        <v>1009</v>
      </c>
      <c r="J21" t="s">
        <v>721</v>
      </c>
      <c r="K21">
        <v>20</v>
      </c>
      <c r="M21" t="s">
        <v>843</v>
      </c>
      <c r="N21" t="s">
        <v>844</v>
      </c>
      <c r="O21" t="s">
        <v>845</v>
      </c>
      <c r="Q21">
        <v>2005</v>
      </c>
      <c r="R21" t="s">
        <v>1010</v>
      </c>
      <c r="U21" t="s">
        <v>847</v>
      </c>
      <c r="W21">
        <v>53.531880440000002</v>
      </c>
      <c r="X21">
        <v>10.07459164</v>
      </c>
      <c r="AC21">
        <v>0.38</v>
      </c>
      <c r="AD21" t="s">
        <v>848</v>
      </c>
      <c r="AE21" t="s">
        <v>849</v>
      </c>
      <c r="AF21" t="s">
        <v>843</v>
      </c>
      <c r="AG21" t="s">
        <v>845</v>
      </c>
      <c r="AH21" t="s">
        <v>1011</v>
      </c>
      <c r="AI21" t="s">
        <v>891</v>
      </c>
      <c r="AJ21" t="s">
        <v>1012</v>
      </c>
    </row>
    <row r="22" spans="1:36">
      <c r="A22" s="38" t="s">
        <v>1013</v>
      </c>
      <c r="B22" t="s">
        <v>1014</v>
      </c>
      <c r="C22" t="s">
        <v>1015</v>
      </c>
      <c r="E22" t="s">
        <v>1016</v>
      </c>
      <c r="G22" t="s">
        <v>1017</v>
      </c>
      <c r="H22" t="s">
        <v>1018</v>
      </c>
      <c r="I22" t="s">
        <v>842</v>
      </c>
      <c r="J22" t="s">
        <v>721</v>
      </c>
      <c r="K22">
        <v>14.5</v>
      </c>
      <c r="M22" t="s">
        <v>843</v>
      </c>
      <c r="N22" t="s">
        <v>844</v>
      </c>
      <c r="O22" t="s">
        <v>859</v>
      </c>
      <c r="Q22">
        <v>2002</v>
      </c>
      <c r="R22" t="s">
        <v>1019</v>
      </c>
      <c r="U22" t="s">
        <v>847</v>
      </c>
      <c r="W22">
        <v>52.098750000000003</v>
      </c>
      <c r="X22">
        <v>9.3882100000000008</v>
      </c>
      <c r="AC22">
        <v>0.38</v>
      </c>
      <c r="AD22" t="s">
        <v>848</v>
      </c>
      <c r="AE22" t="s">
        <v>849</v>
      </c>
      <c r="AF22" t="s">
        <v>843</v>
      </c>
      <c r="AG22" t="s">
        <v>845</v>
      </c>
      <c r="AH22" t="s">
        <v>1020</v>
      </c>
      <c r="AI22" t="s">
        <v>850</v>
      </c>
      <c r="AJ22" t="s">
        <v>1021</v>
      </c>
    </row>
    <row r="23" spans="1:36">
      <c r="A23" s="38" t="s">
        <v>1022</v>
      </c>
      <c r="B23" t="s">
        <v>1023</v>
      </c>
      <c r="E23" t="s">
        <v>1024</v>
      </c>
      <c r="G23" t="s">
        <v>1025</v>
      </c>
      <c r="H23" t="s">
        <v>1026</v>
      </c>
      <c r="I23" t="s">
        <v>944</v>
      </c>
      <c r="J23" t="s">
        <v>721</v>
      </c>
      <c r="K23">
        <v>78</v>
      </c>
      <c r="M23" t="s">
        <v>843</v>
      </c>
      <c r="N23" t="s">
        <v>844</v>
      </c>
      <c r="O23" t="s">
        <v>845</v>
      </c>
      <c r="Q23">
        <v>2010</v>
      </c>
      <c r="R23" t="s">
        <v>1027</v>
      </c>
      <c r="U23" t="s">
        <v>847</v>
      </c>
      <c r="W23">
        <v>49.039299999999997</v>
      </c>
      <c r="X23">
        <v>8.3113399999999995</v>
      </c>
      <c r="AC23">
        <v>0.38</v>
      </c>
      <c r="AD23" t="s">
        <v>848</v>
      </c>
      <c r="AE23" t="s">
        <v>849</v>
      </c>
      <c r="AF23" t="s">
        <v>843</v>
      </c>
      <c r="AG23" t="s">
        <v>859</v>
      </c>
      <c r="AH23" t="s">
        <v>1028</v>
      </c>
      <c r="AI23" t="s">
        <v>891</v>
      </c>
      <c r="AJ23" t="s">
        <v>1029</v>
      </c>
    </row>
    <row r="24" spans="1:36">
      <c r="A24" s="38" t="s">
        <v>1030</v>
      </c>
      <c r="B24" t="s">
        <v>1031</v>
      </c>
      <c r="E24" t="s">
        <v>970</v>
      </c>
      <c r="F24" t="s">
        <v>1032</v>
      </c>
      <c r="G24" t="s">
        <v>1033</v>
      </c>
      <c r="H24" t="s">
        <v>1034</v>
      </c>
      <c r="I24" t="s">
        <v>880</v>
      </c>
      <c r="J24" t="s">
        <v>721</v>
      </c>
      <c r="K24">
        <v>17.100000000000001</v>
      </c>
      <c r="M24" t="s">
        <v>843</v>
      </c>
      <c r="N24" t="s">
        <v>844</v>
      </c>
      <c r="O24" t="s">
        <v>859</v>
      </c>
      <c r="Q24">
        <v>2003</v>
      </c>
      <c r="R24" t="s">
        <v>1035</v>
      </c>
      <c r="U24" t="s">
        <v>847</v>
      </c>
      <c r="W24">
        <v>52.304789999999997</v>
      </c>
      <c r="X24">
        <v>13.63603</v>
      </c>
      <c r="AC24">
        <v>0.38</v>
      </c>
      <c r="AD24" t="s">
        <v>848</v>
      </c>
      <c r="AE24" t="s">
        <v>849</v>
      </c>
      <c r="AF24" t="s">
        <v>843</v>
      </c>
      <c r="AG24" t="s">
        <v>845</v>
      </c>
      <c r="AI24" t="s">
        <v>850</v>
      </c>
      <c r="AJ24" t="s">
        <v>883</v>
      </c>
    </row>
    <row r="25" spans="1:36">
      <c r="A25" s="38" t="s">
        <v>1036</v>
      </c>
      <c r="B25" t="s">
        <v>1037</v>
      </c>
      <c r="E25" t="s">
        <v>1038</v>
      </c>
      <c r="F25" t="s">
        <v>1039</v>
      </c>
      <c r="G25" t="s">
        <v>1040</v>
      </c>
      <c r="H25" t="s">
        <v>1041</v>
      </c>
      <c r="I25" t="s">
        <v>858</v>
      </c>
      <c r="J25" t="s">
        <v>721</v>
      </c>
      <c r="K25">
        <v>15.13</v>
      </c>
      <c r="M25" t="s">
        <v>843</v>
      </c>
      <c r="N25" t="s">
        <v>844</v>
      </c>
      <c r="O25" t="s">
        <v>845</v>
      </c>
      <c r="Q25">
        <v>2007</v>
      </c>
      <c r="R25" t="s">
        <v>1042</v>
      </c>
      <c r="U25" t="s">
        <v>847</v>
      </c>
      <c r="W25">
        <v>48.791229999999999</v>
      </c>
      <c r="X25">
        <v>11.506790000000001</v>
      </c>
      <c r="AC25">
        <v>0.38</v>
      </c>
      <c r="AD25" t="s">
        <v>848</v>
      </c>
      <c r="AE25" t="s">
        <v>849</v>
      </c>
      <c r="AF25" t="s">
        <v>843</v>
      </c>
      <c r="AG25" t="s">
        <v>845</v>
      </c>
      <c r="AH25" t="s">
        <v>1043</v>
      </c>
      <c r="AI25" t="s">
        <v>891</v>
      </c>
      <c r="AJ25" t="s">
        <v>1044</v>
      </c>
    </row>
    <row r="26" spans="1:36">
      <c r="A26" s="38" t="s">
        <v>1045</v>
      </c>
      <c r="B26" t="s">
        <v>1046</v>
      </c>
      <c r="E26" t="s">
        <v>952</v>
      </c>
      <c r="G26" t="s">
        <v>1047</v>
      </c>
      <c r="H26" t="s">
        <v>1048</v>
      </c>
      <c r="I26" t="s">
        <v>842</v>
      </c>
      <c r="J26" t="s">
        <v>721</v>
      </c>
      <c r="K26">
        <v>22</v>
      </c>
      <c r="M26" t="s">
        <v>843</v>
      </c>
      <c r="N26" t="s">
        <v>844</v>
      </c>
      <c r="O26" t="s">
        <v>859</v>
      </c>
      <c r="Q26">
        <v>2005</v>
      </c>
      <c r="R26" t="s">
        <v>955</v>
      </c>
      <c r="U26" t="s">
        <v>847</v>
      </c>
      <c r="W26">
        <v>52.577030000000008</v>
      </c>
      <c r="X26">
        <v>9.1100899999999996</v>
      </c>
      <c r="AC26">
        <v>0.38</v>
      </c>
      <c r="AD26" t="s">
        <v>848</v>
      </c>
      <c r="AE26" t="s">
        <v>849</v>
      </c>
      <c r="AF26" t="s">
        <v>843</v>
      </c>
      <c r="AG26" t="s">
        <v>845</v>
      </c>
      <c r="AI26" t="s">
        <v>891</v>
      </c>
      <c r="AJ26" t="s">
        <v>956</v>
      </c>
    </row>
    <row r="27" spans="1:36">
      <c r="A27" s="38" t="s">
        <v>1049</v>
      </c>
      <c r="B27" t="s">
        <v>1050</v>
      </c>
      <c r="E27" t="s">
        <v>1051</v>
      </c>
      <c r="F27" t="s">
        <v>1052</v>
      </c>
      <c r="G27" t="s">
        <v>1053</v>
      </c>
      <c r="H27" t="s">
        <v>1054</v>
      </c>
      <c r="I27" t="s">
        <v>897</v>
      </c>
      <c r="J27" t="s">
        <v>721</v>
      </c>
      <c r="K27">
        <v>20</v>
      </c>
      <c r="M27" t="s">
        <v>843</v>
      </c>
      <c r="N27" t="s">
        <v>844</v>
      </c>
      <c r="O27" t="s">
        <v>859</v>
      </c>
      <c r="Q27">
        <v>2006</v>
      </c>
      <c r="R27" t="s">
        <v>1055</v>
      </c>
      <c r="U27" t="s">
        <v>847</v>
      </c>
      <c r="W27">
        <v>51.614039920000003</v>
      </c>
      <c r="X27">
        <v>7.4812539739999986</v>
      </c>
      <c r="AC27">
        <v>0.38</v>
      </c>
      <c r="AD27" t="s">
        <v>848</v>
      </c>
      <c r="AE27" t="s">
        <v>849</v>
      </c>
      <c r="AF27" t="s">
        <v>843</v>
      </c>
      <c r="AG27" t="s">
        <v>845</v>
      </c>
      <c r="AI27" t="s">
        <v>850</v>
      </c>
      <c r="AJ27" t="s">
        <v>1056</v>
      </c>
    </row>
    <row r="28" spans="1:36">
      <c r="A28" s="38" t="s">
        <v>1057</v>
      </c>
      <c r="B28" t="s">
        <v>1058</v>
      </c>
      <c r="E28" t="s">
        <v>921</v>
      </c>
      <c r="G28" t="s">
        <v>1059</v>
      </c>
      <c r="H28" t="s">
        <v>1060</v>
      </c>
      <c r="I28" t="s">
        <v>867</v>
      </c>
      <c r="J28" t="s">
        <v>721</v>
      </c>
      <c r="K28">
        <v>18.100000000000001</v>
      </c>
      <c r="M28" t="s">
        <v>843</v>
      </c>
      <c r="N28" t="s">
        <v>844</v>
      </c>
      <c r="O28" t="s">
        <v>845</v>
      </c>
      <c r="Q28">
        <v>2009</v>
      </c>
      <c r="R28" t="s">
        <v>1061</v>
      </c>
      <c r="U28" t="s">
        <v>847</v>
      </c>
      <c r="W28">
        <v>51.870882999999999</v>
      </c>
      <c r="X28">
        <v>12.569466</v>
      </c>
      <c r="AC28">
        <v>0.38</v>
      </c>
      <c r="AD28" t="s">
        <v>848</v>
      </c>
      <c r="AE28" t="s">
        <v>849</v>
      </c>
      <c r="AF28" t="s">
        <v>843</v>
      </c>
      <c r="AG28" t="s">
        <v>845</v>
      </c>
      <c r="AH28" t="s">
        <v>1062</v>
      </c>
      <c r="AI28" t="s">
        <v>891</v>
      </c>
      <c r="AJ28" t="s">
        <v>1063</v>
      </c>
    </row>
    <row r="29" spans="1:36">
      <c r="A29" s="38" t="s">
        <v>1064</v>
      </c>
      <c r="B29" t="s">
        <v>1065</v>
      </c>
      <c r="E29" t="s">
        <v>1066</v>
      </c>
      <c r="G29" t="s">
        <v>1067</v>
      </c>
      <c r="H29" t="s">
        <v>1068</v>
      </c>
      <c r="I29" t="s">
        <v>1069</v>
      </c>
      <c r="J29" t="s">
        <v>721</v>
      </c>
      <c r="K29">
        <v>9.8000000000000007</v>
      </c>
      <c r="M29" t="s">
        <v>843</v>
      </c>
      <c r="N29" t="s">
        <v>844</v>
      </c>
      <c r="O29" t="s">
        <v>845</v>
      </c>
      <c r="Q29">
        <v>2003</v>
      </c>
      <c r="R29" t="s">
        <v>1070</v>
      </c>
      <c r="U29" t="s">
        <v>847</v>
      </c>
      <c r="W29">
        <v>53.741860000000003</v>
      </c>
      <c r="X29">
        <v>12.78302</v>
      </c>
      <c r="AC29">
        <v>0.38</v>
      </c>
      <c r="AD29" t="s">
        <v>848</v>
      </c>
      <c r="AE29" t="s">
        <v>849</v>
      </c>
      <c r="AF29" t="s">
        <v>843</v>
      </c>
      <c r="AG29" t="s">
        <v>845</v>
      </c>
      <c r="AH29" t="s">
        <v>1071</v>
      </c>
      <c r="AI29" t="s">
        <v>850</v>
      </c>
      <c r="AJ29" t="s">
        <v>883</v>
      </c>
    </row>
    <row r="30" spans="1:36">
      <c r="A30" s="38" t="s">
        <v>1072</v>
      </c>
      <c r="B30" t="s">
        <v>1073</v>
      </c>
      <c r="E30" t="s">
        <v>970</v>
      </c>
      <c r="F30" t="s">
        <v>1074</v>
      </c>
      <c r="G30" t="s">
        <v>1075</v>
      </c>
      <c r="H30" t="s">
        <v>1076</v>
      </c>
      <c r="I30" t="s">
        <v>944</v>
      </c>
      <c r="J30" t="s">
        <v>721</v>
      </c>
      <c r="K30">
        <v>17.899999999999999</v>
      </c>
      <c r="M30" t="s">
        <v>843</v>
      </c>
      <c r="N30" t="s">
        <v>844</v>
      </c>
      <c r="O30" t="s">
        <v>859</v>
      </c>
      <c r="Q30">
        <v>2003</v>
      </c>
      <c r="R30" t="s">
        <v>1077</v>
      </c>
      <c r="U30" t="s">
        <v>847</v>
      </c>
      <c r="W30">
        <v>49.516444669999998</v>
      </c>
      <c r="X30">
        <v>8.4602464820000005</v>
      </c>
      <c r="AC30">
        <v>0.38</v>
      </c>
      <c r="AD30" t="s">
        <v>848</v>
      </c>
      <c r="AE30" t="s">
        <v>849</v>
      </c>
      <c r="AF30" t="s">
        <v>843</v>
      </c>
      <c r="AG30" t="s">
        <v>845</v>
      </c>
      <c r="AH30" t="s">
        <v>1078</v>
      </c>
      <c r="AI30" t="s">
        <v>850</v>
      </c>
      <c r="AJ30" t="s">
        <v>1079</v>
      </c>
    </row>
    <row r="31" spans="1:36">
      <c r="A31" s="38" t="s">
        <v>1080</v>
      </c>
      <c r="B31" t="s">
        <v>1081</v>
      </c>
      <c r="C31" t="s">
        <v>1081</v>
      </c>
      <c r="E31" t="s">
        <v>1082</v>
      </c>
      <c r="F31" t="s">
        <v>1083</v>
      </c>
      <c r="G31" t="s">
        <v>1084</v>
      </c>
      <c r="H31" t="s">
        <v>1076</v>
      </c>
      <c r="I31" t="s">
        <v>944</v>
      </c>
      <c r="J31" t="s">
        <v>721</v>
      </c>
      <c r="K31">
        <v>40</v>
      </c>
      <c r="M31" t="s">
        <v>843</v>
      </c>
      <c r="N31" t="s">
        <v>844</v>
      </c>
      <c r="O31" t="s">
        <v>845</v>
      </c>
      <c r="Q31">
        <v>2003</v>
      </c>
      <c r="R31" t="s">
        <v>1085</v>
      </c>
      <c r="U31" t="s">
        <v>847</v>
      </c>
      <c r="W31">
        <v>49.5349</v>
      </c>
      <c r="X31">
        <v>8.4635800000000003</v>
      </c>
      <c r="AC31">
        <v>0.38</v>
      </c>
      <c r="AD31" t="s">
        <v>848</v>
      </c>
      <c r="AE31" t="s">
        <v>849</v>
      </c>
      <c r="AF31" t="s">
        <v>843</v>
      </c>
      <c r="AG31" t="s">
        <v>845</v>
      </c>
      <c r="AI31" t="s">
        <v>891</v>
      </c>
      <c r="AJ31" t="s">
        <v>1079</v>
      </c>
    </row>
    <row r="32" spans="1:36">
      <c r="A32" s="38" t="s">
        <v>1086</v>
      </c>
      <c r="B32" t="s">
        <v>1087</v>
      </c>
      <c r="E32" t="s">
        <v>1088</v>
      </c>
      <c r="F32" t="s">
        <v>1089</v>
      </c>
      <c r="G32" t="s">
        <v>1090</v>
      </c>
      <c r="H32" t="s">
        <v>1091</v>
      </c>
      <c r="I32" t="s">
        <v>858</v>
      </c>
      <c r="J32" t="s">
        <v>721</v>
      </c>
      <c r="K32">
        <v>15.6</v>
      </c>
      <c r="M32" t="s">
        <v>843</v>
      </c>
      <c r="N32" t="s">
        <v>844</v>
      </c>
      <c r="O32" t="s">
        <v>845</v>
      </c>
      <c r="Q32">
        <v>1997</v>
      </c>
      <c r="R32" t="s">
        <v>1092</v>
      </c>
      <c r="U32" t="s">
        <v>847</v>
      </c>
      <c r="W32">
        <v>49.261330000000001</v>
      </c>
      <c r="X32">
        <v>11.451599999999999</v>
      </c>
      <c r="AC32">
        <v>0.38</v>
      </c>
      <c r="AD32" t="s">
        <v>848</v>
      </c>
      <c r="AE32" t="s">
        <v>849</v>
      </c>
      <c r="AF32" t="s">
        <v>843</v>
      </c>
      <c r="AG32" t="s">
        <v>845</v>
      </c>
      <c r="AH32" t="s">
        <v>1093</v>
      </c>
      <c r="AI32" t="s">
        <v>850</v>
      </c>
      <c r="AJ32" t="s">
        <v>1094</v>
      </c>
    </row>
    <row r="33" spans="1:37">
      <c r="A33" s="38" t="s">
        <v>1095</v>
      </c>
      <c r="B33" t="s">
        <v>963</v>
      </c>
      <c r="E33" t="s">
        <v>1096</v>
      </c>
      <c r="F33" t="s">
        <v>1097</v>
      </c>
      <c r="G33" t="s">
        <v>1098</v>
      </c>
      <c r="H33" t="s">
        <v>1099</v>
      </c>
      <c r="I33" t="s">
        <v>842</v>
      </c>
      <c r="J33" t="s">
        <v>721</v>
      </c>
      <c r="K33">
        <v>20</v>
      </c>
      <c r="M33" t="s">
        <v>843</v>
      </c>
      <c r="N33" t="s">
        <v>844</v>
      </c>
      <c r="O33" t="s">
        <v>859</v>
      </c>
      <c r="Q33">
        <v>2003</v>
      </c>
      <c r="R33" t="s">
        <v>1100</v>
      </c>
      <c r="U33" t="s">
        <v>847</v>
      </c>
      <c r="W33">
        <v>53.097160000000002</v>
      </c>
      <c r="X33">
        <v>7.3954000000000004</v>
      </c>
      <c r="AC33">
        <v>0.38</v>
      </c>
      <c r="AD33" t="s">
        <v>848</v>
      </c>
      <c r="AE33" t="s">
        <v>849</v>
      </c>
      <c r="AF33" t="s">
        <v>843</v>
      </c>
      <c r="AG33" t="s">
        <v>845</v>
      </c>
      <c r="AH33" t="s">
        <v>1101</v>
      </c>
      <c r="AI33" t="s">
        <v>850</v>
      </c>
      <c r="AJ33" t="s">
        <v>1102</v>
      </c>
    </row>
    <row r="34" spans="1:37">
      <c r="A34" s="38" t="s">
        <v>1103</v>
      </c>
      <c r="B34" t="s">
        <v>1104</v>
      </c>
      <c r="C34" t="s">
        <v>1105</v>
      </c>
      <c r="E34" t="s">
        <v>1104</v>
      </c>
      <c r="F34" t="s">
        <v>1106</v>
      </c>
      <c r="G34" t="s">
        <v>1107</v>
      </c>
      <c r="H34" t="s">
        <v>1108</v>
      </c>
      <c r="I34" t="s">
        <v>944</v>
      </c>
      <c r="J34" t="s">
        <v>721</v>
      </c>
      <c r="K34">
        <v>12.3</v>
      </c>
      <c r="M34" t="s">
        <v>843</v>
      </c>
      <c r="N34" t="s">
        <v>844</v>
      </c>
      <c r="O34" t="s">
        <v>845</v>
      </c>
      <c r="Q34">
        <v>2004</v>
      </c>
      <c r="R34" t="s">
        <v>1109</v>
      </c>
      <c r="U34" t="s">
        <v>847</v>
      </c>
      <c r="W34">
        <v>48.89705</v>
      </c>
      <c r="X34">
        <v>8.7249999999999996</v>
      </c>
      <c r="AC34">
        <v>0.38</v>
      </c>
      <c r="AD34" t="s">
        <v>848</v>
      </c>
      <c r="AE34" t="s">
        <v>849</v>
      </c>
      <c r="AF34" t="s">
        <v>843</v>
      </c>
      <c r="AG34" t="s">
        <v>845</v>
      </c>
      <c r="AH34" t="s">
        <v>1110</v>
      </c>
      <c r="AI34" t="s">
        <v>891</v>
      </c>
      <c r="AJ34" t="s">
        <v>1111</v>
      </c>
    </row>
    <row r="35" spans="1:37">
      <c r="A35" s="38" t="s">
        <v>1112</v>
      </c>
      <c r="B35" t="s">
        <v>1113</v>
      </c>
      <c r="C35" t="s">
        <v>1113</v>
      </c>
      <c r="E35" t="s">
        <v>1114</v>
      </c>
      <c r="F35" t="s">
        <v>1115</v>
      </c>
      <c r="G35" t="s">
        <v>1116</v>
      </c>
      <c r="H35" t="s">
        <v>1117</v>
      </c>
      <c r="I35" t="s">
        <v>897</v>
      </c>
      <c r="J35" t="s">
        <v>721</v>
      </c>
      <c r="K35">
        <v>15</v>
      </c>
      <c r="M35" t="s">
        <v>843</v>
      </c>
      <c r="N35" t="s">
        <v>844</v>
      </c>
      <c r="O35" t="s">
        <v>845</v>
      </c>
      <c r="Q35">
        <v>2004</v>
      </c>
      <c r="R35" t="s">
        <v>1118</v>
      </c>
      <c r="U35" t="s">
        <v>847</v>
      </c>
      <c r="W35">
        <v>51.604008</v>
      </c>
      <c r="X35">
        <v>7.2508480000000004</v>
      </c>
      <c r="AC35">
        <v>0.38</v>
      </c>
      <c r="AD35" t="s">
        <v>848</v>
      </c>
      <c r="AE35" t="s">
        <v>849</v>
      </c>
      <c r="AF35" t="s">
        <v>843</v>
      </c>
      <c r="AG35" t="s">
        <v>845</v>
      </c>
      <c r="AH35" t="s">
        <v>1119</v>
      </c>
      <c r="AI35" t="s">
        <v>891</v>
      </c>
      <c r="AJ35" t="s">
        <v>937</v>
      </c>
    </row>
    <row r="36" spans="1:37">
      <c r="A36" s="38" t="s">
        <v>1120</v>
      </c>
      <c r="B36" t="s">
        <v>1121</v>
      </c>
      <c r="C36" t="s">
        <v>1122</v>
      </c>
      <c r="E36" t="s">
        <v>1123</v>
      </c>
      <c r="F36" t="s">
        <v>1124</v>
      </c>
      <c r="G36" t="s">
        <v>1125</v>
      </c>
      <c r="H36" t="s">
        <v>1126</v>
      </c>
      <c r="I36" t="s">
        <v>858</v>
      </c>
      <c r="J36" t="s">
        <v>721</v>
      </c>
      <c r="K36">
        <v>13.993399999999999</v>
      </c>
      <c r="M36" t="s">
        <v>843</v>
      </c>
      <c r="N36" t="s">
        <v>844</v>
      </c>
      <c r="O36" t="s">
        <v>845</v>
      </c>
      <c r="Q36">
        <v>2003</v>
      </c>
      <c r="R36" t="s">
        <v>1127</v>
      </c>
      <c r="U36" t="s">
        <v>847</v>
      </c>
      <c r="W36">
        <v>49.977449999999997</v>
      </c>
      <c r="X36">
        <v>9.068719999999999</v>
      </c>
      <c r="AC36">
        <v>0.38</v>
      </c>
      <c r="AD36" t="s">
        <v>848</v>
      </c>
      <c r="AE36" t="s">
        <v>849</v>
      </c>
      <c r="AF36" t="s">
        <v>843</v>
      </c>
      <c r="AG36" t="s">
        <v>845</v>
      </c>
      <c r="AH36" t="s">
        <v>1128</v>
      </c>
      <c r="AI36" t="s">
        <v>891</v>
      </c>
      <c r="AJ36" t="s">
        <v>937</v>
      </c>
    </row>
    <row r="37" spans="1:37">
      <c r="A37" s="38" t="s">
        <v>1129</v>
      </c>
      <c r="B37" t="s">
        <v>1130</v>
      </c>
      <c r="C37" t="s">
        <v>1131</v>
      </c>
      <c r="E37" t="s">
        <v>1132</v>
      </c>
      <c r="G37" t="s">
        <v>1133</v>
      </c>
      <c r="H37" t="s">
        <v>1134</v>
      </c>
      <c r="I37" t="s">
        <v>974</v>
      </c>
      <c r="J37" t="s">
        <v>721</v>
      </c>
      <c r="K37">
        <v>6.7</v>
      </c>
      <c r="M37" t="s">
        <v>843</v>
      </c>
      <c r="N37" t="s">
        <v>844</v>
      </c>
      <c r="O37" t="s">
        <v>845</v>
      </c>
      <c r="Q37">
        <v>2003</v>
      </c>
      <c r="R37" t="s">
        <v>1135</v>
      </c>
      <c r="U37" t="s">
        <v>847</v>
      </c>
      <c r="W37">
        <v>50.040545999999999</v>
      </c>
      <c r="X37">
        <v>8.2532479999999993</v>
      </c>
      <c r="AC37">
        <v>0.38</v>
      </c>
      <c r="AD37" t="s">
        <v>848</v>
      </c>
      <c r="AE37" t="s">
        <v>849</v>
      </c>
      <c r="AF37" t="s">
        <v>843</v>
      </c>
      <c r="AG37" t="s">
        <v>845</v>
      </c>
      <c r="AH37" t="s">
        <v>1136</v>
      </c>
      <c r="AI37" t="s">
        <v>850</v>
      </c>
      <c r="AJ37" t="s">
        <v>1132</v>
      </c>
    </row>
    <row r="38" spans="1:37">
      <c r="A38" s="38" t="s">
        <v>1137</v>
      </c>
      <c r="B38" t="s">
        <v>1138</v>
      </c>
      <c r="C38" t="s">
        <v>1139</v>
      </c>
      <c r="E38" t="s">
        <v>1140</v>
      </c>
      <c r="F38" t="s">
        <v>1141</v>
      </c>
      <c r="G38" t="s">
        <v>1142</v>
      </c>
      <c r="H38" t="s">
        <v>1138</v>
      </c>
      <c r="I38" t="s">
        <v>858</v>
      </c>
      <c r="J38" t="s">
        <v>721</v>
      </c>
      <c r="K38">
        <v>18.3</v>
      </c>
      <c r="M38" t="s">
        <v>843</v>
      </c>
      <c r="N38" t="s">
        <v>844</v>
      </c>
      <c r="O38" t="s">
        <v>845</v>
      </c>
      <c r="Q38">
        <v>2003</v>
      </c>
      <c r="R38" t="s">
        <v>1143</v>
      </c>
      <c r="U38" t="s">
        <v>847</v>
      </c>
      <c r="W38">
        <v>48.45534</v>
      </c>
      <c r="X38">
        <v>11.8019</v>
      </c>
      <c r="AC38">
        <v>0.38</v>
      </c>
      <c r="AD38" t="s">
        <v>848</v>
      </c>
      <c r="AE38" t="s">
        <v>849</v>
      </c>
      <c r="AF38" t="s">
        <v>843</v>
      </c>
      <c r="AG38" t="s">
        <v>845</v>
      </c>
      <c r="AH38" t="s">
        <v>1144</v>
      </c>
      <c r="AI38" t="s">
        <v>891</v>
      </c>
      <c r="AJ38" t="s">
        <v>1044</v>
      </c>
    </row>
    <row r="39" spans="1:37">
      <c r="A39" s="38" t="s">
        <v>1145</v>
      </c>
      <c r="B39" t="s">
        <v>1146</v>
      </c>
      <c r="C39" t="s">
        <v>1147</v>
      </c>
      <c r="E39" t="s">
        <v>1148</v>
      </c>
      <c r="F39" t="s">
        <v>1149</v>
      </c>
      <c r="G39" t="s">
        <v>1150</v>
      </c>
      <c r="H39" t="s">
        <v>1151</v>
      </c>
      <c r="I39" t="s">
        <v>880</v>
      </c>
      <c r="J39" t="s">
        <v>721</v>
      </c>
      <c r="K39">
        <v>13.3</v>
      </c>
      <c r="M39" t="s">
        <v>843</v>
      </c>
      <c r="N39" t="s">
        <v>844</v>
      </c>
      <c r="O39" t="s">
        <v>845</v>
      </c>
      <c r="Q39">
        <v>1993</v>
      </c>
      <c r="R39" t="s">
        <v>1152</v>
      </c>
      <c r="U39" t="s">
        <v>1153</v>
      </c>
      <c r="W39">
        <v>53.086719999999993</v>
      </c>
      <c r="X39">
        <v>14.31935</v>
      </c>
      <c r="AC39">
        <v>0.38</v>
      </c>
      <c r="AD39" t="s">
        <v>848</v>
      </c>
      <c r="AE39" t="s">
        <v>849</v>
      </c>
      <c r="AF39" t="s">
        <v>843</v>
      </c>
      <c r="AG39" t="s">
        <v>859</v>
      </c>
      <c r="AH39" t="s">
        <v>1154</v>
      </c>
      <c r="AI39" t="s">
        <v>891</v>
      </c>
      <c r="AJ39" t="s">
        <v>883</v>
      </c>
    </row>
    <row r="40" spans="1:37">
      <c r="A40" s="38" t="s">
        <v>1155</v>
      </c>
      <c r="B40" t="s">
        <v>1156</v>
      </c>
      <c r="C40" t="s">
        <v>1157</v>
      </c>
      <c r="E40" t="s">
        <v>1158</v>
      </c>
      <c r="F40" t="s">
        <v>1159</v>
      </c>
      <c r="G40" t="s">
        <v>1160</v>
      </c>
      <c r="H40" t="s">
        <v>1161</v>
      </c>
      <c r="I40" t="s">
        <v>842</v>
      </c>
      <c r="J40" t="s">
        <v>721</v>
      </c>
      <c r="K40">
        <v>1.92</v>
      </c>
      <c r="M40" t="s">
        <v>843</v>
      </c>
      <c r="N40" t="s">
        <v>1162</v>
      </c>
      <c r="O40" t="s">
        <v>845</v>
      </c>
      <c r="Q40">
        <v>2006</v>
      </c>
      <c r="R40" t="s">
        <v>1055</v>
      </c>
      <c r="U40" t="s">
        <v>847</v>
      </c>
      <c r="W40">
        <v>53.403170000000003</v>
      </c>
      <c r="X40">
        <v>8.128210000000001</v>
      </c>
      <c r="AC40">
        <v>0.45040000000000002</v>
      </c>
      <c r="AD40" t="s">
        <v>848</v>
      </c>
      <c r="AE40" t="s">
        <v>849</v>
      </c>
      <c r="AF40" t="s">
        <v>843</v>
      </c>
      <c r="AG40" t="s">
        <v>845</v>
      </c>
      <c r="AI40" t="s">
        <v>850</v>
      </c>
      <c r="AJ40" t="s">
        <v>1102</v>
      </c>
    </row>
    <row r="41" spans="1:37">
      <c r="A41" s="38" t="s">
        <v>1163</v>
      </c>
      <c r="B41" t="s">
        <v>1164</v>
      </c>
      <c r="C41" t="s">
        <v>1164</v>
      </c>
      <c r="E41" t="s">
        <v>1165</v>
      </c>
      <c r="F41" t="s">
        <v>1166</v>
      </c>
      <c r="G41" t="s">
        <v>1167</v>
      </c>
      <c r="H41" t="s">
        <v>1168</v>
      </c>
      <c r="I41" t="s">
        <v>858</v>
      </c>
      <c r="J41" t="s">
        <v>721</v>
      </c>
      <c r="K41">
        <v>1.1000000000000001</v>
      </c>
      <c r="M41" t="s">
        <v>843</v>
      </c>
      <c r="N41" t="s">
        <v>844</v>
      </c>
      <c r="O41" t="s">
        <v>845</v>
      </c>
      <c r="Q41">
        <v>2005</v>
      </c>
      <c r="R41" t="s">
        <v>1169</v>
      </c>
      <c r="U41" t="s">
        <v>847</v>
      </c>
      <c r="W41">
        <v>49.988218000000003</v>
      </c>
      <c r="X41">
        <v>9.155761</v>
      </c>
      <c r="AC41">
        <v>0.38</v>
      </c>
      <c r="AD41" t="s">
        <v>848</v>
      </c>
      <c r="AE41" t="s">
        <v>849</v>
      </c>
      <c r="AF41" t="s">
        <v>843</v>
      </c>
      <c r="AG41" t="s">
        <v>845</v>
      </c>
      <c r="AI41" t="s">
        <v>850</v>
      </c>
      <c r="AJ41" t="s">
        <v>1170</v>
      </c>
    </row>
    <row r="42" spans="1:37">
      <c r="A42" s="38" t="s">
        <v>1171</v>
      </c>
      <c r="B42" t="s">
        <v>1172</v>
      </c>
      <c r="C42" t="s">
        <v>1172</v>
      </c>
      <c r="E42" t="s">
        <v>1165</v>
      </c>
      <c r="F42" t="s">
        <v>1166</v>
      </c>
      <c r="G42" t="s">
        <v>1167</v>
      </c>
      <c r="H42" t="s">
        <v>1168</v>
      </c>
      <c r="I42" t="s">
        <v>858</v>
      </c>
      <c r="J42" t="s">
        <v>721</v>
      </c>
      <c r="K42">
        <v>0.8</v>
      </c>
      <c r="M42" t="s">
        <v>843</v>
      </c>
      <c r="N42" t="s">
        <v>844</v>
      </c>
      <c r="O42" t="s">
        <v>845</v>
      </c>
      <c r="Q42">
        <v>2010</v>
      </c>
      <c r="R42" t="s">
        <v>1173</v>
      </c>
      <c r="U42" t="s">
        <v>847</v>
      </c>
      <c r="W42">
        <v>49.988218000000003</v>
      </c>
      <c r="X42">
        <v>9.155761</v>
      </c>
      <c r="AC42">
        <v>0.38</v>
      </c>
      <c r="AD42" t="s">
        <v>848</v>
      </c>
      <c r="AE42" t="s">
        <v>849</v>
      </c>
      <c r="AF42" t="s">
        <v>843</v>
      </c>
      <c r="AG42" t="s">
        <v>845</v>
      </c>
      <c r="AI42" t="s">
        <v>850</v>
      </c>
      <c r="AJ42" t="s">
        <v>1170</v>
      </c>
    </row>
    <row r="43" spans="1:37">
      <c r="A43" s="38" t="s">
        <v>1174</v>
      </c>
      <c r="B43" t="s">
        <v>1175</v>
      </c>
      <c r="E43" t="s">
        <v>1176</v>
      </c>
      <c r="F43" t="s">
        <v>1177</v>
      </c>
      <c r="G43" t="s">
        <v>1178</v>
      </c>
      <c r="H43" t="s">
        <v>1179</v>
      </c>
      <c r="I43" t="s">
        <v>880</v>
      </c>
      <c r="J43" t="s">
        <v>721</v>
      </c>
      <c r="K43">
        <v>18.600000000000001</v>
      </c>
      <c r="M43" t="s">
        <v>843</v>
      </c>
      <c r="N43" t="s">
        <v>844</v>
      </c>
      <c r="O43" t="s">
        <v>845</v>
      </c>
      <c r="Q43">
        <v>2002</v>
      </c>
      <c r="R43" t="s">
        <v>1180</v>
      </c>
      <c r="U43" t="s">
        <v>847</v>
      </c>
      <c r="W43">
        <v>53.148966000000001</v>
      </c>
      <c r="X43">
        <v>12.379742</v>
      </c>
      <c r="AC43">
        <v>0.38</v>
      </c>
      <c r="AD43" t="s">
        <v>848</v>
      </c>
      <c r="AE43" t="s">
        <v>849</v>
      </c>
      <c r="AF43" t="s">
        <v>843</v>
      </c>
      <c r="AG43" t="s">
        <v>845</v>
      </c>
      <c r="AH43" t="s">
        <v>1181</v>
      </c>
      <c r="AI43" t="s">
        <v>1182</v>
      </c>
      <c r="AJ43" t="s">
        <v>883</v>
      </c>
    </row>
    <row r="44" spans="1:37">
      <c r="A44" s="38" t="s">
        <v>1183</v>
      </c>
      <c r="B44" t="s">
        <v>1184</v>
      </c>
      <c r="E44" t="s">
        <v>1185</v>
      </c>
      <c r="F44" t="s">
        <v>1186</v>
      </c>
      <c r="G44" t="s">
        <v>1187</v>
      </c>
      <c r="H44" t="s">
        <v>1188</v>
      </c>
      <c r="I44" t="s">
        <v>944</v>
      </c>
      <c r="J44" t="s">
        <v>721</v>
      </c>
      <c r="K44">
        <v>8.6999999999999993</v>
      </c>
      <c r="M44" t="s">
        <v>843</v>
      </c>
      <c r="N44" t="s">
        <v>844</v>
      </c>
      <c r="O44" t="s">
        <v>845</v>
      </c>
      <c r="Q44">
        <v>2004</v>
      </c>
      <c r="R44" t="s">
        <v>1189</v>
      </c>
      <c r="U44" t="s">
        <v>847</v>
      </c>
      <c r="W44">
        <v>48.397039999999997</v>
      </c>
      <c r="X44">
        <v>9.9648399999999988</v>
      </c>
      <c r="AC44">
        <v>0.38</v>
      </c>
      <c r="AD44" t="s">
        <v>848</v>
      </c>
      <c r="AE44" t="s">
        <v>849</v>
      </c>
      <c r="AF44" t="s">
        <v>843</v>
      </c>
      <c r="AG44" t="s">
        <v>845</v>
      </c>
      <c r="AH44" t="s">
        <v>1190</v>
      </c>
      <c r="AI44" t="s">
        <v>850</v>
      </c>
      <c r="AJ44" t="s">
        <v>1191</v>
      </c>
    </row>
    <row r="45" spans="1:37">
      <c r="A45" s="38" t="s">
        <v>1192</v>
      </c>
      <c r="B45" t="s">
        <v>1193</v>
      </c>
      <c r="E45" t="s">
        <v>1185</v>
      </c>
      <c r="F45" t="s">
        <v>1186</v>
      </c>
      <c r="G45" t="s">
        <v>1187</v>
      </c>
      <c r="H45" t="s">
        <v>1188</v>
      </c>
      <c r="I45" t="s">
        <v>944</v>
      </c>
      <c r="J45" t="s">
        <v>721</v>
      </c>
      <c r="K45">
        <v>4.5</v>
      </c>
      <c r="M45" t="s">
        <v>843</v>
      </c>
      <c r="N45" t="s">
        <v>844</v>
      </c>
      <c r="O45" t="s">
        <v>845</v>
      </c>
      <c r="Q45">
        <v>2012</v>
      </c>
      <c r="R45" t="s">
        <v>1194</v>
      </c>
      <c r="U45" t="s">
        <v>847</v>
      </c>
      <c r="W45">
        <v>48.397039999999997</v>
      </c>
      <c r="X45">
        <v>9.9648399999999988</v>
      </c>
      <c r="AC45">
        <v>0.38</v>
      </c>
      <c r="AD45" t="s">
        <v>848</v>
      </c>
      <c r="AE45" t="s">
        <v>849</v>
      </c>
      <c r="AF45" t="s">
        <v>843</v>
      </c>
      <c r="AG45" t="s">
        <v>845</v>
      </c>
      <c r="AH45" t="s">
        <v>1195</v>
      </c>
      <c r="AI45" t="s">
        <v>850</v>
      </c>
      <c r="AJ45" t="s">
        <v>1191</v>
      </c>
    </row>
    <row r="46" spans="1:37">
      <c r="A46" s="38" t="s">
        <v>1196</v>
      </c>
      <c r="B46" t="s">
        <v>1197</v>
      </c>
      <c r="E46" t="s">
        <v>1198</v>
      </c>
      <c r="F46" t="s">
        <v>1199</v>
      </c>
      <c r="G46" t="s">
        <v>1200</v>
      </c>
      <c r="H46" t="s">
        <v>1201</v>
      </c>
      <c r="I46" t="s">
        <v>944</v>
      </c>
      <c r="J46" t="s">
        <v>721</v>
      </c>
      <c r="K46">
        <v>14</v>
      </c>
      <c r="M46" t="s">
        <v>843</v>
      </c>
      <c r="N46" t="s">
        <v>844</v>
      </c>
      <c r="O46" t="s">
        <v>845</v>
      </c>
      <c r="Q46">
        <v>2004</v>
      </c>
      <c r="R46" t="s">
        <v>1202</v>
      </c>
      <c r="U46" t="s">
        <v>847</v>
      </c>
      <c r="W46">
        <v>48.628498</v>
      </c>
      <c r="X46">
        <v>10.200853</v>
      </c>
      <c r="AC46">
        <v>0.38</v>
      </c>
      <c r="AD46" t="s">
        <v>848</v>
      </c>
      <c r="AE46" t="s">
        <v>849</v>
      </c>
      <c r="AF46" t="s">
        <v>843</v>
      </c>
      <c r="AG46" t="s">
        <v>845</v>
      </c>
      <c r="AH46" t="s">
        <v>1203</v>
      </c>
      <c r="AI46" t="s">
        <v>891</v>
      </c>
      <c r="AJ46" t="s">
        <v>946</v>
      </c>
    </row>
    <row r="47" spans="1:37">
      <c r="A47" s="38" t="s">
        <v>1204</v>
      </c>
      <c r="B47" t="s">
        <v>1205</v>
      </c>
      <c r="E47" t="s">
        <v>1206</v>
      </c>
      <c r="F47" t="s">
        <v>1207</v>
      </c>
      <c r="G47" t="s">
        <v>1208</v>
      </c>
      <c r="H47" t="s">
        <v>1209</v>
      </c>
      <c r="I47" t="s">
        <v>1069</v>
      </c>
      <c r="J47" t="s">
        <v>721</v>
      </c>
      <c r="K47">
        <v>17.8</v>
      </c>
      <c r="M47" t="s">
        <v>843</v>
      </c>
      <c r="N47" t="s">
        <v>844</v>
      </c>
      <c r="O47" t="s">
        <v>845</v>
      </c>
      <c r="Q47">
        <v>2006</v>
      </c>
      <c r="R47" t="s">
        <v>1210</v>
      </c>
      <c r="U47" t="s">
        <v>847</v>
      </c>
      <c r="W47">
        <v>53.320352</v>
      </c>
      <c r="X47">
        <v>14.271027999999999</v>
      </c>
      <c r="AC47">
        <v>0.38</v>
      </c>
      <c r="AD47" t="s">
        <v>848</v>
      </c>
      <c r="AE47" t="s">
        <v>849</v>
      </c>
      <c r="AF47" t="s">
        <v>843</v>
      </c>
      <c r="AG47" t="s">
        <v>845</v>
      </c>
      <c r="AH47" t="s">
        <v>916</v>
      </c>
      <c r="AI47" t="s">
        <v>917</v>
      </c>
      <c r="AJ47" t="s">
        <v>918</v>
      </c>
    </row>
    <row r="48" spans="1:37">
      <c r="A48" s="38" t="s">
        <v>1211</v>
      </c>
      <c r="B48" t="s">
        <v>497</v>
      </c>
      <c r="C48" t="s">
        <v>1212</v>
      </c>
      <c r="D48" t="s">
        <v>1213</v>
      </c>
      <c r="E48" t="s">
        <v>1214</v>
      </c>
      <c r="F48" t="s">
        <v>1215</v>
      </c>
      <c r="G48" t="s">
        <v>1216</v>
      </c>
      <c r="H48" t="s">
        <v>1217</v>
      </c>
      <c r="I48" t="s">
        <v>944</v>
      </c>
      <c r="J48" t="s">
        <v>721</v>
      </c>
      <c r="K48">
        <v>336</v>
      </c>
      <c r="L48">
        <v>476</v>
      </c>
      <c r="M48" t="s">
        <v>1218</v>
      </c>
      <c r="N48" t="s">
        <v>844</v>
      </c>
      <c r="O48" t="s">
        <v>845</v>
      </c>
      <c r="P48">
        <v>280</v>
      </c>
      <c r="Q48">
        <v>1997</v>
      </c>
      <c r="R48" t="s">
        <v>1219</v>
      </c>
      <c r="S48">
        <v>2006</v>
      </c>
      <c r="U48" t="s">
        <v>847</v>
      </c>
      <c r="V48" t="s">
        <v>869</v>
      </c>
      <c r="W48">
        <v>48.717610999999998</v>
      </c>
      <c r="X48">
        <v>9.3749169999999999</v>
      </c>
      <c r="Y48" t="s">
        <v>1220</v>
      </c>
      <c r="Z48" t="s">
        <v>1221</v>
      </c>
      <c r="AA48">
        <v>0.44</v>
      </c>
      <c r="AB48" s="39" t="s">
        <v>1222</v>
      </c>
      <c r="AC48">
        <v>0.44</v>
      </c>
      <c r="AD48" t="s">
        <v>1223</v>
      </c>
      <c r="AE48" t="s">
        <v>1218</v>
      </c>
      <c r="AG48" t="s">
        <v>859</v>
      </c>
      <c r="AH48" t="s">
        <v>1217</v>
      </c>
      <c r="AI48" t="s">
        <v>917</v>
      </c>
      <c r="AJ48" t="s">
        <v>1224</v>
      </c>
      <c r="AK48" t="s">
        <v>873</v>
      </c>
    </row>
    <row r="49" spans="1:37">
      <c r="A49" s="38" t="s">
        <v>1225</v>
      </c>
      <c r="B49" t="s">
        <v>497</v>
      </c>
      <c r="C49" t="s">
        <v>1226</v>
      </c>
      <c r="D49" t="s">
        <v>1227</v>
      </c>
      <c r="E49" t="s">
        <v>1214</v>
      </c>
      <c r="F49" t="s">
        <v>1215</v>
      </c>
      <c r="G49" t="s">
        <v>1216</v>
      </c>
      <c r="H49" t="s">
        <v>1217</v>
      </c>
      <c r="I49" t="s">
        <v>944</v>
      </c>
      <c r="J49" t="s">
        <v>721</v>
      </c>
      <c r="K49">
        <v>433</v>
      </c>
      <c r="L49">
        <v>379</v>
      </c>
      <c r="M49" t="s">
        <v>1218</v>
      </c>
      <c r="N49" t="s">
        <v>844</v>
      </c>
      <c r="O49" t="s">
        <v>845</v>
      </c>
      <c r="P49">
        <v>280</v>
      </c>
      <c r="Q49">
        <v>1985</v>
      </c>
      <c r="R49" t="s">
        <v>1228</v>
      </c>
      <c r="S49">
        <v>2012</v>
      </c>
      <c r="U49" t="s">
        <v>847</v>
      </c>
      <c r="V49" t="s">
        <v>869</v>
      </c>
      <c r="W49">
        <v>48.717610999999998</v>
      </c>
      <c r="X49">
        <v>9.3749169999999999</v>
      </c>
      <c r="Y49" t="s">
        <v>1220</v>
      </c>
      <c r="Z49" t="s">
        <v>1229</v>
      </c>
      <c r="AA49">
        <v>0.44</v>
      </c>
      <c r="AB49" s="39" t="s">
        <v>1222</v>
      </c>
      <c r="AC49">
        <v>0.45500000000000002</v>
      </c>
      <c r="AD49" t="s">
        <v>1223</v>
      </c>
      <c r="AE49" t="s">
        <v>1218</v>
      </c>
      <c r="AG49" t="s">
        <v>859</v>
      </c>
      <c r="AH49" t="s">
        <v>1217</v>
      </c>
      <c r="AI49" t="s">
        <v>917</v>
      </c>
      <c r="AJ49" t="s">
        <v>1224</v>
      </c>
      <c r="AK49" t="s">
        <v>873</v>
      </c>
    </row>
    <row r="50" spans="1:37">
      <c r="A50" s="38" t="s">
        <v>1230</v>
      </c>
      <c r="B50" t="s">
        <v>509</v>
      </c>
      <c r="C50" t="s">
        <v>1231</v>
      </c>
      <c r="D50" t="s">
        <v>1232</v>
      </c>
      <c r="E50" t="s">
        <v>1233</v>
      </c>
      <c r="G50" t="s">
        <v>896</v>
      </c>
      <c r="H50" t="s">
        <v>509</v>
      </c>
      <c r="I50" t="s">
        <v>897</v>
      </c>
      <c r="J50" t="s">
        <v>721</v>
      </c>
      <c r="K50">
        <v>717</v>
      </c>
      <c r="L50">
        <v>780</v>
      </c>
      <c r="M50" t="s">
        <v>1218</v>
      </c>
      <c r="N50" t="s">
        <v>844</v>
      </c>
      <c r="O50" t="s">
        <v>859</v>
      </c>
      <c r="P50">
        <v>20</v>
      </c>
      <c r="Q50">
        <v>1981</v>
      </c>
      <c r="R50" t="s">
        <v>1234</v>
      </c>
      <c r="U50" t="s">
        <v>1235</v>
      </c>
      <c r="W50">
        <v>51.63702</v>
      </c>
      <c r="X50">
        <v>7.6191000000000004</v>
      </c>
      <c r="Y50" t="s">
        <v>1236</v>
      </c>
      <c r="Z50" t="s">
        <v>1237</v>
      </c>
      <c r="AC50">
        <v>0.3775</v>
      </c>
      <c r="AD50" t="s">
        <v>1223</v>
      </c>
      <c r="AE50" t="s">
        <v>1218</v>
      </c>
      <c r="AG50" t="s">
        <v>859</v>
      </c>
      <c r="AH50" t="s">
        <v>504</v>
      </c>
      <c r="AI50" t="s">
        <v>917</v>
      </c>
      <c r="AJ50" t="s">
        <v>1238</v>
      </c>
      <c r="AK50" t="s">
        <v>873</v>
      </c>
    </row>
    <row r="51" spans="1:37">
      <c r="A51" s="38" t="s">
        <v>1239</v>
      </c>
      <c r="B51" t="s">
        <v>1240</v>
      </c>
      <c r="C51" t="s">
        <v>1241</v>
      </c>
      <c r="D51" t="s">
        <v>1242</v>
      </c>
      <c r="E51" t="s">
        <v>1243</v>
      </c>
      <c r="F51" t="s">
        <v>1244</v>
      </c>
      <c r="G51" t="s">
        <v>1245</v>
      </c>
      <c r="H51" t="s">
        <v>906</v>
      </c>
      <c r="I51" t="s">
        <v>906</v>
      </c>
      <c r="J51" t="s">
        <v>721</v>
      </c>
      <c r="K51">
        <v>89</v>
      </c>
      <c r="L51">
        <v>100</v>
      </c>
      <c r="M51" t="s">
        <v>1218</v>
      </c>
      <c r="N51" t="s">
        <v>844</v>
      </c>
      <c r="O51" t="s">
        <v>845</v>
      </c>
      <c r="P51">
        <v>136</v>
      </c>
      <c r="Q51">
        <v>1990</v>
      </c>
      <c r="R51" t="s">
        <v>1246</v>
      </c>
      <c r="S51">
        <v>1990</v>
      </c>
      <c r="U51" t="s">
        <v>847</v>
      </c>
      <c r="V51" t="s">
        <v>869</v>
      </c>
      <c r="W51">
        <v>52.537351110000003</v>
      </c>
      <c r="X51">
        <v>13.346114160000001</v>
      </c>
      <c r="AC51">
        <v>0.4</v>
      </c>
      <c r="AD51" t="s">
        <v>1223</v>
      </c>
      <c r="AE51" t="s">
        <v>1218</v>
      </c>
      <c r="AG51" t="s">
        <v>859</v>
      </c>
      <c r="AH51" t="s">
        <v>1240</v>
      </c>
      <c r="AI51" t="s">
        <v>891</v>
      </c>
      <c r="AJ51" t="s">
        <v>909</v>
      </c>
      <c r="AK51" t="s">
        <v>873</v>
      </c>
    </row>
    <row r="52" spans="1:37">
      <c r="A52" s="38" t="s">
        <v>1247</v>
      </c>
      <c r="B52" t="s">
        <v>482</v>
      </c>
      <c r="C52" t="s">
        <v>1248</v>
      </c>
      <c r="D52" t="s">
        <v>1249</v>
      </c>
      <c r="E52" t="s">
        <v>1243</v>
      </c>
      <c r="F52" t="s">
        <v>1250</v>
      </c>
      <c r="G52" t="s">
        <v>1251</v>
      </c>
      <c r="H52" t="s">
        <v>906</v>
      </c>
      <c r="I52" t="s">
        <v>906</v>
      </c>
      <c r="J52" t="s">
        <v>721</v>
      </c>
      <c r="K52">
        <v>282</v>
      </c>
      <c r="L52">
        <v>300</v>
      </c>
      <c r="M52" t="s">
        <v>1218</v>
      </c>
      <c r="N52" t="s">
        <v>844</v>
      </c>
      <c r="O52" t="s">
        <v>845</v>
      </c>
      <c r="P52">
        <v>363</v>
      </c>
      <c r="Q52">
        <v>1987</v>
      </c>
      <c r="R52" t="s">
        <v>1252</v>
      </c>
      <c r="U52" t="s">
        <v>847</v>
      </c>
      <c r="V52" t="s">
        <v>869</v>
      </c>
      <c r="W52">
        <v>52.535087920000002</v>
      </c>
      <c r="X52">
        <v>13.24264526</v>
      </c>
      <c r="Y52" t="s">
        <v>1253</v>
      </c>
      <c r="Z52" t="s">
        <v>1254</v>
      </c>
      <c r="AA52">
        <v>0.4</v>
      </c>
      <c r="AB52" s="39" t="s">
        <v>1255</v>
      </c>
      <c r="AC52">
        <v>0.39250000000000002</v>
      </c>
      <c r="AD52" t="s">
        <v>1223</v>
      </c>
      <c r="AE52" t="s">
        <v>1218</v>
      </c>
      <c r="AG52" t="s">
        <v>859</v>
      </c>
      <c r="AH52" t="s">
        <v>1256</v>
      </c>
      <c r="AI52" t="s">
        <v>917</v>
      </c>
      <c r="AJ52" t="s">
        <v>918</v>
      </c>
      <c r="AK52" t="s">
        <v>873</v>
      </c>
    </row>
    <row r="53" spans="1:37">
      <c r="A53" s="38" t="s">
        <v>1257</v>
      </c>
      <c r="B53" t="s">
        <v>482</v>
      </c>
      <c r="C53" t="s">
        <v>1258</v>
      </c>
      <c r="D53" t="s">
        <v>1259</v>
      </c>
      <c r="E53" t="s">
        <v>1243</v>
      </c>
      <c r="F53" t="s">
        <v>1250</v>
      </c>
      <c r="G53" t="s">
        <v>1251</v>
      </c>
      <c r="H53" t="s">
        <v>906</v>
      </c>
      <c r="I53" t="s">
        <v>906</v>
      </c>
      <c r="J53" t="s">
        <v>721</v>
      </c>
      <c r="K53">
        <v>282</v>
      </c>
      <c r="L53">
        <v>300</v>
      </c>
      <c r="M53" t="s">
        <v>1218</v>
      </c>
      <c r="N53" t="s">
        <v>844</v>
      </c>
      <c r="O53" t="s">
        <v>845</v>
      </c>
      <c r="P53">
        <v>363</v>
      </c>
      <c r="Q53">
        <v>1988</v>
      </c>
      <c r="R53" t="s">
        <v>1260</v>
      </c>
      <c r="U53" t="s">
        <v>847</v>
      </c>
      <c r="V53" t="s">
        <v>869</v>
      </c>
      <c r="W53">
        <v>52.535087920000002</v>
      </c>
      <c r="X53">
        <v>13.24264526</v>
      </c>
      <c r="Y53" t="s">
        <v>1253</v>
      </c>
      <c r="Z53" t="s">
        <v>1261</v>
      </c>
      <c r="AA53">
        <v>0.4</v>
      </c>
      <c r="AB53" s="39" t="s">
        <v>1255</v>
      </c>
      <c r="AC53">
        <v>0.39500000000000002</v>
      </c>
      <c r="AD53" t="s">
        <v>1223</v>
      </c>
      <c r="AE53" t="s">
        <v>1218</v>
      </c>
      <c r="AG53" t="s">
        <v>859</v>
      </c>
      <c r="AH53" t="s">
        <v>1256</v>
      </c>
      <c r="AI53" t="s">
        <v>917</v>
      </c>
      <c r="AJ53" t="s">
        <v>918</v>
      </c>
      <c r="AK53" t="s">
        <v>873</v>
      </c>
    </row>
    <row r="54" spans="1:37">
      <c r="A54" s="38" t="s">
        <v>1262</v>
      </c>
      <c r="B54" t="s">
        <v>510</v>
      </c>
      <c r="C54" t="s">
        <v>1263</v>
      </c>
      <c r="D54" t="s">
        <v>1264</v>
      </c>
      <c r="E54" t="s">
        <v>1233</v>
      </c>
      <c r="F54" t="s">
        <v>1265</v>
      </c>
      <c r="G54" t="s">
        <v>1266</v>
      </c>
      <c r="H54" t="s">
        <v>1264</v>
      </c>
      <c r="I54" t="s">
        <v>1267</v>
      </c>
      <c r="J54" t="s">
        <v>721</v>
      </c>
      <c r="K54">
        <v>726</v>
      </c>
      <c r="L54">
        <v>780</v>
      </c>
      <c r="M54" t="s">
        <v>1218</v>
      </c>
      <c r="N54" t="s">
        <v>844</v>
      </c>
      <c r="O54" t="s">
        <v>859</v>
      </c>
      <c r="Q54">
        <v>1983</v>
      </c>
      <c r="R54" t="s">
        <v>1268</v>
      </c>
      <c r="U54" t="s">
        <v>847</v>
      </c>
      <c r="W54">
        <v>49.363481</v>
      </c>
      <c r="X54">
        <v>7.2371359999999996</v>
      </c>
      <c r="Y54" t="s">
        <v>1269</v>
      </c>
      <c r="Z54" t="s">
        <v>1270</v>
      </c>
      <c r="AA54">
        <v>0.39</v>
      </c>
      <c r="AB54" s="39" t="s">
        <v>1271</v>
      </c>
      <c r="AC54">
        <v>0.38250000000000001</v>
      </c>
      <c r="AD54" t="s">
        <v>1223</v>
      </c>
      <c r="AE54" t="s">
        <v>1218</v>
      </c>
      <c r="AG54" t="s">
        <v>859</v>
      </c>
      <c r="AH54" t="s">
        <v>1272</v>
      </c>
      <c r="AI54" t="s">
        <v>917</v>
      </c>
      <c r="AJ54" t="s">
        <v>1238</v>
      </c>
      <c r="AK54" t="s">
        <v>873</v>
      </c>
    </row>
    <row r="55" spans="1:37">
      <c r="A55" s="38" t="s">
        <v>1273</v>
      </c>
      <c r="B55" t="s">
        <v>1274</v>
      </c>
      <c r="C55" t="s">
        <v>1275</v>
      </c>
      <c r="D55" t="s">
        <v>1276</v>
      </c>
      <c r="E55" t="s">
        <v>1277</v>
      </c>
      <c r="G55" t="s">
        <v>1278</v>
      </c>
      <c r="H55" t="s">
        <v>1279</v>
      </c>
      <c r="I55" t="s">
        <v>842</v>
      </c>
      <c r="J55" t="s">
        <v>721</v>
      </c>
      <c r="K55">
        <v>43.3</v>
      </c>
      <c r="L55">
        <v>57.775379999999998</v>
      </c>
      <c r="M55" t="s">
        <v>1218</v>
      </c>
      <c r="N55" t="s">
        <v>1280</v>
      </c>
      <c r="O55" t="s">
        <v>845</v>
      </c>
      <c r="P55">
        <v>121.6373634377276</v>
      </c>
      <c r="Q55">
        <v>1984</v>
      </c>
      <c r="R55" t="s">
        <v>1281</v>
      </c>
      <c r="U55" t="s">
        <v>847</v>
      </c>
      <c r="V55" t="s">
        <v>869</v>
      </c>
      <c r="W55">
        <v>52.278610999999998</v>
      </c>
      <c r="X55">
        <v>10.514722000000001</v>
      </c>
      <c r="AC55">
        <v>0.46800000000000003</v>
      </c>
      <c r="AD55" t="s">
        <v>1223</v>
      </c>
      <c r="AE55" t="s">
        <v>1218</v>
      </c>
      <c r="AG55" t="s">
        <v>859</v>
      </c>
      <c r="AH55" t="s">
        <v>1282</v>
      </c>
      <c r="AI55" t="s">
        <v>891</v>
      </c>
      <c r="AJ55" t="s">
        <v>1283</v>
      </c>
      <c r="AK55" t="s">
        <v>1284</v>
      </c>
    </row>
    <row r="56" spans="1:37">
      <c r="A56" s="38" t="s">
        <v>1285</v>
      </c>
      <c r="B56" t="s">
        <v>462</v>
      </c>
      <c r="C56" t="s">
        <v>1286</v>
      </c>
      <c r="D56" t="s">
        <v>1287</v>
      </c>
      <c r="E56" t="s">
        <v>1288</v>
      </c>
      <c r="F56" t="s">
        <v>1289</v>
      </c>
      <c r="G56" t="s">
        <v>1290</v>
      </c>
      <c r="H56" t="s">
        <v>1291</v>
      </c>
      <c r="I56" t="s">
        <v>1291</v>
      </c>
      <c r="J56" t="s">
        <v>721</v>
      </c>
      <c r="K56">
        <v>119</v>
      </c>
      <c r="L56">
        <v>130</v>
      </c>
      <c r="M56" t="s">
        <v>1218</v>
      </c>
      <c r="N56" t="s">
        <v>844</v>
      </c>
      <c r="O56" t="s">
        <v>845</v>
      </c>
      <c r="P56">
        <v>150</v>
      </c>
      <c r="Q56">
        <v>1989</v>
      </c>
      <c r="R56" t="s">
        <v>1292</v>
      </c>
      <c r="U56" t="s">
        <v>847</v>
      </c>
      <c r="V56" t="s">
        <v>869</v>
      </c>
      <c r="W56">
        <v>53.060080000000013</v>
      </c>
      <c r="X56">
        <v>8.8732800000000012</v>
      </c>
      <c r="Y56" t="s">
        <v>1293</v>
      </c>
      <c r="Z56" t="s">
        <v>1294</v>
      </c>
      <c r="AC56">
        <v>0.39750000000000002</v>
      </c>
      <c r="AD56" t="s">
        <v>1223</v>
      </c>
      <c r="AE56" t="s">
        <v>1218</v>
      </c>
      <c r="AG56" t="s">
        <v>859</v>
      </c>
      <c r="AH56" t="s">
        <v>1295</v>
      </c>
      <c r="AI56" t="s">
        <v>891</v>
      </c>
      <c r="AJ56" t="s">
        <v>1296</v>
      </c>
      <c r="AK56" t="s">
        <v>873</v>
      </c>
    </row>
    <row r="57" spans="1:37">
      <c r="A57" s="38" t="s">
        <v>1297</v>
      </c>
      <c r="B57" t="s">
        <v>1298</v>
      </c>
      <c r="C57" t="s">
        <v>1299</v>
      </c>
      <c r="D57" t="s">
        <v>1300</v>
      </c>
      <c r="E57" t="s">
        <v>1288</v>
      </c>
      <c r="F57" t="s">
        <v>1301</v>
      </c>
      <c r="G57" t="s">
        <v>1302</v>
      </c>
      <c r="H57" t="s">
        <v>1291</v>
      </c>
      <c r="I57" t="s">
        <v>1291</v>
      </c>
      <c r="J57" t="s">
        <v>721</v>
      </c>
      <c r="K57">
        <v>303</v>
      </c>
      <c r="L57">
        <v>337</v>
      </c>
      <c r="M57" t="s">
        <v>1218</v>
      </c>
      <c r="N57" t="s">
        <v>844</v>
      </c>
      <c r="O57" t="s">
        <v>845</v>
      </c>
      <c r="P57">
        <v>39</v>
      </c>
      <c r="Q57">
        <v>1979</v>
      </c>
      <c r="R57" t="s">
        <v>1303</v>
      </c>
      <c r="U57" t="s">
        <v>847</v>
      </c>
      <c r="W57">
        <v>53.124861000000003</v>
      </c>
      <c r="X57">
        <v>8.7286570000000001</v>
      </c>
      <c r="Y57" t="s">
        <v>1304</v>
      </c>
      <c r="Z57" t="s">
        <v>1305</v>
      </c>
      <c r="AC57">
        <v>0.3725</v>
      </c>
      <c r="AD57" t="s">
        <v>1223</v>
      </c>
      <c r="AE57" t="s">
        <v>1218</v>
      </c>
      <c r="AG57" t="s">
        <v>859</v>
      </c>
      <c r="AH57" t="s">
        <v>1306</v>
      </c>
      <c r="AI57" t="s">
        <v>891</v>
      </c>
      <c r="AJ57" t="s">
        <v>1296</v>
      </c>
      <c r="AK57" t="s">
        <v>873</v>
      </c>
    </row>
    <row r="58" spans="1:37">
      <c r="A58" s="38" t="s">
        <v>1307</v>
      </c>
      <c r="B58" t="s">
        <v>494</v>
      </c>
      <c r="C58" t="s">
        <v>494</v>
      </c>
      <c r="D58" t="s">
        <v>1308</v>
      </c>
      <c r="E58" t="s">
        <v>1140</v>
      </c>
      <c r="F58" t="s">
        <v>1309</v>
      </c>
      <c r="G58" t="s">
        <v>1310</v>
      </c>
      <c r="H58" t="s">
        <v>1291</v>
      </c>
      <c r="I58" t="s">
        <v>1291</v>
      </c>
      <c r="J58" t="s">
        <v>721</v>
      </c>
      <c r="K58">
        <v>350</v>
      </c>
      <c r="L58">
        <v>397</v>
      </c>
      <c r="M58" t="s">
        <v>1218</v>
      </c>
      <c r="N58" t="s">
        <v>844</v>
      </c>
      <c r="O58" t="s">
        <v>859</v>
      </c>
      <c r="P58">
        <v>26</v>
      </c>
      <c r="Q58">
        <v>1969</v>
      </c>
      <c r="R58" t="s">
        <v>1311</v>
      </c>
      <c r="S58">
        <v>2007</v>
      </c>
      <c r="U58" t="s">
        <v>847</v>
      </c>
      <c r="W58">
        <v>53.202066530000003</v>
      </c>
      <c r="X58">
        <v>8.5161539259999994</v>
      </c>
      <c r="Y58" t="s">
        <v>1312</v>
      </c>
      <c r="Z58" t="s">
        <v>1313</v>
      </c>
      <c r="AC58">
        <v>0.4425</v>
      </c>
      <c r="AD58" t="s">
        <v>1223</v>
      </c>
      <c r="AE58" t="s">
        <v>1218</v>
      </c>
      <c r="AG58" t="s">
        <v>859</v>
      </c>
      <c r="AH58" t="s">
        <v>1314</v>
      </c>
      <c r="AI58" t="s">
        <v>917</v>
      </c>
      <c r="AJ58" t="s">
        <v>1315</v>
      </c>
      <c r="AK58" t="s">
        <v>873</v>
      </c>
    </row>
    <row r="59" spans="1:37">
      <c r="A59" s="38" t="s">
        <v>1316</v>
      </c>
      <c r="B59" t="s">
        <v>511</v>
      </c>
      <c r="C59" t="s">
        <v>1317</v>
      </c>
      <c r="D59" t="s">
        <v>1318</v>
      </c>
      <c r="E59" t="s">
        <v>1319</v>
      </c>
      <c r="F59" t="s">
        <v>1320</v>
      </c>
      <c r="G59" t="s">
        <v>1321</v>
      </c>
      <c r="H59" t="s">
        <v>1322</v>
      </c>
      <c r="I59" t="s">
        <v>897</v>
      </c>
      <c r="J59" t="s">
        <v>721</v>
      </c>
      <c r="K59">
        <v>370</v>
      </c>
      <c r="L59">
        <v>410</v>
      </c>
      <c r="M59" t="s">
        <v>1218</v>
      </c>
      <c r="N59" t="s">
        <v>844</v>
      </c>
      <c r="O59" t="s">
        <v>845</v>
      </c>
      <c r="P59">
        <v>295</v>
      </c>
      <c r="Q59">
        <v>1988</v>
      </c>
      <c r="R59" t="s">
        <v>1323</v>
      </c>
      <c r="U59" t="s">
        <v>847</v>
      </c>
      <c r="V59" t="s">
        <v>869</v>
      </c>
      <c r="W59">
        <v>51.526719999999997</v>
      </c>
      <c r="X59">
        <v>6.71868</v>
      </c>
      <c r="Y59" t="s">
        <v>1324</v>
      </c>
      <c r="Z59" t="s">
        <v>1325</v>
      </c>
      <c r="AC59">
        <v>0.39500000000000002</v>
      </c>
      <c r="AD59" t="s">
        <v>1223</v>
      </c>
      <c r="AE59" t="s">
        <v>1218</v>
      </c>
      <c r="AG59" t="s">
        <v>859</v>
      </c>
      <c r="AH59" t="s">
        <v>1326</v>
      </c>
      <c r="AI59" t="s">
        <v>917</v>
      </c>
      <c r="AJ59" t="s">
        <v>1238</v>
      </c>
      <c r="AK59" t="s">
        <v>873</v>
      </c>
    </row>
    <row r="60" spans="1:37">
      <c r="A60" s="38" t="s">
        <v>1327</v>
      </c>
      <c r="B60" t="s">
        <v>511</v>
      </c>
      <c r="C60" t="s">
        <v>1328</v>
      </c>
      <c r="D60" t="s">
        <v>1329</v>
      </c>
      <c r="E60" t="s">
        <v>1330</v>
      </c>
      <c r="F60" t="s">
        <v>1320</v>
      </c>
      <c r="G60" t="s">
        <v>1321</v>
      </c>
      <c r="H60" t="s">
        <v>1322</v>
      </c>
      <c r="I60" t="s">
        <v>897</v>
      </c>
      <c r="J60" t="s">
        <v>721</v>
      </c>
      <c r="K60">
        <v>725</v>
      </c>
      <c r="L60">
        <v>790</v>
      </c>
      <c r="M60" t="s">
        <v>1218</v>
      </c>
      <c r="N60" t="s">
        <v>844</v>
      </c>
      <c r="O60" t="s">
        <v>845</v>
      </c>
      <c r="P60" t="s">
        <v>1331</v>
      </c>
      <c r="Q60">
        <v>2013</v>
      </c>
      <c r="R60" t="s">
        <v>1332</v>
      </c>
      <c r="U60" t="s">
        <v>847</v>
      </c>
      <c r="V60" t="s">
        <v>869</v>
      </c>
      <c r="W60">
        <v>51.526719999999997</v>
      </c>
      <c r="X60">
        <v>6.71868</v>
      </c>
      <c r="Y60" t="s">
        <v>1324</v>
      </c>
      <c r="Z60" t="s">
        <v>1333</v>
      </c>
      <c r="AA60">
        <v>0.45</v>
      </c>
      <c r="AB60" s="39" t="s">
        <v>1334</v>
      </c>
      <c r="AC60">
        <v>0.45750000000000002</v>
      </c>
      <c r="AD60" t="s">
        <v>1223</v>
      </c>
      <c r="AE60" t="s">
        <v>1218</v>
      </c>
      <c r="AG60" t="s">
        <v>859</v>
      </c>
      <c r="AH60" t="s">
        <v>1335</v>
      </c>
      <c r="AI60" t="s">
        <v>917</v>
      </c>
      <c r="AJ60" t="s">
        <v>1238</v>
      </c>
      <c r="AK60" t="s">
        <v>873</v>
      </c>
    </row>
    <row r="61" spans="1:37">
      <c r="A61" s="38" t="s">
        <v>1336</v>
      </c>
      <c r="B61" t="s">
        <v>1337</v>
      </c>
      <c r="C61" t="s">
        <v>1338</v>
      </c>
      <c r="E61" t="s">
        <v>1339</v>
      </c>
      <c r="F61" t="s">
        <v>1340</v>
      </c>
      <c r="G61" t="s">
        <v>1341</v>
      </c>
      <c r="H61" t="s">
        <v>1342</v>
      </c>
      <c r="I61" t="s">
        <v>858</v>
      </c>
      <c r="J61" t="s">
        <v>721</v>
      </c>
      <c r="K61">
        <v>17.399999999999999</v>
      </c>
      <c r="M61" t="s">
        <v>1218</v>
      </c>
      <c r="N61" t="s">
        <v>844</v>
      </c>
      <c r="O61" t="s">
        <v>845</v>
      </c>
      <c r="Q61">
        <v>1982</v>
      </c>
      <c r="R61" t="s">
        <v>1343</v>
      </c>
      <c r="U61" t="s">
        <v>847</v>
      </c>
      <c r="W61">
        <v>49.592829999999999</v>
      </c>
      <c r="X61">
        <v>11.001480000000001</v>
      </c>
      <c r="AC61">
        <v>0.38</v>
      </c>
      <c r="AD61" t="s">
        <v>1223</v>
      </c>
      <c r="AE61" t="s">
        <v>1218</v>
      </c>
      <c r="AG61" t="s">
        <v>859</v>
      </c>
      <c r="AH61" t="s">
        <v>1344</v>
      </c>
      <c r="AI61" t="s">
        <v>850</v>
      </c>
      <c r="AJ61" t="s">
        <v>1339</v>
      </c>
    </row>
    <row r="62" spans="1:37">
      <c r="A62" s="38" t="s">
        <v>1345</v>
      </c>
      <c r="B62" t="s">
        <v>1346</v>
      </c>
      <c r="C62" t="s">
        <v>1347</v>
      </c>
      <c r="D62" t="s">
        <v>1348</v>
      </c>
      <c r="E62" t="s">
        <v>1349</v>
      </c>
      <c r="F62" t="s">
        <v>1350</v>
      </c>
      <c r="G62" t="s">
        <v>1351</v>
      </c>
      <c r="H62" t="s">
        <v>1352</v>
      </c>
      <c r="I62" t="s">
        <v>1353</v>
      </c>
      <c r="J62" t="s">
        <v>721</v>
      </c>
      <c r="K62">
        <v>31</v>
      </c>
      <c r="L62">
        <v>26.76585</v>
      </c>
      <c r="M62" t="s">
        <v>1218</v>
      </c>
      <c r="N62" t="s">
        <v>1280</v>
      </c>
      <c r="O62" t="s">
        <v>845</v>
      </c>
      <c r="P62">
        <v>44.00487804878049</v>
      </c>
      <c r="Q62">
        <v>1992</v>
      </c>
      <c r="R62" t="s">
        <v>1354</v>
      </c>
      <c r="U62" t="s">
        <v>847</v>
      </c>
      <c r="V62" t="s">
        <v>869</v>
      </c>
      <c r="W62">
        <v>54.804949999999998</v>
      </c>
      <c r="X62">
        <v>9.4324399999999997</v>
      </c>
      <c r="AC62">
        <v>0.504</v>
      </c>
      <c r="AD62" t="s">
        <v>1223</v>
      </c>
      <c r="AE62" t="s">
        <v>1218</v>
      </c>
      <c r="AG62" t="s">
        <v>859</v>
      </c>
      <c r="AH62" t="s">
        <v>1355</v>
      </c>
      <c r="AI62" t="s">
        <v>850</v>
      </c>
      <c r="AJ62" t="s">
        <v>1356</v>
      </c>
      <c r="AK62" t="s">
        <v>1284</v>
      </c>
    </row>
    <row r="63" spans="1:37">
      <c r="A63" s="38" t="s">
        <v>1357</v>
      </c>
      <c r="B63" t="s">
        <v>1346</v>
      </c>
      <c r="C63" t="s">
        <v>1358</v>
      </c>
      <c r="D63" t="s">
        <v>1348</v>
      </c>
      <c r="E63" t="s">
        <v>1349</v>
      </c>
      <c r="F63" t="s">
        <v>1350</v>
      </c>
      <c r="G63" t="s">
        <v>1351</v>
      </c>
      <c r="H63" t="s">
        <v>1352</v>
      </c>
      <c r="I63" t="s">
        <v>1353</v>
      </c>
      <c r="J63" t="s">
        <v>721</v>
      </c>
      <c r="K63">
        <v>33</v>
      </c>
      <c r="L63">
        <v>28.49268</v>
      </c>
      <c r="M63" t="s">
        <v>1218</v>
      </c>
      <c r="N63" t="s">
        <v>1280</v>
      </c>
      <c r="O63" t="s">
        <v>845</v>
      </c>
      <c r="P63">
        <v>46.84390243902439</v>
      </c>
      <c r="Q63">
        <v>1989</v>
      </c>
      <c r="R63" t="s">
        <v>1359</v>
      </c>
      <c r="U63" t="s">
        <v>847</v>
      </c>
      <c r="V63" t="s">
        <v>869</v>
      </c>
      <c r="W63">
        <v>54.804949999999998</v>
      </c>
      <c r="X63">
        <v>9.4324399999999997</v>
      </c>
      <c r="AC63">
        <v>0.49049999999999999</v>
      </c>
      <c r="AD63" t="s">
        <v>1223</v>
      </c>
      <c r="AE63" t="s">
        <v>1218</v>
      </c>
      <c r="AG63" t="s">
        <v>859</v>
      </c>
      <c r="AH63" t="s">
        <v>1355</v>
      </c>
      <c r="AI63" t="s">
        <v>850</v>
      </c>
      <c r="AJ63" t="s">
        <v>1356</v>
      </c>
      <c r="AK63" t="s">
        <v>1284</v>
      </c>
    </row>
    <row r="64" spans="1:37">
      <c r="A64" s="38" t="s">
        <v>1360</v>
      </c>
      <c r="B64" t="s">
        <v>1346</v>
      </c>
      <c r="C64" t="s">
        <v>1361</v>
      </c>
      <c r="D64" t="s">
        <v>1348</v>
      </c>
      <c r="E64" t="s">
        <v>1349</v>
      </c>
      <c r="F64" t="s">
        <v>1350</v>
      </c>
      <c r="G64" t="s">
        <v>1351</v>
      </c>
      <c r="H64" t="s">
        <v>1352</v>
      </c>
      <c r="I64" t="s">
        <v>1353</v>
      </c>
      <c r="J64" t="s">
        <v>721</v>
      </c>
      <c r="K64">
        <v>33</v>
      </c>
      <c r="L64">
        <v>28.49268</v>
      </c>
      <c r="M64" t="s">
        <v>1218</v>
      </c>
      <c r="N64" t="s">
        <v>1280</v>
      </c>
      <c r="O64" t="s">
        <v>845</v>
      </c>
      <c r="P64">
        <v>46.84390243902439</v>
      </c>
      <c r="Q64">
        <v>1985</v>
      </c>
      <c r="R64" t="s">
        <v>1362</v>
      </c>
      <c r="U64" t="s">
        <v>847</v>
      </c>
      <c r="V64" t="s">
        <v>869</v>
      </c>
      <c r="W64">
        <v>54.804949999999998</v>
      </c>
      <c r="X64">
        <v>9.4324399999999997</v>
      </c>
      <c r="AC64">
        <v>0.47249999999999998</v>
      </c>
      <c r="AD64" t="s">
        <v>1223</v>
      </c>
      <c r="AE64" t="s">
        <v>1218</v>
      </c>
      <c r="AG64" t="s">
        <v>859</v>
      </c>
      <c r="AH64" t="s">
        <v>1355</v>
      </c>
      <c r="AI64" t="s">
        <v>850</v>
      </c>
      <c r="AJ64" t="s">
        <v>1356</v>
      </c>
      <c r="AK64" t="s">
        <v>1284</v>
      </c>
    </row>
    <row r="65" spans="1:37">
      <c r="A65" s="38" t="s">
        <v>1363</v>
      </c>
      <c r="B65" t="s">
        <v>473</v>
      </c>
      <c r="C65" t="s">
        <v>1131</v>
      </c>
      <c r="D65" t="s">
        <v>1364</v>
      </c>
      <c r="E65" t="s">
        <v>979</v>
      </c>
      <c r="F65" t="s">
        <v>1365</v>
      </c>
      <c r="G65" t="s">
        <v>1366</v>
      </c>
      <c r="H65" t="s">
        <v>982</v>
      </c>
      <c r="I65" t="s">
        <v>974</v>
      </c>
      <c r="J65" t="s">
        <v>721</v>
      </c>
      <c r="K65">
        <v>61.5</v>
      </c>
      <c r="L65">
        <v>62.060270000000003</v>
      </c>
      <c r="M65" t="s">
        <v>1218</v>
      </c>
      <c r="N65" t="s">
        <v>844</v>
      </c>
      <c r="O65" t="s">
        <v>845</v>
      </c>
      <c r="P65">
        <v>105</v>
      </c>
      <c r="Q65">
        <v>1988</v>
      </c>
      <c r="R65" t="s">
        <v>1367</v>
      </c>
      <c r="U65" t="s">
        <v>847</v>
      </c>
      <c r="V65" t="s">
        <v>869</v>
      </c>
      <c r="W65">
        <v>50.09843</v>
      </c>
      <c r="X65">
        <v>8.6531300000000009</v>
      </c>
      <c r="AC65">
        <v>0.39500000000000002</v>
      </c>
      <c r="AD65" t="s">
        <v>1223</v>
      </c>
      <c r="AE65" t="s">
        <v>1218</v>
      </c>
      <c r="AG65" t="s">
        <v>859</v>
      </c>
      <c r="AH65" t="s">
        <v>1368</v>
      </c>
      <c r="AI65" t="s">
        <v>891</v>
      </c>
      <c r="AJ65" t="s">
        <v>985</v>
      </c>
      <c r="AK65" t="s">
        <v>1284</v>
      </c>
    </row>
    <row r="66" spans="1:37">
      <c r="A66" s="38" t="s">
        <v>1369</v>
      </c>
      <c r="B66" t="s">
        <v>473</v>
      </c>
      <c r="C66" t="s">
        <v>1370</v>
      </c>
      <c r="D66" t="s">
        <v>1364</v>
      </c>
      <c r="E66" t="s">
        <v>979</v>
      </c>
      <c r="F66" t="s">
        <v>1365</v>
      </c>
      <c r="G66" t="s">
        <v>1366</v>
      </c>
      <c r="H66" t="s">
        <v>982</v>
      </c>
      <c r="I66" t="s">
        <v>974</v>
      </c>
      <c r="J66" t="s">
        <v>721</v>
      </c>
      <c r="K66">
        <v>61.5</v>
      </c>
      <c r="L66">
        <v>62.060270000000003</v>
      </c>
      <c r="M66" t="s">
        <v>1218</v>
      </c>
      <c r="N66" t="s">
        <v>844</v>
      </c>
      <c r="O66" t="s">
        <v>845</v>
      </c>
      <c r="P66">
        <v>105</v>
      </c>
      <c r="Q66">
        <v>1989</v>
      </c>
      <c r="R66" t="s">
        <v>1371</v>
      </c>
      <c r="U66" t="s">
        <v>847</v>
      </c>
      <c r="V66" t="s">
        <v>869</v>
      </c>
      <c r="W66">
        <v>50.09843</v>
      </c>
      <c r="X66">
        <v>8.6531300000000009</v>
      </c>
      <c r="AC66">
        <v>0.39750000000000002</v>
      </c>
      <c r="AD66" t="s">
        <v>1223</v>
      </c>
      <c r="AE66" t="s">
        <v>1218</v>
      </c>
      <c r="AG66" t="s">
        <v>859</v>
      </c>
      <c r="AH66" t="s">
        <v>1368</v>
      </c>
      <c r="AI66" t="s">
        <v>891</v>
      </c>
      <c r="AJ66" t="s">
        <v>985</v>
      </c>
      <c r="AK66" t="s">
        <v>1284</v>
      </c>
    </row>
    <row r="67" spans="1:37">
      <c r="A67" s="38" t="s">
        <v>1372</v>
      </c>
      <c r="B67" t="s">
        <v>493</v>
      </c>
      <c r="C67" t="s">
        <v>1373</v>
      </c>
      <c r="D67" t="s">
        <v>1374</v>
      </c>
      <c r="E67" t="s">
        <v>1375</v>
      </c>
      <c r="G67" t="s">
        <v>1376</v>
      </c>
      <c r="H67" t="s">
        <v>1377</v>
      </c>
      <c r="I67" t="s">
        <v>897</v>
      </c>
      <c r="J67" t="s">
        <v>721</v>
      </c>
      <c r="K67">
        <v>345</v>
      </c>
      <c r="L67">
        <v>370</v>
      </c>
      <c r="M67" t="s">
        <v>1218</v>
      </c>
      <c r="N67" t="s">
        <v>844</v>
      </c>
      <c r="O67" t="s">
        <v>845</v>
      </c>
      <c r="Q67">
        <v>1969</v>
      </c>
      <c r="R67" t="s">
        <v>1311</v>
      </c>
      <c r="U67" t="s">
        <v>847</v>
      </c>
      <c r="W67">
        <v>51.60236802</v>
      </c>
      <c r="X67">
        <v>7.009894096</v>
      </c>
      <c r="Y67" t="s">
        <v>1378</v>
      </c>
      <c r="Z67" t="s">
        <v>1379</v>
      </c>
      <c r="AC67">
        <v>0.34749999999999998</v>
      </c>
      <c r="AD67" t="s">
        <v>1223</v>
      </c>
      <c r="AE67" t="s">
        <v>1218</v>
      </c>
      <c r="AG67" t="s">
        <v>859</v>
      </c>
      <c r="AH67" t="s">
        <v>493</v>
      </c>
      <c r="AI67" t="s">
        <v>917</v>
      </c>
      <c r="AJ67" t="s">
        <v>1238</v>
      </c>
      <c r="AK67" t="s">
        <v>873</v>
      </c>
    </row>
    <row r="68" spans="1:37">
      <c r="A68" s="38" t="s">
        <v>1380</v>
      </c>
      <c r="B68" t="s">
        <v>493</v>
      </c>
      <c r="C68" t="s">
        <v>1381</v>
      </c>
      <c r="D68" t="s">
        <v>1382</v>
      </c>
      <c r="E68" t="s">
        <v>1375</v>
      </c>
      <c r="G68" t="s">
        <v>1376</v>
      </c>
      <c r="H68" t="s">
        <v>1377</v>
      </c>
      <c r="I68" t="s">
        <v>897</v>
      </c>
      <c r="J68" t="s">
        <v>721</v>
      </c>
      <c r="K68">
        <v>345</v>
      </c>
      <c r="L68">
        <v>370</v>
      </c>
      <c r="M68" t="s">
        <v>1218</v>
      </c>
      <c r="N68" t="s">
        <v>844</v>
      </c>
      <c r="O68" t="s">
        <v>845</v>
      </c>
      <c r="Q68">
        <v>1968</v>
      </c>
      <c r="R68" t="s">
        <v>1383</v>
      </c>
      <c r="U68" t="s">
        <v>847</v>
      </c>
      <c r="W68">
        <v>51.60236802</v>
      </c>
      <c r="X68">
        <v>7.009894096</v>
      </c>
      <c r="Y68" t="s">
        <v>1378</v>
      </c>
      <c r="Z68" t="s">
        <v>1384</v>
      </c>
      <c r="AC68">
        <v>0.34499999999999997</v>
      </c>
      <c r="AD68" t="s">
        <v>1223</v>
      </c>
      <c r="AE68" t="s">
        <v>1218</v>
      </c>
      <c r="AG68" t="s">
        <v>859</v>
      </c>
      <c r="AH68" t="s">
        <v>493</v>
      </c>
      <c r="AI68" t="s">
        <v>917</v>
      </c>
      <c r="AJ68" t="s">
        <v>1238</v>
      </c>
      <c r="AK68" t="s">
        <v>873</v>
      </c>
    </row>
    <row r="69" spans="1:37">
      <c r="A69" s="38" t="s">
        <v>1385</v>
      </c>
      <c r="B69" t="s">
        <v>1386</v>
      </c>
      <c r="E69" t="s">
        <v>1375</v>
      </c>
      <c r="G69" t="s">
        <v>1376</v>
      </c>
      <c r="H69" t="s">
        <v>1377</v>
      </c>
      <c r="I69" t="s">
        <v>897</v>
      </c>
      <c r="J69" t="s">
        <v>721</v>
      </c>
      <c r="K69">
        <v>70</v>
      </c>
      <c r="M69" t="s">
        <v>1218</v>
      </c>
      <c r="N69" t="s">
        <v>844</v>
      </c>
      <c r="O69" t="s">
        <v>845</v>
      </c>
      <c r="Q69">
        <v>1985</v>
      </c>
      <c r="R69" t="s">
        <v>1228</v>
      </c>
      <c r="U69" t="s">
        <v>847</v>
      </c>
      <c r="W69">
        <v>51.596960000000003</v>
      </c>
      <c r="X69">
        <v>7.0045199999999994</v>
      </c>
      <c r="AC69">
        <v>0.38750000000000001</v>
      </c>
      <c r="AD69" t="s">
        <v>1223</v>
      </c>
      <c r="AE69" t="s">
        <v>1218</v>
      </c>
      <c r="AG69" t="s">
        <v>859</v>
      </c>
      <c r="AH69" t="s">
        <v>493</v>
      </c>
      <c r="AI69" t="s">
        <v>850</v>
      </c>
      <c r="AJ69" t="s">
        <v>1238</v>
      </c>
    </row>
    <row r="70" spans="1:37">
      <c r="A70" s="38" t="s">
        <v>1387</v>
      </c>
      <c r="B70" t="s">
        <v>502</v>
      </c>
      <c r="C70" t="s">
        <v>1388</v>
      </c>
      <c r="D70" t="s">
        <v>1389</v>
      </c>
      <c r="E70" t="s">
        <v>1375</v>
      </c>
      <c r="G70" t="s">
        <v>1390</v>
      </c>
      <c r="H70" t="s">
        <v>1391</v>
      </c>
      <c r="I70" t="s">
        <v>974</v>
      </c>
      <c r="J70" t="s">
        <v>721</v>
      </c>
      <c r="K70">
        <v>510</v>
      </c>
      <c r="L70">
        <v>553</v>
      </c>
      <c r="M70" t="s">
        <v>1218</v>
      </c>
      <c r="N70" t="s">
        <v>844</v>
      </c>
      <c r="O70" t="s">
        <v>845</v>
      </c>
      <c r="P70">
        <v>300</v>
      </c>
      <c r="Q70">
        <v>1992</v>
      </c>
      <c r="R70" t="s">
        <v>1392</v>
      </c>
      <c r="U70" t="s">
        <v>847</v>
      </c>
      <c r="V70" t="s">
        <v>869</v>
      </c>
      <c r="W70">
        <v>50.088552999999997</v>
      </c>
      <c r="X70">
        <v>8.953399000000001</v>
      </c>
      <c r="Y70" t="s">
        <v>1393</v>
      </c>
      <c r="Z70" t="s">
        <v>1394</v>
      </c>
      <c r="AC70">
        <v>0.40500000000000003</v>
      </c>
      <c r="AD70" t="s">
        <v>1223</v>
      </c>
      <c r="AE70" t="s">
        <v>1218</v>
      </c>
      <c r="AG70" t="s">
        <v>859</v>
      </c>
      <c r="AH70" t="s">
        <v>1391</v>
      </c>
      <c r="AI70" t="s">
        <v>917</v>
      </c>
      <c r="AJ70" t="s">
        <v>1315</v>
      </c>
      <c r="AK70" t="s">
        <v>873</v>
      </c>
    </row>
    <row r="71" spans="1:37">
      <c r="A71" s="38" t="s">
        <v>1395</v>
      </c>
      <c r="B71" t="s">
        <v>477</v>
      </c>
      <c r="C71" t="s">
        <v>477</v>
      </c>
      <c r="D71" t="s">
        <v>1396</v>
      </c>
      <c r="E71" t="s">
        <v>1397</v>
      </c>
      <c r="F71" t="s">
        <v>1398</v>
      </c>
      <c r="G71" t="s">
        <v>1008</v>
      </c>
      <c r="H71" t="s">
        <v>1009</v>
      </c>
      <c r="I71" t="s">
        <v>1009</v>
      </c>
      <c r="J71" t="s">
        <v>721</v>
      </c>
      <c r="K71">
        <v>194</v>
      </c>
      <c r="L71">
        <v>205</v>
      </c>
      <c r="M71" t="s">
        <v>1218</v>
      </c>
      <c r="N71" t="s">
        <v>844</v>
      </c>
      <c r="O71" t="s">
        <v>845</v>
      </c>
      <c r="P71">
        <v>785</v>
      </c>
      <c r="Q71">
        <v>1993</v>
      </c>
      <c r="R71" t="s">
        <v>1399</v>
      </c>
      <c r="U71" t="s">
        <v>847</v>
      </c>
      <c r="V71" t="s">
        <v>869</v>
      </c>
      <c r="W71">
        <v>53.526166310000001</v>
      </c>
      <c r="X71">
        <v>10.063176159999999</v>
      </c>
      <c r="Y71" t="s">
        <v>1400</v>
      </c>
      <c r="Z71" t="s">
        <v>1401</v>
      </c>
      <c r="AC71">
        <v>0.40749999999999997</v>
      </c>
      <c r="AD71" t="s">
        <v>1223</v>
      </c>
      <c r="AE71" t="s">
        <v>1218</v>
      </c>
      <c r="AG71" t="s">
        <v>859</v>
      </c>
      <c r="AH71" t="s">
        <v>477</v>
      </c>
      <c r="AI71" t="s">
        <v>891</v>
      </c>
      <c r="AJ71" t="s">
        <v>1012</v>
      </c>
      <c r="AK71" t="s">
        <v>873</v>
      </c>
    </row>
    <row r="72" spans="1:37">
      <c r="A72" s="38" t="s">
        <v>1402</v>
      </c>
      <c r="B72" t="s">
        <v>1403</v>
      </c>
      <c r="C72" t="s">
        <v>1404</v>
      </c>
      <c r="D72" t="s">
        <v>1404</v>
      </c>
      <c r="E72" t="s">
        <v>1397</v>
      </c>
      <c r="F72" t="s">
        <v>1405</v>
      </c>
      <c r="G72" t="s">
        <v>1406</v>
      </c>
      <c r="H72" t="s">
        <v>1403</v>
      </c>
      <c r="I72" t="s">
        <v>1353</v>
      </c>
      <c r="J72" t="s">
        <v>721</v>
      </c>
      <c r="K72">
        <v>123</v>
      </c>
      <c r="L72">
        <v>138.69999999999999</v>
      </c>
      <c r="M72" t="s">
        <v>1218</v>
      </c>
      <c r="N72" t="s">
        <v>844</v>
      </c>
      <c r="O72" t="s">
        <v>845</v>
      </c>
      <c r="Q72">
        <v>1962</v>
      </c>
      <c r="R72" t="s">
        <v>1407</v>
      </c>
      <c r="S72">
        <v>1993</v>
      </c>
      <c r="U72" t="s">
        <v>847</v>
      </c>
      <c r="V72" t="s">
        <v>869</v>
      </c>
      <c r="W72">
        <v>53.566957019999997</v>
      </c>
      <c r="X72">
        <v>9.7244453429999993</v>
      </c>
      <c r="Y72" t="s">
        <v>1408</v>
      </c>
      <c r="Z72" t="s">
        <v>1409</v>
      </c>
      <c r="AA72">
        <v>0.36</v>
      </c>
      <c r="AB72" s="39" t="s">
        <v>1410</v>
      </c>
      <c r="AC72">
        <v>0.40749999999999997</v>
      </c>
      <c r="AD72" t="s">
        <v>1223</v>
      </c>
      <c r="AE72" t="s">
        <v>1218</v>
      </c>
      <c r="AG72" t="s">
        <v>859</v>
      </c>
      <c r="AH72" t="s">
        <v>1403</v>
      </c>
      <c r="AI72" t="s">
        <v>891</v>
      </c>
      <c r="AJ72" t="s">
        <v>1012</v>
      </c>
      <c r="AK72" t="s">
        <v>873</v>
      </c>
    </row>
    <row r="73" spans="1:37">
      <c r="A73" s="38" t="s">
        <v>1411</v>
      </c>
      <c r="B73" t="s">
        <v>1403</v>
      </c>
      <c r="C73" t="s">
        <v>1412</v>
      </c>
      <c r="D73" t="s">
        <v>1412</v>
      </c>
      <c r="E73" t="s">
        <v>1397</v>
      </c>
      <c r="F73" t="s">
        <v>1405</v>
      </c>
      <c r="G73" t="s">
        <v>1406</v>
      </c>
      <c r="H73" t="s">
        <v>1403</v>
      </c>
      <c r="I73" t="s">
        <v>1353</v>
      </c>
      <c r="J73" t="s">
        <v>721</v>
      </c>
      <c r="K73">
        <v>137</v>
      </c>
      <c r="L73">
        <v>151</v>
      </c>
      <c r="M73" t="s">
        <v>1218</v>
      </c>
      <c r="N73" t="s">
        <v>844</v>
      </c>
      <c r="O73" t="s">
        <v>845</v>
      </c>
      <c r="P73">
        <v>423</v>
      </c>
      <c r="Q73">
        <v>1961</v>
      </c>
      <c r="R73" t="s">
        <v>1413</v>
      </c>
      <c r="S73">
        <v>1993</v>
      </c>
      <c r="U73" t="s">
        <v>847</v>
      </c>
      <c r="V73" t="s">
        <v>869</v>
      </c>
      <c r="W73">
        <v>53.566957019999997</v>
      </c>
      <c r="X73">
        <v>9.7244453429999993</v>
      </c>
      <c r="Y73" t="s">
        <v>1408</v>
      </c>
      <c r="Z73" t="s">
        <v>1414</v>
      </c>
      <c r="AA73">
        <v>0.36</v>
      </c>
      <c r="AB73" s="39" t="s">
        <v>1410</v>
      </c>
      <c r="AC73">
        <v>0.40749999999999997</v>
      </c>
      <c r="AD73" t="s">
        <v>1223</v>
      </c>
      <c r="AE73" t="s">
        <v>1218</v>
      </c>
      <c r="AG73" t="s">
        <v>859</v>
      </c>
      <c r="AH73" t="s">
        <v>1403</v>
      </c>
      <c r="AI73" t="s">
        <v>891</v>
      </c>
      <c r="AJ73" t="s">
        <v>1012</v>
      </c>
      <c r="AK73" t="s">
        <v>873</v>
      </c>
    </row>
    <row r="74" spans="1:37">
      <c r="A74" s="38" t="s">
        <v>1415</v>
      </c>
      <c r="B74" t="s">
        <v>516</v>
      </c>
      <c r="C74" t="s">
        <v>1416</v>
      </c>
      <c r="D74" t="s">
        <v>1417</v>
      </c>
      <c r="E74" t="s">
        <v>1418</v>
      </c>
      <c r="G74" t="s">
        <v>1419</v>
      </c>
      <c r="H74" t="s">
        <v>1420</v>
      </c>
      <c r="I74" t="s">
        <v>897</v>
      </c>
      <c r="J74" t="s">
        <v>721</v>
      </c>
      <c r="K74">
        <v>763.7</v>
      </c>
      <c r="L74">
        <v>820</v>
      </c>
      <c r="M74" t="s">
        <v>1218</v>
      </c>
      <c r="N74" t="s">
        <v>844</v>
      </c>
      <c r="O74" t="s">
        <v>859</v>
      </c>
      <c r="Q74">
        <v>2014</v>
      </c>
      <c r="R74" t="s">
        <v>1421</v>
      </c>
      <c r="U74" t="s">
        <v>847</v>
      </c>
      <c r="W74">
        <v>51.680278000000001</v>
      </c>
      <c r="X74">
        <v>7.969722</v>
      </c>
      <c r="Y74" t="s">
        <v>1422</v>
      </c>
      <c r="Z74" t="s">
        <v>1423</v>
      </c>
      <c r="AA74">
        <v>0.46</v>
      </c>
      <c r="AB74" s="39" t="s">
        <v>1424</v>
      </c>
      <c r="AC74">
        <v>0.46</v>
      </c>
      <c r="AD74" t="s">
        <v>1223</v>
      </c>
      <c r="AE74" t="s">
        <v>1218</v>
      </c>
      <c r="AG74" t="s">
        <v>859</v>
      </c>
      <c r="AH74" t="s">
        <v>1425</v>
      </c>
      <c r="AI74" t="s">
        <v>917</v>
      </c>
      <c r="AJ74" t="s">
        <v>1426</v>
      </c>
      <c r="AK74" t="s">
        <v>873</v>
      </c>
    </row>
    <row r="75" spans="1:37">
      <c r="A75" s="38" t="s">
        <v>1427</v>
      </c>
      <c r="B75" t="s">
        <v>470</v>
      </c>
      <c r="C75" t="s">
        <v>1428</v>
      </c>
      <c r="D75" t="s">
        <v>1429</v>
      </c>
      <c r="E75" t="s">
        <v>1430</v>
      </c>
      <c r="G75" t="s">
        <v>1431</v>
      </c>
      <c r="H75" t="s">
        <v>1432</v>
      </c>
      <c r="I75" t="s">
        <v>842</v>
      </c>
      <c r="J75" t="s">
        <v>721</v>
      </c>
      <c r="K75">
        <v>136</v>
      </c>
      <c r="L75">
        <v>150</v>
      </c>
      <c r="M75" t="s">
        <v>1218</v>
      </c>
      <c r="N75" t="s">
        <v>844</v>
      </c>
      <c r="O75" t="s">
        <v>845</v>
      </c>
      <c r="P75">
        <v>212.5</v>
      </c>
      <c r="Q75">
        <v>1989</v>
      </c>
      <c r="R75" t="s">
        <v>1433</v>
      </c>
      <c r="U75" t="s">
        <v>847</v>
      </c>
      <c r="V75" t="s">
        <v>869</v>
      </c>
      <c r="W75">
        <v>52.42</v>
      </c>
      <c r="X75">
        <v>9.6486110000000007</v>
      </c>
      <c r="Y75" t="s">
        <v>1434</v>
      </c>
      <c r="Z75" t="s">
        <v>1435</v>
      </c>
      <c r="AC75">
        <v>0.39750000000000002</v>
      </c>
      <c r="AD75" t="s">
        <v>1223</v>
      </c>
      <c r="AE75" t="s">
        <v>1218</v>
      </c>
      <c r="AG75" t="s">
        <v>859</v>
      </c>
      <c r="AH75" t="s">
        <v>1436</v>
      </c>
      <c r="AI75" t="s">
        <v>891</v>
      </c>
      <c r="AJ75" t="s">
        <v>1437</v>
      </c>
      <c r="AK75" t="s">
        <v>1284</v>
      </c>
    </row>
    <row r="76" spans="1:37">
      <c r="A76" s="38" t="s">
        <v>1438</v>
      </c>
      <c r="B76" t="s">
        <v>470</v>
      </c>
      <c r="C76" t="s">
        <v>1439</v>
      </c>
      <c r="D76" t="s">
        <v>1429</v>
      </c>
      <c r="E76" t="s">
        <v>1430</v>
      </c>
      <c r="G76" t="s">
        <v>1431</v>
      </c>
      <c r="H76" t="s">
        <v>1432</v>
      </c>
      <c r="I76" t="s">
        <v>842</v>
      </c>
      <c r="J76" t="s">
        <v>721</v>
      </c>
      <c r="K76">
        <v>136</v>
      </c>
      <c r="L76">
        <v>150</v>
      </c>
      <c r="M76" t="s">
        <v>1218</v>
      </c>
      <c r="N76" t="s">
        <v>844</v>
      </c>
      <c r="O76" t="s">
        <v>845</v>
      </c>
      <c r="P76">
        <v>212.5</v>
      </c>
      <c r="Q76">
        <v>1989</v>
      </c>
      <c r="R76" t="s">
        <v>1440</v>
      </c>
      <c r="U76" t="s">
        <v>847</v>
      </c>
      <c r="V76" t="s">
        <v>869</v>
      </c>
      <c r="W76">
        <v>52.42</v>
      </c>
      <c r="X76">
        <v>9.6486110000000007</v>
      </c>
      <c r="Y76" t="s">
        <v>1434</v>
      </c>
      <c r="Z76" t="s">
        <v>1441</v>
      </c>
      <c r="AC76">
        <v>0.39750000000000002</v>
      </c>
      <c r="AD76" t="s">
        <v>1223</v>
      </c>
      <c r="AE76" t="s">
        <v>1218</v>
      </c>
      <c r="AG76" t="s">
        <v>859</v>
      </c>
      <c r="AH76" t="s">
        <v>1436</v>
      </c>
      <c r="AI76" t="s">
        <v>891</v>
      </c>
      <c r="AJ76" t="s">
        <v>1437</v>
      </c>
      <c r="AK76" t="s">
        <v>1284</v>
      </c>
    </row>
    <row r="77" spans="1:37">
      <c r="A77" s="38" t="s">
        <v>1442</v>
      </c>
      <c r="B77" t="s">
        <v>519</v>
      </c>
      <c r="C77" t="s">
        <v>1443</v>
      </c>
      <c r="D77" t="s">
        <v>1444</v>
      </c>
      <c r="E77" t="s">
        <v>1214</v>
      </c>
      <c r="F77" t="s">
        <v>1445</v>
      </c>
      <c r="G77" t="s">
        <v>1446</v>
      </c>
      <c r="H77" t="s">
        <v>1447</v>
      </c>
      <c r="I77" t="s">
        <v>944</v>
      </c>
      <c r="J77" t="s">
        <v>721</v>
      </c>
      <c r="K77">
        <v>125</v>
      </c>
      <c r="L77">
        <v>125</v>
      </c>
      <c r="M77" t="s">
        <v>1218</v>
      </c>
      <c r="N77" t="s">
        <v>844</v>
      </c>
      <c r="O77" t="s">
        <v>859</v>
      </c>
      <c r="P77">
        <v>28</v>
      </c>
      <c r="Q77">
        <v>1965</v>
      </c>
      <c r="R77" t="s">
        <v>1448</v>
      </c>
      <c r="S77">
        <v>2010</v>
      </c>
      <c r="U77" t="s">
        <v>847</v>
      </c>
      <c r="W77">
        <v>49.177334000000002</v>
      </c>
      <c r="X77">
        <v>9.2063179999999996</v>
      </c>
      <c r="AC77">
        <v>0.45</v>
      </c>
      <c r="AD77" t="s">
        <v>1223</v>
      </c>
      <c r="AE77" t="s">
        <v>1218</v>
      </c>
      <c r="AG77" t="s">
        <v>859</v>
      </c>
      <c r="AH77" t="s">
        <v>1447</v>
      </c>
      <c r="AI77" t="s">
        <v>891</v>
      </c>
      <c r="AJ77" t="s">
        <v>946</v>
      </c>
      <c r="AK77" t="s">
        <v>873</v>
      </c>
    </row>
    <row r="78" spans="1:37">
      <c r="A78" s="38" t="s">
        <v>1449</v>
      </c>
      <c r="B78" t="s">
        <v>519</v>
      </c>
      <c r="C78" t="s">
        <v>1450</v>
      </c>
      <c r="D78" t="s">
        <v>1451</v>
      </c>
      <c r="E78" t="s">
        <v>1214</v>
      </c>
      <c r="F78" t="s">
        <v>1445</v>
      </c>
      <c r="G78" t="s">
        <v>1446</v>
      </c>
      <c r="H78" t="s">
        <v>1447</v>
      </c>
      <c r="I78" t="s">
        <v>944</v>
      </c>
      <c r="J78" t="s">
        <v>721</v>
      </c>
      <c r="K78">
        <v>125</v>
      </c>
      <c r="L78">
        <v>125</v>
      </c>
      <c r="M78" t="s">
        <v>1218</v>
      </c>
      <c r="N78" t="s">
        <v>844</v>
      </c>
      <c r="O78" t="s">
        <v>859</v>
      </c>
      <c r="P78">
        <v>28</v>
      </c>
      <c r="Q78">
        <v>1966</v>
      </c>
      <c r="R78" t="s">
        <v>1452</v>
      </c>
      <c r="S78">
        <v>2010</v>
      </c>
      <c r="U78" t="s">
        <v>847</v>
      </c>
      <c r="W78">
        <v>49.177334000000002</v>
      </c>
      <c r="X78">
        <v>9.2063179999999996</v>
      </c>
      <c r="AC78">
        <v>0.45</v>
      </c>
      <c r="AD78" t="s">
        <v>1223</v>
      </c>
      <c r="AE78" t="s">
        <v>1218</v>
      </c>
      <c r="AG78" t="s">
        <v>859</v>
      </c>
      <c r="AH78" t="s">
        <v>1447</v>
      </c>
      <c r="AI78" t="s">
        <v>891</v>
      </c>
      <c r="AJ78" t="s">
        <v>946</v>
      </c>
      <c r="AK78" t="s">
        <v>873</v>
      </c>
    </row>
    <row r="79" spans="1:37">
      <c r="A79" s="38" t="s">
        <v>1453</v>
      </c>
      <c r="B79" t="s">
        <v>519</v>
      </c>
      <c r="C79" t="s">
        <v>1454</v>
      </c>
      <c r="D79" t="s">
        <v>1455</v>
      </c>
      <c r="E79" t="s">
        <v>1214</v>
      </c>
      <c r="F79" t="s">
        <v>1445</v>
      </c>
      <c r="G79" t="s">
        <v>1446</v>
      </c>
      <c r="H79" t="s">
        <v>1447</v>
      </c>
      <c r="I79" t="s">
        <v>944</v>
      </c>
      <c r="J79" t="s">
        <v>721</v>
      </c>
      <c r="K79">
        <v>778</v>
      </c>
      <c r="L79">
        <v>816</v>
      </c>
      <c r="M79" t="s">
        <v>1218</v>
      </c>
      <c r="N79" t="s">
        <v>844</v>
      </c>
      <c r="O79" t="s">
        <v>845</v>
      </c>
      <c r="P79">
        <v>550</v>
      </c>
      <c r="Q79">
        <v>1985</v>
      </c>
      <c r="R79" t="s">
        <v>1456</v>
      </c>
      <c r="S79">
        <v>2009</v>
      </c>
      <c r="U79" t="s">
        <v>847</v>
      </c>
      <c r="V79" t="s">
        <v>869</v>
      </c>
      <c r="W79">
        <v>49.177334000000002</v>
      </c>
      <c r="X79">
        <v>9.2063179999999996</v>
      </c>
      <c r="Y79" t="s">
        <v>1457</v>
      </c>
      <c r="Z79" t="s">
        <v>1458</v>
      </c>
      <c r="AC79">
        <v>0.44750000000000001</v>
      </c>
      <c r="AD79" t="s">
        <v>1223</v>
      </c>
      <c r="AE79" t="s">
        <v>1218</v>
      </c>
      <c r="AG79" t="s">
        <v>859</v>
      </c>
      <c r="AH79" t="s">
        <v>1459</v>
      </c>
      <c r="AI79" t="s">
        <v>917</v>
      </c>
      <c r="AJ79" t="s">
        <v>1224</v>
      </c>
      <c r="AK79" t="s">
        <v>873</v>
      </c>
    </row>
    <row r="80" spans="1:37">
      <c r="A80" s="38" t="s">
        <v>1460</v>
      </c>
      <c r="B80" t="s">
        <v>499</v>
      </c>
      <c r="C80" t="s">
        <v>1461</v>
      </c>
      <c r="D80" t="s">
        <v>1461</v>
      </c>
      <c r="E80" t="s">
        <v>1319</v>
      </c>
      <c r="F80" t="s">
        <v>1462</v>
      </c>
      <c r="G80" t="s">
        <v>1463</v>
      </c>
      <c r="H80" t="s">
        <v>1464</v>
      </c>
      <c r="I80" t="s">
        <v>897</v>
      </c>
      <c r="J80" t="s">
        <v>721</v>
      </c>
      <c r="K80">
        <v>449</v>
      </c>
      <c r="L80">
        <v>511</v>
      </c>
      <c r="M80" t="s">
        <v>1218</v>
      </c>
      <c r="N80" t="s">
        <v>844</v>
      </c>
      <c r="O80" t="s">
        <v>845</v>
      </c>
      <c r="P80">
        <v>550</v>
      </c>
      <c r="Q80">
        <v>1989</v>
      </c>
      <c r="R80" t="s">
        <v>1465</v>
      </c>
      <c r="S80">
        <v>2013</v>
      </c>
      <c r="U80" t="s">
        <v>847</v>
      </c>
      <c r="V80" t="s">
        <v>869</v>
      </c>
      <c r="W80">
        <v>51.550753</v>
      </c>
      <c r="X80">
        <v>7.187481</v>
      </c>
      <c r="Y80" t="s">
        <v>1466</v>
      </c>
      <c r="Z80" t="s">
        <v>1467</v>
      </c>
      <c r="AA80">
        <v>0.4</v>
      </c>
      <c r="AB80" s="39" t="s">
        <v>1468</v>
      </c>
      <c r="AC80">
        <v>0.45750000000000002</v>
      </c>
      <c r="AD80" t="s">
        <v>1223</v>
      </c>
      <c r="AE80" t="s">
        <v>1218</v>
      </c>
      <c r="AG80" t="s">
        <v>859</v>
      </c>
      <c r="AH80" t="s">
        <v>1469</v>
      </c>
      <c r="AI80" t="s">
        <v>917</v>
      </c>
      <c r="AJ80" t="s">
        <v>1238</v>
      </c>
      <c r="AK80" t="s">
        <v>873</v>
      </c>
    </row>
    <row r="81" spans="1:37">
      <c r="A81" s="38" t="s">
        <v>1470</v>
      </c>
      <c r="B81" t="s">
        <v>506</v>
      </c>
      <c r="C81" t="s">
        <v>1471</v>
      </c>
      <c r="D81" t="s">
        <v>1472</v>
      </c>
      <c r="E81" t="s">
        <v>1473</v>
      </c>
      <c r="G81" t="s">
        <v>1474</v>
      </c>
      <c r="H81" t="s">
        <v>1475</v>
      </c>
      <c r="I81" t="s">
        <v>842</v>
      </c>
      <c r="J81" t="s">
        <v>721</v>
      </c>
      <c r="K81">
        <v>690</v>
      </c>
      <c r="L81">
        <v>750</v>
      </c>
      <c r="M81" t="s">
        <v>1218</v>
      </c>
      <c r="N81" t="s">
        <v>844</v>
      </c>
      <c r="O81" t="s">
        <v>859</v>
      </c>
      <c r="P81" t="s">
        <v>1331</v>
      </c>
      <c r="Q81">
        <v>1979</v>
      </c>
      <c r="R81" t="s">
        <v>1476</v>
      </c>
      <c r="S81">
        <v>2003</v>
      </c>
      <c r="U81" t="s">
        <v>847</v>
      </c>
      <c r="W81">
        <v>52.315022399999997</v>
      </c>
      <c r="X81">
        <v>10.091417379999999</v>
      </c>
      <c r="Y81" t="s">
        <v>1477</v>
      </c>
      <c r="Z81" t="s">
        <v>1478</v>
      </c>
      <c r="AC81">
        <v>0.4325</v>
      </c>
      <c r="AD81" t="s">
        <v>1223</v>
      </c>
      <c r="AE81" t="s">
        <v>1218</v>
      </c>
      <c r="AG81" t="s">
        <v>859</v>
      </c>
      <c r="AH81" t="s">
        <v>1479</v>
      </c>
      <c r="AI81" t="s">
        <v>917</v>
      </c>
      <c r="AJ81" t="s">
        <v>1315</v>
      </c>
      <c r="AK81" t="s">
        <v>873</v>
      </c>
    </row>
    <row r="82" spans="1:37">
      <c r="A82" s="38" t="s">
        <v>1480</v>
      </c>
      <c r="B82" t="s">
        <v>1481</v>
      </c>
      <c r="C82" t="s">
        <v>1381</v>
      </c>
      <c r="D82" t="s">
        <v>1481</v>
      </c>
      <c r="E82" t="s">
        <v>1418</v>
      </c>
      <c r="G82" t="s">
        <v>1482</v>
      </c>
      <c r="H82" t="s">
        <v>1481</v>
      </c>
      <c r="I82" t="s">
        <v>897</v>
      </c>
      <c r="J82" t="s">
        <v>721</v>
      </c>
      <c r="K82">
        <v>794</v>
      </c>
      <c r="L82">
        <v>838</v>
      </c>
      <c r="M82" t="s">
        <v>1218</v>
      </c>
      <c r="N82" t="s">
        <v>844</v>
      </c>
      <c r="O82" t="s">
        <v>845</v>
      </c>
      <c r="P82">
        <v>20</v>
      </c>
      <c r="Q82">
        <v>1985</v>
      </c>
      <c r="R82" t="s">
        <v>1483</v>
      </c>
      <c r="S82">
        <v>2009</v>
      </c>
      <c r="U82" t="s">
        <v>1235</v>
      </c>
      <c r="W82">
        <v>52.288811789999997</v>
      </c>
      <c r="X82">
        <v>7.7479061790000001</v>
      </c>
      <c r="Y82" t="s">
        <v>1484</v>
      </c>
      <c r="Z82" t="s">
        <v>1485</v>
      </c>
      <c r="AC82">
        <v>0.44750000000000001</v>
      </c>
      <c r="AD82" t="s">
        <v>1223</v>
      </c>
      <c r="AE82" t="s">
        <v>1218</v>
      </c>
      <c r="AG82" t="s">
        <v>859</v>
      </c>
      <c r="AH82" t="s">
        <v>1486</v>
      </c>
      <c r="AI82" t="s">
        <v>917</v>
      </c>
      <c r="AJ82" t="s">
        <v>1426</v>
      </c>
      <c r="AK82" t="s">
        <v>873</v>
      </c>
    </row>
    <row r="83" spans="1:37">
      <c r="A83" s="38" t="s">
        <v>1487</v>
      </c>
      <c r="B83" t="s">
        <v>478</v>
      </c>
      <c r="C83" t="s">
        <v>1488</v>
      </c>
      <c r="E83" t="s">
        <v>1489</v>
      </c>
      <c r="G83" t="s">
        <v>1490</v>
      </c>
      <c r="H83" t="s">
        <v>1491</v>
      </c>
      <c r="I83" t="s">
        <v>974</v>
      </c>
      <c r="J83" t="s">
        <v>721</v>
      </c>
      <c r="K83">
        <v>66</v>
      </c>
      <c r="M83" t="s">
        <v>1218</v>
      </c>
      <c r="N83" t="s">
        <v>844</v>
      </c>
      <c r="O83" t="s">
        <v>845</v>
      </c>
      <c r="Q83">
        <v>1989</v>
      </c>
      <c r="R83" t="s">
        <v>1492</v>
      </c>
      <c r="U83" t="s">
        <v>847</v>
      </c>
      <c r="W83">
        <v>50.09178</v>
      </c>
      <c r="X83">
        <v>8.5310500000000005</v>
      </c>
      <c r="AC83">
        <v>0.39750000000000002</v>
      </c>
      <c r="AD83" t="s">
        <v>1223</v>
      </c>
      <c r="AE83" t="s">
        <v>1218</v>
      </c>
      <c r="AG83" t="s">
        <v>859</v>
      </c>
      <c r="AH83" t="s">
        <v>1493</v>
      </c>
      <c r="AI83" t="s">
        <v>850</v>
      </c>
      <c r="AJ83" t="s">
        <v>1489</v>
      </c>
      <c r="AK83" t="s">
        <v>1284</v>
      </c>
    </row>
    <row r="84" spans="1:37">
      <c r="A84" s="38" t="s">
        <v>1494</v>
      </c>
      <c r="B84" t="s">
        <v>1495</v>
      </c>
      <c r="C84" t="s">
        <v>1496</v>
      </c>
      <c r="E84" t="s">
        <v>1497</v>
      </c>
      <c r="G84" t="s">
        <v>1498</v>
      </c>
      <c r="H84" t="s">
        <v>1499</v>
      </c>
      <c r="I84" t="s">
        <v>1500</v>
      </c>
      <c r="J84" t="s">
        <v>721</v>
      </c>
      <c r="K84">
        <v>13.4</v>
      </c>
      <c r="M84" t="s">
        <v>1218</v>
      </c>
      <c r="N84" t="s">
        <v>844</v>
      </c>
      <c r="O84" t="s">
        <v>845</v>
      </c>
      <c r="Q84">
        <v>1996</v>
      </c>
      <c r="R84" t="s">
        <v>1501</v>
      </c>
      <c r="U84" t="s">
        <v>847</v>
      </c>
      <c r="W84">
        <v>49.434609999999999</v>
      </c>
      <c r="X84">
        <v>7.7582399999999998</v>
      </c>
      <c r="AC84">
        <v>0.41499999999999998</v>
      </c>
      <c r="AD84" t="s">
        <v>1223</v>
      </c>
      <c r="AE84" t="s">
        <v>1218</v>
      </c>
      <c r="AG84" t="s">
        <v>859</v>
      </c>
      <c r="AH84" t="s">
        <v>1502</v>
      </c>
      <c r="AI84" t="s">
        <v>850</v>
      </c>
      <c r="AJ84" t="s">
        <v>1503</v>
      </c>
    </row>
    <row r="85" spans="1:37">
      <c r="A85" s="38" t="s">
        <v>1504</v>
      </c>
      <c r="B85" t="s">
        <v>521</v>
      </c>
      <c r="C85" t="s">
        <v>1505</v>
      </c>
      <c r="D85" t="s">
        <v>1506</v>
      </c>
      <c r="E85" t="s">
        <v>1214</v>
      </c>
      <c r="F85" t="s">
        <v>1507</v>
      </c>
      <c r="G85" t="s">
        <v>1508</v>
      </c>
      <c r="H85" t="s">
        <v>1026</v>
      </c>
      <c r="I85" t="s">
        <v>944</v>
      </c>
      <c r="J85" t="s">
        <v>721</v>
      </c>
      <c r="K85">
        <v>517</v>
      </c>
      <c r="L85">
        <v>550</v>
      </c>
      <c r="M85" t="s">
        <v>1218</v>
      </c>
      <c r="N85" t="s">
        <v>844</v>
      </c>
      <c r="O85" t="s">
        <v>845</v>
      </c>
      <c r="P85">
        <v>220</v>
      </c>
      <c r="Q85">
        <v>1985</v>
      </c>
      <c r="R85" t="s">
        <v>1509</v>
      </c>
      <c r="S85">
        <v>2005</v>
      </c>
      <c r="U85" t="s">
        <v>847</v>
      </c>
      <c r="V85" t="s">
        <v>869</v>
      </c>
      <c r="W85">
        <v>49.012500000000003</v>
      </c>
      <c r="X85">
        <v>8.302778</v>
      </c>
      <c r="Y85" t="s">
        <v>1510</v>
      </c>
      <c r="Z85" t="s">
        <v>1511</v>
      </c>
      <c r="AC85">
        <v>0.4375</v>
      </c>
      <c r="AD85" t="s">
        <v>1223</v>
      </c>
      <c r="AE85" t="s">
        <v>1218</v>
      </c>
      <c r="AG85" t="s">
        <v>859</v>
      </c>
      <c r="AH85" t="s">
        <v>1512</v>
      </c>
      <c r="AI85" t="s">
        <v>917</v>
      </c>
      <c r="AJ85" t="s">
        <v>1224</v>
      </c>
      <c r="AK85" t="s">
        <v>873</v>
      </c>
    </row>
    <row r="86" spans="1:37">
      <c r="A86" s="38" t="s">
        <v>1513</v>
      </c>
      <c r="B86" t="s">
        <v>521</v>
      </c>
      <c r="C86" t="s">
        <v>1514</v>
      </c>
      <c r="D86" t="s">
        <v>1515</v>
      </c>
      <c r="E86" t="s">
        <v>1214</v>
      </c>
      <c r="F86" t="s">
        <v>1507</v>
      </c>
      <c r="G86" t="s">
        <v>1508</v>
      </c>
      <c r="H86" t="s">
        <v>1026</v>
      </c>
      <c r="I86" t="s">
        <v>944</v>
      </c>
      <c r="J86" t="s">
        <v>721</v>
      </c>
      <c r="K86">
        <v>834</v>
      </c>
      <c r="L86">
        <v>912</v>
      </c>
      <c r="M86" t="s">
        <v>1218</v>
      </c>
      <c r="N86" t="s">
        <v>844</v>
      </c>
      <c r="O86" t="s">
        <v>845</v>
      </c>
      <c r="P86">
        <v>220</v>
      </c>
      <c r="Q86">
        <v>2014</v>
      </c>
      <c r="R86" t="s">
        <v>1516</v>
      </c>
      <c r="U86" t="s">
        <v>847</v>
      </c>
      <c r="W86">
        <v>49.012500000000003</v>
      </c>
      <c r="X86">
        <v>8.302778</v>
      </c>
      <c r="Y86" t="s">
        <v>1510</v>
      </c>
      <c r="Z86" t="s">
        <v>1517</v>
      </c>
      <c r="AA86">
        <v>0.46</v>
      </c>
      <c r="AB86" s="39" t="s">
        <v>1518</v>
      </c>
      <c r="AC86">
        <v>0.46</v>
      </c>
      <c r="AD86" t="s">
        <v>1223</v>
      </c>
      <c r="AE86" t="s">
        <v>1218</v>
      </c>
      <c r="AG86" t="s">
        <v>859</v>
      </c>
      <c r="AH86" t="s">
        <v>1512</v>
      </c>
      <c r="AI86" t="s">
        <v>917</v>
      </c>
      <c r="AJ86" t="s">
        <v>1224</v>
      </c>
      <c r="AK86" t="s">
        <v>873</v>
      </c>
    </row>
    <row r="87" spans="1:37">
      <c r="A87" s="38" t="s">
        <v>1519</v>
      </c>
      <c r="B87" t="s">
        <v>1520</v>
      </c>
      <c r="E87" t="s">
        <v>1521</v>
      </c>
      <c r="F87" t="s">
        <v>1522</v>
      </c>
      <c r="G87" t="s">
        <v>1523</v>
      </c>
      <c r="H87" t="s">
        <v>1524</v>
      </c>
      <c r="I87" t="s">
        <v>897</v>
      </c>
      <c r="J87" t="s">
        <v>721</v>
      </c>
      <c r="K87">
        <v>26</v>
      </c>
      <c r="M87" t="s">
        <v>1218</v>
      </c>
      <c r="N87" t="s">
        <v>844</v>
      </c>
      <c r="O87" t="s">
        <v>845</v>
      </c>
      <c r="Q87">
        <v>1957</v>
      </c>
      <c r="R87" t="s">
        <v>1525</v>
      </c>
      <c r="U87" t="s">
        <v>847</v>
      </c>
      <c r="W87">
        <v>51.369810999999999</v>
      </c>
      <c r="X87">
        <v>6.6615000000000002</v>
      </c>
      <c r="AC87">
        <v>0.3175</v>
      </c>
      <c r="AD87" t="s">
        <v>1223</v>
      </c>
      <c r="AE87" t="s">
        <v>1218</v>
      </c>
      <c r="AG87" t="s">
        <v>859</v>
      </c>
      <c r="AI87" t="s">
        <v>1182</v>
      </c>
      <c r="AJ87" t="s">
        <v>1526</v>
      </c>
    </row>
    <row r="88" spans="1:37">
      <c r="A88" s="38" t="s">
        <v>1527</v>
      </c>
      <c r="B88" t="s">
        <v>461</v>
      </c>
      <c r="D88" t="s">
        <v>1528</v>
      </c>
      <c r="E88" t="s">
        <v>1521</v>
      </c>
      <c r="F88" t="s">
        <v>1529</v>
      </c>
      <c r="G88" t="s">
        <v>1523</v>
      </c>
      <c r="H88" t="s">
        <v>1524</v>
      </c>
      <c r="I88" t="s">
        <v>897</v>
      </c>
      <c r="J88" t="s">
        <v>721</v>
      </c>
      <c r="K88">
        <v>110</v>
      </c>
      <c r="L88">
        <v>116</v>
      </c>
      <c r="M88" t="s">
        <v>1218</v>
      </c>
      <c r="N88" t="s">
        <v>844</v>
      </c>
      <c r="O88" t="s">
        <v>845</v>
      </c>
      <c r="P88">
        <v>460</v>
      </c>
      <c r="Q88">
        <v>1971</v>
      </c>
      <c r="R88" t="s">
        <v>1530</v>
      </c>
      <c r="U88" t="s">
        <v>847</v>
      </c>
      <c r="W88">
        <v>51.369810999999999</v>
      </c>
      <c r="X88">
        <v>6.6615000000000002</v>
      </c>
      <c r="AC88">
        <v>0.35249999999999998</v>
      </c>
      <c r="AD88" t="s">
        <v>1223</v>
      </c>
      <c r="AE88" t="s">
        <v>1218</v>
      </c>
      <c r="AG88" t="s">
        <v>859</v>
      </c>
      <c r="AI88" t="s">
        <v>1182</v>
      </c>
      <c r="AJ88" t="s">
        <v>1526</v>
      </c>
      <c r="AK88" t="s">
        <v>873</v>
      </c>
    </row>
    <row r="89" spans="1:37">
      <c r="A89" s="38" t="s">
        <v>1531</v>
      </c>
      <c r="B89" t="s">
        <v>459</v>
      </c>
      <c r="D89" t="s">
        <v>1532</v>
      </c>
      <c r="E89" t="s">
        <v>1521</v>
      </c>
      <c r="F89" t="s">
        <v>1533</v>
      </c>
      <c r="G89" t="s">
        <v>1534</v>
      </c>
      <c r="H89" t="s">
        <v>1535</v>
      </c>
      <c r="I89" t="s">
        <v>897</v>
      </c>
      <c r="J89" t="s">
        <v>721</v>
      </c>
      <c r="K89">
        <v>103</v>
      </c>
      <c r="L89">
        <v>110.24218999999999</v>
      </c>
      <c r="M89" t="s">
        <v>1218</v>
      </c>
      <c r="N89" t="s">
        <v>844</v>
      </c>
      <c r="O89" t="s">
        <v>845</v>
      </c>
      <c r="P89">
        <v>572.1328125</v>
      </c>
      <c r="Q89">
        <v>1962</v>
      </c>
      <c r="R89" t="s">
        <v>1536</v>
      </c>
      <c r="U89" t="s">
        <v>847</v>
      </c>
      <c r="V89" t="s">
        <v>1537</v>
      </c>
      <c r="W89">
        <v>51.368872000000003</v>
      </c>
      <c r="X89">
        <v>6.6541059999999996</v>
      </c>
      <c r="AC89">
        <v>0.33</v>
      </c>
      <c r="AD89" t="s">
        <v>1223</v>
      </c>
      <c r="AE89" t="s">
        <v>1218</v>
      </c>
      <c r="AG89" t="s">
        <v>859</v>
      </c>
      <c r="AI89" t="s">
        <v>1182</v>
      </c>
      <c r="AJ89" t="s">
        <v>1526</v>
      </c>
      <c r="AK89" t="s">
        <v>1284</v>
      </c>
    </row>
    <row r="90" spans="1:37">
      <c r="A90" s="38" t="s">
        <v>1538</v>
      </c>
      <c r="B90" t="s">
        <v>522</v>
      </c>
      <c r="C90" t="s">
        <v>1299</v>
      </c>
      <c r="D90" t="s">
        <v>1539</v>
      </c>
      <c r="E90" t="s">
        <v>1540</v>
      </c>
      <c r="F90" t="s">
        <v>1541</v>
      </c>
      <c r="G90" t="s">
        <v>1542</v>
      </c>
      <c r="H90" t="s">
        <v>1076</v>
      </c>
      <c r="I90" t="s">
        <v>944</v>
      </c>
      <c r="J90" t="s">
        <v>721</v>
      </c>
      <c r="K90">
        <v>255</v>
      </c>
      <c r="L90">
        <v>280</v>
      </c>
      <c r="M90" t="s">
        <v>1218</v>
      </c>
      <c r="N90" t="s">
        <v>844</v>
      </c>
      <c r="O90" t="s">
        <v>845</v>
      </c>
      <c r="P90" t="s">
        <v>1331</v>
      </c>
      <c r="Q90">
        <v>2005</v>
      </c>
      <c r="R90" t="s">
        <v>1543</v>
      </c>
      <c r="S90">
        <v>2005</v>
      </c>
      <c r="U90" t="s">
        <v>847</v>
      </c>
      <c r="W90">
        <v>49.445694000000003</v>
      </c>
      <c r="X90">
        <v>8.4904440000000001</v>
      </c>
      <c r="AC90">
        <v>0.4375</v>
      </c>
      <c r="AD90" t="s">
        <v>1223</v>
      </c>
      <c r="AE90" t="s">
        <v>1218</v>
      </c>
      <c r="AG90" t="s">
        <v>859</v>
      </c>
      <c r="AH90" t="s">
        <v>1544</v>
      </c>
      <c r="AI90" t="s">
        <v>917</v>
      </c>
      <c r="AJ90" t="s">
        <v>1545</v>
      </c>
      <c r="AK90" t="s">
        <v>873</v>
      </c>
    </row>
    <row r="91" spans="1:37">
      <c r="A91" s="38" t="s">
        <v>1546</v>
      </c>
      <c r="B91" t="s">
        <v>522</v>
      </c>
      <c r="C91" t="s">
        <v>1015</v>
      </c>
      <c r="D91" t="s">
        <v>1547</v>
      </c>
      <c r="E91" t="s">
        <v>1540</v>
      </c>
      <c r="F91" t="s">
        <v>1541</v>
      </c>
      <c r="G91" t="s">
        <v>1542</v>
      </c>
      <c r="H91" t="s">
        <v>1076</v>
      </c>
      <c r="I91" t="s">
        <v>944</v>
      </c>
      <c r="J91" t="s">
        <v>721</v>
      </c>
      <c r="K91">
        <v>425</v>
      </c>
      <c r="L91">
        <v>475</v>
      </c>
      <c r="M91" t="s">
        <v>1218</v>
      </c>
      <c r="N91" t="s">
        <v>844</v>
      </c>
      <c r="O91" t="s">
        <v>845</v>
      </c>
      <c r="P91">
        <v>500</v>
      </c>
      <c r="Q91">
        <v>1982</v>
      </c>
      <c r="R91" t="s">
        <v>1548</v>
      </c>
      <c r="U91" t="s">
        <v>847</v>
      </c>
      <c r="V91" t="s">
        <v>869</v>
      </c>
      <c r="W91">
        <v>49.445694000000003</v>
      </c>
      <c r="X91">
        <v>8.4904440000000001</v>
      </c>
      <c r="AC91">
        <v>0.38</v>
      </c>
      <c r="AD91" t="s">
        <v>1223</v>
      </c>
      <c r="AE91" t="s">
        <v>1218</v>
      </c>
      <c r="AG91" t="s">
        <v>859</v>
      </c>
      <c r="AH91" t="s">
        <v>1544</v>
      </c>
      <c r="AI91" t="s">
        <v>917</v>
      </c>
      <c r="AJ91" t="s">
        <v>1545</v>
      </c>
      <c r="AK91" t="s">
        <v>873</v>
      </c>
    </row>
    <row r="92" spans="1:37">
      <c r="A92" s="38" t="s">
        <v>1549</v>
      </c>
      <c r="B92" t="s">
        <v>522</v>
      </c>
      <c r="C92" t="s">
        <v>1550</v>
      </c>
      <c r="D92" t="s">
        <v>1551</v>
      </c>
      <c r="E92" t="s">
        <v>1540</v>
      </c>
      <c r="F92" t="s">
        <v>1541</v>
      </c>
      <c r="G92" t="s">
        <v>1542</v>
      </c>
      <c r="H92" t="s">
        <v>1076</v>
      </c>
      <c r="I92" t="s">
        <v>944</v>
      </c>
      <c r="J92" t="s">
        <v>721</v>
      </c>
      <c r="K92">
        <v>435</v>
      </c>
      <c r="L92">
        <v>480</v>
      </c>
      <c r="M92" t="s">
        <v>1218</v>
      </c>
      <c r="N92" t="s">
        <v>844</v>
      </c>
      <c r="O92" t="s">
        <v>845</v>
      </c>
      <c r="P92">
        <v>500</v>
      </c>
      <c r="Q92">
        <v>1993</v>
      </c>
      <c r="R92" t="s">
        <v>1552</v>
      </c>
      <c r="U92" t="s">
        <v>847</v>
      </c>
      <c r="V92" t="s">
        <v>869</v>
      </c>
      <c r="W92">
        <v>49.445694000000003</v>
      </c>
      <c r="X92">
        <v>8.4904440000000001</v>
      </c>
      <c r="AC92">
        <v>0.40749999999999997</v>
      </c>
      <c r="AD92" t="s">
        <v>1223</v>
      </c>
      <c r="AE92" t="s">
        <v>1218</v>
      </c>
      <c r="AG92" t="s">
        <v>859</v>
      </c>
      <c r="AH92" t="s">
        <v>1544</v>
      </c>
      <c r="AI92" t="s">
        <v>917</v>
      </c>
      <c r="AJ92" t="s">
        <v>1545</v>
      </c>
      <c r="AK92" t="s">
        <v>873</v>
      </c>
    </row>
    <row r="93" spans="1:37">
      <c r="A93" s="38" t="s">
        <v>1553</v>
      </c>
      <c r="B93" t="s">
        <v>522</v>
      </c>
      <c r="C93" t="s">
        <v>1361</v>
      </c>
      <c r="D93" t="s">
        <v>1554</v>
      </c>
      <c r="E93" t="s">
        <v>1540</v>
      </c>
      <c r="F93" t="s">
        <v>1541</v>
      </c>
      <c r="G93" t="s">
        <v>1542</v>
      </c>
      <c r="H93" t="s">
        <v>1076</v>
      </c>
      <c r="I93" t="s">
        <v>944</v>
      </c>
      <c r="J93" t="s">
        <v>721</v>
      </c>
      <c r="K93">
        <v>843</v>
      </c>
      <c r="L93">
        <v>911</v>
      </c>
      <c r="M93" t="s">
        <v>1218</v>
      </c>
      <c r="N93" t="s">
        <v>844</v>
      </c>
      <c r="O93" t="s">
        <v>845</v>
      </c>
      <c r="P93">
        <v>500</v>
      </c>
      <c r="Q93">
        <v>2015</v>
      </c>
      <c r="R93" t="s">
        <v>1555</v>
      </c>
      <c r="U93" t="s">
        <v>847</v>
      </c>
      <c r="V93" t="s">
        <v>869</v>
      </c>
      <c r="W93">
        <v>49.445694000000003</v>
      </c>
      <c r="X93">
        <v>8.4904440000000001</v>
      </c>
      <c r="AA93">
        <v>0.46400000000000002</v>
      </c>
      <c r="AB93" s="39" t="s">
        <v>1556</v>
      </c>
      <c r="AC93">
        <v>0.46250000000000002</v>
      </c>
      <c r="AD93" t="s">
        <v>1223</v>
      </c>
      <c r="AE93" t="s">
        <v>1218</v>
      </c>
      <c r="AG93" t="s">
        <v>859</v>
      </c>
      <c r="AH93" t="s">
        <v>1544</v>
      </c>
      <c r="AI93" t="s">
        <v>917</v>
      </c>
      <c r="AJ93" t="s">
        <v>1545</v>
      </c>
      <c r="AK93" t="s">
        <v>873</v>
      </c>
    </row>
    <row r="94" spans="1:37">
      <c r="A94" s="38" t="s">
        <v>1557</v>
      </c>
      <c r="B94" t="s">
        <v>1558</v>
      </c>
      <c r="C94" t="s">
        <v>1559</v>
      </c>
      <c r="D94" t="s">
        <v>1560</v>
      </c>
      <c r="E94" t="s">
        <v>1561</v>
      </c>
      <c r="F94" t="s">
        <v>1562</v>
      </c>
      <c r="G94" t="s">
        <v>1563</v>
      </c>
      <c r="H94" t="s">
        <v>1564</v>
      </c>
      <c r="I94" t="s">
        <v>897</v>
      </c>
      <c r="J94" t="s">
        <v>721</v>
      </c>
      <c r="K94">
        <v>55.56</v>
      </c>
      <c r="L94">
        <v>37.490879999999997</v>
      </c>
      <c r="M94" t="s">
        <v>1218</v>
      </c>
      <c r="N94" t="s">
        <v>1280</v>
      </c>
      <c r="O94" t="s">
        <v>845</v>
      </c>
      <c r="P94">
        <v>155.91202945990179</v>
      </c>
      <c r="Q94">
        <v>1971</v>
      </c>
      <c r="R94" t="s">
        <v>1565</v>
      </c>
      <c r="U94" t="s">
        <v>847</v>
      </c>
      <c r="V94" t="s">
        <v>869</v>
      </c>
      <c r="W94">
        <v>51.680370000000003</v>
      </c>
      <c r="X94">
        <v>7.0968800000000014</v>
      </c>
      <c r="AC94">
        <v>0.40949999999999998</v>
      </c>
      <c r="AD94" t="s">
        <v>1223</v>
      </c>
      <c r="AE94" t="s">
        <v>1218</v>
      </c>
      <c r="AG94" t="s">
        <v>859</v>
      </c>
      <c r="AI94" t="s">
        <v>891</v>
      </c>
      <c r="AJ94" t="s">
        <v>1566</v>
      </c>
      <c r="AK94" t="s">
        <v>1284</v>
      </c>
    </row>
    <row r="95" spans="1:37">
      <c r="A95" s="38" t="s">
        <v>1567</v>
      </c>
      <c r="B95" t="s">
        <v>1568</v>
      </c>
      <c r="C95" t="s">
        <v>1569</v>
      </c>
      <c r="D95" t="s">
        <v>1560</v>
      </c>
      <c r="E95" t="s">
        <v>1561</v>
      </c>
      <c r="F95" t="s">
        <v>1562</v>
      </c>
      <c r="G95" t="s">
        <v>1563</v>
      </c>
      <c r="H95" t="s">
        <v>1564</v>
      </c>
      <c r="I95" t="s">
        <v>897</v>
      </c>
      <c r="J95" t="s">
        <v>721</v>
      </c>
      <c r="K95">
        <v>68.400000000000006</v>
      </c>
      <c r="L95">
        <v>46.155070000000002</v>
      </c>
      <c r="M95" t="s">
        <v>1218</v>
      </c>
      <c r="N95" t="s">
        <v>1280</v>
      </c>
      <c r="O95" t="s">
        <v>845</v>
      </c>
      <c r="P95">
        <v>191.94353518821609</v>
      </c>
      <c r="Q95">
        <v>1983</v>
      </c>
      <c r="R95" t="s">
        <v>1570</v>
      </c>
      <c r="U95" t="s">
        <v>847</v>
      </c>
      <c r="V95" t="s">
        <v>869</v>
      </c>
      <c r="W95">
        <v>51.680370000000003</v>
      </c>
      <c r="X95">
        <v>7.0968800000000014</v>
      </c>
      <c r="AC95">
        <v>0.46350000000000002</v>
      </c>
      <c r="AD95" t="s">
        <v>1223</v>
      </c>
      <c r="AE95" t="s">
        <v>1218</v>
      </c>
      <c r="AG95" t="s">
        <v>859</v>
      </c>
      <c r="AI95" t="s">
        <v>891</v>
      </c>
      <c r="AJ95" t="s">
        <v>1566</v>
      </c>
      <c r="AK95" t="s">
        <v>1284</v>
      </c>
    </row>
    <row r="96" spans="1:37">
      <c r="A96" s="38" t="s">
        <v>1571</v>
      </c>
      <c r="B96" t="s">
        <v>463</v>
      </c>
      <c r="C96" t="s">
        <v>1572</v>
      </c>
      <c r="D96" t="s">
        <v>1560</v>
      </c>
      <c r="E96" t="s">
        <v>1561</v>
      </c>
      <c r="F96" t="s">
        <v>1562</v>
      </c>
      <c r="G96" t="s">
        <v>1563</v>
      </c>
      <c r="H96" t="s">
        <v>1564</v>
      </c>
      <c r="I96" t="s">
        <v>897</v>
      </c>
      <c r="J96" t="s">
        <v>721</v>
      </c>
      <c r="K96">
        <v>169.32</v>
      </c>
      <c r="L96">
        <v>114.25405000000001</v>
      </c>
      <c r="M96" t="s">
        <v>1218</v>
      </c>
      <c r="N96" t="s">
        <v>1280</v>
      </c>
      <c r="O96" t="s">
        <v>845</v>
      </c>
      <c r="P96">
        <v>475.14443535188218</v>
      </c>
      <c r="Q96">
        <v>1940</v>
      </c>
      <c r="R96" t="s">
        <v>1573</v>
      </c>
      <c r="U96" t="s">
        <v>847</v>
      </c>
      <c r="V96" t="s">
        <v>869</v>
      </c>
      <c r="W96">
        <v>51.680370000000003</v>
      </c>
      <c r="X96">
        <v>7.0968800000000014</v>
      </c>
      <c r="AC96">
        <v>0.27</v>
      </c>
      <c r="AD96" t="s">
        <v>1223</v>
      </c>
      <c r="AE96" t="s">
        <v>1218</v>
      </c>
      <c r="AG96" t="s">
        <v>859</v>
      </c>
      <c r="AI96" t="s">
        <v>1574</v>
      </c>
      <c r="AJ96" t="s">
        <v>1566</v>
      </c>
      <c r="AK96" t="s">
        <v>1284</v>
      </c>
    </row>
    <row r="97" spans="1:37">
      <c r="A97" s="38" t="s">
        <v>1575</v>
      </c>
      <c r="B97" t="s">
        <v>1576</v>
      </c>
      <c r="E97" t="s">
        <v>1577</v>
      </c>
      <c r="G97" t="s">
        <v>1578</v>
      </c>
      <c r="H97" t="s">
        <v>1579</v>
      </c>
      <c r="I97" t="s">
        <v>974</v>
      </c>
      <c r="J97" t="s">
        <v>721</v>
      </c>
      <c r="K97">
        <v>54</v>
      </c>
      <c r="M97" t="s">
        <v>1218</v>
      </c>
      <c r="N97" t="s">
        <v>844</v>
      </c>
      <c r="O97" t="s">
        <v>845</v>
      </c>
      <c r="Q97">
        <v>1990</v>
      </c>
      <c r="R97" t="s">
        <v>1580</v>
      </c>
      <c r="U97" t="s">
        <v>847</v>
      </c>
      <c r="W97">
        <v>50.065154999999997</v>
      </c>
      <c r="X97">
        <v>8.7689640000000004</v>
      </c>
      <c r="AC97">
        <v>0.4</v>
      </c>
      <c r="AD97" t="s">
        <v>1223</v>
      </c>
      <c r="AE97" t="s">
        <v>1218</v>
      </c>
      <c r="AG97" t="s">
        <v>859</v>
      </c>
      <c r="AH97" t="s">
        <v>1581</v>
      </c>
      <c r="AI97" t="s">
        <v>891</v>
      </c>
      <c r="AJ97" t="s">
        <v>1079</v>
      </c>
    </row>
    <row r="98" spans="1:37">
      <c r="A98" s="38" t="s">
        <v>1582</v>
      </c>
      <c r="B98" t="s">
        <v>523</v>
      </c>
      <c r="C98" t="s">
        <v>1583</v>
      </c>
      <c r="D98" t="s">
        <v>523</v>
      </c>
      <c r="E98" t="s">
        <v>1375</v>
      </c>
      <c r="G98" t="s">
        <v>1584</v>
      </c>
      <c r="H98" t="s">
        <v>1585</v>
      </c>
      <c r="I98" t="s">
        <v>897</v>
      </c>
      <c r="J98" t="s">
        <v>721</v>
      </c>
      <c r="K98">
        <v>875</v>
      </c>
      <c r="L98">
        <v>923</v>
      </c>
      <c r="M98" t="s">
        <v>1218</v>
      </c>
      <c r="N98" t="s">
        <v>844</v>
      </c>
      <c r="O98" t="s">
        <v>859</v>
      </c>
      <c r="Q98">
        <v>1987</v>
      </c>
      <c r="R98" t="s">
        <v>1586</v>
      </c>
      <c r="U98" t="s">
        <v>847</v>
      </c>
      <c r="W98">
        <v>52.382792379999998</v>
      </c>
      <c r="X98">
        <v>8.9960041139999998</v>
      </c>
      <c r="Y98" t="s">
        <v>1587</v>
      </c>
      <c r="Z98" t="s">
        <v>1588</v>
      </c>
      <c r="AA98">
        <v>0.42</v>
      </c>
      <c r="AB98" s="39" t="s">
        <v>1589</v>
      </c>
      <c r="AC98">
        <v>0.39250000000000002</v>
      </c>
      <c r="AD98" t="s">
        <v>1223</v>
      </c>
      <c r="AE98" t="s">
        <v>1218</v>
      </c>
      <c r="AG98" t="s">
        <v>859</v>
      </c>
      <c r="AH98" t="s">
        <v>1590</v>
      </c>
      <c r="AI98" t="s">
        <v>917</v>
      </c>
      <c r="AJ98" t="s">
        <v>1315</v>
      </c>
      <c r="AK98" t="s">
        <v>873</v>
      </c>
    </row>
    <row r="99" spans="1:37">
      <c r="A99" s="38" t="s">
        <v>1591</v>
      </c>
      <c r="B99" t="s">
        <v>1104</v>
      </c>
      <c r="C99" t="s">
        <v>1592</v>
      </c>
      <c r="E99" t="s">
        <v>1104</v>
      </c>
      <c r="F99" t="s">
        <v>1106</v>
      </c>
      <c r="G99" t="s">
        <v>1107</v>
      </c>
      <c r="H99" t="s">
        <v>1108</v>
      </c>
      <c r="I99" t="s">
        <v>944</v>
      </c>
      <c r="J99" t="s">
        <v>721</v>
      </c>
      <c r="K99">
        <v>26.9</v>
      </c>
      <c r="M99" t="s">
        <v>1218</v>
      </c>
      <c r="N99" t="s">
        <v>844</v>
      </c>
      <c r="O99" t="s">
        <v>845</v>
      </c>
      <c r="Q99">
        <v>1990</v>
      </c>
      <c r="R99" t="s">
        <v>1593</v>
      </c>
      <c r="U99" t="s">
        <v>847</v>
      </c>
      <c r="W99">
        <v>48.883159999999997</v>
      </c>
      <c r="X99">
        <v>8.6653000000000002</v>
      </c>
      <c r="AC99">
        <v>0.4</v>
      </c>
      <c r="AD99" t="s">
        <v>1223</v>
      </c>
      <c r="AE99" t="s">
        <v>1218</v>
      </c>
      <c r="AG99" t="s">
        <v>859</v>
      </c>
      <c r="AH99" t="s">
        <v>1110</v>
      </c>
      <c r="AI99" t="s">
        <v>891</v>
      </c>
      <c r="AJ99" t="s">
        <v>1111</v>
      </c>
    </row>
    <row r="100" spans="1:37">
      <c r="A100" s="38" t="s">
        <v>1594</v>
      </c>
      <c r="B100" t="s">
        <v>505</v>
      </c>
      <c r="C100" t="s">
        <v>1595</v>
      </c>
      <c r="D100" t="s">
        <v>1596</v>
      </c>
      <c r="E100" t="s">
        <v>1319</v>
      </c>
      <c r="F100" t="s">
        <v>1597</v>
      </c>
      <c r="G100" t="s">
        <v>1598</v>
      </c>
      <c r="H100" t="s">
        <v>1599</v>
      </c>
      <c r="I100" t="s">
        <v>1267</v>
      </c>
      <c r="J100" t="s">
        <v>721</v>
      </c>
      <c r="K100">
        <v>655.6</v>
      </c>
      <c r="L100">
        <v>724</v>
      </c>
      <c r="M100" t="s">
        <v>1218</v>
      </c>
      <c r="N100" t="s">
        <v>844</v>
      </c>
      <c r="O100" t="s">
        <v>845</v>
      </c>
      <c r="P100">
        <v>30</v>
      </c>
      <c r="Q100">
        <v>1976</v>
      </c>
      <c r="R100" t="s">
        <v>1600</v>
      </c>
      <c r="U100" t="s">
        <v>847</v>
      </c>
      <c r="W100">
        <v>49.334130279999997</v>
      </c>
      <c r="X100">
        <v>7.0313559279999991</v>
      </c>
      <c r="Y100" t="s">
        <v>1601</v>
      </c>
      <c r="Z100" t="s">
        <v>1602</v>
      </c>
      <c r="AA100">
        <v>0.37</v>
      </c>
      <c r="AB100" s="39" t="s">
        <v>1271</v>
      </c>
      <c r="AC100">
        <v>0.36499999999999999</v>
      </c>
      <c r="AD100" t="s">
        <v>1223</v>
      </c>
      <c r="AE100" t="s">
        <v>1218</v>
      </c>
      <c r="AG100" t="s">
        <v>859</v>
      </c>
      <c r="AH100" t="s">
        <v>1603</v>
      </c>
      <c r="AI100" t="s">
        <v>917</v>
      </c>
      <c r="AJ100" t="s">
        <v>1238</v>
      </c>
      <c r="AK100" t="s">
        <v>873</v>
      </c>
    </row>
    <row r="101" spans="1:37">
      <c r="A101" s="38" t="s">
        <v>1604</v>
      </c>
      <c r="B101" t="s">
        <v>503</v>
      </c>
      <c r="C101" t="s">
        <v>1605</v>
      </c>
      <c r="D101" t="s">
        <v>1605</v>
      </c>
      <c r="E101" t="s">
        <v>1214</v>
      </c>
      <c r="F101" t="s">
        <v>1606</v>
      </c>
      <c r="G101" t="s">
        <v>1607</v>
      </c>
      <c r="H101" t="s">
        <v>1605</v>
      </c>
      <c r="I101" t="s">
        <v>1069</v>
      </c>
      <c r="J101" t="s">
        <v>721</v>
      </c>
      <c r="K101">
        <v>514</v>
      </c>
      <c r="L101">
        <v>553</v>
      </c>
      <c r="M101" t="s">
        <v>1218</v>
      </c>
      <c r="N101" t="s">
        <v>844</v>
      </c>
      <c r="O101" t="s">
        <v>845</v>
      </c>
      <c r="P101">
        <v>150</v>
      </c>
      <c r="Q101">
        <v>1994</v>
      </c>
      <c r="R101" t="s">
        <v>1608</v>
      </c>
      <c r="U101" t="s">
        <v>847</v>
      </c>
      <c r="W101">
        <v>54.142821769999998</v>
      </c>
      <c r="X101">
        <v>12.13287489</v>
      </c>
      <c r="Y101" t="s">
        <v>1609</v>
      </c>
      <c r="Z101" t="s">
        <v>1610</v>
      </c>
      <c r="AA101">
        <v>0.43200000000000011</v>
      </c>
      <c r="AB101" s="39" t="s">
        <v>1611</v>
      </c>
      <c r="AC101">
        <v>0.41</v>
      </c>
      <c r="AD101" t="s">
        <v>1223</v>
      </c>
      <c r="AE101" t="s">
        <v>1218</v>
      </c>
      <c r="AG101" t="s">
        <v>859</v>
      </c>
      <c r="AH101" t="s">
        <v>1612</v>
      </c>
      <c r="AI101" t="s">
        <v>917</v>
      </c>
      <c r="AJ101" t="s">
        <v>918</v>
      </c>
      <c r="AK101" t="s">
        <v>873</v>
      </c>
    </row>
    <row r="102" spans="1:37">
      <c r="A102" s="38" t="s">
        <v>1613</v>
      </c>
      <c r="B102" t="s">
        <v>1614</v>
      </c>
      <c r="C102" t="s">
        <v>1615</v>
      </c>
      <c r="D102" t="s">
        <v>1616</v>
      </c>
      <c r="E102" t="s">
        <v>1617</v>
      </c>
      <c r="G102" t="s">
        <v>1618</v>
      </c>
      <c r="H102" t="s">
        <v>1619</v>
      </c>
      <c r="I102" t="s">
        <v>1267</v>
      </c>
      <c r="J102" t="s">
        <v>721</v>
      </c>
      <c r="K102">
        <v>50</v>
      </c>
      <c r="L102">
        <v>52.8</v>
      </c>
      <c r="M102" t="s">
        <v>1218</v>
      </c>
      <c r="N102" t="s">
        <v>844</v>
      </c>
      <c r="O102" t="s">
        <v>845</v>
      </c>
      <c r="P102">
        <v>94</v>
      </c>
      <c r="Q102">
        <v>1988</v>
      </c>
      <c r="R102" t="s">
        <v>1367</v>
      </c>
      <c r="S102">
        <v>2005</v>
      </c>
      <c r="U102" t="s">
        <v>1235</v>
      </c>
      <c r="V102" t="s">
        <v>869</v>
      </c>
      <c r="W102">
        <v>49.223899000000003</v>
      </c>
      <c r="X102">
        <v>7.0148990000000007</v>
      </c>
      <c r="Y102" t="s">
        <v>1620</v>
      </c>
      <c r="Z102" t="s">
        <v>1621</v>
      </c>
      <c r="AA102">
        <v>0.42</v>
      </c>
      <c r="AB102" s="39" t="s">
        <v>1622</v>
      </c>
      <c r="AC102">
        <v>0.4375</v>
      </c>
      <c r="AD102" t="s">
        <v>1223</v>
      </c>
      <c r="AE102" t="s">
        <v>1218</v>
      </c>
      <c r="AG102" t="s">
        <v>859</v>
      </c>
      <c r="AH102" t="s">
        <v>1623</v>
      </c>
      <c r="AI102" t="s">
        <v>891</v>
      </c>
      <c r="AJ102" t="s">
        <v>1624</v>
      </c>
      <c r="AK102" t="s">
        <v>1284</v>
      </c>
    </row>
    <row r="103" spans="1:37">
      <c r="A103" s="38" t="s">
        <v>1625</v>
      </c>
      <c r="B103" t="s">
        <v>1121</v>
      </c>
      <c r="C103" t="s">
        <v>1626</v>
      </c>
      <c r="E103" t="s">
        <v>1123</v>
      </c>
      <c r="F103" t="s">
        <v>1124</v>
      </c>
      <c r="G103" t="s">
        <v>1125</v>
      </c>
      <c r="H103" t="s">
        <v>1126</v>
      </c>
      <c r="I103" t="s">
        <v>858</v>
      </c>
      <c r="J103" t="s">
        <v>721</v>
      </c>
      <c r="K103">
        <v>24.79</v>
      </c>
      <c r="M103" t="s">
        <v>1218</v>
      </c>
      <c r="N103" t="s">
        <v>844</v>
      </c>
      <c r="O103" t="s">
        <v>845</v>
      </c>
      <c r="Q103">
        <v>1970</v>
      </c>
      <c r="R103" t="s">
        <v>1627</v>
      </c>
      <c r="U103" t="s">
        <v>847</v>
      </c>
      <c r="W103">
        <v>49.977449999999997</v>
      </c>
      <c r="X103">
        <v>9.068719999999999</v>
      </c>
      <c r="AC103">
        <v>0.35</v>
      </c>
      <c r="AD103" t="s">
        <v>1223</v>
      </c>
      <c r="AE103" t="s">
        <v>1218</v>
      </c>
      <c r="AG103" t="s">
        <v>859</v>
      </c>
      <c r="AH103" t="s">
        <v>1128</v>
      </c>
      <c r="AI103" t="s">
        <v>891</v>
      </c>
      <c r="AJ103" t="s">
        <v>937</v>
      </c>
    </row>
    <row r="104" spans="1:37">
      <c r="A104" s="38" t="s">
        <v>1628</v>
      </c>
      <c r="B104" t="s">
        <v>1629</v>
      </c>
      <c r="C104" t="s">
        <v>1630</v>
      </c>
      <c r="D104" t="s">
        <v>1631</v>
      </c>
      <c r="E104" t="s">
        <v>1214</v>
      </c>
      <c r="F104" t="s">
        <v>1632</v>
      </c>
      <c r="G104" t="s">
        <v>1633</v>
      </c>
      <c r="H104" t="s">
        <v>1634</v>
      </c>
      <c r="I104" t="s">
        <v>944</v>
      </c>
      <c r="J104" t="s">
        <v>721</v>
      </c>
      <c r="K104">
        <v>45</v>
      </c>
      <c r="L104">
        <v>47.7592</v>
      </c>
      <c r="M104" t="s">
        <v>1218</v>
      </c>
      <c r="N104" t="s">
        <v>844</v>
      </c>
      <c r="O104" t="s">
        <v>845</v>
      </c>
      <c r="P104">
        <v>183.69863013698631</v>
      </c>
      <c r="Q104">
        <v>1982</v>
      </c>
      <c r="R104" t="s">
        <v>1635</v>
      </c>
      <c r="U104" t="s">
        <v>847</v>
      </c>
      <c r="V104" t="s">
        <v>869</v>
      </c>
      <c r="W104">
        <v>48.815832999999998</v>
      </c>
      <c r="X104">
        <v>9.2211110000000005</v>
      </c>
      <c r="Y104" t="s">
        <v>1636</v>
      </c>
      <c r="Z104" t="s">
        <v>1637</v>
      </c>
      <c r="AC104">
        <v>0.38</v>
      </c>
      <c r="AD104" t="s">
        <v>1223</v>
      </c>
      <c r="AE104" t="s">
        <v>1218</v>
      </c>
      <c r="AG104" t="s">
        <v>859</v>
      </c>
      <c r="AH104" t="s">
        <v>1638</v>
      </c>
      <c r="AI104" t="s">
        <v>891</v>
      </c>
      <c r="AJ104" t="s">
        <v>946</v>
      </c>
      <c r="AK104" t="s">
        <v>1284</v>
      </c>
    </row>
    <row r="105" spans="1:37">
      <c r="A105" s="38" t="s">
        <v>1639</v>
      </c>
      <c r="B105" t="s">
        <v>1629</v>
      </c>
      <c r="C105" t="s">
        <v>1640</v>
      </c>
      <c r="D105" t="s">
        <v>1631</v>
      </c>
      <c r="E105" t="s">
        <v>1214</v>
      </c>
      <c r="F105" t="s">
        <v>1632</v>
      </c>
      <c r="G105" t="s">
        <v>1633</v>
      </c>
      <c r="H105" t="s">
        <v>1634</v>
      </c>
      <c r="I105" t="s">
        <v>944</v>
      </c>
      <c r="J105" t="s">
        <v>721</v>
      </c>
      <c r="K105">
        <v>45</v>
      </c>
      <c r="L105">
        <v>47.7592</v>
      </c>
      <c r="M105" t="s">
        <v>1218</v>
      </c>
      <c r="N105" t="s">
        <v>844</v>
      </c>
      <c r="O105" t="s">
        <v>845</v>
      </c>
      <c r="P105">
        <v>183.69863013698631</v>
      </c>
      <c r="Q105">
        <v>1984</v>
      </c>
      <c r="R105" t="s">
        <v>1641</v>
      </c>
      <c r="U105" t="s">
        <v>847</v>
      </c>
      <c r="V105" t="s">
        <v>869</v>
      </c>
      <c r="W105">
        <v>48.815832999999998</v>
      </c>
      <c r="X105">
        <v>9.2211110000000005</v>
      </c>
      <c r="Y105" t="s">
        <v>1636</v>
      </c>
      <c r="Z105" t="s">
        <v>1637</v>
      </c>
      <c r="AC105">
        <v>0.38500000000000001</v>
      </c>
      <c r="AD105" t="s">
        <v>1223</v>
      </c>
      <c r="AE105" t="s">
        <v>1218</v>
      </c>
      <c r="AG105" t="s">
        <v>859</v>
      </c>
      <c r="AH105" t="s">
        <v>1638</v>
      </c>
      <c r="AI105" t="s">
        <v>891</v>
      </c>
      <c r="AJ105" t="s">
        <v>946</v>
      </c>
      <c r="AK105" t="s">
        <v>1284</v>
      </c>
    </row>
    <row r="106" spans="1:37">
      <c r="A106" s="38" t="s">
        <v>1642</v>
      </c>
      <c r="B106" t="s">
        <v>490</v>
      </c>
      <c r="C106" t="s">
        <v>1643</v>
      </c>
      <c r="D106" t="s">
        <v>1644</v>
      </c>
      <c r="E106" t="s">
        <v>1645</v>
      </c>
      <c r="G106" t="s">
        <v>1646</v>
      </c>
      <c r="H106" t="s">
        <v>1647</v>
      </c>
      <c r="I106" t="s">
        <v>858</v>
      </c>
      <c r="J106" t="s">
        <v>721</v>
      </c>
      <c r="K106">
        <v>332.7</v>
      </c>
      <c r="L106">
        <v>365</v>
      </c>
      <c r="M106" t="s">
        <v>1218</v>
      </c>
      <c r="N106" t="s">
        <v>844</v>
      </c>
      <c r="O106" t="s">
        <v>845</v>
      </c>
      <c r="P106">
        <v>550</v>
      </c>
      <c r="Q106">
        <v>1991</v>
      </c>
      <c r="R106" t="s">
        <v>1648</v>
      </c>
      <c r="U106" t="s">
        <v>847</v>
      </c>
      <c r="V106" t="s">
        <v>869</v>
      </c>
      <c r="W106">
        <v>48.180506000000001</v>
      </c>
      <c r="X106">
        <v>11.639612</v>
      </c>
      <c r="Y106" t="s">
        <v>1649</v>
      </c>
      <c r="Z106" t="s">
        <v>1650</v>
      </c>
      <c r="AC106">
        <v>0.40250000000000002</v>
      </c>
      <c r="AD106" t="s">
        <v>1223</v>
      </c>
      <c r="AE106" t="s">
        <v>1218</v>
      </c>
      <c r="AG106" t="s">
        <v>859</v>
      </c>
      <c r="AH106" t="s">
        <v>1651</v>
      </c>
      <c r="AI106" t="s">
        <v>891</v>
      </c>
      <c r="AJ106" t="s">
        <v>1652</v>
      </c>
      <c r="AK106" t="s">
        <v>873</v>
      </c>
    </row>
    <row r="107" spans="1:37">
      <c r="A107" s="38" t="s">
        <v>1653</v>
      </c>
      <c r="B107" t="s">
        <v>476</v>
      </c>
      <c r="C107" t="s">
        <v>1654</v>
      </c>
      <c r="D107" t="s">
        <v>1655</v>
      </c>
      <c r="E107" t="s">
        <v>1319</v>
      </c>
      <c r="F107" t="s">
        <v>1656</v>
      </c>
      <c r="G107" t="s">
        <v>1657</v>
      </c>
      <c r="H107" t="s">
        <v>1658</v>
      </c>
      <c r="I107" t="s">
        <v>1267</v>
      </c>
      <c r="J107" t="s">
        <v>721</v>
      </c>
      <c r="K107">
        <v>179</v>
      </c>
      <c r="L107">
        <v>233</v>
      </c>
      <c r="M107" t="s">
        <v>1218</v>
      </c>
      <c r="N107" t="s">
        <v>844</v>
      </c>
      <c r="O107" t="s">
        <v>845</v>
      </c>
      <c r="P107">
        <v>210</v>
      </c>
      <c r="Q107">
        <v>1982</v>
      </c>
      <c r="R107" t="s">
        <v>1659</v>
      </c>
      <c r="U107" t="s">
        <v>1235</v>
      </c>
      <c r="V107" t="s">
        <v>869</v>
      </c>
      <c r="W107">
        <v>49.249018</v>
      </c>
      <c r="X107">
        <v>6.8792439999999999</v>
      </c>
      <c r="Y107" t="s">
        <v>1660</v>
      </c>
      <c r="Z107" t="s">
        <v>1661</v>
      </c>
      <c r="AA107">
        <v>0.4</v>
      </c>
      <c r="AB107" s="39" t="s">
        <v>1662</v>
      </c>
      <c r="AC107">
        <v>0.38</v>
      </c>
      <c r="AD107" t="s">
        <v>1223</v>
      </c>
      <c r="AE107" t="s">
        <v>1218</v>
      </c>
      <c r="AG107" t="s">
        <v>859</v>
      </c>
      <c r="AH107" t="s">
        <v>1663</v>
      </c>
      <c r="AI107" t="s">
        <v>891</v>
      </c>
      <c r="AJ107" t="s">
        <v>1664</v>
      </c>
      <c r="AK107" t="s">
        <v>873</v>
      </c>
    </row>
    <row r="108" spans="1:37">
      <c r="A108" s="38" t="s">
        <v>1665</v>
      </c>
      <c r="B108" t="s">
        <v>478</v>
      </c>
      <c r="C108" t="s">
        <v>1666</v>
      </c>
      <c r="D108" t="s">
        <v>1667</v>
      </c>
      <c r="E108" t="s">
        <v>1319</v>
      </c>
      <c r="F108" t="s">
        <v>1656</v>
      </c>
      <c r="G108" t="s">
        <v>1657</v>
      </c>
      <c r="H108" t="s">
        <v>1658</v>
      </c>
      <c r="I108" t="s">
        <v>1267</v>
      </c>
      <c r="J108" t="s">
        <v>721</v>
      </c>
      <c r="K108">
        <v>211</v>
      </c>
      <c r="L108">
        <v>233</v>
      </c>
      <c r="M108" t="s">
        <v>1218</v>
      </c>
      <c r="N108" t="s">
        <v>844</v>
      </c>
      <c r="O108" t="s">
        <v>845</v>
      </c>
      <c r="P108">
        <v>185</v>
      </c>
      <c r="Q108">
        <v>1989</v>
      </c>
      <c r="R108" t="s">
        <v>1668</v>
      </c>
      <c r="U108" t="s">
        <v>847</v>
      </c>
      <c r="V108" t="s">
        <v>869</v>
      </c>
      <c r="W108">
        <v>49.249018</v>
      </c>
      <c r="X108">
        <v>6.8792439999999999</v>
      </c>
      <c r="Y108" t="s">
        <v>1660</v>
      </c>
      <c r="Z108" t="s">
        <v>1669</v>
      </c>
      <c r="AA108">
        <v>0.37</v>
      </c>
      <c r="AB108" s="39" t="s">
        <v>1271</v>
      </c>
      <c r="AC108">
        <v>0.39750000000000002</v>
      </c>
      <c r="AD108" t="s">
        <v>1223</v>
      </c>
      <c r="AE108" t="s">
        <v>1218</v>
      </c>
      <c r="AG108" t="s">
        <v>859</v>
      </c>
      <c r="AH108" t="s">
        <v>1663</v>
      </c>
      <c r="AI108" t="s">
        <v>891</v>
      </c>
      <c r="AJ108" t="s">
        <v>1664</v>
      </c>
      <c r="AK108" t="s">
        <v>873</v>
      </c>
    </row>
    <row r="109" spans="1:37">
      <c r="A109" s="38" t="s">
        <v>1670</v>
      </c>
      <c r="B109" t="s">
        <v>634</v>
      </c>
      <c r="C109" t="s">
        <v>1671</v>
      </c>
      <c r="D109" t="s">
        <v>1672</v>
      </c>
      <c r="E109" t="s">
        <v>1214</v>
      </c>
      <c r="F109" t="s">
        <v>1673</v>
      </c>
      <c r="G109" t="s">
        <v>1674</v>
      </c>
      <c r="H109" t="s">
        <v>1675</v>
      </c>
      <c r="I109" t="s">
        <v>944</v>
      </c>
      <c r="J109" t="s">
        <v>721</v>
      </c>
      <c r="K109">
        <v>96</v>
      </c>
      <c r="L109">
        <v>107</v>
      </c>
      <c r="M109" t="s">
        <v>1218</v>
      </c>
      <c r="N109" t="s">
        <v>844</v>
      </c>
      <c r="O109" t="s">
        <v>859</v>
      </c>
      <c r="Q109">
        <v>1964</v>
      </c>
      <c r="R109" t="s">
        <v>1676</v>
      </c>
      <c r="S109">
        <v>2011</v>
      </c>
      <c r="U109" t="s">
        <v>847</v>
      </c>
      <c r="W109">
        <v>49.017471999999998</v>
      </c>
      <c r="X109">
        <v>9.1573890000000002</v>
      </c>
      <c r="AC109">
        <v>0.45250000000000001</v>
      </c>
      <c r="AD109" t="s">
        <v>1223</v>
      </c>
      <c r="AE109" t="s">
        <v>1218</v>
      </c>
      <c r="AG109" t="s">
        <v>859</v>
      </c>
      <c r="AH109" t="s">
        <v>1675</v>
      </c>
      <c r="AI109" t="s">
        <v>891</v>
      </c>
      <c r="AJ109" t="s">
        <v>946</v>
      </c>
      <c r="AK109" t="s">
        <v>873</v>
      </c>
    </row>
    <row r="110" spans="1:37">
      <c r="A110" s="38" t="s">
        <v>1677</v>
      </c>
      <c r="B110" t="s">
        <v>634</v>
      </c>
      <c r="C110" t="s">
        <v>1678</v>
      </c>
      <c r="D110" t="s">
        <v>1679</v>
      </c>
      <c r="E110" t="s">
        <v>1214</v>
      </c>
      <c r="F110" t="s">
        <v>1673</v>
      </c>
      <c r="G110" t="s">
        <v>1674</v>
      </c>
      <c r="H110" t="s">
        <v>1675</v>
      </c>
      <c r="I110" t="s">
        <v>944</v>
      </c>
      <c r="J110" t="s">
        <v>721</v>
      </c>
      <c r="K110">
        <v>148</v>
      </c>
      <c r="L110">
        <v>160</v>
      </c>
      <c r="M110" t="s">
        <v>1218</v>
      </c>
      <c r="N110" t="s">
        <v>844</v>
      </c>
      <c r="O110" t="s">
        <v>859</v>
      </c>
      <c r="Q110">
        <v>1967</v>
      </c>
      <c r="R110" t="s">
        <v>1680</v>
      </c>
      <c r="S110">
        <v>2011</v>
      </c>
      <c r="U110" t="s">
        <v>847</v>
      </c>
      <c r="W110">
        <v>49.017471999999998</v>
      </c>
      <c r="X110">
        <v>9.1573890000000002</v>
      </c>
      <c r="AC110">
        <v>0.45250000000000001</v>
      </c>
      <c r="AD110" t="s">
        <v>1223</v>
      </c>
      <c r="AE110" t="s">
        <v>1218</v>
      </c>
      <c r="AG110" t="s">
        <v>859</v>
      </c>
      <c r="AH110" t="s">
        <v>1675</v>
      </c>
      <c r="AI110" t="s">
        <v>891</v>
      </c>
      <c r="AJ110" t="s">
        <v>946</v>
      </c>
      <c r="AK110" t="s">
        <v>873</v>
      </c>
    </row>
    <row r="111" spans="1:37">
      <c r="A111" s="38" t="s">
        <v>1681</v>
      </c>
      <c r="B111" t="s">
        <v>1682</v>
      </c>
      <c r="C111" t="s">
        <v>1683</v>
      </c>
      <c r="E111" t="s">
        <v>1375</v>
      </c>
      <c r="G111" t="s">
        <v>1684</v>
      </c>
      <c r="H111" t="s">
        <v>1682</v>
      </c>
      <c r="I111" t="s">
        <v>842</v>
      </c>
      <c r="J111" t="s">
        <v>721</v>
      </c>
      <c r="K111">
        <v>757</v>
      </c>
      <c r="M111" t="s">
        <v>1218</v>
      </c>
      <c r="N111" t="s">
        <v>844</v>
      </c>
      <c r="O111" t="s">
        <v>859</v>
      </c>
      <c r="Q111">
        <v>1976</v>
      </c>
      <c r="R111" t="s">
        <v>1685</v>
      </c>
      <c r="U111" t="s">
        <v>847</v>
      </c>
      <c r="W111">
        <v>53.565818999999998</v>
      </c>
      <c r="X111">
        <v>8.1462450000000004</v>
      </c>
      <c r="Y111" t="s">
        <v>1686</v>
      </c>
      <c r="Z111" t="s">
        <v>1687</v>
      </c>
      <c r="AA111">
        <v>0.4</v>
      </c>
      <c r="AB111" s="39" t="s">
        <v>1688</v>
      </c>
      <c r="AC111">
        <v>0.36499999999999999</v>
      </c>
      <c r="AD111" t="s">
        <v>1223</v>
      </c>
      <c r="AE111" t="s">
        <v>1218</v>
      </c>
      <c r="AG111" t="s">
        <v>859</v>
      </c>
      <c r="AH111" t="s">
        <v>1689</v>
      </c>
      <c r="AI111" t="s">
        <v>917</v>
      </c>
      <c r="AJ111" t="s">
        <v>1315</v>
      </c>
      <c r="AK111" t="s">
        <v>873</v>
      </c>
    </row>
    <row r="112" spans="1:37">
      <c r="A112" s="38" t="s">
        <v>1690</v>
      </c>
      <c r="B112" t="s">
        <v>1691</v>
      </c>
      <c r="C112" t="s">
        <v>1692</v>
      </c>
      <c r="E112" t="s">
        <v>1693</v>
      </c>
      <c r="G112" t="s">
        <v>1694</v>
      </c>
      <c r="H112" t="s">
        <v>1695</v>
      </c>
      <c r="I112" t="s">
        <v>842</v>
      </c>
      <c r="J112" t="s">
        <v>721</v>
      </c>
      <c r="K112">
        <v>61.5</v>
      </c>
      <c r="M112" t="s">
        <v>1218</v>
      </c>
      <c r="N112" t="s">
        <v>844</v>
      </c>
      <c r="O112" t="s">
        <v>845</v>
      </c>
      <c r="Q112">
        <v>2000</v>
      </c>
      <c r="R112" t="s">
        <v>1696</v>
      </c>
      <c r="U112" t="s">
        <v>847</v>
      </c>
      <c r="W112">
        <v>51.252920000000003</v>
      </c>
      <c r="X112">
        <v>9.4379600000000003</v>
      </c>
      <c r="AC112">
        <v>0.42499999999999999</v>
      </c>
      <c r="AD112" t="s">
        <v>1223</v>
      </c>
      <c r="AE112" t="s">
        <v>1218</v>
      </c>
      <c r="AG112" t="s">
        <v>859</v>
      </c>
      <c r="AH112" t="s">
        <v>1697</v>
      </c>
      <c r="AI112" t="s">
        <v>1698</v>
      </c>
      <c r="AJ112" t="s">
        <v>1699</v>
      </c>
      <c r="AK112" t="s">
        <v>1284</v>
      </c>
    </row>
    <row r="113" spans="1:37">
      <c r="A113" s="38" t="s">
        <v>1700</v>
      </c>
      <c r="B113" t="s">
        <v>1691</v>
      </c>
      <c r="C113" t="s">
        <v>1701</v>
      </c>
      <c r="E113" t="s">
        <v>1693</v>
      </c>
      <c r="G113" t="s">
        <v>1694</v>
      </c>
      <c r="H113" t="s">
        <v>1695</v>
      </c>
      <c r="I113" t="s">
        <v>842</v>
      </c>
      <c r="J113" t="s">
        <v>721</v>
      </c>
      <c r="K113">
        <v>61.5</v>
      </c>
      <c r="M113" t="s">
        <v>1218</v>
      </c>
      <c r="N113" t="s">
        <v>844</v>
      </c>
      <c r="O113" t="s">
        <v>845</v>
      </c>
      <c r="Q113">
        <v>2000</v>
      </c>
      <c r="R113" t="s">
        <v>1696</v>
      </c>
      <c r="U113" t="s">
        <v>847</v>
      </c>
      <c r="W113">
        <v>52.432789999999997</v>
      </c>
      <c r="X113">
        <v>10.786110000000001</v>
      </c>
      <c r="AC113">
        <v>0.42499999999999999</v>
      </c>
      <c r="AD113" t="s">
        <v>1223</v>
      </c>
      <c r="AE113" t="s">
        <v>1218</v>
      </c>
      <c r="AG113" t="s">
        <v>859</v>
      </c>
      <c r="AH113" t="s">
        <v>1702</v>
      </c>
      <c r="AI113" t="s">
        <v>1698</v>
      </c>
      <c r="AJ113" t="s">
        <v>1699</v>
      </c>
      <c r="AK113" t="s">
        <v>1284</v>
      </c>
    </row>
    <row r="114" spans="1:37">
      <c r="A114" s="38" t="s">
        <v>1703</v>
      </c>
      <c r="B114" t="s">
        <v>473</v>
      </c>
      <c r="C114" t="s">
        <v>1704</v>
      </c>
      <c r="E114" t="s">
        <v>1693</v>
      </c>
      <c r="G114" t="s">
        <v>1694</v>
      </c>
      <c r="H114" t="s">
        <v>1695</v>
      </c>
      <c r="I114" t="s">
        <v>842</v>
      </c>
      <c r="J114" t="s">
        <v>721</v>
      </c>
      <c r="K114">
        <v>138.5</v>
      </c>
      <c r="M114" t="s">
        <v>1218</v>
      </c>
      <c r="N114" t="s">
        <v>844</v>
      </c>
      <c r="O114" t="s">
        <v>845</v>
      </c>
      <c r="Q114">
        <v>1985</v>
      </c>
      <c r="R114" t="s">
        <v>1705</v>
      </c>
      <c r="U114" t="s">
        <v>847</v>
      </c>
      <c r="W114">
        <v>51.252920000000003</v>
      </c>
      <c r="X114">
        <v>9.4379600000000003</v>
      </c>
      <c r="Y114" t="s">
        <v>1706</v>
      </c>
      <c r="Z114" t="s">
        <v>1707</v>
      </c>
      <c r="AC114">
        <v>0.38750000000000001</v>
      </c>
      <c r="AD114" t="s">
        <v>1223</v>
      </c>
      <c r="AE114" t="s">
        <v>1218</v>
      </c>
      <c r="AG114" t="s">
        <v>859</v>
      </c>
      <c r="AH114" t="s">
        <v>1708</v>
      </c>
      <c r="AI114" t="s">
        <v>891</v>
      </c>
      <c r="AJ114" t="s">
        <v>1699</v>
      </c>
      <c r="AK114" t="s">
        <v>873</v>
      </c>
    </row>
    <row r="115" spans="1:37">
      <c r="A115" s="38" t="s">
        <v>1709</v>
      </c>
      <c r="B115" t="s">
        <v>473</v>
      </c>
      <c r="C115" t="s">
        <v>1131</v>
      </c>
      <c r="E115" t="s">
        <v>1693</v>
      </c>
      <c r="G115" t="s">
        <v>1694</v>
      </c>
      <c r="H115" t="s">
        <v>1695</v>
      </c>
      <c r="I115" t="s">
        <v>842</v>
      </c>
      <c r="J115" t="s">
        <v>721</v>
      </c>
      <c r="K115">
        <v>138.5</v>
      </c>
      <c r="M115" t="s">
        <v>1218</v>
      </c>
      <c r="N115" t="s">
        <v>844</v>
      </c>
      <c r="O115" t="s">
        <v>845</v>
      </c>
      <c r="Q115">
        <v>1985</v>
      </c>
      <c r="R115" t="s">
        <v>1705</v>
      </c>
      <c r="U115" t="s">
        <v>847</v>
      </c>
      <c r="W115">
        <v>52.442230000000002</v>
      </c>
      <c r="X115">
        <v>10.76454</v>
      </c>
      <c r="Y115" t="s">
        <v>1706</v>
      </c>
      <c r="Z115" t="s">
        <v>1710</v>
      </c>
      <c r="AC115">
        <v>0.38750000000000001</v>
      </c>
      <c r="AD115" t="s">
        <v>1223</v>
      </c>
      <c r="AE115" t="s">
        <v>1218</v>
      </c>
      <c r="AG115" t="s">
        <v>859</v>
      </c>
      <c r="AH115" t="s">
        <v>1708</v>
      </c>
      <c r="AI115" t="s">
        <v>891</v>
      </c>
      <c r="AJ115" t="s">
        <v>1699</v>
      </c>
      <c r="AK115" t="s">
        <v>873</v>
      </c>
    </row>
    <row r="116" spans="1:37">
      <c r="A116" s="38" t="s">
        <v>1711</v>
      </c>
      <c r="B116" t="s">
        <v>1138</v>
      </c>
      <c r="C116" t="s">
        <v>1712</v>
      </c>
      <c r="D116" t="s">
        <v>1713</v>
      </c>
      <c r="E116" t="s">
        <v>1140</v>
      </c>
      <c r="F116" t="s">
        <v>1141</v>
      </c>
      <c r="G116" t="s">
        <v>1142</v>
      </c>
      <c r="H116" t="s">
        <v>1138</v>
      </c>
      <c r="I116" t="s">
        <v>858</v>
      </c>
      <c r="J116" t="s">
        <v>721</v>
      </c>
      <c r="K116">
        <v>472</v>
      </c>
      <c r="L116">
        <v>474</v>
      </c>
      <c r="M116" t="s">
        <v>1218</v>
      </c>
      <c r="N116" t="s">
        <v>844</v>
      </c>
      <c r="O116" t="s">
        <v>845</v>
      </c>
      <c r="P116">
        <v>150</v>
      </c>
      <c r="Q116">
        <v>1985</v>
      </c>
      <c r="R116" t="s">
        <v>1228</v>
      </c>
      <c r="S116">
        <v>2011</v>
      </c>
      <c r="U116" t="s">
        <v>847</v>
      </c>
      <c r="V116" t="s">
        <v>869</v>
      </c>
      <c r="W116">
        <v>48.455353000000002</v>
      </c>
      <c r="X116">
        <v>11.799455999999999</v>
      </c>
      <c r="Y116" t="s">
        <v>1714</v>
      </c>
      <c r="Z116" t="s">
        <v>1715</v>
      </c>
      <c r="AC116">
        <v>0.45250000000000001</v>
      </c>
      <c r="AD116" t="s">
        <v>1223</v>
      </c>
      <c r="AE116" t="s">
        <v>1218</v>
      </c>
      <c r="AG116" t="s">
        <v>859</v>
      </c>
      <c r="AH116" t="s">
        <v>1716</v>
      </c>
      <c r="AI116" t="s">
        <v>917</v>
      </c>
      <c r="AJ116" t="s">
        <v>1315</v>
      </c>
      <c r="AK116" t="s">
        <v>873</v>
      </c>
    </row>
    <row r="117" spans="1:37">
      <c r="A117" s="38" t="s">
        <v>1717</v>
      </c>
      <c r="B117" t="s">
        <v>1718</v>
      </c>
      <c r="C117" t="s">
        <v>1719</v>
      </c>
      <c r="E117" t="s">
        <v>1720</v>
      </c>
      <c r="F117" t="s">
        <v>1721</v>
      </c>
      <c r="G117" t="s">
        <v>1722</v>
      </c>
      <c r="H117" t="s">
        <v>1723</v>
      </c>
      <c r="I117" t="s">
        <v>897</v>
      </c>
      <c r="J117" t="s">
        <v>721</v>
      </c>
      <c r="K117">
        <v>19</v>
      </c>
      <c r="M117" t="s">
        <v>1218</v>
      </c>
      <c r="N117" t="s">
        <v>844</v>
      </c>
      <c r="O117" t="s">
        <v>845</v>
      </c>
      <c r="Q117">
        <v>1923</v>
      </c>
      <c r="R117" t="s">
        <v>1724</v>
      </c>
      <c r="U117" t="s">
        <v>847</v>
      </c>
      <c r="W117">
        <v>51.391390000000001</v>
      </c>
      <c r="X117">
        <v>8.0730399999999989</v>
      </c>
      <c r="AC117">
        <v>0.23250000000000001</v>
      </c>
      <c r="AD117" t="s">
        <v>1223</v>
      </c>
      <c r="AE117" t="s">
        <v>1218</v>
      </c>
      <c r="AG117" t="s">
        <v>859</v>
      </c>
      <c r="AH117" t="s">
        <v>1725</v>
      </c>
      <c r="AI117" t="s">
        <v>850</v>
      </c>
      <c r="AJ117" t="s">
        <v>937</v>
      </c>
    </row>
    <row r="118" spans="1:37">
      <c r="A118" s="38" t="s">
        <v>1726</v>
      </c>
      <c r="B118" t="s">
        <v>1727</v>
      </c>
      <c r="E118" t="s">
        <v>1185</v>
      </c>
      <c r="F118" t="s">
        <v>1186</v>
      </c>
      <c r="G118" t="s">
        <v>1187</v>
      </c>
      <c r="H118" t="s">
        <v>1188</v>
      </c>
      <c r="I118" t="s">
        <v>944</v>
      </c>
      <c r="J118" t="s">
        <v>721</v>
      </c>
      <c r="K118">
        <v>20.7</v>
      </c>
      <c r="M118" t="s">
        <v>1218</v>
      </c>
      <c r="N118" t="s">
        <v>844</v>
      </c>
      <c r="O118" t="s">
        <v>845</v>
      </c>
      <c r="Q118">
        <v>1992</v>
      </c>
      <c r="R118" t="s">
        <v>1728</v>
      </c>
      <c r="U118" t="s">
        <v>847</v>
      </c>
      <c r="W118">
        <v>48.397039999999997</v>
      </c>
      <c r="X118">
        <v>9.9648399999999988</v>
      </c>
      <c r="AC118">
        <v>0.40500000000000003</v>
      </c>
      <c r="AD118" t="s">
        <v>1223</v>
      </c>
      <c r="AE118" t="s">
        <v>1218</v>
      </c>
      <c r="AG118" t="s">
        <v>859</v>
      </c>
      <c r="AH118" t="s">
        <v>1729</v>
      </c>
      <c r="AI118" t="s">
        <v>850</v>
      </c>
      <c r="AJ118" t="s">
        <v>1191</v>
      </c>
    </row>
    <row r="119" spans="1:37">
      <c r="A119" s="38" t="s">
        <v>1730</v>
      </c>
      <c r="B119" t="s">
        <v>1731</v>
      </c>
      <c r="E119" t="s">
        <v>1732</v>
      </c>
      <c r="F119" t="s">
        <v>1733</v>
      </c>
      <c r="G119" t="s">
        <v>1734</v>
      </c>
      <c r="H119" t="s">
        <v>1735</v>
      </c>
      <c r="I119" t="s">
        <v>842</v>
      </c>
      <c r="J119" t="s">
        <v>721</v>
      </c>
      <c r="K119">
        <v>40</v>
      </c>
      <c r="M119" t="s">
        <v>1218</v>
      </c>
      <c r="N119" t="s">
        <v>844</v>
      </c>
      <c r="O119" t="s">
        <v>845</v>
      </c>
      <c r="Q119">
        <v>1965</v>
      </c>
      <c r="R119" t="s">
        <v>1736</v>
      </c>
      <c r="U119" t="s">
        <v>1737</v>
      </c>
      <c r="W119">
        <v>52.975181300000003</v>
      </c>
      <c r="X119">
        <v>10.557397399999999</v>
      </c>
      <c r="AC119">
        <v>0.33750000000000002</v>
      </c>
      <c r="AD119" t="s">
        <v>1223</v>
      </c>
      <c r="AE119" t="s">
        <v>1218</v>
      </c>
      <c r="AG119" t="s">
        <v>859</v>
      </c>
      <c r="AH119" t="s">
        <v>1738</v>
      </c>
      <c r="AI119" t="s">
        <v>871</v>
      </c>
      <c r="AJ119" t="s">
        <v>1739</v>
      </c>
    </row>
    <row r="120" spans="1:37">
      <c r="A120" s="38" t="s">
        <v>1740</v>
      </c>
      <c r="B120" t="s">
        <v>1741</v>
      </c>
      <c r="D120" t="s">
        <v>1742</v>
      </c>
      <c r="E120" t="s">
        <v>1743</v>
      </c>
      <c r="F120" t="s">
        <v>1744</v>
      </c>
      <c r="G120" t="s">
        <v>1053</v>
      </c>
      <c r="H120" t="s">
        <v>1054</v>
      </c>
      <c r="I120" t="s">
        <v>897</v>
      </c>
      <c r="J120" t="s">
        <v>721</v>
      </c>
      <c r="K120">
        <v>735</v>
      </c>
      <c r="L120">
        <v>820</v>
      </c>
      <c r="M120" t="s">
        <v>1218</v>
      </c>
      <c r="N120" t="s">
        <v>844</v>
      </c>
      <c r="O120" t="s">
        <v>845</v>
      </c>
      <c r="P120">
        <v>35</v>
      </c>
      <c r="Q120">
        <v>2013</v>
      </c>
      <c r="R120" t="s">
        <v>1745</v>
      </c>
      <c r="U120" t="s">
        <v>847</v>
      </c>
      <c r="V120" t="s">
        <v>869</v>
      </c>
      <c r="W120">
        <v>51.612400000000001</v>
      </c>
      <c r="X120">
        <v>7.4653199999999993</v>
      </c>
      <c r="Y120" t="s">
        <v>1746</v>
      </c>
      <c r="Z120" t="s">
        <v>1747</v>
      </c>
      <c r="AA120">
        <v>0.45950000000000002</v>
      </c>
      <c r="AB120" s="39" t="s">
        <v>1748</v>
      </c>
      <c r="AC120">
        <v>0.45750000000000002</v>
      </c>
      <c r="AD120" t="s">
        <v>1223</v>
      </c>
      <c r="AE120" t="s">
        <v>1218</v>
      </c>
      <c r="AG120" t="s">
        <v>859</v>
      </c>
      <c r="AH120" t="s">
        <v>1749</v>
      </c>
      <c r="AI120" t="s">
        <v>917</v>
      </c>
      <c r="AJ120" t="s">
        <v>1238</v>
      </c>
      <c r="AK120" t="s">
        <v>873</v>
      </c>
    </row>
    <row r="121" spans="1:37">
      <c r="A121" s="38" t="s">
        <v>1750</v>
      </c>
      <c r="B121" t="s">
        <v>517</v>
      </c>
      <c r="C121" t="s">
        <v>1381</v>
      </c>
      <c r="D121" t="s">
        <v>1751</v>
      </c>
      <c r="E121" t="s">
        <v>1752</v>
      </c>
      <c r="F121" t="s">
        <v>1753</v>
      </c>
      <c r="G121" t="s">
        <v>1754</v>
      </c>
      <c r="H121" t="s">
        <v>1009</v>
      </c>
      <c r="I121" t="s">
        <v>1009</v>
      </c>
      <c r="J121" t="s">
        <v>721</v>
      </c>
      <c r="K121">
        <v>800</v>
      </c>
      <c r="L121">
        <v>827</v>
      </c>
      <c r="M121" t="s">
        <v>1218</v>
      </c>
      <c r="N121" t="s">
        <v>844</v>
      </c>
      <c r="O121" t="s">
        <v>845</v>
      </c>
      <c r="P121">
        <v>120</v>
      </c>
      <c r="Q121">
        <v>2015</v>
      </c>
      <c r="R121" t="s">
        <v>1755</v>
      </c>
      <c r="U121" t="s">
        <v>847</v>
      </c>
      <c r="V121" t="s">
        <v>869</v>
      </c>
      <c r="W121">
        <v>53.486244999999997</v>
      </c>
      <c r="X121">
        <v>9.9531489999999998</v>
      </c>
      <c r="Y121" t="s">
        <v>1756</v>
      </c>
      <c r="Z121" t="s">
        <v>1757</v>
      </c>
      <c r="AA121">
        <v>0.46500000000000002</v>
      </c>
      <c r="AB121" s="39" t="s">
        <v>1758</v>
      </c>
      <c r="AC121">
        <v>0.46250000000000002</v>
      </c>
      <c r="AD121" t="s">
        <v>1223</v>
      </c>
      <c r="AE121" t="s">
        <v>1218</v>
      </c>
      <c r="AG121" t="s">
        <v>859</v>
      </c>
      <c r="AI121" t="s">
        <v>917</v>
      </c>
      <c r="AJ121" t="s">
        <v>918</v>
      </c>
      <c r="AK121" t="s">
        <v>873</v>
      </c>
    </row>
    <row r="122" spans="1:37">
      <c r="A122" s="38" t="s">
        <v>1759</v>
      </c>
      <c r="B122" t="s">
        <v>518</v>
      </c>
      <c r="C122" t="s">
        <v>1231</v>
      </c>
      <c r="D122" t="s">
        <v>1760</v>
      </c>
      <c r="E122" t="s">
        <v>1752</v>
      </c>
      <c r="F122" t="s">
        <v>1753</v>
      </c>
      <c r="G122" t="s">
        <v>1754</v>
      </c>
      <c r="H122" t="s">
        <v>1009</v>
      </c>
      <c r="I122" t="s">
        <v>1009</v>
      </c>
      <c r="J122" t="s">
        <v>721</v>
      </c>
      <c r="K122">
        <v>800</v>
      </c>
      <c r="L122">
        <v>827</v>
      </c>
      <c r="M122" t="s">
        <v>1218</v>
      </c>
      <c r="N122" t="s">
        <v>844</v>
      </c>
      <c r="O122" t="s">
        <v>845</v>
      </c>
      <c r="P122">
        <v>120</v>
      </c>
      <c r="Q122">
        <v>2015</v>
      </c>
      <c r="R122" t="s">
        <v>1761</v>
      </c>
      <c r="U122" t="s">
        <v>847</v>
      </c>
      <c r="V122" t="s">
        <v>869</v>
      </c>
      <c r="W122">
        <v>53.486244999999997</v>
      </c>
      <c r="X122">
        <v>9.9531489999999998</v>
      </c>
      <c r="Y122" t="s">
        <v>1756</v>
      </c>
      <c r="Z122" t="s">
        <v>1762</v>
      </c>
      <c r="AC122">
        <v>0.46250000000000002</v>
      </c>
      <c r="AD122" t="s">
        <v>1223</v>
      </c>
      <c r="AE122" t="s">
        <v>1218</v>
      </c>
      <c r="AG122" t="s">
        <v>859</v>
      </c>
      <c r="AI122" t="s">
        <v>917</v>
      </c>
      <c r="AJ122" t="s">
        <v>918</v>
      </c>
      <c r="AK122" t="s">
        <v>873</v>
      </c>
    </row>
    <row r="123" spans="1:37">
      <c r="A123" s="38" t="s">
        <v>1763</v>
      </c>
      <c r="B123" t="s">
        <v>512</v>
      </c>
      <c r="C123" t="s">
        <v>512</v>
      </c>
      <c r="E123" t="s">
        <v>1140</v>
      </c>
      <c r="F123" t="s">
        <v>1764</v>
      </c>
      <c r="G123" t="s">
        <v>1684</v>
      </c>
      <c r="H123" t="s">
        <v>1682</v>
      </c>
      <c r="I123" t="s">
        <v>842</v>
      </c>
      <c r="J123" t="s">
        <v>721</v>
      </c>
      <c r="K123">
        <v>731</v>
      </c>
      <c r="M123" t="s">
        <v>1218</v>
      </c>
      <c r="N123" t="s">
        <v>844</v>
      </c>
      <c r="O123" t="s">
        <v>859</v>
      </c>
      <c r="Q123">
        <v>2015</v>
      </c>
      <c r="R123" t="s">
        <v>1765</v>
      </c>
      <c r="U123" t="s">
        <v>847</v>
      </c>
      <c r="W123">
        <v>53.578698000000003</v>
      </c>
      <c r="X123">
        <v>8.1326850000000004</v>
      </c>
      <c r="Y123" t="s">
        <v>1766</v>
      </c>
      <c r="Z123" t="s">
        <v>1767</v>
      </c>
      <c r="AC123">
        <v>0.46250000000000002</v>
      </c>
      <c r="AD123" t="s">
        <v>1223</v>
      </c>
      <c r="AE123" t="s">
        <v>1218</v>
      </c>
      <c r="AG123" t="s">
        <v>859</v>
      </c>
      <c r="AH123" t="s">
        <v>1689</v>
      </c>
      <c r="AI123" t="s">
        <v>1768</v>
      </c>
      <c r="AJ123" t="s">
        <v>1769</v>
      </c>
      <c r="AK123" t="s">
        <v>873</v>
      </c>
    </row>
    <row r="124" spans="1:37">
      <c r="A124" s="38" t="s">
        <v>1770</v>
      </c>
      <c r="B124" t="s">
        <v>586</v>
      </c>
      <c r="D124" t="s">
        <v>1771</v>
      </c>
      <c r="E124" t="s">
        <v>1772</v>
      </c>
      <c r="F124" t="s">
        <v>1773</v>
      </c>
      <c r="G124" t="s">
        <v>1774</v>
      </c>
      <c r="H124" t="s">
        <v>1775</v>
      </c>
      <c r="I124" t="s">
        <v>944</v>
      </c>
      <c r="J124" t="s">
        <v>721</v>
      </c>
      <c r="K124">
        <v>79.5</v>
      </c>
      <c r="L124">
        <v>83.647829999999999</v>
      </c>
      <c r="M124" t="s">
        <v>1776</v>
      </c>
      <c r="N124" t="s">
        <v>1777</v>
      </c>
      <c r="O124" t="s">
        <v>859</v>
      </c>
      <c r="Q124">
        <v>1934</v>
      </c>
      <c r="R124" t="s">
        <v>1778</v>
      </c>
      <c r="S124">
        <v>2020</v>
      </c>
      <c r="U124" t="s">
        <v>847</v>
      </c>
      <c r="W124">
        <v>47.586290000000012</v>
      </c>
      <c r="X124">
        <v>8.1320700000000006</v>
      </c>
      <c r="AC124">
        <v>0.8</v>
      </c>
      <c r="AD124" t="s">
        <v>848</v>
      </c>
      <c r="AE124" t="s">
        <v>1776</v>
      </c>
      <c r="AG124" t="s">
        <v>859</v>
      </c>
      <c r="AH124" t="s">
        <v>1779</v>
      </c>
      <c r="AI124" t="s">
        <v>891</v>
      </c>
      <c r="AJ124" t="s">
        <v>1238</v>
      </c>
      <c r="AK124" t="s">
        <v>1284</v>
      </c>
    </row>
    <row r="125" spans="1:37">
      <c r="A125" s="38" t="s">
        <v>1780</v>
      </c>
      <c r="B125" t="s">
        <v>1781</v>
      </c>
      <c r="D125" t="s">
        <v>1771</v>
      </c>
      <c r="E125" t="s">
        <v>1772</v>
      </c>
      <c r="F125" t="s">
        <v>1782</v>
      </c>
      <c r="G125" t="s">
        <v>1783</v>
      </c>
      <c r="H125" t="s">
        <v>1784</v>
      </c>
      <c r="I125" t="s">
        <v>944</v>
      </c>
      <c r="J125" t="s">
        <v>721</v>
      </c>
      <c r="K125">
        <v>24</v>
      </c>
      <c r="L125">
        <v>25.25217</v>
      </c>
      <c r="M125" t="s">
        <v>1776</v>
      </c>
      <c r="N125" t="s">
        <v>1777</v>
      </c>
      <c r="O125" t="s">
        <v>859</v>
      </c>
      <c r="Q125">
        <v>2009</v>
      </c>
      <c r="R125" t="s">
        <v>1785</v>
      </c>
      <c r="S125">
        <v>2020</v>
      </c>
      <c r="U125" t="s">
        <v>847</v>
      </c>
      <c r="W125">
        <v>47.598481999999997</v>
      </c>
      <c r="X125">
        <v>8.1709820000000004</v>
      </c>
      <c r="AC125">
        <v>0.8</v>
      </c>
      <c r="AD125" t="s">
        <v>848</v>
      </c>
      <c r="AE125" t="s">
        <v>1776</v>
      </c>
      <c r="AG125" t="s">
        <v>845</v>
      </c>
      <c r="AH125" t="s">
        <v>1779</v>
      </c>
      <c r="AI125" t="s">
        <v>891</v>
      </c>
      <c r="AJ125" t="s">
        <v>1238</v>
      </c>
      <c r="AK125" t="s">
        <v>1284</v>
      </c>
    </row>
    <row r="126" spans="1:37">
      <c r="A126" s="38" t="s">
        <v>1786</v>
      </c>
      <c r="B126" t="s">
        <v>836</v>
      </c>
      <c r="C126" t="s">
        <v>1787</v>
      </c>
      <c r="E126" t="s">
        <v>838</v>
      </c>
      <c r="F126" t="s">
        <v>839</v>
      </c>
      <c r="G126" t="s">
        <v>840</v>
      </c>
      <c r="H126" t="s">
        <v>841</v>
      </c>
      <c r="I126" t="s">
        <v>842</v>
      </c>
      <c r="J126" t="s">
        <v>721</v>
      </c>
      <c r="K126">
        <v>0.1</v>
      </c>
      <c r="M126" t="s">
        <v>1776</v>
      </c>
      <c r="N126" t="s">
        <v>1777</v>
      </c>
      <c r="O126" t="s">
        <v>859</v>
      </c>
      <c r="Q126">
        <v>1912</v>
      </c>
      <c r="R126" t="s">
        <v>1788</v>
      </c>
      <c r="U126" t="s">
        <v>847</v>
      </c>
      <c r="W126">
        <v>51.985129999999998</v>
      </c>
      <c r="X126">
        <v>9.8224600000000013</v>
      </c>
      <c r="AC126">
        <v>0.8</v>
      </c>
      <c r="AD126" t="s">
        <v>848</v>
      </c>
      <c r="AE126" t="s">
        <v>1776</v>
      </c>
      <c r="AG126" t="s">
        <v>845</v>
      </c>
    </row>
    <row r="127" spans="1:37">
      <c r="A127" s="38" t="s">
        <v>1789</v>
      </c>
      <c r="B127" t="s">
        <v>1790</v>
      </c>
      <c r="C127" t="s">
        <v>1791</v>
      </c>
      <c r="E127" t="s">
        <v>1792</v>
      </c>
      <c r="G127" t="s">
        <v>1793</v>
      </c>
      <c r="H127" t="s">
        <v>1791</v>
      </c>
      <c r="I127" t="s">
        <v>1794</v>
      </c>
      <c r="J127" t="s">
        <v>1795</v>
      </c>
      <c r="K127">
        <v>60</v>
      </c>
      <c r="M127" t="s">
        <v>1776</v>
      </c>
      <c r="N127" t="s">
        <v>1777</v>
      </c>
      <c r="O127" t="s">
        <v>859</v>
      </c>
      <c r="Q127">
        <v>1989</v>
      </c>
      <c r="R127" t="s">
        <v>1796</v>
      </c>
      <c r="U127" t="s">
        <v>1737</v>
      </c>
      <c r="W127">
        <v>46.814204799999992</v>
      </c>
      <c r="X127">
        <v>12.761756999999999</v>
      </c>
      <c r="AC127">
        <v>0.8</v>
      </c>
      <c r="AD127" t="s">
        <v>848</v>
      </c>
      <c r="AE127" t="s">
        <v>1776</v>
      </c>
      <c r="AG127" t="s">
        <v>859</v>
      </c>
      <c r="AH127" t="s">
        <v>1797</v>
      </c>
      <c r="AI127" t="s">
        <v>891</v>
      </c>
      <c r="AJ127" t="s">
        <v>1798</v>
      </c>
    </row>
    <row r="128" spans="1:37">
      <c r="A128" s="38" t="s">
        <v>1799</v>
      </c>
      <c r="B128" t="s">
        <v>1800</v>
      </c>
      <c r="C128" t="s">
        <v>1800</v>
      </c>
      <c r="E128" t="s">
        <v>1801</v>
      </c>
      <c r="F128" t="s">
        <v>1802</v>
      </c>
      <c r="G128" t="s">
        <v>1803</v>
      </c>
      <c r="H128" t="s">
        <v>1804</v>
      </c>
      <c r="I128" t="s">
        <v>858</v>
      </c>
      <c r="J128" t="s">
        <v>721</v>
      </c>
      <c r="K128">
        <v>84</v>
      </c>
      <c r="M128" t="s">
        <v>1776</v>
      </c>
      <c r="N128" t="s">
        <v>1777</v>
      </c>
      <c r="O128" t="s">
        <v>859</v>
      </c>
      <c r="Q128">
        <v>1944</v>
      </c>
      <c r="R128" t="s">
        <v>1805</v>
      </c>
      <c r="U128" t="s">
        <v>847</v>
      </c>
      <c r="W128">
        <v>48.320615400000001</v>
      </c>
      <c r="X128">
        <v>13.3160755</v>
      </c>
      <c r="AC128">
        <v>0.8</v>
      </c>
      <c r="AD128" t="s">
        <v>848</v>
      </c>
      <c r="AE128" t="s">
        <v>1776</v>
      </c>
      <c r="AG128" t="s">
        <v>859</v>
      </c>
      <c r="AH128" t="s">
        <v>1806</v>
      </c>
      <c r="AI128" t="s">
        <v>891</v>
      </c>
      <c r="AJ128" t="s">
        <v>1044</v>
      </c>
    </row>
    <row r="129" spans="1:37">
      <c r="A129" s="38" t="s">
        <v>1807</v>
      </c>
      <c r="B129" t="s">
        <v>1808</v>
      </c>
      <c r="C129" t="s">
        <v>1809</v>
      </c>
      <c r="E129" t="s">
        <v>1214</v>
      </c>
      <c r="F129" t="s">
        <v>1810</v>
      </c>
      <c r="G129" t="s">
        <v>1811</v>
      </c>
      <c r="H129" t="s">
        <v>1812</v>
      </c>
      <c r="I129" t="s">
        <v>944</v>
      </c>
      <c r="J129" t="s">
        <v>721</v>
      </c>
      <c r="K129">
        <v>36.799999999999997</v>
      </c>
      <c r="M129" t="s">
        <v>1776</v>
      </c>
      <c r="N129" t="s">
        <v>1777</v>
      </c>
      <c r="O129" t="s">
        <v>859</v>
      </c>
      <c r="Q129">
        <v>1966</v>
      </c>
      <c r="R129" t="s">
        <v>1813</v>
      </c>
      <c r="U129" t="s">
        <v>847</v>
      </c>
      <c r="W129">
        <v>47.558531199999997</v>
      </c>
      <c r="X129">
        <v>7.9556578999999994</v>
      </c>
      <c r="AC129">
        <v>0.8</v>
      </c>
      <c r="AD129" t="s">
        <v>848</v>
      </c>
      <c r="AE129" t="s">
        <v>1776</v>
      </c>
      <c r="AG129" t="s">
        <v>859</v>
      </c>
      <c r="AH129" t="s">
        <v>1814</v>
      </c>
      <c r="AI129" t="s">
        <v>891</v>
      </c>
      <c r="AJ129" t="s">
        <v>946</v>
      </c>
    </row>
    <row r="130" spans="1:37">
      <c r="A130" s="38" t="s">
        <v>1815</v>
      </c>
      <c r="B130" t="s">
        <v>1809</v>
      </c>
      <c r="C130" t="s">
        <v>1809</v>
      </c>
      <c r="D130" t="s">
        <v>1816</v>
      </c>
      <c r="E130" t="s">
        <v>1817</v>
      </c>
      <c r="F130" t="s">
        <v>1818</v>
      </c>
      <c r="G130" t="s">
        <v>1811</v>
      </c>
      <c r="H130" t="s">
        <v>1812</v>
      </c>
      <c r="I130" t="s">
        <v>944</v>
      </c>
      <c r="J130" t="s">
        <v>721</v>
      </c>
      <c r="K130">
        <v>360</v>
      </c>
      <c r="L130">
        <v>370</v>
      </c>
      <c r="M130" t="s">
        <v>1776</v>
      </c>
      <c r="N130" t="s">
        <v>1819</v>
      </c>
      <c r="O130" t="s">
        <v>859</v>
      </c>
      <c r="Q130">
        <v>1966</v>
      </c>
      <c r="R130" t="s">
        <v>1820</v>
      </c>
      <c r="U130" t="s">
        <v>847</v>
      </c>
      <c r="W130">
        <v>47.565415999999999</v>
      </c>
      <c r="X130">
        <v>7.9540350000000002</v>
      </c>
      <c r="Y130" t="s">
        <v>1821</v>
      </c>
      <c r="Z130" t="s">
        <v>1822</v>
      </c>
      <c r="AC130">
        <v>0.75</v>
      </c>
      <c r="AD130" t="s">
        <v>848</v>
      </c>
      <c r="AE130" t="s">
        <v>1776</v>
      </c>
      <c r="AG130" t="s">
        <v>859</v>
      </c>
      <c r="AH130" t="s">
        <v>1823</v>
      </c>
      <c r="AI130" t="s">
        <v>917</v>
      </c>
      <c r="AJ130" t="s">
        <v>1824</v>
      </c>
      <c r="AK130" t="s">
        <v>873</v>
      </c>
    </row>
    <row r="131" spans="1:37">
      <c r="A131" s="38" t="s">
        <v>1825</v>
      </c>
      <c r="B131" t="s">
        <v>1826</v>
      </c>
      <c r="C131" t="s">
        <v>1827</v>
      </c>
      <c r="E131" t="s">
        <v>1828</v>
      </c>
      <c r="G131" t="s">
        <v>1829</v>
      </c>
      <c r="H131" t="s">
        <v>1826</v>
      </c>
      <c r="I131" t="s">
        <v>858</v>
      </c>
      <c r="J131" t="s">
        <v>721</v>
      </c>
      <c r="K131">
        <v>23.7</v>
      </c>
      <c r="M131" t="s">
        <v>1776</v>
      </c>
      <c r="N131" t="s">
        <v>1777</v>
      </c>
      <c r="O131" t="s">
        <v>859</v>
      </c>
      <c r="Q131">
        <v>1970</v>
      </c>
      <c r="R131" t="s">
        <v>1830</v>
      </c>
      <c r="U131" t="s">
        <v>847</v>
      </c>
      <c r="W131">
        <v>48.750807000000002</v>
      </c>
      <c r="X131">
        <v>11.273237</v>
      </c>
      <c r="AC131">
        <v>0.8</v>
      </c>
      <c r="AD131" t="s">
        <v>848</v>
      </c>
      <c r="AE131" t="s">
        <v>1776</v>
      </c>
      <c r="AG131" t="s">
        <v>859</v>
      </c>
      <c r="AH131" t="s">
        <v>1831</v>
      </c>
      <c r="AI131" t="s">
        <v>1832</v>
      </c>
      <c r="AJ131" t="s">
        <v>1833</v>
      </c>
    </row>
    <row r="132" spans="1:37">
      <c r="A132" s="38" t="s">
        <v>1834</v>
      </c>
      <c r="B132" t="s">
        <v>1835</v>
      </c>
      <c r="E132" t="s">
        <v>1836</v>
      </c>
      <c r="F132" t="s">
        <v>1837</v>
      </c>
      <c r="G132" t="s">
        <v>1838</v>
      </c>
      <c r="H132" t="s">
        <v>1839</v>
      </c>
      <c r="I132" t="s">
        <v>858</v>
      </c>
      <c r="J132" t="s">
        <v>721</v>
      </c>
      <c r="K132">
        <v>45</v>
      </c>
      <c r="M132" t="s">
        <v>1776</v>
      </c>
      <c r="N132" t="s">
        <v>1777</v>
      </c>
      <c r="O132" t="s">
        <v>859</v>
      </c>
      <c r="Q132">
        <v>1922</v>
      </c>
      <c r="R132" t="s">
        <v>1840</v>
      </c>
      <c r="U132" t="s">
        <v>847</v>
      </c>
      <c r="W132">
        <v>48.176900000000003</v>
      </c>
      <c r="X132">
        <v>12.840450000000001</v>
      </c>
      <c r="AC132">
        <v>0.8</v>
      </c>
      <c r="AD132" t="s">
        <v>848</v>
      </c>
      <c r="AE132" t="s">
        <v>1776</v>
      </c>
      <c r="AG132" t="s">
        <v>859</v>
      </c>
      <c r="AH132" t="s">
        <v>1841</v>
      </c>
      <c r="AI132" t="s">
        <v>850</v>
      </c>
      <c r="AJ132" t="s">
        <v>1842</v>
      </c>
    </row>
    <row r="133" spans="1:37">
      <c r="A133" s="38" t="s">
        <v>1843</v>
      </c>
      <c r="B133" t="s">
        <v>605</v>
      </c>
      <c r="C133" t="s">
        <v>605</v>
      </c>
      <c r="D133" t="s">
        <v>1844</v>
      </c>
      <c r="E133" t="s">
        <v>1375</v>
      </c>
      <c r="F133" t="s">
        <v>1845</v>
      </c>
      <c r="G133" t="s">
        <v>1846</v>
      </c>
      <c r="H133" t="s">
        <v>1847</v>
      </c>
      <c r="I133" t="s">
        <v>974</v>
      </c>
      <c r="J133" t="s">
        <v>721</v>
      </c>
      <c r="K133">
        <v>145</v>
      </c>
      <c r="L133">
        <v>147.30000000000001</v>
      </c>
      <c r="M133" t="s">
        <v>1776</v>
      </c>
      <c r="N133" t="s">
        <v>1819</v>
      </c>
      <c r="O133" t="s">
        <v>859</v>
      </c>
      <c r="Q133">
        <v>1931</v>
      </c>
      <c r="R133" t="s">
        <v>1848</v>
      </c>
      <c r="S133">
        <v>2009</v>
      </c>
      <c r="U133" t="s">
        <v>847</v>
      </c>
      <c r="W133">
        <v>51.167138999999999</v>
      </c>
      <c r="X133">
        <v>9.0468320000000002</v>
      </c>
      <c r="AC133">
        <v>0.75</v>
      </c>
      <c r="AD133" t="s">
        <v>848</v>
      </c>
      <c r="AE133" t="s">
        <v>1776</v>
      </c>
      <c r="AG133" t="s">
        <v>859</v>
      </c>
      <c r="AH133" t="s">
        <v>1806</v>
      </c>
      <c r="AI133" t="s">
        <v>891</v>
      </c>
      <c r="AJ133" t="s">
        <v>956</v>
      </c>
      <c r="AK133" t="s">
        <v>873</v>
      </c>
    </row>
    <row r="134" spans="1:37">
      <c r="A134" s="38" t="s">
        <v>1849</v>
      </c>
      <c r="B134" t="s">
        <v>617</v>
      </c>
      <c r="C134" t="s">
        <v>617</v>
      </c>
      <c r="D134" t="s">
        <v>1850</v>
      </c>
      <c r="E134" t="s">
        <v>1375</v>
      </c>
      <c r="F134" t="s">
        <v>1845</v>
      </c>
      <c r="G134" t="s">
        <v>1846</v>
      </c>
      <c r="H134" t="s">
        <v>1847</v>
      </c>
      <c r="I134" t="s">
        <v>974</v>
      </c>
      <c r="J134" t="s">
        <v>721</v>
      </c>
      <c r="K134">
        <v>480</v>
      </c>
      <c r="L134">
        <v>480</v>
      </c>
      <c r="M134" t="s">
        <v>1776</v>
      </c>
      <c r="N134" t="s">
        <v>1819</v>
      </c>
      <c r="O134" t="s">
        <v>859</v>
      </c>
      <c r="Q134">
        <v>1974</v>
      </c>
      <c r="R134" t="s">
        <v>1851</v>
      </c>
      <c r="S134">
        <v>2009</v>
      </c>
      <c r="U134" t="s">
        <v>847</v>
      </c>
      <c r="W134">
        <v>51.167138999999999</v>
      </c>
      <c r="X134">
        <v>9.0468320000000002</v>
      </c>
      <c r="Y134" t="s">
        <v>1852</v>
      </c>
      <c r="Z134" t="s">
        <v>1853</v>
      </c>
      <c r="AC134">
        <v>0.75</v>
      </c>
      <c r="AD134" t="s">
        <v>848</v>
      </c>
      <c r="AE134" t="s">
        <v>1776</v>
      </c>
      <c r="AG134" t="s">
        <v>859</v>
      </c>
      <c r="AH134" t="s">
        <v>1806</v>
      </c>
      <c r="AI134" t="s">
        <v>917</v>
      </c>
      <c r="AJ134" t="s">
        <v>1315</v>
      </c>
      <c r="AK134" t="s">
        <v>873</v>
      </c>
    </row>
    <row r="135" spans="1:37">
      <c r="A135" s="38" t="s">
        <v>1854</v>
      </c>
      <c r="B135" t="s">
        <v>1855</v>
      </c>
      <c r="C135" t="s">
        <v>1855</v>
      </c>
      <c r="E135" t="s">
        <v>1375</v>
      </c>
      <c r="F135" t="s">
        <v>1856</v>
      </c>
      <c r="G135" t="s">
        <v>1846</v>
      </c>
      <c r="H135" t="s">
        <v>1847</v>
      </c>
      <c r="I135" t="s">
        <v>974</v>
      </c>
      <c r="J135" t="s">
        <v>721</v>
      </c>
      <c r="K135">
        <v>20</v>
      </c>
      <c r="M135" t="s">
        <v>1776</v>
      </c>
      <c r="N135" t="s">
        <v>239</v>
      </c>
      <c r="O135" t="s">
        <v>859</v>
      </c>
      <c r="Q135">
        <v>1915</v>
      </c>
      <c r="R135" t="s">
        <v>1857</v>
      </c>
      <c r="U135" t="s">
        <v>847</v>
      </c>
      <c r="W135">
        <v>51.167138999999999</v>
      </c>
      <c r="X135">
        <v>9.0468320000000002</v>
      </c>
      <c r="AD135" t="s">
        <v>848</v>
      </c>
      <c r="AE135" t="s">
        <v>1776</v>
      </c>
      <c r="AG135" t="s">
        <v>859</v>
      </c>
      <c r="AH135" t="s">
        <v>1806</v>
      </c>
      <c r="AI135" t="s">
        <v>891</v>
      </c>
      <c r="AJ135" t="s">
        <v>956</v>
      </c>
    </row>
    <row r="136" spans="1:37">
      <c r="A136" s="38" t="s">
        <v>1858</v>
      </c>
      <c r="B136" t="s">
        <v>1859</v>
      </c>
      <c r="C136" t="s">
        <v>1859</v>
      </c>
      <c r="E136" t="s">
        <v>1801</v>
      </c>
      <c r="F136" t="s">
        <v>1860</v>
      </c>
      <c r="G136" t="s">
        <v>1861</v>
      </c>
      <c r="H136" t="s">
        <v>1859</v>
      </c>
      <c r="I136" t="s">
        <v>858</v>
      </c>
      <c r="J136" t="s">
        <v>721</v>
      </c>
      <c r="K136">
        <v>72.5</v>
      </c>
      <c r="M136" t="s">
        <v>1776</v>
      </c>
      <c r="N136" t="s">
        <v>1777</v>
      </c>
      <c r="O136" t="s">
        <v>859</v>
      </c>
      <c r="Q136">
        <v>1942</v>
      </c>
      <c r="R136" t="s">
        <v>1862</v>
      </c>
      <c r="U136" t="s">
        <v>847</v>
      </c>
      <c r="W136">
        <v>48.293512900000003</v>
      </c>
      <c r="X136">
        <v>13.1585196</v>
      </c>
      <c r="AC136">
        <v>0.8</v>
      </c>
      <c r="AD136" t="s">
        <v>848</v>
      </c>
      <c r="AE136" t="s">
        <v>1776</v>
      </c>
      <c r="AG136" t="s">
        <v>859</v>
      </c>
      <c r="AH136" t="s">
        <v>1806</v>
      </c>
      <c r="AI136" t="s">
        <v>891</v>
      </c>
      <c r="AJ136" t="s">
        <v>1044</v>
      </c>
    </row>
    <row r="137" spans="1:37">
      <c r="A137" s="38" t="s">
        <v>1863</v>
      </c>
      <c r="B137" t="s">
        <v>1864</v>
      </c>
      <c r="C137" t="s">
        <v>1865</v>
      </c>
      <c r="D137" t="s">
        <v>1866</v>
      </c>
      <c r="E137" t="s">
        <v>998</v>
      </c>
      <c r="G137" t="s">
        <v>1867</v>
      </c>
      <c r="H137" t="s">
        <v>1868</v>
      </c>
      <c r="I137" t="s">
        <v>897</v>
      </c>
      <c r="J137" t="s">
        <v>721</v>
      </c>
      <c r="K137">
        <v>138</v>
      </c>
      <c r="L137">
        <v>140</v>
      </c>
      <c r="M137" t="s">
        <v>1776</v>
      </c>
      <c r="N137" t="s">
        <v>1819</v>
      </c>
      <c r="O137" t="s">
        <v>859</v>
      </c>
      <c r="Q137">
        <v>1969</v>
      </c>
      <c r="R137" t="s">
        <v>1311</v>
      </c>
      <c r="S137">
        <v>2003</v>
      </c>
      <c r="U137" t="s">
        <v>847</v>
      </c>
      <c r="W137">
        <v>51.22475</v>
      </c>
      <c r="X137">
        <v>7.9928100000000004</v>
      </c>
      <c r="AC137">
        <v>0.75</v>
      </c>
      <c r="AD137" t="s">
        <v>848</v>
      </c>
      <c r="AE137" t="s">
        <v>1776</v>
      </c>
      <c r="AG137" t="s">
        <v>859</v>
      </c>
      <c r="AH137" t="s">
        <v>1869</v>
      </c>
      <c r="AI137" t="s">
        <v>891</v>
      </c>
      <c r="AJ137" t="s">
        <v>1003</v>
      </c>
      <c r="AK137" t="s">
        <v>873</v>
      </c>
    </row>
    <row r="138" spans="1:37">
      <c r="A138" s="38" t="s">
        <v>1870</v>
      </c>
      <c r="B138" t="s">
        <v>1871</v>
      </c>
      <c r="C138" t="s">
        <v>1872</v>
      </c>
      <c r="E138" t="s">
        <v>1214</v>
      </c>
      <c r="F138" t="s">
        <v>1873</v>
      </c>
      <c r="G138" t="s">
        <v>1874</v>
      </c>
      <c r="H138" t="s">
        <v>1875</v>
      </c>
      <c r="I138" t="s">
        <v>944</v>
      </c>
      <c r="J138" t="s">
        <v>721</v>
      </c>
      <c r="K138">
        <v>22</v>
      </c>
      <c r="M138" t="s">
        <v>1776</v>
      </c>
      <c r="N138" t="s">
        <v>1777</v>
      </c>
      <c r="O138" t="s">
        <v>859</v>
      </c>
      <c r="Q138">
        <v>1918</v>
      </c>
      <c r="R138" t="s">
        <v>1876</v>
      </c>
      <c r="U138" t="s">
        <v>847</v>
      </c>
      <c r="W138">
        <v>48.673188399999987</v>
      </c>
      <c r="X138">
        <v>8.3557058410000007</v>
      </c>
      <c r="AC138">
        <v>0.8</v>
      </c>
      <c r="AD138" t="s">
        <v>848</v>
      </c>
      <c r="AE138" t="s">
        <v>1776</v>
      </c>
      <c r="AG138" t="s">
        <v>859</v>
      </c>
      <c r="AH138" t="s">
        <v>1875</v>
      </c>
      <c r="AI138" t="s">
        <v>891</v>
      </c>
      <c r="AJ138" t="s">
        <v>946</v>
      </c>
    </row>
    <row r="139" spans="1:37">
      <c r="A139" s="38" t="s">
        <v>1877</v>
      </c>
      <c r="B139" t="s">
        <v>1871</v>
      </c>
      <c r="C139" t="s">
        <v>1878</v>
      </c>
      <c r="E139" t="s">
        <v>1214</v>
      </c>
      <c r="F139" t="s">
        <v>1873</v>
      </c>
      <c r="G139" t="s">
        <v>1874</v>
      </c>
      <c r="H139" t="s">
        <v>1875</v>
      </c>
      <c r="I139" t="s">
        <v>944</v>
      </c>
      <c r="J139" t="s">
        <v>721</v>
      </c>
      <c r="K139">
        <v>43</v>
      </c>
      <c r="M139" t="s">
        <v>1776</v>
      </c>
      <c r="N139" t="s">
        <v>1819</v>
      </c>
      <c r="O139" t="s">
        <v>859</v>
      </c>
      <c r="Q139">
        <v>1926</v>
      </c>
      <c r="R139" t="s">
        <v>1879</v>
      </c>
      <c r="U139" t="s">
        <v>847</v>
      </c>
      <c r="W139">
        <v>48.669383500000002</v>
      </c>
      <c r="X139">
        <v>8.3530476169999996</v>
      </c>
      <c r="AC139">
        <v>0.75</v>
      </c>
      <c r="AD139" t="s">
        <v>848</v>
      </c>
      <c r="AE139" t="s">
        <v>1776</v>
      </c>
      <c r="AG139" t="s">
        <v>859</v>
      </c>
      <c r="AH139" t="s">
        <v>1875</v>
      </c>
      <c r="AI139" t="s">
        <v>891</v>
      </c>
      <c r="AJ139" t="s">
        <v>946</v>
      </c>
    </row>
    <row r="140" spans="1:37">
      <c r="A140" s="38" t="s">
        <v>1880</v>
      </c>
      <c r="B140" t="s">
        <v>1881</v>
      </c>
      <c r="E140" t="s">
        <v>1882</v>
      </c>
      <c r="F140" t="s">
        <v>1883</v>
      </c>
      <c r="G140" t="s">
        <v>1884</v>
      </c>
      <c r="H140" t="s">
        <v>1881</v>
      </c>
      <c r="I140" t="s">
        <v>858</v>
      </c>
      <c r="J140" t="s">
        <v>721</v>
      </c>
      <c r="K140">
        <v>25</v>
      </c>
      <c r="M140" t="s">
        <v>1776</v>
      </c>
      <c r="N140" t="s">
        <v>1777</v>
      </c>
      <c r="O140" t="s">
        <v>859</v>
      </c>
      <c r="Q140">
        <v>1938</v>
      </c>
      <c r="R140" t="s">
        <v>1885</v>
      </c>
      <c r="U140" t="s">
        <v>847</v>
      </c>
      <c r="W140">
        <v>48.153950000000002</v>
      </c>
      <c r="X140">
        <v>12.311070000000001</v>
      </c>
      <c r="AC140">
        <v>0.8</v>
      </c>
      <c r="AD140" t="s">
        <v>848</v>
      </c>
      <c r="AE140" t="s">
        <v>1776</v>
      </c>
      <c r="AG140" t="s">
        <v>859</v>
      </c>
      <c r="AH140" t="s">
        <v>1886</v>
      </c>
      <c r="AI140" t="s">
        <v>891</v>
      </c>
      <c r="AJ140" t="s">
        <v>1044</v>
      </c>
    </row>
    <row r="141" spans="1:37">
      <c r="A141" s="38" t="s">
        <v>1887</v>
      </c>
      <c r="B141" t="s">
        <v>602</v>
      </c>
      <c r="C141" t="s">
        <v>1888</v>
      </c>
      <c r="D141" t="s">
        <v>1889</v>
      </c>
      <c r="E141" t="s">
        <v>1890</v>
      </c>
      <c r="F141" t="s">
        <v>1891</v>
      </c>
      <c r="G141" t="s">
        <v>1892</v>
      </c>
      <c r="H141" t="s">
        <v>602</v>
      </c>
      <c r="I141" t="s">
        <v>1353</v>
      </c>
      <c r="J141" t="s">
        <v>721</v>
      </c>
      <c r="K141">
        <v>119.1</v>
      </c>
      <c r="L141">
        <v>120</v>
      </c>
      <c r="M141" t="s">
        <v>1776</v>
      </c>
      <c r="N141" t="s">
        <v>1819</v>
      </c>
      <c r="O141" t="s">
        <v>859</v>
      </c>
      <c r="Q141">
        <v>1958</v>
      </c>
      <c r="R141" t="s">
        <v>1893</v>
      </c>
      <c r="U141" t="s">
        <v>847</v>
      </c>
      <c r="W141">
        <v>53.426049999999996</v>
      </c>
      <c r="X141">
        <v>10.335900000000001</v>
      </c>
      <c r="AC141">
        <v>0.75</v>
      </c>
      <c r="AD141" t="s">
        <v>848</v>
      </c>
      <c r="AE141" t="s">
        <v>1776</v>
      </c>
      <c r="AG141" t="s">
        <v>859</v>
      </c>
      <c r="AH141" t="s">
        <v>1894</v>
      </c>
      <c r="AI141" t="s">
        <v>891</v>
      </c>
      <c r="AJ141" t="s">
        <v>1012</v>
      </c>
      <c r="AK141" t="s">
        <v>1284</v>
      </c>
    </row>
    <row r="142" spans="1:37">
      <c r="A142" s="38" t="s">
        <v>1895</v>
      </c>
      <c r="B142" t="s">
        <v>602</v>
      </c>
      <c r="C142" t="s">
        <v>1896</v>
      </c>
      <c r="D142" t="s">
        <v>1889</v>
      </c>
      <c r="E142" t="s">
        <v>1890</v>
      </c>
      <c r="F142" t="s">
        <v>1891</v>
      </c>
      <c r="G142" t="s">
        <v>1892</v>
      </c>
      <c r="H142" t="s">
        <v>602</v>
      </c>
      <c r="I142" t="s">
        <v>1353</v>
      </c>
      <c r="J142" t="s">
        <v>721</v>
      </c>
      <c r="M142" t="s">
        <v>1776</v>
      </c>
      <c r="N142" t="s">
        <v>1819</v>
      </c>
      <c r="O142" t="s">
        <v>859</v>
      </c>
      <c r="Q142">
        <v>1958</v>
      </c>
      <c r="R142" t="s">
        <v>1893</v>
      </c>
      <c r="U142" t="s">
        <v>847</v>
      </c>
      <c r="W142">
        <v>53.426049999999996</v>
      </c>
      <c r="X142">
        <v>10.335900000000001</v>
      </c>
      <c r="AC142">
        <v>0.75</v>
      </c>
      <c r="AD142" t="s">
        <v>848</v>
      </c>
      <c r="AE142" t="s">
        <v>1776</v>
      </c>
      <c r="AG142" t="s">
        <v>859</v>
      </c>
      <c r="AH142" t="s">
        <v>1894</v>
      </c>
      <c r="AI142" t="s">
        <v>891</v>
      </c>
      <c r="AJ142" t="s">
        <v>1012</v>
      </c>
      <c r="AK142" t="s">
        <v>1284</v>
      </c>
    </row>
    <row r="143" spans="1:37">
      <c r="A143" s="38" t="s">
        <v>1897</v>
      </c>
      <c r="B143" t="s">
        <v>602</v>
      </c>
      <c r="C143" t="s">
        <v>1898</v>
      </c>
      <c r="D143" t="s">
        <v>1889</v>
      </c>
      <c r="E143" t="s">
        <v>1890</v>
      </c>
      <c r="F143" t="s">
        <v>1891</v>
      </c>
      <c r="G143" t="s">
        <v>1892</v>
      </c>
      <c r="H143" t="s">
        <v>602</v>
      </c>
      <c r="I143" t="s">
        <v>1353</v>
      </c>
      <c r="J143" t="s">
        <v>721</v>
      </c>
      <c r="M143" t="s">
        <v>1776</v>
      </c>
      <c r="N143" t="s">
        <v>1819</v>
      </c>
      <c r="O143" t="s">
        <v>859</v>
      </c>
      <c r="Q143">
        <v>1958</v>
      </c>
      <c r="R143" t="s">
        <v>1893</v>
      </c>
      <c r="U143" t="s">
        <v>847</v>
      </c>
      <c r="W143">
        <v>53.426049999999996</v>
      </c>
      <c r="X143">
        <v>10.335900000000001</v>
      </c>
      <c r="AC143">
        <v>0.75</v>
      </c>
      <c r="AD143" t="s">
        <v>848</v>
      </c>
      <c r="AE143" t="s">
        <v>1776</v>
      </c>
      <c r="AG143" t="s">
        <v>859</v>
      </c>
      <c r="AH143" t="s">
        <v>1894</v>
      </c>
      <c r="AI143" t="s">
        <v>891</v>
      </c>
      <c r="AJ143" t="s">
        <v>1012</v>
      </c>
      <c r="AK143" t="s">
        <v>1284</v>
      </c>
    </row>
    <row r="144" spans="1:37">
      <c r="A144" s="38" t="s">
        <v>1899</v>
      </c>
      <c r="B144" t="s">
        <v>610</v>
      </c>
      <c r="C144" t="s">
        <v>1827</v>
      </c>
      <c r="D144" t="s">
        <v>1900</v>
      </c>
      <c r="E144" t="s">
        <v>1828</v>
      </c>
      <c r="G144" t="s">
        <v>1901</v>
      </c>
      <c r="H144" t="s">
        <v>1902</v>
      </c>
      <c r="I144" t="s">
        <v>858</v>
      </c>
      <c r="J144" t="s">
        <v>721</v>
      </c>
      <c r="K144">
        <v>164</v>
      </c>
      <c r="L144">
        <v>168.4</v>
      </c>
      <c r="M144" t="s">
        <v>1776</v>
      </c>
      <c r="N144" t="s">
        <v>1819</v>
      </c>
      <c r="O144" t="s">
        <v>859</v>
      </c>
      <c r="Q144">
        <v>1974</v>
      </c>
      <c r="R144" t="s">
        <v>1903</v>
      </c>
      <c r="U144" t="s">
        <v>847</v>
      </c>
      <c r="W144">
        <v>50.053130000000003</v>
      </c>
      <c r="X144">
        <v>9.5813699999999997</v>
      </c>
      <c r="AC144">
        <v>0.75</v>
      </c>
      <c r="AD144" t="s">
        <v>848</v>
      </c>
      <c r="AE144" t="s">
        <v>1776</v>
      </c>
      <c r="AG144" t="s">
        <v>859</v>
      </c>
      <c r="AH144" t="s">
        <v>1831</v>
      </c>
      <c r="AI144" t="s">
        <v>1832</v>
      </c>
      <c r="AJ144" t="s">
        <v>1833</v>
      </c>
      <c r="AK144" t="s">
        <v>873</v>
      </c>
    </row>
    <row r="145" spans="1:37">
      <c r="A145" s="38" t="s">
        <v>1904</v>
      </c>
      <c r="B145" t="s">
        <v>620</v>
      </c>
      <c r="C145" t="s">
        <v>1888</v>
      </c>
      <c r="D145" t="s">
        <v>1905</v>
      </c>
      <c r="E145" t="s">
        <v>1890</v>
      </c>
      <c r="F145" t="s">
        <v>1906</v>
      </c>
      <c r="G145" t="s">
        <v>1907</v>
      </c>
      <c r="H145" t="s">
        <v>620</v>
      </c>
      <c r="I145" t="s">
        <v>924</v>
      </c>
      <c r="J145" t="s">
        <v>721</v>
      </c>
      <c r="K145">
        <v>1052</v>
      </c>
      <c r="L145">
        <v>265</v>
      </c>
      <c r="M145" t="s">
        <v>1776</v>
      </c>
      <c r="N145" t="s">
        <v>1819</v>
      </c>
      <c r="O145" t="s">
        <v>859</v>
      </c>
      <c r="Q145">
        <v>2004</v>
      </c>
      <c r="R145" t="s">
        <v>1908</v>
      </c>
      <c r="U145" t="s">
        <v>847</v>
      </c>
      <c r="W145">
        <v>50.509758640000001</v>
      </c>
      <c r="X145">
        <v>11.02087498</v>
      </c>
      <c r="Y145" t="s">
        <v>1909</v>
      </c>
      <c r="Z145" t="s">
        <v>1910</v>
      </c>
      <c r="AA145">
        <v>0.8</v>
      </c>
      <c r="AB145" s="39" t="s">
        <v>1911</v>
      </c>
      <c r="AC145">
        <v>0.75</v>
      </c>
      <c r="AD145" t="s">
        <v>848</v>
      </c>
      <c r="AE145" t="s">
        <v>1776</v>
      </c>
      <c r="AG145" t="s">
        <v>859</v>
      </c>
      <c r="AH145" t="s">
        <v>1912</v>
      </c>
      <c r="AI145" t="s">
        <v>917</v>
      </c>
      <c r="AJ145" t="s">
        <v>918</v>
      </c>
      <c r="AK145" t="s">
        <v>873</v>
      </c>
    </row>
    <row r="146" spans="1:37">
      <c r="A146" s="38" t="s">
        <v>1913</v>
      </c>
      <c r="B146" t="s">
        <v>620</v>
      </c>
      <c r="C146" t="s">
        <v>1896</v>
      </c>
      <c r="D146" t="s">
        <v>1914</v>
      </c>
      <c r="E146" t="s">
        <v>1890</v>
      </c>
      <c r="F146" t="s">
        <v>1906</v>
      </c>
      <c r="G146" t="s">
        <v>1907</v>
      </c>
      <c r="H146" t="s">
        <v>620</v>
      </c>
      <c r="I146" t="s">
        <v>924</v>
      </c>
      <c r="J146" t="s">
        <v>721</v>
      </c>
      <c r="L146">
        <v>265</v>
      </c>
      <c r="M146" t="s">
        <v>1776</v>
      </c>
      <c r="N146" t="s">
        <v>1819</v>
      </c>
      <c r="O146" t="s">
        <v>859</v>
      </c>
      <c r="Q146">
        <v>2003</v>
      </c>
      <c r="R146" t="s">
        <v>1915</v>
      </c>
      <c r="U146" t="s">
        <v>847</v>
      </c>
      <c r="W146">
        <v>50.509758640000001</v>
      </c>
      <c r="X146">
        <v>11.02087498</v>
      </c>
      <c r="Y146" t="s">
        <v>1909</v>
      </c>
      <c r="Z146" t="s">
        <v>1916</v>
      </c>
      <c r="AC146">
        <v>0.75</v>
      </c>
      <c r="AD146" t="s">
        <v>848</v>
      </c>
      <c r="AE146" t="s">
        <v>1776</v>
      </c>
      <c r="AG146" t="s">
        <v>859</v>
      </c>
      <c r="AH146" t="s">
        <v>1912</v>
      </c>
      <c r="AI146" t="s">
        <v>917</v>
      </c>
      <c r="AJ146" t="s">
        <v>918</v>
      </c>
      <c r="AK146" t="s">
        <v>873</v>
      </c>
    </row>
    <row r="147" spans="1:37">
      <c r="A147" s="38" t="s">
        <v>1917</v>
      </c>
      <c r="B147" t="s">
        <v>620</v>
      </c>
      <c r="C147" t="s">
        <v>1898</v>
      </c>
      <c r="D147" t="s">
        <v>1918</v>
      </c>
      <c r="E147" t="s">
        <v>1890</v>
      </c>
      <c r="F147" t="s">
        <v>1906</v>
      </c>
      <c r="G147" t="s">
        <v>1907</v>
      </c>
      <c r="H147" t="s">
        <v>620</v>
      </c>
      <c r="I147" t="s">
        <v>924</v>
      </c>
      <c r="J147" t="s">
        <v>721</v>
      </c>
      <c r="L147">
        <v>265</v>
      </c>
      <c r="M147" t="s">
        <v>1776</v>
      </c>
      <c r="N147" t="s">
        <v>1819</v>
      </c>
      <c r="O147" t="s">
        <v>859</v>
      </c>
      <c r="Q147">
        <v>2003</v>
      </c>
      <c r="R147" t="s">
        <v>1919</v>
      </c>
      <c r="U147" t="s">
        <v>847</v>
      </c>
      <c r="W147">
        <v>50.509758640000001</v>
      </c>
      <c r="X147">
        <v>11.02087498</v>
      </c>
      <c r="Y147" t="s">
        <v>1909</v>
      </c>
      <c r="Z147" t="s">
        <v>1920</v>
      </c>
      <c r="AC147">
        <v>0.75</v>
      </c>
      <c r="AD147" t="s">
        <v>848</v>
      </c>
      <c r="AE147" t="s">
        <v>1776</v>
      </c>
      <c r="AG147" t="s">
        <v>859</v>
      </c>
      <c r="AH147" t="s">
        <v>1912</v>
      </c>
      <c r="AI147" t="s">
        <v>917</v>
      </c>
      <c r="AJ147" t="s">
        <v>918</v>
      </c>
      <c r="AK147" t="s">
        <v>873</v>
      </c>
    </row>
    <row r="148" spans="1:37">
      <c r="A148" s="38" t="s">
        <v>1921</v>
      </c>
      <c r="B148" t="s">
        <v>620</v>
      </c>
      <c r="C148" t="s">
        <v>1922</v>
      </c>
      <c r="D148" t="s">
        <v>1923</v>
      </c>
      <c r="E148" t="s">
        <v>1890</v>
      </c>
      <c r="F148" t="s">
        <v>1906</v>
      </c>
      <c r="G148" t="s">
        <v>1907</v>
      </c>
      <c r="H148" t="s">
        <v>620</v>
      </c>
      <c r="I148" t="s">
        <v>924</v>
      </c>
      <c r="J148" t="s">
        <v>721</v>
      </c>
      <c r="L148">
        <v>265</v>
      </c>
      <c r="M148" t="s">
        <v>1776</v>
      </c>
      <c r="N148" t="s">
        <v>1819</v>
      </c>
      <c r="O148" t="s">
        <v>859</v>
      </c>
      <c r="Q148">
        <v>2004</v>
      </c>
      <c r="R148" t="s">
        <v>1924</v>
      </c>
      <c r="U148" t="s">
        <v>847</v>
      </c>
      <c r="W148">
        <v>50.509758640000001</v>
      </c>
      <c r="X148">
        <v>11.02087498</v>
      </c>
      <c r="Y148" t="s">
        <v>1909</v>
      </c>
      <c r="Z148" t="s">
        <v>1925</v>
      </c>
      <c r="AC148">
        <v>0.75</v>
      </c>
      <c r="AD148" t="s">
        <v>848</v>
      </c>
      <c r="AE148" t="s">
        <v>1776</v>
      </c>
      <c r="AG148" t="s">
        <v>859</v>
      </c>
      <c r="AH148" t="s">
        <v>1912</v>
      </c>
      <c r="AI148" t="s">
        <v>917</v>
      </c>
      <c r="AJ148" t="s">
        <v>918</v>
      </c>
      <c r="AK148" t="s">
        <v>873</v>
      </c>
    </row>
    <row r="149" spans="1:37">
      <c r="A149" s="38" t="s">
        <v>1926</v>
      </c>
      <c r="B149" t="s">
        <v>1927</v>
      </c>
      <c r="C149" t="s">
        <v>1927</v>
      </c>
      <c r="E149" t="s">
        <v>1928</v>
      </c>
      <c r="G149" t="s">
        <v>1929</v>
      </c>
      <c r="H149" t="s">
        <v>1930</v>
      </c>
      <c r="I149" t="s">
        <v>944</v>
      </c>
      <c r="J149" t="s">
        <v>721</v>
      </c>
      <c r="K149">
        <v>37.9</v>
      </c>
      <c r="M149" t="s">
        <v>1776</v>
      </c>
      <c r="N149" t="s">
        <v>1777</v>
      </c>
      <c r="O149" t="s">
        <v>859</v>
      </c>
      <c r="Q149">
        <v>1912</v>
      </c>
      <c r="R149" t="s">
        <v>1931</v>
      </c>
      <c r="U149" t="s">
        <v>847</v>
      </c>
      <c r="W149">
        <v>47.552355400000003</v>
      </c>
      <c r="X149">
        <v>7.6580880999999996</v>
      </c>
      <c r="AC149">
        <v>0.8</v>
      </c>
      <c r="AD149" t="s">
        <v>848</v>
      </c>
      <c r="AE149" t="s">
        <v>1776</v>
      </c>
      <c r="AG149" t="s">
        <v>859</v>
      </c>
      <c r="AH149" t="s">
        <v>1932</v>
      </c>
      <c r="AI149" t="s">
        <v>850</v>
      </c>
      <c r="AJ149" t="s">
        <v>1933</v>
      </c>
    </row>
    <row r="150" spans="1:37">
      <c r="A150" s="38" t="s">
        <v>1934</v>
      </c>
      <c r="B150" t="s">
        <v>585</v>
      </c>
      <c r="C150" t="s">
        <v>585</v>
      </c>
      <c r="D150" t="s">
        <v>1935</v>
      </c>
      <c r="E150" t="s">
        <v>1801</v>
      </c>
      <c r="F150" t="s">
        <v>1936</v>
      </c>
      <c r="G150" t="s">
        <v>1937</v>
      </c>
      <c r="H150" t="s">
        <v>1938</v>
      </c>
      <c r="I150" t="s">
        <v>858</v>
      </c>
      <c r="J150" t="s">
        <v>721</v>
      </c>
      <c r="K150">
        <v>66</v>
      </c>
      <c r="L150">
        <v>133.69999999999999</v>
      </c>
      <c r="M150" t="s">
        <v>1776</v>
      </c>
      <c r="N150" t="s">
        <v>1777</v>
      </c>
      <c r="O150" t="s">
        <v>859</v>
      </c>
      <c r="Q150">
        <v>1955</v>
      </c>
      <c r="R150" t="s">
        <v>1939</v>
      </c>
      <c r="U150" t="s">
        <v>847</v>
      </c>
      <c r="W150">
        <v>48.519563599999998</v>
      </c>
      <c r="X150">
        <v>13.708505199999999</v>
      </c>
      <c r="AC150">
        <v>0.8</v>
      </c>
      <c r="AD150" t="s">
        <v>848</v>
      </c>
      <c r="AE150" t="s">
        <v>1776</v>
      </c>
      <c r="AG150" t="s">
        <v>859</v>
      </c>
      <c r="AH150" t="s">
        <v>1806</v>
      </c>
      <c r="AI150" t="s">
        <v>917</v>
      </c>
      <c r="AJ150" t="s">
        <v>1044</v>
      </c>
      <c r="AK150" t="s">
        <v>873</v>
      </c>
    </row>
    <row r="151" spans="1:37">
      <c r="A151" s="38" t="s">
        <v>1940</v>
      </c>
      <c r="B151" t="s">
        <v>609</v>
      </c>
      <c r="C151" t="s">
        <v>609</v>
      </c>
      <c r="D151" t="s">
        <v>1941</v>
      </c>
      <c r="E151" t="s">
        <v>1375</v>
      </c>
      <c r="F151" t="s">
        <v>1942</v>
      </c>
      <c r="G151" t="s">
        <v>1943</v>
      </c>
      <c r="H151" t="s">
        <v>609</v>
      </c>
      <c r="I151" t="s">
        <v>858</v>
      </c>
      <c r="J151" t="s">
        <v>721</v>
      </c>
      <c r="K151">
        <v>160</v>
      </c>
      <c r="L151">
        <v>162.1</v>
      </c>
      <c r="M151" t="s">
        <v>1776</v>
      </c>
      <c r="N151" t="s">
        <v>1819</v>
      </c>
      <c r="O151" t="s">
        <v>859</v>
      </c>
      <c r="Q151">
        <v>1958</v>
      </c>
      <c r="R151" t="s">
        <v>1944</v>
      </c>
      <c r="U151" t="s">
        <v>1737</v>
      </c>
      <c r="W151">
        <v>49.487119999999997</v>
      </c>
      <c r="X151">
        <v>11.47479</v>
      </c>
      <c r="AC151">
        <v>0.75</v>
      </c>
      <c r="AD151" t="s">
        <v>848</v>
      </c>
      <c r="AE151" t="s">
        <v>1776</v>
      </c>
      <c r="AG151" t="s">
        <v>859</v>
      </c>
      <c r="AH151" t="s">
        <v>1806</v>
      </c>
      <c r="AI151" t="s">
        <v>891</v>
      </c>
      <c r="AJ151" t="s">
        <v>1044</v>
      </c>
      <c r="AK151" t="s">
        <v>873</v>
      </c>
    </row>
    <row r="152" spans="1:37">
      <c r="A152" s="38" t="s">
        <v>1945</v>
      </c>
      <c r="B152" t="s">
        <v>1946</v>
      </c>
      <c r="C152" t="s">
        <v>1946</v>
      </c>
      <c r="D152" t="s">
        <v>1947</v>
      </c>
      <c r="E152" t="s">
        <v>1817</v>
      </c>
      <c r="F152" t="s">
        <v>1948</v>
      </c>
      <c r="G152" t="s">
        <v>1949</v>
      </c>
      <c r="H152" t="s">
        <v>1946</v>
      </c>
      <c r="I152" t="s">
        <v>944</v>
      </c>
      <c r="J152" t="s">
        <v>721</v>
      </c>
      <c r="K152">
        <v>100</v>
      </c>
      <c r="L152">
        <v>145</v>
      </c>
      <c r="M152" t="s">
        <v>1776</v>
      </c>
      <c r="N152" t="s">
        <v>1819</v>
      </c>
      <c r="O152" t="s">
        <v>859</v>
      </c>
      <c r="Q152">
        <v>1931</v>
      </c>
      <c r="R152" t="s">
        <v>1950</v>
      </c>
      <c r="S152">
        <v>1948</v>
      </c>
      <c r="U152" t="s">
        <v>847</v>
      </c>
      <c r="W152">
        <v>47.75459</v>
      </c>
      <c r="X152">
        <v>8.1878700000000002</v>
      </c>
      <c r="AC152">
        <v>0.75</v>
      </c>
      <c r="AD152" t="s">
        <v>848</v>
      </c>
      <c r="AE152" t="s">
        <v>1776</v>
      </c>
      <c r="AG152" t="s">
        <v>859</v>
      </c>
      <c r="AH152" t="s">
        <v>1951</v>
      </c>
      <c r="AI152" t="s">
        <v>891</v>
      </c>
      <c r="AJ152" t="s">
        <v>1952</v>
      </c>
      <c r="AK152" t="s">
        <v>873</v>
      </c>
    </row>
    <row r="153" spans="1:37">
      <c r="A153" s="38" t="s">
        <v>1953</v>
      </c>
      <c r="B153" t="s">
        <v>608</v>
      </c>
      <c r="C153" t="s">
        <v>608</v>
      </c>
      <c r="D153" t="s">
        <v>1954</v>
      </c>
      <c r="E153" t="s">
        <v>1955</v>
      </c>
      <c r="G153" t="s">
        <v>1956</v>
      </c>
      <c r="H153" t="s">
        <v>1957</v>
      </c>
      <c r="I153" t="s">
        <v>897</v>
      </c>
      <c r="J153" t="s">
        <v>721</v>
      </c>
      <c r="K153">
        <v>165</v>
      </c>
      <c r="L153">
        <v>165</v>
      </c>
      <c r="M153" t="s">
        <v>1776</v>
      </c>
      <c r="N153" t="s">
        <v>1819</v>
      </c>
      <c r="O153" t="s">
        <v>859</v>
      </c>
      <c r="Q153">
        <v>1989</v>
      </c>
      <c r="R153" t="s">
        <v>1958</v>
      </c>
      <c r="S153">
        <v>1989</v>
      </c>
      <c r="U153" t="s">
        <v>847</v>
      </c>
      <c r="W153">
        <v>51.41048</v>
      </c>
      <c r="X153">
        <v>7.4531399999999994</v>
      </c>
      <c r="Y153" t="s">
        <v>1959</v>
      </c>
      <c r="Z153" t="s">
        <v>1960</v>
      </c>
      <c r="AA153">
        <v>0.75</v>
      </c>
      <c r="AB153" s="39" t="s">
        <v>1961</v>
      </c>
      <c r="AC153">
        <v>0.75</v>
      </c>
      <c r="AD153" t="s">
        <v>848</v>
      </c>
      <c r="AE153" t="s">
        <v>1776</v>
      </c>
      <c r="AG153" t="s">
        <v>859</v>
      </c>
      <c r="AH153" t="s">
        <v>1962</v>
      </c>
      <c r="AI153" t="s">
        <v>917</v>
      </c>
      <c r="AJ153" t="s">
        <v>1238</v>
      </c>
      <c r="AK153" t="s">
        <v>873</v>
      </c>
    </row>
    <row r="154" spans="1:37">
      <c r="A154" s="38" t="s">
        <v>1963</v>
      </c>
      <c r="B154" t="s">
        <v>584</v>
      </c>
      <c r="C154" t="s">
        <v>1888</v>
      </c>
      <c r="E154" t="s">
        <v>1890</v>
      </c>
      <c r="F154" t="s">
        <v>1964</v>
      </c>
      <c r="G154" t="s">
        <v>1965</v>
      </c>
      <c r="H154" t="s">
        <v>1966</v>
      </c>
      <c r="I154" t="s">
        <v>924</v>
      </c>
      <c r="J154" t="s">
        <v>721</v>
      </c>
      <c r="K154">
        <v>59.8</v>
      </c>
      <c r="M154" t="s">
        <v>1776</v>
      </c>
      <c r="N154" t="s">
        <v>1819</v>
      </c>
      <c r="O154" t="s">
        <v>859</v>
      </c>
      <c r="Q154">
        <v>1959</v>
      </c>
      <c r="R154" t="s">
        <v>1967</v>
      </c>
      <c r="U154" t="s">
        <v>847</v>
      </c>
      <c r="W154">
        <v>50.614334229999997</v>
      </c>
      <c r="X154">
        <v>11.49212837</v>
      </c>
      <c r="AC154">
        <v>0.75</v>
      </c>
      <c r="AD154" t="s">
        <v>848</v>
      </c>
      <c r="AE154" t="s">
        <v>1776</v>
      </c>
      <c r="AG154" t="s">
        <v>859</v>
      </c>
      <c r="AH154" t="s">
        <v>1968</v>
      </c>
      <c r="AI154" t="s">
        <v>891</v>
      </c>
      <c r="AJ154" t="s">
        <v>927</v>
      </c>
    </row>
    <row r="155" spans="1:37">
      <c r="A155" s="38" t="s">
        <v>1969</v>
      </c>
      <c r="B155" t="s">
        <v>584</v>
      </c>
      <c r="C155" t="s">
        <v>1896</v>
      </c>
      <c r="E155" t="s">
        <v>1890</v>
      </c>
      <c r="F155" t="s">
        <v>1964</v>
      </c>
      <c r="G155" t="s">
        <v>1965</v>
      </c>
      <c r="H155" t="s">
        <v>1966</v>
      </c>
      <c r="I155" t="s">
        <v>924</v>
      </c>
      <c r="J155" t="s">
        <v>721</v>
      </c>
      <c r="M155" t="s">
        <v>1776</v>
      </c>
      <c r="N155" t="s">
        <v>1819</v>
      </c>
      <c r="O155" t="s">
        <v>859</v>
      </c>
      <c r="Q155">
        <v>1959</v>
      </c>
      <c r="R155" t="s">
        <v>1967</v>
      </c>
      <c r="U155" t="s">
        <v>847</v>
      </c>
      <c r="W155">
        <v>50.614334229999997</v>
      </c>
      <c r="X155">
        <v>11.49212837</v>
      </c>
      <c r="AC155">
        <v>0.75</v>
      </c>
      <c r="AD155" t="s">
        <v>848</v>
      </c>
      <c r="AE155" t="s">
        <v>1776</v>
      </c>
      <c r="AG155" t="s">
        <v>859</v>
      </c>
      <c r="AH155" t="s">
        <v>1968</v>
      </c>
      <c r="AI155" t="s">
        <v>891</v>
      </c>
      <c r="AJ155" t="s">
        <v>927</v>
      </c>
    </row>
    <row r="156" spans="1:37">
      <c r="A156" s="38" t="s">
        <v>1970</v>
      </c>
      <c r="B156" t="s">
        <v>615</v>
      </c>
      <c r="C156" t="s">
        <v>1888</v>
      </c>
      <c r="D156" t="s">
        <v>1971</v>
      </c>
      <c r="E156" t="s">
        <v>1890</v>
      </c>
      <c r="F156" t="s">
        <v>1964</v>
      </c>
      <c r="G156" t="s">
        <v>1965</v>
      </c>
      <c r="H156" t="s">
        <v>1966</v>
      </c>
      <c r="I156" t="s">
        <v>924</v>
      </c>
      <c r="J156" t="s">
        <v>721</v>
      </c>
      <c r="K156">
        <v>317.8</v>
      </c>
      <c r="L156">
        <v>320</v>
      </c>
      <c r="M156" t="s">
        <v>1776</v>
      </c>
      <c r="N156" t="s">
        <v>1819</v>
      </c>
      <c r="O156" t="s">
        <v>859</v>
      </c>
      <c r="Q156">
        <v>1965</v>
      </c>
      <c r="R156" t="s">
        <v>1972</v>
      </c>
      <c r="U156" t="s">
        <v>847</v>
      </c>
      <c r="W156">
        <v>50.603848980000002</v>
      </c>
      <c r="X156">
        <v>11.475176810000001</v>
      </c>
      <c r="AC156">
        <v>0.75</v>
      </c>
      <c r="AD156" t="s">
        <v>848</v>
      </c>
      <c r="AE156" t="s">
        <v>1776</v>
      </c>
      <c r="AG156" t="s">
        <v>859</v>
      </c>
      <c r="AH156" t="s">
        <v>1968</v>
      </c>
      <c r="AI156" t="s">
        <v>917</v>
      </c>
      <c r="AJ156" t="s">
        <v>918</v>
      </c>
      <c r="AK156" t="s">
        <v>1284</v>
      </c>
    </row>
    <row r="157" spans="1:37">
      <c r="A157" s="38" t="s">
        <v>1973</v>
      </c>
      <c r="B157" t="s">
        <v>615</v>
      </c>
      <c r="C157" t="s">
        <v>1896</v>
      </c>
      <c r="D157" t="s">
        <v>1971</v>
      </c>
      <c r="E157" t="s">
        <v>1890</v>
      </c>
      <c r="F157" t="s">
        <v>1964</v>
      </c>
      <c r="G157" t="s">
        <v>1965</v>
      </c>
      <c r="H157" t="s">
        <v>1966</v>
      </c>
      <c r="I157" t="s">
        <v>924</v>
      </c>
      <c r="J157" t="s">
        <v>721</v>
      </c>
      <c r="M157" t="s">
        <v>1776</v>
      </c>
      <c r="N157" t="s">
        <v>1819</v>
      </c>
      <c r="O157" t="s">
        <v>859</v>
      </c>
      <c r="Q157">
        <v>1965</v>
      </c>
      <c r="R157" t="s">
        <v>1974</v>
      </c>
      <c r="U157" t="s">
        <v>847</v>
      </c>
      <c r="W157">
        <v>50.603848980000002</v>
      </c>
      <c r="X157">
        <v>11.475176810000001</v>
      </c>
      <c r="AC157">
        <v>0.75</v>
      </c>
      <c r="AD157" t="s">
        <v>848</v>
      </c>
      <c r="AE157" t="s">
        <v>1776</v>
      </c>
      <c r="AG157" t="s">
        <v>859</v>
      </c>
      <c r="AH157" t="s">
        <v>1968</v>
      </c>
      <c r="AI157" t="s">
        <v>917</v>
      </c>
      <c r="AJ157" t="s">
        <v>918</v>
      </c>
      <c r="AK157" t="s">
        <v>1284</v>
      </c>
    </row>
    <row r="158" spans="1:37">
      <c r="A158" s="38" t="s">
        <v>1975</v>
      </c>
      <c r="B158" t="s">
        <v>615</v>
      </c>
      <c r="C158" t="s">
        <v>1898</v>
      </c>
      <c r="D158" t="s">
        <v>1971</v>
      </c>
      <c r="E158" t="s">
        <v>1890</v>
      </c>
      <c r="F158" t="s">
        <v>1964</v>
      </c>
      <c r="G158" t="s">
        <v>1965</v>
      </c>
      <c r="H158" t="s">
        <v>1966</v>
      </c>
      <c r="I158" t="s">
        <v>924</v>
      </c>
      <c r="J158" t="s">
        <v>721</v>
      </c>
      <c r="M158" t="s">
        <v>1776</v>
      </c>
      <c r="N158" t="s">
        <v>1819</v>
      </c>
      <c r="O158" t="s">
        <v>859</v>
      </c>
      <c r="Q158">
        <v>1965</v>
      </c>
      <c r="R158" t="s">
        <v>1976</v>
      </c>
      <c r="U158" t="s">
        <v>847</v>
      </c>
      <c r="W158">
        <v>50.603848980000002</v>
      </c>
      <c r="X158">
        <v>11.475176810000001</v>
      </c>
      <c r="AC158">
        <v>0.75</v>
      </c>
      <c r="AD158" t="s">
        <v>848</v>
      </c>
      <c r="AE158" t="s">
        <v>1776</v>
      </c>
      <c r="AG158" t="s">
        <v>859</v>
      </c>
      <c r="AH158" t="s">
        <v>1968</v>
      </c>
      <c r="AI158" t="s">
        <v>917</v>
      </c>
      <c r="AJ158" t="s">
        <v>918</v>
      </c>
      <c r="AK158" t="s">
        <v>1284</v>
      </c>
    </row>
    <row r="159" spans="1:37">
      <c r="A159" s="38" t="s">
        <v>1977</v>
      </c>
      <c r="B159" t="s">
        <v>615</v>
      </c>
      <c r="C159" t="s">
        <v>1922</v>
      </c>
      <c r="D159" t="s">
        <v>1971</v>
      </c>
      <c r="E159" t="s">
        <v>1890</v>
      </c>
      <c r="F159" t="s">
        <v>1964</v>
      </c>
      <c r="G159" t="s">
        <v>1965</v>
      </c>
      <c r="H159" t="s">
        <v>1966</v>
      </c>
      <c r="I159" t="s">
        <v>924</v>
      </c>
      <c r="J159" t="s">
        <v>721</v>
      </c>
      <c r="M159" t="s">
        <v>1776</v>
      </c>
      <c r="N159" t="s">
        <v>1819</v>
      </c>
      <c r="O159" t="s">
        <v>859</v>
      </c>
      <c r="Q159">
        <v>1966</v>
      </c>
      <c r="R159" t="s">
        <v>1978</v>
      </c>
      <c r="U159" t="s">
        <v>847</v>
      </c>
      <c r="W159">
        <v>50.603848980000002</v>
      </c>
      <c r="X159">
        <v>11.475176810000001</v>
      </c>
      <c r="AC159">
        <v>0.75</v>
      </c>
      <c r="AD159" t="s">
        <v>848</v>
      </c>
      <c r="AE159" t="s">
        <v>1776</v>
      </c>
      <c r="AG159" t="s">
        <v>859</v>
      </c>
      <c r="AH159" t="s">
        <v>1968</v>
      </c>
      <c r="AI159" t="s">
        <v>917</v>
      </c>
      <c r="AJ159" t="s">
        <v>918</v>
      </c>
      <c r="AK159" t="s">
        <v>1284</v>
      </c>
    </row>
    <row r="160" spans="1:37">
      <c r="A160" s="38" t="s">
        <v>1979</v>
      </c>
      <c r="B160" t="s">
        <v>615</v>
      </c>
      <c r="C160" t="s">
        <v>1980</v>
      </c>
      <c r="D160" t="s">
        <v>1971</v>
      </c>
      <c r="E160" t="s">
        <v>1890</v>
      </c>
      <c r="F160" t="s">
        <v>1964</v>
      </c>
      <c r="G160" t="s">
        <v>1965</v>
      </c>
      <c r="H160" t="s">
        <v>1966</v>
      </c>
      <c r="I160" t="s">
        <v>924</v>
      </c>
      <c r="J160" t="s">
        <v>721</v>
      </c>
      <c r="M160" t="s">
        <v>1776</v>
      </c>
      <c r="N160" t="s">
        <v>1819</v>
      </c>
      <c r="O160" t="s">
        <v>859</v>
      </c>
      <c r="Q160">
        <v>1965</v>
      </c>
      <c r="R160" t="s">
        <v>1981</v>
      </c>
      <c r="U160" t="s">
        <v>847</v>
      </c>
      <c r="W160">
        <v>50.603848980000002</v>
      </c>
      <c r="X160">
        <v>11.475176810000001</v>
      </c>
      <c r="AC160">
        <v>0.75</v>
      </c>
      <c r="AD160" t="s">
        <v>848</v>
      </c>
      <c r="AE160" t="s">
        <v>1776</v>
      </c>
      <c r="AG160" t="s">
        <v>859</v>
      </c>
      <c r="AH160" t="s">
        <v>1968</v>
      </c>
      <c r="AI160" t="s">
        <v>917</v>
      </c>
      <c r="AJ160" t="s">
        <v>918</v>
      </c>
      <c r="AK160" t="s">
        <v>1284</v>
      </c>
    </row>
    <row r="161" spans="1:37">
      <c r="A161" s="38" t="s">
        <v>1982</v>
      </c>
      <c r="B161" t="s">
        <v>615</v>
      </c>
      <c r="C161" t="s">
        <v>1983</v>
      </c>
      <c r="D161" t="s">
        <v>1971</v>
      </c>
      <c r="E161" t="s">
        <v>1890</v>
      </c>
      <c r="F161" t="s">
        <v>1964</v>
      </c>
      <c r="G161" t="s">
        <v>1965</v>
      </c>
      <c r="H161" t="s">
        <v>1966</v>
      </c>
      <c r="I161" t="s">
        <v>924</v>
      </c>
      <c r="J161" t="s">
        <v>721</v>
      </c>
      <c r="M161" t="s">
        <v>1776</v>
      </c>
      <c r="N161" t="s">
        <v>1819</v>
      </c>
      <c r="O161" t="s">
        <v>859</v>
      </c>
      <c r="Q161">
        <v>1966</v>
      </c>
      <c r="R161" t="s">
        <v>1984</v>
      </c>
      <c r="U161" t="s">
        <v>847</v>
      </c>
      <c r="W161">
        <v>50.603848980000002</v>
      </c>
      <c r="X161">
        <v>11.475176810000001</v>
      </c>
      <c r="AC161">
        <v>0.75</v>
      </c>
      <c r="AD161" t="s">
        <v>848</v>
      </c>
      <c r="AE161" t="s">
        <v>1776</v>
      </c>
      <c r="AG161" t="s">
        <v>859</v>
      </c>
      <c r="AH161" t="s">
        <v>1968</v>
      </c>
      <c r="AI161" t="s">
        <v>917</v>
      </c>
      <c r="AJ161" t="s">
        <v>918</v>
      </c>
      <c r="AK161" t="s">
        <v>1284</v>
      </c>
    </row>
    <row r="162" spans="1:37">
      <c r="A162" s="38" t="s">
        <v>1985</v>
      </c>
      <c r="B162" t="s">
        <v>615</v>
      </c>
      <c r="C162" t="s">
        <v>1986</v>
      </c>
      <c r="D162" t="s">
        <v>1971</v>
      </c>
      <c r="E162" t="s">
        <v>1890</v>
      </c>
      <c r="F162" t="s">
        <v>1964</v>
      </c>
      <c r="G162" t="s">
        <v>1965</v>
      </c>
      <c r="H162" t="s">
        <v>1966</v>
      </c>
      <c r="I162" t="s">
        <v>924</v>
      </c>
      <c r="J162" t="s">
        <v>721</v>
      </c>
      <c r="M162" t="s">
        <v>1776</v>
      </c>
      <c r="N162" t="s">
        <v>1819</v>
      </c>
      <c r="O162" t="s">
        <v>859</v>
      </c>
      <c r="Q162">
        <v>1966</v>
      </c>
      <c r="R162" t="s">
        <v>1987</v>
      </c>
      <c r="U162" t="s">
        <v>847</v>
      </c>
      <c r="W162">
        <v>50.603848980000002</v>
      </c>
      <c r="X162">
        <v>11.475176810000001</v>
      </c>
      <c r="AC162">
        <v>0.75</v>
      </c>
      <c r="AD162" t="s">
        <v>848</v>
      </c>
      <c r="AE162" t="s">
        <v>1776</v>
      </c>
      <c r="AG162" t="s">
        <v>859</v>
      </c>
      <c r="AH162" t="s">
        <v>1968</v>
      </c>
      <c r="AI162" t="s">
        <v>917</v>
      </c>
      <c r="AJ162" t="s">
        <v>918</v>
      </c>
      <c r="AK162" t="s">
        <v>1284</v>
      </c>
    </row>
    <row r="163" spans="1:37">
      <c r="A163" s="38" t="s">
        <v>1988</v>
      </c>
      <c r="B163" t="s">
        <v>615</v>
      </c>
      <c r="C163" t="s">
        <v>1989</v>
      </c>
      <c r="D163" t="s">
        <v>1971</v>
      </c>
      <c r="E163" t="s">
        <v>1890</v>
      </c>
      <c r="F163" t="s">
        <v>1964</v>
      </c>
      <c r="G163" t="s">
        <v>1965</v>
      </c>
      <c r="H163" t="s">
        <v>1966</v>
      </c>
      <c r="I163" t="s">
        <v>924</v>
      </c>
      <c r="J163" t="s">
        <v>721</v>
      </c>
      <c r="M163" t="s">
        <v>1776</v>
      </c>
      <c r="N163" t="s">
        <v>1819</v>
      </c>
      <c r="O163" t="s">
        <v>859</v>
      </c>
      <c r="Q163">
        <v>1966</v>
      </c>
      <c r="R163" t="s">
        <v>1990</v>
      </c>
      <c r="U163" t="s">
        <v>847</v>
      </c>
      <c r="W163">
        <v>50.603848980000002</v>
      </c>
      <c r="X163">
        <v>11.475176810000001</v>
      </c>
      <c r="AC163">
        <v>0.75</v>
      </c>
      <c r="AD163" t="s">
        <v>848</v>
      </c>
      <c r="AE163" t="s">
        <v>1776</v>
      </c>
      <c r="AG163" t="s">
        <v>859</v>
      </c>
      <c r="AH163" t="s">
        <v>1968</v>
      </c>
      <c r="AI163" t="s">
        <v>917</v>
      </c>
      <c r="AJ163" t="s">
        <v>918</v>
      </c>
      <c r="AK163" t="s">
        <v>1284</v>
      </c>
    </row>
    <row r="164" spans="1:37">
      <c r="A164" s="38" t="s">
        <v>1991</v>
      </c>
      <c r="B164" t="s">
        <v>606</v>
      </c>
      <c r="C164" t="s">
        <v>1992</v>
      </c>
      <c r="D164" t="s">
        <v>1993</v>
      </c>
      <c r="E164" t="s">
        <v>1994</v>
      </c>
      <c r="F164" t="s">
        <v>1995</v>
      </c>
      <c r="G164" t="s">
        <v>1996</v>
      </c>
      <c r="H164" t="s">
        <v>1997</v>
      </c>
      <c r="I164" t="s">
        <v>944</v>
      </c>
      <c r="J164" t="s">
        <v>721</v>
      </c>
      <c r="K164">
        <v>148</v>
      </c>
      <c r="L164">
        <v>152</v>
      </c>
      <c r="M164" t="s">
        <v>1776</v>
      </c>
      <c r="N164" t="s">
        <v>1777</v>
      </c>
      <c r="O164" t="s">
        <v>859</v>
      </c>
      <c r="Q164">
        <v>1978</v>
      </c>
      <c r="R164" t="s">
        <v>1998</v>
      </c>
      <c r="U164" t="s">
        <v>847</v>
      </c>
      <c r="W164">
        <v>48.83135</v>
      </c>
      <c r="X164">
        <v>8.1121600000000011</v>
      </c>
      <c r="Y164" t="s">
        <v>1999</v>
      </c>
      <c r="Z164" t="s">
        <v>2000</v>
      </c>
      <c r="AC164">
        <v>0.8</v>
      </c>
      <c r="AD164" t="s">
        <v>848</v>
      </c>
      <c r="AE164" t="s">
        <v>1776</v>
      </c>
      <c r="AG164" t="s">
        <v>845</v>
      </c>
      <c r="AH164" t="s">
        <v>1997</v>
      </c>
      <c r="AI164" t="s">
        <v>891</v>
      </c>
      <c r="AJ164" t="s">
        <v>946</v>
      </c>
      <c r="AK164" t="s">
        <v>873</v>
      </c>
    </row>
    <row r="165" spans="1:37">
      <c r="A165" s="38" t="s">
        <v>2001</v>
      </c>
      <c r="B165" t="s">
        <v>2002</v>
      </c>
      <c r="C165" t="s">
        <v>2003</v>
      </c>
      <c r="E165" t="s">
        <v>1792</v>
      </c>
      <c r="G165" t="s">
        <v>2004</v>
      </c>
      <c r="H165" t="s">
        <v>2003</v>
      </c>
      <c r="I165" t="s">
        <v>1794</v>
      </c>
      <c r="J165" t="s">
        <v>1795</v>
      </c>
      <c r="K165">
        <v>89</v>
      </c>
      <c r="M165" t="s">
        <v>1776</v>
      </c>
      <c r="N165" t="s">
        <v>1777</v>
      </c>
      <c r="O165" t="s">
        <v>859</v>
      </c>
      <c r="Q165">
        <v>1956</v>
      </c>
      <c r="R165" t="s">
        <v>2005</v>
      </c>
      <c r="U165" t="s">
        <v>1737</v>
      </c>
      <c r="W165">
        <v>47.212246</v>
      </c>
      <c r="X165">
        <v>10.721519000000001</v>
      </c>
      <c r="AC165">
        <v>0.8</v>
      </c>
      <c r="AD165" t="s">
        <v>848</v>
      </c>
      <c r="AE165" t="s">
        <v>1776</v>
      </c>
      <c r="AG165" t="s">
        <v>859</v>
      </c>
      <c r="AH165" t="s">
        <v>2006</v>
      </c>
      <c r="AI165" t="s">
        <v>891</v>
      </c>
      <c r="AJ165" t="s">
        <v>1798</v>
      </c>
    </row>
    <row r="166" spans="1:37">
      <c r="A166" s="38" t="s">
        <v>2007</v>
      </c>
      <c r="B166" t="s">
        <v>2008</v>
      </c>
      <c r="C166" t="s">
        <v>2009</v>
      </c>
      <c r="E166" t="s">
        <v>1792</v>
      </c>
      <c r="G166" t="s">
        <v>2010</v>
      </c>
      <c r="H166" t="s">
        <v>2009</v>
      </c>
      <c r="I166" t="s">
        <v>1794</v>
      </c>
      <c r="J166" t="s">
        <v>1795</v>
      </c>
      <c r="K166">
        <v>79</v>
      </c>
      <c r="M166" t="s">
        <v>1776</v>
      </c>
      <c r="N166" t="s">
        <v>239</v>
      </c>
      <c r="O166" t="s">
        <v>859</v>
      </c>
      <c r="Q166">
        <v>1927</v>
      </c>
      <c r="R166" t="s">
        <v>2011</v>
      </c>
      <c r="U166" t="s">
        <v>1737</v>
      </c>
      <c r="W166">
        <v>47.393248999999997</v>
      </c>
      <c r="X166">
        <v>11.788646999999999</v>
      </c>
      <c r="AD166" t="s">
        <v>848</v>
      </c>
      <c r="AE166" t="s">
        <v>1776</v>
      </c>
      <c r="AG166" t="s">
        <v>859</v>
      </c>
      <c r="AH166" t="s">
        <v>2012</v>
      </c>
      <c r="AI166" t="s">
        <v>891</v>
      </c>
      <c r="AJ166" t="s">
        <v>1798</v>
      </c>
    </row>
    <row r="167" spans="1:37">
      <c r="A167" s="38" t="s">
        <v>2013</v>
      </c>
      <c r="B167" t="s">
        <v>582</v>
      </c>
      <c r="C167" t="s">
        <v>582</v>
      </c>
      <c r="D167" t="s">
        <v>2014</v>
      </c>
      <c r="E167" t="s">
        <v>1801</v>
      </c>
      <c r="F167" t="s">
        <v>2015</v>
      </c>
      <c r="G167" t="s">
        <v>2016</v>
      </c>
      <c r="H167" t="s">
        <v>2017</v>
      </c>
      <c r="I167" t="s">
        <v>858</v>
      </c>
      <c r="J167" t="s">
        <v>721</v>
      </c>
      <c r="K167">
        <v>100</v>
      </c>
      <c r="L167">
        <v>101.3</v>
      </c>
      <c r="M167" t="s">
        <v>1776</v>
      </c>
      <c r="N167" t="s">
        <v>1777</v>
      </c>
      <c r="O167" t="s">
        <v>859</v>
      </c>
      <c r="Q167">
        <v>1953</v>
      </c>
      <c r="R167" t="s">
        <v>2018</v>
      </c>
      <c r="U167" t="s">
        <v>1737</v>
      </c>
      <c r="W167">
        <v>48.063827000000003</v>
      </c>
      <c r="X167">
        <v>10.128443000000001</v>
      </c>
      <c r="AC167">
        <v>0.8</v>
      </c>
      <c r="AD167" t="s">
        <v>848</v>
      </c>
      <c r="AE167" t="s">
        <v>1776</v>
      </c>
      <c r="AG167" t="s">
        <v>859</v>
      </c>
      <c r="AH167" t="s">
        <v>1806</v>
      </c>
      <c r="AI167" t="s">
        <v>891</v>
      </c>
      <c r="AJ167" t="s">
        <v>2019</v>
      </c>
      <c r="AK167" t="s">
        <v>873</v>
      </c>
    </row>
    <row r="168" spans="1:37">
      <c r="A168" s="38" t="s">
        <v>2020</v>
      </c>
      <c r="B168" t="s">
        <v>603</v>
      </c>
      <c r="C168" t="s">
        <v>603</v>
      </c>
      <c r="D168" t="s">
        <v>2021</v>
      </c>
      <c r="E168" t="s">
        <v>1375</v>
      </c>
      <c r="F168" t="s">
        <v>2022</v>
      </c>
      <c r="G168" t="s">
        <v>2023</v>
      </c>
      <c r="H168" t="s">
        <v>2024</v>
      </c>
      <c r="I168" t="s">
        <v>858</v>
      </c>
      <c r="J168" t="s">
        <v>721</v>
      </c>
      <c r="K168">
        <v>124</v>
      </c>
      <c r="L168">
        <v>125.6</v>
      </c>
      <c r="M168" t="s">
        <v>1776</v>
      </c>
      <c r="N168" t="s">
        <v>2025</v>
      </c>
      <c r="O168" t="s">
        <v>859</v>
      </c>
      <c r="Q168">
        <v>1924</v>
      </c>
      <c r="R168" t="s">
        <v>2026</v>
      </c>
      <c r="S168">
        <v>1955</v>
      </c>
      <c r="U168" t="s">
        <v>847</v>
      </c>
      <c r="W168">
        <v>47.631353999999988</v>
      </c>
      <c r="X168">
        <v>11.337054</v>
      </c>
      <c r="AC168">
        <v>0.8</v>
      </c>
      <c r="AD168" t="s">
        <v>848</v>
      </c>
      <c r="AE168" t="s">
        <v>1776</v>
      </c>
      <c r="AG168" t="s">
        <v>859</v>
      </c>
      <c r="AH168" t="s">
        <v>1806</v>
      </c>
      <c r="AI168" t="s">
        <v>891</v>
      </c>
      <c r="AJ168" t="s">
        <v>2027</v>
      </c>
      <c r="AK168" t="s">
        <v>873</v>
      </c>
    </row>
    <row r="169" spans="1:37">
      <c r="A169" s="38" t="s">
        <v>2028</v>
      </c>
      <c r="B169" t="s">
        <v>613</v>
      </c>
      <c r="D169" t="s">
        <v>2029</v>
      </c>
      <c r="E169" t="s">
        <v>952</v>
      </c>
      <c r="G169" t="s">
        <v>2030</v>
      </c>
      <c r="H169" t="s">
        <v>2031</v>
      </c>
      <c r="I169" t="s">
        <v>842</v>
      </c>
      <c r="J169" t="s">
        <v>721</v>
      </c>
      <c r="K169">
        <v>220</v>
      </c>
      <c r="L169">
        <v>222.86</v>
      </c>
      <c r="M169" t="s">
        <v>1776</v>
      </c>
      <c r="N169" t="s">
        <v>1819</v>
      </c>
      <c r="O169" t="s">
        <v>859</v>
      </c>
      <c r="Q169">
        <v>1964</v>
      </c>
      <c r="R169" t="s">
        <v>1676</v>
      </c>
      <c r="U169" t="s">
        <v>847</v>
      </c>
      <c r="W169">
        <v>51.899120000000003</v>
      </c>
      <c r="X169">
        <v>9.9245199999999993</v>
      </c>
      <c r="AA169">
        <v>0.75</v>
      </c>
      <c r="AB169" s="39" t="s">
        <v>2032</v>
      </c>
      <c r="AC169">
        <v>0.75</v>
      </c>
      <c r="AD169" t="s">
        <v>848</v>
      </c>
      <c r="AE169" t="s">
        <v>1776</v>
      </c>
      <c r="AG169" t="s">
        <v>859</v>
      </c>
      <c r="AH169" t="s">
        <v>613</v>
      </c>
      <c r="AI169" t="s">
        <v>917</v>
      </c>
      <c r="AJ169" t="s">
        <v>1315</v>
      </c>
      <c r="AK169" t="s">
        <v>873</v>
      </c>
    </row>
    <row r="170" spans="1:37">
      <c r="A170" s="38" t="s">
        <v>2033</v>
      </c>
      <c r="B170" t="s">
        <v>2034</v>
      </c>
      <c r="C170" t="s">
        <v>2035</v>
      </c>
      <c r="E170" t="s">
        <v>1792</v>
      </c>
      <c r="G170" t="s">
        <v>2036</v>
      </c>
      <c r="H170" t="s">
        <v>2037</v>
      </c>
      <c r="I170" t="s">
        <v>1794</v>
      </c>
      <c r="J170" t="s">
        <v>1795</v>
      </c>
      <c r="K170">
        <v>144.5</v>
      </c>
      <c r="M170" t="s">
        <v>1776</v>
      </c>
      <c r="N170" t="s">
        <v>1819</v>
      </c>
      <c r="O170" t="s">
        <v>859</v>
      </c>
      <c r="Q170">
        <v>1981</v>
      </c>
      <c r="R170" t="s">
        <v>2038</v>
      </c>
      <c r="U170" t="s">
        <v>847</v>
      </c>
      <c r="W170">
        <v>47.207783999999997</v>
      </c>
      <c r="X170">
        <v>11.005735</v>
      </c>
      <c r="Y170" t="s">
        <v>2039</v>
      </c>
      <c r="Z170" t="s">
        <v>2040</v>
      </c>
      <c r="AC170">
        <v>0.75</v>
      </c>
      <c r="AD170" t="s">
        <v>848</v>
      </c>
      <c r="AE170" t="s">
        <v>1776</v>
      </c>
      <c r="AG170" t="s">
        <v>859</v>
      </c>
      <c r="AH170" t="s">
        <v>2041</v>
      </c>
      <c r="AI170" t="s">
        <v>917</v>
      </c>
      <c r="AJ170" t="s">
        <v>2042</v>
      </c>
    </row>
    <row r="171" spans="1:37">
      <c r="A171" s="38" t="s">
        <v>2043</v>
      </c>
      <c r="B171" t="s">
        <v>2034</v>
      </c>
      <c r="C171" t="s">
        <v>2044</v>
      </c>
      <c r="E171" t="s">
        <v>1792</v>
      </c>
      <c r="G171" t="s">
        <v>2036</v>
      </c>
      <c r="H171" t="s">
        <v>2037</v>
      </c>
      <c r="I171" t="s">
        <v>1794</v>
      </c>
      <c r="J171" t="s">
        <v>1795</v>
      </c>
      <c r="K171">
        <v>144.5</v>
      </c>
      <c r="M171" t="s">
        <v>1776</v>
      </c>
      <c r="N171" t="s">
        <v>1819</v>
      </c>
      <c r="O171" t="s">
        <v>859</v>
      </c>
      <c r="Q171">
        <v>1981</v>
      </c>
      <c r="R171" t="s">
        <v>2038</v>
      </c>
      <c r="U171" t="s">
        <v>847</v>
      </c>
      <c r="W171">
        <v>47.207783999999997</v>
      </c>
      <c r="X171">
        <v>11.005735</v>
      </c>
      <c r="Y171" t="s">
        <v>2039</v>
      </c>
      <c r="Z171" t="s">
        <v>2045</v>
      </c>
      <c r="AC171">
        <v>0.75</v>
      </c>
      <c r="AD171" t="s">
        <v>848</v>
      </c>
      <c r="AE171" t="s">
        <v>1776</v>
      </c>
      <c r="AG171" t="s">
        <v>859</v>
      </c>
      <c r="AH171" t="s">
        <v>2041</v>
      </c>
      <c r="AI171" t="s">
        <v>917</v>
      </c>
      <c r="AJ171" t="s">
        <v>2042</v>
      </c>
    </row>
    <row r="172" spans="1:37">
      <c r="A172" s="38" t="s">
        <v>2046</v>
      </c>
      <c r="B172" t="s">
        <v>2047</v>
      </c>
      <c r="C172" t="s">
        <v>2048</v>
      </c>
      <c r="D172" t="s">
        <v>2049</v>
      </c>
      <c r="E172" t="s">
        <v>2050</v>
      </c>
      <c r="G172" t="s">
        <v>2051</v>
      </c>
      <c r="H172" t="s">
        <v>2047</v>
      </c>
      <c r="I172" t="s">
        <v>2052</v>
      </c>
      <c r="J172" t="s">
        <v>2053</v>
      </c>
      <c r="K172">
        <v>104.4</v>
      </c>
      <c r="L172">
        <v>110</v>
      </c>
      <c r="M172" t="s">
        <v>1776</v>
      </c>
      <c r="N172" t="s">
        <v>1777</v>
      </c>
      <c r="O172" t="s">
        <v>859</v>
      </c>
      <c r="Q172">
        <v>1914</v>
      </c>
      <c r="R172" t="s">
        <v>2054</v>
      </c>
      <c r="S172">
        <v>1994</v>
      </c>
      <c r="U172" t="s">
        <v>847</v>
      </c>
      <c r="W172">
        <v>47.555936000000003</v>
      </c>
      <c r="X172">
        <v>8.0494039999999991</v>
      </c>
      <c r="AC172">
        <v>0.8</v>
      </c>
      <c r="AD172" t="s">
        <v>848</v>
      </c>
      <c r="AE172" t="s">
        <v>1776</v>
      </c>
      <c r="AG172" t="s">
        <v>859</v>
      </c>
      <c r="AH172" t="s">
        <v>2055</v>
      </c>
      <c r="AI172" t="s">
        <v>891</v>
      </c>
      <c r="AJ172" t="s">
        <v>1933</v>
      </c>
      <c r="AK172" t="s">
        <v>873</v>
      </c>
    </row>
    <row r="173" spans="1:37">
      <c r="A173" s="38" t="s">
        <v>2056</v>
      </c>
      <c r="B173" t="s">
        <v>619</v>
      </c>
      <c r="C173" t="s">
        <v>1888</v>
      </c>
      <c r="D173" t="s">
        <v>2057</v>
      </c>
      <c r="E173" t="s">
        <v>1890</v>
      </c>
      <c r="F173" t="s">
        <v>2058</v>
      </c>
      <c r="G173" t="s">
        <v>2059</v>
      </c>
      <c r="H173" t="s">
        <v>619</v>
      </c>
      <c r="I173" t="s">
        <v>2060</v>
      </c>
      <c r="J173" t="s">
        <v>721</v>
      </c>
      <c r="K173">
        <v>1045.2</v>
      </c>
      <c r="L173">
        <v>175</v>
      </c>
      <c r="M173" t="s">
        <v>1776</v>
      </c>
      <c r="N173" t="s">
        <v>1819</v>
      </c>
      <c r="O173" t="s">
        <v>859</v>
      </c>
      <c r="Q173">
        <v>1979</v>
      </c>
      <c r="R173" t="s">
        <v>2061</v>
      </c>
      <c r="U173" t="s">
        <v>847</v>
      </c>
      <c r="W173">
        <v>50.519379999999998</v>
      </c>
      <c r="X173">
        <v>12.879759999999999</v>
      </c>
      <c r="Y173" t="s">
        <v>2062</v>
      </c>
      <c r="Z173" t="s">
        <v>2063</v>
      </c>
      <c r="AA173">
        <v>0.75</v>
      </c>
      <c r="AB173" s="39" t="s">
        <v>2064</v>
      </c>
      <c r="AC173">
        <v>0.75</v>
      </c>
      <c r="AD173" t="s">
        <v>848</v>
      </c>
      <c r="AE173" t="s">
        <v>1776</v>
      </c>
      <c r="AG173" t="s">
        <v>859</v>
      </c>
      <c r="AH173" t="s">
        <v>2065</v>
      </c>
      <c r="AI173" t="s">
        <v>917</v>
      </c>
      <c r="AJ173" t="s">
        <v>918</v>
      </c>
      <c r="AK173" t="s">
        <v>873</v>
      </c>
    </row>
    <row r="174" spans="1:37">
      <c r="A174" s="38" t="s">
        <v>2066</v>
      </c>
      <c r="B174" t="s">
        <v>619</v>
      </c>
      <c r="C174" t="s">
        <v>1896</v>
      </c>
      <c r="D174" t="s">
        <v>2067</v>
      </c>
      <c r="E174" t="s">
        <v>1890</v>
      </c>
      <c r="F174" t="s">
        <v>2058</v>
      </c>
      <c r="G174" t="s">
        <v>2059</v>
      </c>
      <c r="H174" t="s">
        <v>619</v>
      </c>
      <c r="I174" t="s">
        <v>2060</v>
      </c>
      <c r="J174" t="s">
        <v>721</v>
      </c>
      <c r="L174">
        <v>175</v>
      </c>
      <c r="M174" t="s">
        <v>1776</v>
      </c>
      <c r="N174" t="s">
        <v>1819</v>
      </c>
      <c r="O174" t="s">
        <v>859</v>
      </c>
      <c r="Q174">
        <v>1980</v>
      </c>
      <c r="R174" t="s">
        <v>2068</v>
      </c>
      <c r="U174" t="s">
        <v>847</v>
      </c>
      <c r="W174">
        <v>50.519379999999998</v>
      </c>
      <c r="X174">
        <v>12.879759999999999</v>
      </c>
      <c r="Y174" t="s">
        <v>2062</v>
      </c>
      <c r="Z174" t="s">
        <v>2069</v>
      </c>
      <c r="AC174">
        <v>0.75</v>
      </c>
      <c r="AD174" t="s">
        <v>848</v>
      </c>
      <c r="AE174" t="s">
        <v>1776</v>
      </c>
      <c r="AG174" t="s">
        <v>859</v>
      </c>
      <c r="AH174" t="s">
        <v>2065</v>
      </c>
      <c r="AI174" t="s">
        <v>917</v>
      </c>
      <c r="AJ174" t="s">
        <v>918</v>
      </c>
      <c r="AK174" t="s">
        <v>873</v>
      </c>
    </row>
    <row r="175" spans="1:37">
      <c r="A175" s="38" t="s">
        <v>2070</v>
      </c>
      <c r="B175" t="s">
        <v>619</v>
      </c>
      <c r="C175" t="s">
        <v>1898</v>
      </c>
      <c r="D175" t="s">
        <v>2071</v>
      </c>
      <c r="E175" t="s">
        <v>1890</v>
      </c>
      <c r="F175" t="s">
        <v>2058</v>
      </c>
      <c r="G175" t="s">
        <v>2059</v>
      </c>
      <c r="H175" t="s">
        <v>619</v>
      </c>
      <c r="I175" t="s">
        <v>2060</v>
      </c>
      <c r="J175" t="s">
        <v>721</v>
      </c>
      <c r="L175">
        <v>175</v>
      </c>
      <c r="M175" t="s">
        <v>1776</v>
      </c>
      <c r="N175" t="s">
        <v>1819</v>
      </c>
      <c r="O175" t="s">
        <v>859</v>
      </c>
      <c r="Q175">
        <v>1980</v>
      </c>
      <c r="R175" t="s">
        <v>2072</v>
      </c>
      <c r="U175" t="s">
        <v>847</v>
      </c>
      <c r="W175">
        <v>50.519379999999998</v>
      </c>
      <c r="X175">
        <v>12.879759999999999</v>
      </c>
      <c r="Y175" t="s">
        <v>2062</v>
      </c>
      <c r="Z175" t="s">
        <v>2073</v>
      </c>
      <c r="AC175">
        <v>0.75</v>
      </c>
      <c r="AD175" t="s">
        <v>848</v>
      </c>
      <c r="AE175" t="s">
        <v>1776</v>
      </c>
      <c r="AG175" t="s">
        <v>859</v>
      </c>
      <c r="AH175" t="s">
        <v>2065</v>
      </c>
      <c r="AI175" t="s">
        <v>917</v>
      </c>
      <c r="AJ175" t="s">
        <v>918</v>
      </c>
      <c r="AK175" t="s">
        <v>873</v>
      </c>
    </row>
    <row r="176" spans="1:37">
      <c r="A176" s="38" t="s">
        <v>2074</v>
      </c>
      <c r="B176" t="s">
        <v>619</v>
      </c>
      <c r="C176" t="s">
        <v>1922</v>
      </c>
      <c r="D176" t="s">
        <v>2075</v>
      </c>
      <c r="E176" t="s">
        <v>1890</v>
      </c>
      <c r="F176" t="s">
        <v>2058</v>
      </c>
      <c r="G176" t="s">
        <v>2059</v>
      </c>
      <c r="H176" t="s">
        <v>619</v>
      </c>
      <c r="I176" t="s">
        <v>2060</v>
      </c>
      <c r="J176" t="s">
        <v>721</v>
      </c>
      <c r="L176">
        <v>175</v>
      </c>
      <c r="M176" t="s">
        <v>1776</v>
      </c>
      <c r="N176" t="s">
        <v>1819</v>
      </c>
      <c r="O176" t="s">
        <v>859</v>
      </c>
      <c r="Q176">
        <v>1981</v>
      </c>
      <c r="R176" t="s">
        <v>2076</v>
      </c>
      <c r="U176" t="s">
        <v>847</v>
      </c>
      <c r="W176">
        <v>50.519379999999998</v>
      </c>
      <c r="X176">
        <v>12.879759999999999</v>
      </c>
      <c r="Y176" t="s">
        <v>2062</v>
      </c>
      <c r="Z176" t="s">
        <v>2077</v>
      </c>
      <c r="AC176">
        <v>0.75</v>
      </c>
      <c r="AD176" t="s">
        <v>848</v>
      </c>
      <c r="AE176" t="s">
        <v>1776</v>
      </c>
      <c r="AG176" t="s">
        <v>859</v>
      </c>
      <c r="AH176" t="s">
        <v>2065</v>
      </c>
      <c r="AI176" t="s">
        <v>917</v>
      </c>
      <c r="AJ176" t="s">
        <v>918</v>
      </c>
      <c r="AK176" t="s">
        <v>873</v>
      </c>
    </row>
    <row r="177" spans="1:37">
      <c r="A177" s="38" t="s">
        <v>2078</v>
      </c>
      <c r="B177" t="s">
        <v>619</v>
      </c>
      <c r="C177" t="s">
        <v>1980</v>
      </c>
      <c r="D177" t="s">
        <v>2079</v>
      </c>
      <c r="E177" t="s">
        <v>1890</v>
      </c>
      <c r="F177" t="s">
        <v>2058</v>
      </c>
      <c r="G177" t="s">
        <v>2059</v>
      </c>
      <c r="H177" t="s">
        <v>619</v>
      </c>
      <c r="I177" t="s">
        <v>2060</v>
      </c>
      <c r="J177" t="s">
        <v>721</v>
      </c>
      <c r="L177">
        <v>175</v>
      </c>
      <c r="M177" t="s">
        <v>1776</v>
      </c>
      <c r="N177" t="s">
        <v>1819</v>
      </c>
      <c r="O177" t="s">
        <v>859</v>
      </c>
      <c r="Q177">
        <v>1981</v>
      </c>
      <c r="R177" t="s">
        <v>2080</v>
      </c>
      <c r="U177" t="s">
        <v>847</v>
      </c>
      <c r="W177">
        <v>50.519379999999998</v>
      </c>
      <c r="X177">
        <v>12.879759999999999</v>
      </c>
      <c r="Y177" t="s">
        <v>2062</v>
      </c>
      <c r="Z177" t="s">
        <v>2081</v>
      </c>
      <c r="AC177">
        <v>0.75</v>
      </c>
      <c r="AD177" t="s">
        <v>848</v>
      </c>
      <c r="AE177" t="s">
        <v>1776</v>
      </c>
      <c r="AG177" t="s">
        <v>859</v>
      </c>
      <c r="AH177" t="s">
        <v>2065</v>
      </c>
      <c r="AI177" t="s">
        <v>917</v>
      </c>
      <c r="AJ177" t="s">
        <v>918</v>
      </c>
      <c r="AK177" t="s">
        <v>873</v>
      </c>
    </row>
    <row r="178" spans="1:37">
      <c r="A178" s="38" t="s">
        <v>2082</v>
      </c>
      <c r="B178" t="s">
        <v>619</v>
      </c>
      <c r="C178" t="s">
        <v>1983</v>
      </c>
      <c r="D178" t="s">
        <v>2083</v>
      </c>
      <c r="E178" t="s">
        <v>1890</v>
      </c>
      <c r="F178" t="s">
        <v>2058</v>
      </c>
      <c r="G178" t="s">
        <v>2059</v>
      </c>
      <c r="H178" t="s">
        <v>619</v>
      </c>
      <c r="I178" t="s">
        <v>2060</v>
      </c>
      <c r="J178" t="s">
        <v>721</v>
      </c>
      <c r="L178">
        <v>175</v>
      </c>
      <c r="M178" t="s">
        <v>1776</v>
      </c>
      <c r="N178" t="s">
        <v>1819</v>
      </c>
      <c r="O178" t="s">
        <v>859</v>
      </c>
      <c r="Q178">
        <v>1980</v>
      </c>
      <c r="R178" t="s">
        <v>2084</v>
      </c>
      <c r="U178" t="s">
        <v>847</v>
      </c>
      <c r="W178">
        <v>50.519379999999998</v>
      </c>
      <c r="X178">
        <v>12.879759999999999</v>
      </c>
      <c r="Y178" t="s">
        <v>2062</v>
      </c>
      <c r="Z178" t="s">
        <v>2085</v>
      </c>
      <c r="AC178">
        <v>0.75</v>
      </c>
      <c r="AD178" t="s">
        <v>848</v>
      </c>
      <c r="AE178" t="s">
        <v>1776</v>
      </c>
      <c r="AG178" t="s">
        <v>859</v>
      </c>
      <c r="AH178" t="s">
        <v>2065</v>
      </c>
      <c r="AI178" t="s">
        <v>917</v>
      </c>
      <c r="AJ178" t="s">
        <v>918</v>
      </c>
      <c r="AK178" t="s">
        <v>873</v>
      </c>
    </row>
    <row r="179" spans="1:37">
      <c r="A179" s="38" t="s">
        <v>2086</v>
      </c>
      <c r="B179" t="s">
        <v>590</v>
      </c>
      <c r="C179" t="s">
        <v>590</v>
      </c>
      <c r="E179" t="s">
        <v>1214</v>
      </c>
      <c r="F179" t="s">
        <v>2087</v>
      </c>
      <c r="G179" t="s">
        <v>2088</v>
      </c>
      <c r="H179" t="s">
        <v>2089</v>
      </c>
      <c r="I179" t="s">
        <v>944</v>
      </c>
      <c r="J179" t="s">
        <v>721</v>
      </c>
      <c r="K179">
        <v>90</v>
      </c>
      <c r="M179" t="s">
        <v>1776</v>
      </c>
      <c r="N179" t="s">
        <v>1819</v>
      </c>
      <c r="O179" t="s">
        <v>859</v>
      </c>
      <c r="Q179">
        <v>1964</v>
      </c>
      <c r="R179" t="s">
        <v>2090</v>
      </c>
      <c r="U179" t="s">
        <v>847</v>
      </c>
      <c r="W179">
        <v>48.504989999999999</v>
      </c>
      <c r="X179">
        <v>9.2869200000000003</v>
      </c>
      <c r="AA179">
        <v>0.74</v>
      </c>
      <c r="AB179" s="39" t="s">
        <v>2091</v>
      </c>
      <c r="AC179">
        <v>0.75</v>
      </c>
      <c r="AD179" t="s">
        <v>848</v>
      </c>
      <c r="AE179" t="s">
        <v>1776</v>
      </c>
      <c r="AG179" t="s">
        <v>859</v>
      </c>
      <c r="AH179" t="s">
        <v>2092</v>
      </c>
      <c r="AI179" t="s">
        <v>891</v>
      </c>
      <c r="AJ179" t="s">
        <v>946</v>
      </c>
    </row>
    <row r="180" spans="1:37">
      <c r="A180" s="38" t="s">
        <v>2093</v>
      </c>
      <c r="B180" t="s">
        <v>2094</v>
      </c>
      <c r="C180" t="s">
        <v>1827</v>
      </c>
      <c r="E180" t="s">
        <v>1828</v>
      </c>
      <c r="G180" t="s">
        <v>2095</v>
      </c>
      <c r="H180" t="s">
        <v>2096</v>
      </c>
      <c r="I180" t="s">
        <v>858</v>
      </c>
      <c r="J180" t="s">
        <v>721</v>
      </c>
      <c r="K180">
        <v>20.2</v>
      </c>
      <c r="M180" t="s">
        <v>1776</v>
      </c>
      <c r="N180" t="s">
        <v>1777</v>
      </c>
      <c r="O180" t="s">
        <v>859</v>
      </c>
      <c r="Q180">
        <v>1969</v>
      </c>
      <c r="R180" t="s">
        <v>1311</v>
      </c>
      <c r="U180" t="s">
        <v>847</v>
      </c>
      <c r="W180">
        <v>48.734459000000001</v>
      </c>
      <c r="X180">
        <v>11.14382</v>
      </c>
      <c r="AC180">
        <v>0.8</v>
      </c>
      <c r="AD180" t="s">
        <v>848</v>
      </c>
      <c r="AE180" t="s">
        <v>1776</v>
      </c>
      <c r="AG180" t="s">
        <v>859</v>
      </c>
      <c r="AH180" t="s">
        <v>1831</v>
      </c>
      <c r="AI180" t="s">
        <v>1832</v>
      </c>
      <c r="AJ180" t="s">
        <v>1833</v>
      </c>
    </row>
    <row r="181" spans="1:37">
      <c r="A181" s="38" t="s">
        <v>2097</v>
      </c>
      <c r="B181" t="s">
        <v>2098</v>
      </c>
      <c r="E181" t="s">
        <v>1882</v>
      </c>
      <c r="F181" t="s">
        <v>2099</v>
      </c>
      <c r="G181" t="s">
        <v>2100</v>
      </c>
      <c r="H181" t="s">
        <v>2098</v>
      </c>
      <c r="I181" t="s">
        <v>858</v>
      </c>
      <c r="J181" t="s">
        <v>721</v>
      </c>
      <c r="K181">
        <v>26.1</v>
      </c>
      <c r="M181" t="s">
        <v>1776</v>
      </c>
      <c r="N181" t="s">
        <v>1777</v>
      </c>
      <c r="O181" t="s">
        <v>859</v>
      </c>
      <c r="Q181">
        <v>1951</v>
      </c>
      <c r="R181" t="s">
        <v>2101</v>
      </c>
      <c r="U181" t="s">
        <v>847</v>
      </c>
      <c r="W181">
        <v>48.248559999999998</v>
      </c>
      <c r="X181">
        <v>12.6882725</v>
      </c>
      <c r="AC181">
        <v>0.8</v>
      </c>
      <c r="AD181" t="s">
        <v>848</v>
      </c>
      <c r="AE181" t="s">
        <v>1776</v>
      </c>
      <c r="AG181" t="s">
        <v>859</v>
      </c>
      <c r="AH181" t="s">
        <v>2102</v>
      </c>
      <c r="AI181" t="s">
        <v>891</v>
      </c>
      <c r="AJ181" t="s">
        <v>1044</v>
      </c>
    </row>
    <row r="182" spans="1:37">
      <c r="A182" s="38" t="s">
        <v>2103</v>
      </c>
      <c r="B182" t="s">
        <v>2104</v>
      </c>
      <c r="E182" t="s">
        <v>903</v>
      </c>
      <c r="G182" t="s">
        <v>2105</v>
      </c>
      <c r="H182" t="s">
        <v>2104</v>
      </c>
      <c r="I182" t="s">
        <v>1500</v>
      </c>
      <c r="J182" t="s">
        <v>721</v>
      </c>
      <c r="K182">
        <v>20</v>
      </c>
      <c r="M182" t="s">
        <v>1776</v>
      </c>
      <c r="N182" t="s">
        <v>1777</v>
      </c>
      <c r="O182" t="s">
        <v>859</v>
      </c>
      <c r="Q182">
        <v>1962</v>
      </c>
      <c r="R182" t="s">
        <v>1536</v>
      </c>
      <c r="U182" t="s">
        <v>847</v>
      </c>
      <c r="W182">
        <v>50.274723999999999</v>
      </c>
      <c r="X182">
        <v>7.4589570000000007</v>
      </c>
      <c r="AC182">
        <v>0.8</v>
      </c>
      <c r="AD182" t="s">
        <v>848</v>
      </c>
      <c r="AE182" t="s">
        <v>1776</v>
      </c>
      <c r="AG182" t="s">
        <v>859</v>
      </c>
      <c r="AI182" t="s">
        <v>850</v>
      </c>
      <c r="AJ182" t="s">
        <v>937</v>
      </c>
    </row>
    <row r="183" spans="1:37">
      <c r="A183" s="38" t="s">
        <v>2106</v>
      </c>
      <c r="B183" t="s">
        <v>2107</v>
      </c>
      <c r="C183" t="s">
        <v>1898</v>
      </c>
      <c r="E183" t="s">
        <v>1890</v>
      </c>
      <c r="F183" t="s">
        <v>2108</v>
      </c>
      <c r="G183" t="s">
        <v>2109</v>
      </c>
      <c r="H183" t="s">
        <v>2107</v>
      </c>
      <c r="I183" t="s">
        <v>2060</v>
      </c>
      <c r="J183" t="s">
        <v>721</v>
      </c>
      <c r="K183">
        <v>39.799999999999997</v>
      </c>
      <c r="M183" t="s">
        <v>1776</v>
      </c>
      <c r="N183" t="s">
        <v>1819</v>
      </c>
      <c r="O183" t="s">
        <v>859</v>
      </c>
      <c r="Q183">
        <v>1958</v>
      </c>
      <c r="R183" t="s">
        <v>2110</v>
      </c>
      <c r="U183" t="s">
        <v>847</v>
      </c>
      <c r="W183">
        <v>51.091534279999998</v>
      </c>
      <c r="X183">
        <v>13.609828950000001</v>
      </c>
      <c r="AA183">
        <v>0.62</v>
      </c>
      <c r="AB183" s="39" t="s">
        <v>2111</v>
      </c>
      <c r="AC183">
        <v>0.75</v>
      </c>
      <c r="AD183" t="s">
        <v>848</v>
      </c>
      <c r="AE183" t="s">
        <v>1776</v>
      </c>
      <c r="AG183" t="s">
        <v>859</v>
      </c>
      <c r="AH183" t="s">
        <v>2107</v>
      </c>
      <c r="AI183" t="s">
        <v>891</v>
      </c>
      <c r="AJ183" t="s">
        <v>2112</v>
      </c>
    </row>
    <row r="184" spans="1:37">
      <c r="A184" s="38" t="s">
        <v>2113</v>
      </c>
      <c r="B184" t="s">
        <v>2107</v>
      </c>
      <c r="C184" t="s">
        <v>1922</v>
      </c>
      <c r="E184" t="s">
        <v>1890</v>
      </c>
      <c r="F184" t="s">
        <v>2108</v>
      </c>
      <c r="G184" t="s">
        <v>2109</v>
      </c>
      <c r="H184" t="s">
        <v>2107</v>
      </c>
      <c r="I184" t="s">
        <v>2060</v>
      </c>
      <c r="J184" t="s">
        <v>721</v>
      </c>
      <c r="M184" t="s">
        <v>1776</v>
      </c>
      <c r="N184" t="s">
        <v>1819</v>
      </c>
      <c r="O184" t="s">
        <v>859</v>
      </c>
      <c r="Q184">
        <v>1958</v>
      </c>
      <c r="R184" t="s">
        <v>2114</v>
      </c>
      <c r="U184" t="s">
        <v>847</v>
      </c>
      <c r="W184">
        <v>51.091534279999998</v>
      </c>
      <c r="X184">
        <v>13.609828950000001</v>
      </c>
      <c r="AA184">
        <v>0.62</v>
      </c>
      <c r="AB184" s="39" t="s">
        <v>2111</v>
      </c>
      <c r="AC184">
        <v>0.75</v>
      </c>
      <c r="AD184" t="s">
        <v>848</v>
      </c>
      <c r="AE184" t="s">
        <v>1776</v>
      </c>
      <c r="AG184" t="s">
        <v>859</v>
      </c>
      <c r="AH184" t="s">
        <v>2107</v>
      </c>
      <c r="AI184" t="s">
        <v>891</v>
      </c>
      <c r="AJ184" t="s">
        <v>2112</v>
      </c>
    </row>
    <row r="185" spans="1:37">
      <c r="A185" s="38" t="s">
        <v>2115</v>
      </c>
      <c r="B185" t="s">
        <v>2116</v>
      </c>
      <c r="C185" t="s">
        <v>2116</v>
      </c>
      <c r="E185" t="s">
        <v>1801</v>
      </c>
      <c r="F185" t="s">
        <v>2117</v>
      </c>
      <c r="G185" t="s">
        <v>2118</v>
      </c>
      <c r="H185" t="s">
        <v>2116</v>
      </c>
      <c r="I185" t="s">
        <v>858</v>
      </c>
      <c r="J185" t="s">
        <v>721</v>
      </c>
      <c r="K185">
        <v>48</v>
      </c>
      <c r="M185" t="s">
        <v>1776</v>
      </c>
      <c r="N185" t="s">
        <v>1777</v>
      </c>
      <c r="O185" t="s">
        <v>859</v>
      </c>
      <c r="Q185">
        <v>1982</v>
      </c>
      <c r="R185" t="s">
        <v>2119</v>
      </c>
      <c r="U185" t="s">
        <v>847</v>
      </c>
      <c r="W185">
        <v>47.744729999999997</v>
      </c>
      <c r="X185">
        <v>12.135730000000001</v>
      </c>
      <c r="AC185">
        <v>0.8</v>
      </c>
      <c r="AD185" t="s">
        <v>848</v>
      </c>
      <c r="AE185" t="s">
        <v>1776</v>
      </c>
      <c r="AG185" t="s">
        <v>859</v>
      </c>
      <c r="AH185" t="s">
        <v>1806</v>
      </c>
      <c r="AI185" t="s">
        <v>891</v>
      </c>
      <c r="AJ185" t="s">
        <v>1044</v>
      </c>
    </row>
    <row r="186" spans="1:37">
      <c r="A186" s="38" t="s">
        <v>2120</v>
      </c>
      <c r="B186" t="s">
        <v>2121</v>
      </c>
      <c r="C186" t="s">
        <v>2121</v>
      </c>
      <c r="E186" t="s">
        <v>1801</v>
      </c>
      <c r="F186" t="s">
        <v>2122</v>
      </c>
      <c r="G186" t="s">
        <v>2123</v>
      </c>
      <c r="H186" t="s">
        <v>2124</v>
      </c>
      <c r="I186" t="s">
        <v>858</v>
      </c>
      <c r="J186" t="s">
        <v>721</v>
      </c>
      <c r="K186">
        <v>60</v>
      </c>
      <c r="M186" t="s">
        <v>1776</v>
      </c>
      <c r="N186" t="s">
        <v>1777</v>
      </c>
      <c r="O186" t="s">
        <v>859</v>
      </c>
      <c r="Q186">
        <v>1992</v>
      </c>
      <c r="R186" t="s">
        <v>2125</v>
      </c>
      <c r="U186" t="s">
        <v>1737</v>
      </c>
      <c r="W186">
        <v>47.641330000000004</v>
      </c>
      <c r="X186">
        <v>12.19903</v>
      </c>
      <c r="AC186">
        <v>0.8</v>
      </c>
      <c r="AD186" t="s">
        <v>848</v>
      </c>
      <c r="AE186" t="s">
        <v>1776</v>
      </c>
      <c r="AG186" t="s">
        <v>859</v>
      </c>
      <c r="AH186" t="s">
        <v>1806</v>
      </c>
      <c r="AI186" t="s">
        <v>891</v>
      </c>
      <c r="AJ186" t="s">
        <v>2019</v>
      </c>
    </row>
    <row r="187" spans="1:37">
      <c r="A187" s="38" t="s">
        <v>2126</v>
      </c>
      <c r="B187" t="s">
        <v>2127</v>
      </c>
      <c r="C187" t="s">
        <v>2128</v>
      </c>
      <c r="E187" t="s">
        <v>1214</v>
      </c>
      <c r="G187" t="s">
        <v>2129</v>
      </c>
      <c r="H187" t="s">
        <v>2130</v>
      </c>
      <c r="I187" t="s">
        <v>1794</v>
      </c>
      <c r="J187" t="s">
        <v>1795</v>
      </c>
      <c r="K187">
        <v>247</v>
      </c>
      <c r="M187" t="s">
        <v>1776</v>
      </c>
      <c r="N187" t="s">
        <v>1819</v>
      </c>
      <c r="O187" t="s">
        <v>859</v>
      </c>
      <c r="Q187">
        <v>1969</v>
      </c>
      <c r="R187" t="s">
        <v>2131</v>
      </c>
      <c r="U187" t="s">
        <v>847</v>
      </c>
      <c r="W187">
        <v>46.968449999999997</v>
      </c>
      <c r="X187">
        <v>10.05986</v>
      </c>
      <c r="AC187">
        <v>0.75</v>
      </c>
      <c r="AD187" t="s">
        <v>848</v>
      </c>
      <c r="AE187" t="s">
        <v>1776</v>
      </c>
      <c r="AG187" t="s">
        <v>859</v>
      </c>
      <c r="AH187" t="s">
        <v>2132</v>
      </c>
      <c r="AI187" t="s">
        <v>917</v>
      </c>
      <c r="AJ187" t="s">
        <v>1224</v>
      </c>
    </row>
    <row r="188" spans="1:37">
      <c r="A188" s="38" t="s">
        <v>2133</v>
      </c>
      <c r="B188" t="s">
        <v>2134</v>
      </c>
      <c r="C188" t="s">
        <v>2128</v>
      </c>
      <c r="E188" t="s">
        <v>1214</v>
      </c>
      <c r="G188" t="s">
        <v>2129</v>
      </c>
      <c r="H188" t="s">
        <v>2130</v>
      </c>
      <c r="I188" t="s">
        <v>1794</v>
      </c>
      <c r="J188" t="s">
        <v>1795</v>
      </c>
      <c r="K188">
        <v>525</v>
      </c>
      <c r="M188" t="s">
        <v>1776</v>
      </c>
      <c r="N188" t="s">
        <v>1819</v>
      </c>
      <c r="O188" t="s">
        <v>859</v>
      </c>
      <c r="Q188">
        <v>2008</v>
      </c>
      <c r="R188" t="s">
        <v>2135</v>
      </c>
      <c r="U188" t="s">
        <v>847</v>
      </c>
      <c r="W188">
        <v>46.968449999999997</v>
      </c>
      <c r="X188">
        <v>10.05986</v>
      </c>
      <c r="Y188" t="s">
        <v>2136</v>
      </c>
      <c r="Z188" t="s">
        <v>2137</v>
      </c>
      <c r="AC188">
        <v>0.75</v>
      </c>
      <c r="AD188" t="s">
        <v>848</v>
      </c>
      <c r="AE188" t="s">
        <v>1776</v>
      </c>
      <c r="AG188" t="s">
        <v>859</v>
      </c>
      <c r="AH188" t="s">
        <v>2132</v>
      </c>
      <c r="AI188" t="s">
        <v>917</v>
      </c>
      <c r="AJ188" t="s">
        <v>1224</v>
      </c>
    </row>
    <row r="189" spans="1:37">
      <c r="A189" s="38" t="s">
        <v>2138</v>
      </c>
      <c r="B189" t="s">
        <v>2139</v>
      </c>
      <c r="C189" t="s">
        <v>2140</v>
      </c>
      <c r="E189" t="s">
        <v>1214</v>
      </c>
      <c r="G189" t="s">
        <v>2129</v>
      </c>
      <c r="H189" t="s">
        <v>2130</v>
      </c>
      <c r="I189" t="s">
        <v>1794</v>
      </c>
      <c r="J189" t="s">
        <v>1795</v>
      </c>
      <c r="K189">
        <v>29</v>
      </c>
      <c r="M189" t="s">
        <v>1776</v>
      </c>
      <c r="N189" t="s">
        <v>239</v>
      </c>
      <c r="O189" t="s">
        <v>859</v>
      </c>
      <c r="Q189">
        <v>1943</v>
      </c>
      <c r="R189" t="s">
        <v>2141</v>
      </c>
      <c r="U189" t="s">
        <v>847</v>
      </c>
      <c r="W189">
        <v>46.968449999999997</v>
      </c>
      <c r="X189">
        <v>10.05986</v>
      </c>
      <c r="AD189" t="s">
        <v>848</v>
      </c>
      <c r="AE189" t="s">
        <v>1776</v>
      </c>
      <c r="AG189" t="s">
        <v>859</v>
      </c>
      <c r="AH189" t="s">
        <v>2132</v>
      </c>
      <c r="AI189" t="s">
        <v>917</v>
      </c>
      <c r="AJ189" t="s">
        <v>1224</v>
      </c>
    </row>
    <row r="190" spans="1:37">
      <c r="A190" s="38" t="s">
        <v>2142</v>
      </c>
      <c r="B190" t="s">
        <v>2143</v>
      </c>
      <c r="C190" t="s">
        <v>2144</v>
      </c>
      <c r="E190" t="s">
        <v>1214</v>
      </c>
      <c r="G190" t="s">
        <v>2129</v>
      </c>
      <c r="H190" t="s">
        <v>2130</v>
      </c>
      <c r="I190" t="s">
        <v>1794</v>
      </c>
      <c r="J190" t="s">
        <v>1795</v>
      </c>
      <c r="K190">
        <v>158</v>
      </c>
      <c r="M190" t="s">
        <v>1776</v>
      </c>
      <c r="N190" t="s">
        <v>239</v>
      </c>
      <c r="O190" t="s">
        <v>859</v>
      </c>
      <c r="Q190">
        <v>1930</v>
      </c>
      <c r="R190" t="s">
        <v>2145</v>
      </c>
      <c r="U190" t="s">
        <v>847</v>
      </c>
      <c r="W190">
        <v>46.968449999999997</v>
      </c>
      <c r="X190">
        <v>10.05986</v>
      </c>
      <c r="AD190" t="s">
        <v>848</v>
      </c>
      <c r="AE190" t="s">
        <v>1776</v>
      </c>
      <c r="AG190" t="s">
        <v>859</v>
      </c>
      <c r="AH190" t="s">
        <v>2132</v>
      </c>
      <c r="AI190" t="s">
        <v>917</v>
      </c>
      <c r="AJ190" t="s">
        <v>1224</v>
      </c>
    </row>
    <row r="191" spans="1:37">
      <c r="A191" s="38" t="s">
        <v>2146</v>
      </c>
      <c r="B191" t="s">
        <v>583</v>
      </c>
      <c r="C191" t="s">
        <v>583</v>
      </c>
      <c r="E191" t="s">
        <v>2147</v>
      </c>
      <c r="F191" t="s">
        <v>2148</v>
      </c>
      <c r="G191" t="s">
        <v>2149</v>
      </c>
      <c r="H191" t="s">
        <v>2150</v>
      </c>
      <c r="I191" t="s">
        <v>858</v>
      </c>
      <c r="J191" t="s">
        <v>721</v>
      </c>
      <c r="K191">
        <v>53.7</v>
      </c>
      <c r="M191" t="s">
        <v>1776</v>
      </c>
      <c r="N191" t="s">
        <v>1777</v>
      </c>
      <c r="O191" t="s">
        <v>859</v>
      </c>
      <c r="Q191">
        <v>1927</v>
      </c>
      <c r="R191" t="s">
        <v>2151</v>
      </c>
      <c r="U191" t="s">
        <v>847</v>
      </c>
      <c r="W191">
        <v>48.579711200000013</v>
      </c>
      <c r="X191">
        <v>13.4082738</v>
      </c>
      <c r="AC191">
        <v>0.8</v>
      </c>
      <c r="AD191" t="s">
        <v>848</v>
      </c>
      <c r="AE191" t="s">
        <v>1776</v>
      </c>
      <c r="AG191" t="s">
        <v>859</v>
      </c>
      <c r="AH191" t="s">
        <v>1806</v>
      </c>
      <c r="AI191" t="s">
        <v>891</v>
      </c>
      <c r="AJ191" t="s">
        <v>1044</v>
      </c>
    </row>
    <row r="192" spans="1:37">
      <c r="A192" s="38" t="s">
        <v>2152</v>
      </c>
      <c r="B192" t="s">
        <v>2153</v>
      </c>
      <c r="C192" t="s">
        <v>2153</v>
      </c>
      <c r="E192" t="s">
        <v>1801</v>
      </c>
      <c r="F192" t="s">
        <v>2154</v>
      </c>
      <c r="G192" t="s">
        <v>2155</v>
      </c>
      <c r="H192" t="s">
        <v>2150</v>
      </c>
      <c r="I192" t="s">
        <v>858</v>
      </c>
      <c r="J192" t="s">
        <v>721</v>
      </c>
      <c r="K192">
        <v>86.4</v>
      </c>
      <c r="M192" t="s">
        <v>1776</v>
      </c>
      <c r="N192" t="s">
        <v>1777</v>
      </c>
      <c r="O192" t="s">
        <v>859</v>
      </c>
      <c r="Q192">
        <v>1965</v>
      </c>
      <c r="R192" t="s">
        <v>2156</v>
      </c>
      <c r="U192" t="s">
        <v>847</v>
      </c>
      <c r="W192">
        <v>48.553305399999999</v>
      </c>
      <c r="X192">
        <v>13.4336591</v>
      </c>
      <c r="AC192">
        <v>0.8</v>
      </c>
      <c r="AD192" t="s">
        <v>848</v>
      </c>
      <c r="AE192" t="s">
        <v>1776</v>
      </c>
      <c r="AG192" t="s">
        <v>859</v>
      </c>
      <c r="AH192" t="s">
        <v>1806</v>
      </c>
      <c r="AI192" t="s">
        <v>891</v>
      </c>
      <c r="AJ192" t="s">
        <v>2019</v>
      </c>
    </row>
    <row r="193" spans="1:37">
      <c r="A193" s="38" t="s">
        <v>2157</v>
      </c>
      <c r="B193" t="s">
        <v>2158</v>
      </c>
      <c r="E193" t="s">
        <v>1882</v>
      </c>
      <c r="F193" t="s">
        <v>2159</v>
      </c>
      <c r="G193" t="s">
        <v>2160</v>
      </c>
      <c r="H193" t="s">
        <v>2158</v>
      </c>
      <c r="I193" t="s">
        <v>858</v>
      </c>
      <c r="J193" t="s">
        <v>721</v>
      </c>
      <c r="K193">
        <v>19.399999999999999</v>
      </c>
      <c r="M193" t="s">
        <v>1776</v>
      </c>
      <c r="N193" t="s">
        <v>1777</v>
      </c>
      <c r="O193" t="s">
        <v>859</v>
      </c>
      <c r="Q193">
        <v>1977</v>
      </c>
      <c r="R193" t="s">
        <v>2161</v>
      </c>
      <c r="U193" t="s">
        <v>847</v>
      </c>
      <c r="W193">
        <v>48.026102100000003</v>
      </c>
      <c r="X193">
        <v>12.789631999999999</v>
      </c>
      <c r="AC193">
        <v>0.8</v>
      </c>
      <c r="AD193" t="s">
        <v>848</v>
      </c>
      <c r="AE193" t="s">
        <v>1776</v>
      </c>
      <c r="AG193" t="s">
        <v>859</v>
      </c>
      <c r="AH193" t="s">
        <v>2162</v>
      </c>
      <c r="AI193" t="s">
        <v>891</v>
      </c>
      <c r="AJ193" t="s">
        <v>1044</v>
      </c>
    </row>
    <row r="194" spans="1:37">
      <c r="A194" s="38" t="s">
        <v>2163</v>
      </c>
      <c r="B194" t="s">
        <v>2164</v>
      </c>
      <c r="C194" t="s">
        <v>2164</v>
      </c>
      <c r="E194" t="s">
        <v>2147</v>
      </c>
      <c r="G194" t="s">
        <v>2165</v>
      </c>
      <c r="H194" t="s">
        <v>2166</v>
      </c>
      <c r="I194" t="s">
        <v>858</v>
      </c>
      <c r="J194" t="s">
        <v>721</v>
      </c>
      <c r="K194">
        <v>25</v>
      </c>
      <c r="M194" t="s">
        <v>1776</v>
      </c>
      <c r="N194" t="s">
        <v>1777</v>
      </c>
      <c r="O194" t="s">
        <v>859</v>
      </c>
      <c r="Q194">
        <v>1985</v>
      </c>
      <c r="R194" t="s">
        <v>2167</v>
      </c>
      <c r="U194" t="s">
        <v>847</v>
      </c>
      <c r="W194">
        <v>48.974806000000001</v>
      </c>
      <c r="X194">
        <v>12.344002</v>
      </c>
      <c r="AC194">
        <v>0.8</v>
      </c>
      <c r="AD194" t="s">
        <v>848</v>
      </c>
      <c r="AE194" t="s">
        <v>1776</v>
      </c>
      <c r="AG194" t="s">
        <v>859</v>
      </c>
      <c r="AH194" t="s">
        <v>1806</v>
      </c>
      <c r="AI194" t="s">
        <v>850</v>
      </c>
      <c r="AJ194" t="s">
        <v>1044</v>
      </c>
    </row>
    <row r="195" spans="1:37">
      <c r="A195" s="38" t="s">
        <v>2168</v>
      </c>
      <c r="B195" t="s">
        <v>2169</v>
      </c>
      <c r="C195" t="s">
        <v>2170</v>
      </c>
      <c r="E195" t="s">
        <v>1792</v>
      </c>
      <c r="G195" t="s">
        <v>2171</v>
      </c>
      <c r="H195" t="s">
        <v>2170</v>
      </c>
      <c r="I195" t="s">
        <v>1794</v>
      </c>
      <c r="J195" t="s">
        <v>1795</v>
      </c>
      <c r="K195">
        <v>392</v>
      </c>
      <c r="M195" t="s">
        <v>1776</v>
      </c>
      <c r="N195" t="s">
        <v>239</v>
      </c>
      <c r="O195" t="s">
        <v>859</v>
      </c>
      <c r="Q195">
        <v>1964</v>
      </c>
      <c r="R195" t="s">
        <v>2172</v>
      </c>
      <c r="U195" t="s">
        <v>1737</v>
      </c>
      <c r="W195">
        <v>47.067782999999999</v>
      </c>
      <c r="X195">
        <v>10.665210999999999</v>
      </c>
      <c r="Y195" t="s">
        <v>2173</v>
      </c>
      <c r="AD195" t="s">
        <v>848</v>
      </c>
      <c r="AE195" t="s">
        <v>1776</v>
      </c>
      <c r="AG195" t="s">
        <v>859</v>
      </c>
      <c r="AH195" t="s">
        <v>2174</v>
      </c>
      <c r="AI195" t="s">
        <v>917</v>
      </c>
      <c r="AJ195" t="s">
        <v>2175</v>
      </c>
    </row>
    <row r="196" spans="1:37">
      <c r="A196" s="38" t="s">
        <v>2176</v>
      </c>
      <c r="B196" t="s">
        <v>2177</v>
      </c>
      <c r="C196" t="s">
        <v>2178</v>
      </c>
      <c r="E196" t="s">
        <v>1214</v>
      </c>
      <c r="F196" t="s">
        <v>2179</v>
      </c>
      <c r="G196" t="s">
        <v>2180</v>
      </c>
      <c r="H196" t="s">
        <v>2181</v>
      </c>
      <c r="I196" t="s">
        <v>944</v>
      </c>
      <c r="J196" t="s">
        <v>721</v>
      </c>
      <c r="K196">
        <v>19</v>
      </c>
      <c r="M196" t="s">
        <v>1776</v>
      </c>
      <c r="N196" t="s">
        <v>1777</v>
      </c>
      <c r="O196" t="s">
        <v>859</v>
      </c>
      <c r="Q196">
        <v>1942</v>
      </c>
      <c r="R196" t="s">
        <v>2182</v>
      </c>
      <c r="U196" t="s">
        <v>847</v>
      </c>
      <c r="W196">
        <v>47.571359999999999</v>
      </c>
      <c r="X196">
        <v>8.33826</v>
      </c>
      <c r="AC196">
        <v>0.8</v>
      </c>
      <c r="AD196" t="s">
        <v>848</v>
      </c>
      <c r="AE196" t="s">
        <v>1776</v>
      </c>
      <c r="AG196" t="s">
        <v>859</v>
      </c>
      <c r="AH196" t="s">
        <v>2183</v>
      </c>
      <c r="AI196" t="s">
        <v>891</v>
      </c>
      <c r="AJ196" t="s">
        <v>946</v>
      </c>
    </row>
    <row r="197" spans="1:37">
      <c r="A197" s="38" t="s">
        <v>2184</v>
      </c>
      <c r="B197" t="s">
        <v>2185</v>
      </c>
      <c r="C197" t="s">
        <v>2185</v>
      </c>
      <c r="D197" t="s">
        <v>2186</v>
      </c>
      <c r="E197" t="s">
        <v>1928</v>
      </c>
      <c r="G197" t="s">
        <v>2187</v>
      </c>
      <c r="H197" t="s">
        <v>2188</v>
      </c>
      <c r="I197" t="s">
        <v>944</v>
      </c>
      <c r="J197" t="s">
        <v>721</v>
      </c>
      <c r="K197">
        <v>46.7</v>
      </c>
      <c r="L197">
        <v>116</v>
      </c>
      <c r="M197" t="s">
        <v>1776</v>
      </c>
      <c r="N197" t="s">
        <v>1777</v>
      </c>
      <c r="O197" t="s">
        <v>859</v>
      </c>
      <c r="Q197">
        <v>2010</v>
      </c>
      <c r="R197" t="s">
        <v>2189</v>
      </c>
      <c r="U197" t="s">
        <v>847</v>
      </c>
      <c r="W197">
        <v>47.569905730000002</v>
      </c>
      <c r="X197">
        <v>7.8101134639999996</v>
      </c>
      <c r="AC197">
        <v>0.8</v>
      </c>
      <c r="AD197" t="s">
        <v>848</v>
      </c>
      <c r="AE197" t="s">
        <v>1776</v>
      </c>
      <c r="AG197" t="s">
        <v>845</v>
      </c>
      <c r="AH197" t="s">
        <v>2190</v>
      </c>
      <c r="AI197" t="s">
        <v>891</v>
      </c>
      <c r="AJ197" t="s">
        <v>1933</v>
      </c>
      <c r="AK197" t="s">
        <v>873</v>
      </c>
    </row>
    <row r="198" spans="1:37">
      <c r="A198" s="38" t="s">
        <v>2191</v>
      </c>
      <c r="B198" t="s">
        <v>2192</v>
      </c>
      <c r="E198" t="s">
        <v>1882</v>
      </c>
      <c r="F198" t="s">
        <v>2193</v>
      </c>
      <c r="G198" t="s">
        <v>2194</v>
      </c>
      <c r="H198" t="s">
        <v>2195</v>
      </c>
      <c r="I198" t="s">
        <v>858</v>
      </c>
      <c r="J198" t="s">
        <v>721</v>
      </c>
      <c r="K198">
        <v>35.1</v>
      </c>
      <c r="M198" t="s">
        <v>1776</v>
      </c>
      <c r="N198" t="s">
        <v>1777</v>
      </c>
      <c r="O198" t="s">
        <v>859</v>
      </c>
      <c r="Q198">
        <v>1960</v>
      </c>
      <c r="R198" t="s">
        <v>2196</v>
      </c>
      <c r="U198" t="s">
        <v>847</v>
      </c>
      <c r="W198">
        <v>47.838250000000002</v>
      </c>
      <c r="X198">
        <v>12.15333</v>
      </c>
      <c r="AC198">
        <v>0.8</v>
      </c>
      <c r="AD198" t="s">
        <v>848</v>
      </c>
      <c r="AE198" t="s">
        <v>1776</v>
      </c>
      <c r="AG198" t="s">
        <v>859</v>
      </c>
      <c r="AH198" t="s">
        <v>2197</v>
      </c>
      <c r="AI198" t="s">
        <v>891</v>
      </c>
      <c r="AJ198" t="s">
        <v>1044</v>
      </c>
    </row>
    <row r="199" spans="1:37">
      <c r="A199" s="38" t="s">
        <v>2198</v>
      </c>
      <c r="B199" t="s">
        <v>2199</v>
      </c>
      <c r="C199" t="s">
        <v>2199</v>
      </c>
      <c r="E199" t="s">
        <v>1375</v>
      </c>
      <c r="F199" t="s">
        <v>2200</v>
      </c>
      <c r="G199" t="s">
        <v>2201</v>
      </c>
      <c r="H199" t="s">
        <v>2199</v>
      </c>
      <c r="I199" t="s">
        <v>858</v>
      </c>
      <c r="J199" t="s">
        <v>721</v>
      </c>
      <c r="K199">
        <v>45.5</v>
      </c>
      <c r="M199" t="s">
        <v>1776</v>
      </c>
      <c r="N199" t="s">
        <v>239</v>
      </c>
      <c r="O199" t="s">
        <v>859</v>
      </c>
      <c r="Q199">
        <v>1954</v>
      </c>
      <c r="R199" t="s">
        <v>2202</v>
      </c>
      <c r="U199" t="s">
        <v>847</v>
      </c>
      <c r="W199">
        <v>47.651451000000002</v>
      </c>
      <c r="X199">
        <v>10.735525000000001</v>
      </c>
      <c r="AD199" t="s">
        <v>848</v>
      </c>
      <c r="AE199" t="s">
        <v>1776</v>
      </c>
      <c r="AG199" t="s">
        <v>859</v>
      </c>
      <c r="AH199" t="s">
        <v>1806</v>
      </c>
      <c r="AI199" t="s">
        <v>891</v>
      </c>
      <c r="AJ199" t="s">
        <v>861</v>
      </c>
    </row>
    <row r="200" spans="1:37">
      <c r="A200" s="38" t="s">
        <v>2203</v>
      </c>
      <c r="B200" t="s">
        <v>2204</v>
      </c>
      <c r="E200" t="s">
        <v>1882</v>
      </c>
      <c r="F200" t="s">
        <v>2205</v>
      </c>
      <c r="G200" t="s">
        <v>2206</v>
      </c>
      <c r="H200" t="s">
        <v>2207</v>
      </c>
      <c r="I200" t="s">
        <v>858</v>
      </c>
      <c r="J200" t="s">
        <v>721</v>
      </c>
      <c r="K200">
        <v>38.200000000000003</v>
      </c>
      <c r="M200" t="s">
        <v>1776</v>
      </c>
      <c r="N200" t="s">
        <v>1777</v>
      </c>
      <c r="O200" t="s">
        <v>859</v>
      </c>
      <c r="Q200">
        <v>1970</v>
      </c>
      <c r="R200" t="s">
        <v>1830</v>
      </c>
      <c r="U200" t="s">
        <v>847</v>
      </c>
      <c r="W200">
        <v>47.960920000000002</v>
      </c>
      <c r="X200">
        <v>12.1561</v>
      </c>
      <c r="AC200">
        <v>0.8</v>
      </c>
      <c r="AD200" t="s">
        <v>848</v>
      </c>
      <c r="AE200" t="s">
        <v>1776</v>
      </c>
      <c r="AG200" t="s">
        <v>859</v>
      </c>
      <c r="AH200" t="s">
        <v>2208</v>
      </c>
      <c r="AI200" t="s">
        <v>891</v>
      </c>
      <c r="AJ200" t="s">
        <v>1044</v>
      </c>
    </row>
    <row r="201" spans="1:37">
      <c r="A201" s="38" t="s">
        <v>2209</v>
      </c>
      <c r="B201" t="s">
        <v>2210</v>
      </c>
      <c r="C201" t="s">
        <v>2211</v>
      </c>
      <c r="D201" t="s">
        <v>2212</v>
      </c>
      <c r="E201" t="s">
        <v>1214</v>
      </c>
      <c r="F201" t="s">
        <v>2213</v>
      </c>
      <c r="G201" t="s">
        <v>2214</v>
      </c>
      <c r="H201" t="s">
        <v>2188</v>
      </c>
      <c r="I201" t="s">
        <v>944</v>
      </c>
      <c r="J201" t="s">
        <v>721</v>
      </c>
      <c r="K201">
        <v>30</v>
      </c>
      <c r="L201">
        <v>144</v>
      </c>
      <c r="M201" t="s">
        <v>1776</v>
      </c>
      <c r="N201" t="s">
        <v>1777</v>
      </c>
      <c r="O201" t="s">
        <v>859</v>
      </c>
      <c r="Q201">
        <v>1930</v>
      </c>
      <c r="R201" t="s">
        <v>2215</v>
      </c>
      <c r="S201">
        <v>1984</v>
      </c>
      <c r="U201" t="s">
        <v>847</v>
      </c>
      <c r="W201">
        <v>47.585377000000001</v>
      </c>
      <c r="X201">
        <v>7.8326570000000011</v>
      </c>
      <c r="AC201">
        <v>0.8</v>
      </c>
      <c r="AD201" t="s">
        <v>848</v>
      </c>
      <c r="AE201" t="s">
        <v>1776</v>
      </c>
      <c r="AG201" t="s">
        <v>859</v>
      </c>
      <c r="AH201" t="s">
        <v>2216</v>
      </c>
      <c r="AI201" t="s">
        <v>891</v>
      </c>
      <c r="AJ201" t="s">
        <v>946</v>
      </c>
      <c r="AK201" t="s">
        <v>873</v>
      </c>
    </row>
    <row r="202" spans="1:37">
      <c r="A202" s="38" t="s">
        <v>2217</v>
      </c>
      <c r="B202" t="s">
        <v>2218</v>
      </c>
      <c r="E202" t="s">
        <v>903</v>
      </c>
      <c r="G202" t="s">
        <v>2219</v>
      </c>
      <c r="H202" t="s">
        <v>2220</v>
      </c>
      <c r="I202" t="s">
        <v>1500</v>
      </c>
      <c r="J202" t="s">
        <v>721</v>
      </c>
      <c r="K202">
        <v>24</v>
      </c>
      <c r="M202" t="s">
        <v>1776</v>
      </c>
      <c r="N202" t="s">
        <v>1777</v>
      </c>
      <c r="O202" t="s">
        <v>859</v>
      </c>
      <c r="Q202">
        <v>1962</v>
      </c>
      <c r="R202" t="s">
        <v>2221</v>
      </c>
      <c r="U202" t="s">
        <v>847</v>
      </c>
      <c r="W202">
        <v>49.810941</v>
      </c>
      <c r="X202">
        <v>6.8438820000000007</v>
      </c>
      <c r="AC202">
        <v>0.8</v>
      </c>
      <c r="AD202" t="s">
        <v>848</v>
      </c>
      <c r="AE202" t="s">
        <v>1776</v>
      </c>
      <c r="AG202" t="s">
        <v>859</v>
      </c>
      <c r="AI202" t="s">
        <v>891</v>
      </c>
      <c r="AJ202" t="s">
        <v>937</v>
      </c>
    </row>
    <row r="203" spans="1:37">
      <c r="A203" s="38" t="s">
        <v>2222</v>
      </c>
      <c r="B203" t="s">
        <v>588</v>
      </c>
      <c r="C203" t="s">
        <v>1888</v>
      </c>
      <c r="E203" t="s">
        <v>1890</v>
      </c>
      <c r="F203" t="s">
        <v>2223</v>
      </c>
      <c r="G203" t="s">
        <v>2224</v>
      </c>
      <c r="H203" t="s">
        <v>2225</v>
      </c>
      <c r="I203" t="s">
        <v>924</v>
      </c>
      <c r="J203" t="s">
        <v>721</v>
      </c>
      <c r="K203">
        <v>79.8</v>
      </c>
      <c r="M203" t="s">
        <v>1776</v>
      </c>
      <c r="N203" t="s">
        <v>1819</v>
      </c>
      <c r="O203" t="s">
        <v>859</v>
      </c>
      <c r="Q203">
        <v>1932</v>
      </c>
      <c r="R203" t="s">
        <v>2226</v>
      </c>
      <c r="U203" t="s">
        <v>847</v>
      </c>
      <c r="W203">
        <v>50.524384820000002</v>
      </c>
      <c r="X203">
        <v>11.714386940000001</v>
      </c>
      <c r="AC203">
        <v>0.75</v>
      </c>
      <c r="AD203" t="s">
        <v>848</v>
      </c>
      <c r="AE203" t="s">
        <v>1776</v>
      </c>
      <c r="AG203" t="s">
        <v>859</v>
      </c>
      <c r="AH203" t="s">
        <v>1968</v>
      </c>
      <c r="AI203" t="s">
        <v>891</v>
      </c>
      <c r="AJ203" t="s">
        <v>927</v>
      </c>
    </row>
    <row r="204" spans="1:37">
      <c r="A204" s="38" t="s">
        <v>2227</v>
      </c>
      <c r="B204" t="s">
        <v>588</v>
      </c>
      <c r="C204" t="s">
        <v>1896</v>
      </c>
      <c r="E204" t="s">
        <v>1890</v>
      </c>
      <c r="F204" t="s">
        <v>2223</v>
      </c>
      <c r="G204" t="s">
        <v>2224</v>
      </c>
      <c r="H204" t="s">
        <v>2225</v>
      </c>
      <c r="I204" t="s">
        <v>924</v>
      </c>
      <c r="J204" t="s">
        <v>721</v>
      </c>
      <c r="M204" t="s">
        <v>1776</v>
      </c>
      <c r="N204" t="s">
        <v>1819</v>
      </c>
      <c r="O204" t="s">
        <v>859</v>
      </c>
      <c r="Q204">
        <v>1932</v>
      </c>
      <c r="R204" t="s">
        <v>2226</v>
      </c>
      <c r="U204" t="s">
        <v>847</v>
      </c>
      <c r="W204">
        <v>50.524384820000002</v>
      </c>
      <c r="X204">
        <v>11.714386940000001</v>
      </c>
      <c r="AC204">
        <v>0.75</v>
      </c>
      <c r="AD204" t="s">
        <v>848</v>
      </c>
      <c r="AE204" t="s">
        <v>1776</v>
      </c>
      <c r="AG204" t="s">
        <v>859</v>
      </c>
      <c r="AH204" t="s">
        <v>1968</v>
      </c>
      <c r="AI204" t="s">
        <v>891</v>
      </c>
      <c r="AJ204" t="s">
        <v>927</v>
      </c>
    </row>
    <row r="205" spans="1:37">
      <c r="A205" s="38" t="s">
        <v>2228</v>
      </c>
      <c r="B205" t="s">
        <v>2229</v>
      </c>
      <c r="C205" t="s">
        <v>2230</v>
      </c>
      <c r="E205" t="s">
        <v>1792</v>
      </c>
      <c r="G205" t="s">
        <v>2231</v>
      </c>
      <c r="H205" t="s">
        <v>2230</v>
      </c>
      <c r="I205" t="s">
        <v>1794</v>
      </c>
      <c r="J205" t="s">
        <v>1795</v>
      </c>
      <c r="K205">
        <v>500</v>
      </c>
      <c r="M205" t="s">
        <v>1776</v>
      </c>
      <c r="N205" t="s">
        <v>239</v>
      </c>
      <c r="O205" t="s">
        <v>859</v>
      </c>
      <c r="Q205">
        <v>1981</v>
      </c>
      <c r="R205" t="s">
        <v>2232</v>
      </c>
      <c r="U205" t="s">
        <v>847</v>
      </c>
      <c r="W205">
        <v>47.269606000000003</v>
      </c>
      <c r="X205">
        <v>10.967829</v>
      </c>
      <c r="Y205" t="s">
        <v>2233</v>
      </c>
      <c r="Z205" t="s">
        <v>2234</v>
      </c>
      <c r="AD205" t="s">
        <v>848</v>
      </c>
      <c r="AE205" t="s">
        <v>1776</v>
      </c>
      <c r="AG205" t="s">
        <v>859</v>
      </c>
      <c r="AH205" t="s">
        <v>2041</v>
      </c>
      <c r="AI205" t="s">
        <v>917</v>
      </c>
      <c r="AJ205" t="s">
        <v>2042</v>
      </c>
    </row>
    <row r="206" spans="1:37">
      <c r="A206" s="38" t="s">
        <v>2235</v>
      </c>
      <c r="B206" t="s">
        <v>2236</v>
      </c>
      <c r="E206" t="s">
        <v>1882</v>
      </c>
      <c r="F206" t="s">
        <v>2237</v>
      </c>
      <c r="G206" t="s">
        <v>2238</v>
      </c>
      <c r="H206" t="s">
        <v>2239</v>
      </c>
      <c r="I206" t="s">
        <v>858</v>
      </c>
      <c r="J206" t="s">
        <v>721</v>
      </c>
      <c r="K206">
        <v>25</v>
      </c>
      <c r="M206" t="s">
        <v>1776</v>
      </c>
      <c r="N206" t="s">
        <v>1777</v>
      </c>
      <c r="O206" t="s">
        <v>859</v>
      </c>
      <c r="Q206">
        <v>1938</v>
      </c>
      <c r="R206" t="s">
        <v>1885</v>
      </c>
      <c r="U206" t="s">
        <v>847</v>
      </c>
      <c r="W206">
        <v>48.057360000000003</v>
      </c>
      <c r="X206">
        <v>12.220929999999999</v>
      </c>
      <c r="AC206">
        <v>0.8</v>
      </c>
      <c r="AD206" t="s">
        <v>848</v>
      </c>
      <c r="AE206" t="s">
        <v>1776</v>
      </c>
      <c r="AG206" t="s">
        <v>859</v>
      </c>
      <c r="AH206" t="s">
        <v>2240</v>
      </c>
      <c r="AI206" t="s">
        <v>891</v>
      </c>
      <c r="AJ206" t="s">
        <v>1044</v>
      </c>
    </row>
    <row r="207" spans="1:37">
      <c r="A207" s="38" t="s">
        <v>2241</v>
      </c>
      <c r="B207" t="s">
        <v>2242</v>
      </c>
      <c r="C207" t="s">
        <v>2242</v>
      </c>
      <c r="E207" t="s">
        <v>1801</v>
      </c>
      <c r="F207" t="s">
        <v>2243</v>
      </c>
      <c r="G207" t="s">
        <v>2244</v>
      </c>
      <c r="H207" t="s">
        <v>2245</v>
      </c>
      <c r="I207" t="s">
        <v>1794</v>
      </c>
      <c r="J207" t="s">
        <v>1795</v>
      </c>
      <c r="K207">
        <v>96</v>
      </c>
      <c r="M207" t="s">
        <v>1776</v>
      </c>
      <c r="N207" t="s">
        <v>1777</v>
      </c>
      <c r="O207" t="s">
        <v>859</v>
      </c>
      <c r="Q207">
        <v>1961</v>
      </c>
      <c r="R207" t="s">
        <v>2246</v>
      </c>
      <c r="U207" t="s">
        <v>1737</v>
      </c>
      <c r="W207">
        <v>48.435619199999998</v>
      </c>
      <c r="X207">
        <v>13.441502699999999</v>
      </c>
      <c r="AC207">
        <v>0.8</v>
      </c>
      <c r="AD207" t="s">
        <v>848</v>
      </c>
      <c r="AE207" t="s">
        <v>1776</v>
      </c>
      <c r="AG207" t="s">
        <v>859</v>
      </c>
      <c r="AH207" t="s">
        <v>1806</v>
      </c>
      <c r="AI207" t="s">
        <v>917</v>
      </c>
      <c r="AJ207" t="s">
        <v>2019</v>
      </c>
    </row>
    <row r="208" spans="1:37">
      <c r="A208" s="38" t="s">
        <v>2247</v>
      </c>
      <c r="B208" t="s">
        <v>2248</v>
      </c>
      <c r="E208" t="s">
        <v>1882</v>
      </c>
      <c r="F208" t="s">
        <v>2249</v>
      </c>
      <c r="G208" t="s">
        <v>2250</v>
      </c>
      <c r="H208" t="s">
        <v>2248</v>
      </c>
      <c r="I208" t="s">
        <v>858</v>
      </c>
      <c r="J208" t="s">
        <v>721</v>
      </c>
      <c r="K208">
        <v>23.2</v>
      </c>
      <c r="M208" t="s">
        <v>1776</v>
      </c>
      <c r="N208" t="s">
        <v>1777</v>
      </c>
      <c r="O208" t="s">
        <v>859</v>
      </c>
      <c r="Q208">
        <v>1955</v>
      </c>
      <c r="R208" t="s">
        <v>2251</v>
      </c>
      <c r="U208" t="s">
        <v>847</v>
      </c>
      <c r="W208">
        <v>48.249319999999997</v>
      </c>
      <c r="X208">
        <v>12.86469</v>
      </c>
      <c r="AC208">
        <v>0.8</v>
      </c>
      <c r="AD208" t="s">
        <v>848</v>
      </c>
      <c r="AE208" t="s">
        <v>1776</v>
      </c>
      <c r="AG208" t="s">
        <v>859</v>
      </c>
      <c r="AH208" t="s">
        <v>2252</v>
      </c>
      <c r="AI208" t="s">
        <v>891</v>
      </c>
      <c r="AJ208" t="s">
        <v>1044</v>
      </c>
    </row>
    <row r="209" spans="1:37">
      <c r="A209" s="38" t="s">
        <v>2253</v>
      </c>
      <c r="B209" t="s">
        <v>2254</v>
      </c>
      <c r="C209" t="s">
        <v>2254</v>
      </c>
      <c r="E209" t="s">
        <v>2147</v>
      </c>
      <c r="F209" t="s">
        <v>2255</v>
      </c>
      <c r="G209" t="s">
        <v>2256</v>
      </c>
      <c r="H209" t="s">
        <v>2254</v>
      </c>
      <c r="I209" t="s">
        <v>858</v>
      </c>
      <c r="J209" t="s">
        <v>721</v>
      </c>
      <c r="K209">
        <v>21.5</v>
      </c>
      <c r="M209" t="s">
        <v>1776</v>
      </c>
      <c r="N209" t="s">
        <v>1777</v>
      </c>
      <c r="O209" t="s">
        <v>859</v>
      </c>
      <c r="Q209">
        <v>1994</v>
      </c>
      <c r="R209" t="s">
        <v>2257</v>
      </c>
      <c r="U209" t="s">
        <v>847</v>
      </c>
      <c r="W209">
        <v>48.896590000000003</v>
      </c>
      <c r="X209">
        <v>12.55752</v>
      </c>
      <c r="AC209">
        <v>0.8</v>
      </c>
      <c r="AD209" t="s">
        <v>848</v>
      </c>
      <c r="AE209" t="s">
        <v>1776</v>
      </c>
      <c r="AG209" t="s">
        <v>859</v>
      </c>
      <c r="AH209" t="s">
        <v>1806</v>
      </c>
      <c r="AI209" t="s">
        <v>850</v>
      </c>
      <c r="AJ209" t="s">
        <v>1044</v>
      </c>
    </row>
    <row r="210" spans="1:37">
      <c r="A210" s="38" t="s">
        <v>2258</v>
      </c>
      <c r="B210" t="s">
        <v>591</v>
      </c>
      <c r="C210" t="s">
        <v>2259</v>
      </c>
      <c r="E210" t="s">
        <v>1140</v>
      </c>
      <c r="F210" t="s">
        <v>2260</v>
      </c>
      <c r="G210" t="s">
        <v>2261</v>
      </c>
      <c r="H210" t="s">
        <v>2262</v>
      </c>
      <c r="I210" t="s">
        <v>858</v>
      </c>
      <c r="J210" t="s">
        <v>721</v>
      </c>
      <c r="K210">
        <v>28</v>
      </c>
      <c r="M210" t="s">
        <v>1776</v>
      </c>
      <c r="N210" t="s">
        <v>1819</v>
      </c>
      <c r="O210" t="s">
        <v>859</v>
      </c>
      <c r="Q210">
        <v>1958</v>
      </c>
      <c r="R210" t="s">
        <v>1944</v>
      </c>
      <c r="U210" t="s">
        <v>847</v>
      </c>
      <c r="W210">
        <v>49.552259999999997</v>
      </c>
      <c r="X210">
        <v>12.281269999999999</v>
      </c>
      <c r="AA210">
        <v>0.8</v>
      </c>
      <c r="AB210" s="39" t="s">
        <v>2263</v>
      </c>
      <c r="AC210">
        <v>0.75</v>
      </c>
      <c r="AD210" t="s">
        <v>848</v>
      </c>
      <c r="AE210" t="s">
        <v>1776</v>
      </c>
      <c r="AG210" t="s">
        <v>859</v>
      </c>
      <c r="AH210" t="s">
        <v>2264</v>
      </c>
      <c r="AI210" t="s">
        <v>891</v>
      </c>
      <c r="AJ210" t="s">
        <v>1044</v>
      </c>
    </row>
    <row r="211" spans="1:37">
      <c r="A211" s="38" t="s">
        <v>2265</v>
      </c>
      <c r="B211" t="s">
        <v>591</v>
      </c>
      <c r="C211" t="s">
        <v>2266</v>
      </c>
      <c r="E211" t="s">
        <v>1140</v>
      </c>
      <c r="F211" t="s">
        <v>2260</v>
      </c>
      <c r="G211" t="s">
        <v>2261</v>
      </c>
      <c r="H211" t="s">
        <v>2262</v>
      </c>
      <c r="I211" t="s">
        <v>858</v>
      </c>
      <c r="J211" t="s">
        <v>721</v>
      </c>
      <c r="K211">
        <v>3.3</v>
      </c>
      <c r="M211" t="s">
        <v>1776</v>
      </c>
      <c r="N211" t="s">
        <v>1777</v>
      </c>
      <c r="O211" t="s">
        <v>859</v>
      </c>
      <c r="Q211">
        <v>1955</v>
      </c>
      <c r="R211" t="s">
        <v>2267</v>
      </c>
      <c r="U211" t="s">
        <v>847</v>
      </c>
      <c r="W211">
        <v>49.552259999999997</v>
      </c>
      <c r="X211">
        <v>12.281269999999999</v>
      </c>
      <c r="AC211">
        <v>0.8</v>
      </c>
      <c r="AD211" t="s">
        <v>848</v>
      </c>
      <c r="AE211" t="s">
        <v>1776</v>
      </c>
      <c r="AG211" t="s">
        <v>845</v>
      </c>
      <c r="AH211" t="s">
        <v>2268</v>
      </c>
      <c r="AI211" t="s">
        <v>850</v>
      </c>
      <c r="AJ211" t="s">
        <v>1044</v>
      </c>
    </row>
    <row r="212" spans="1:37">
      <c r="A212" s="38" t="s">
        <v>2269</v>
      </c>
      <c r="B212" t="s">
        <v>591</v>
      </c>
      <c r="C212" t="s">
        <v>2270</v>
      </c>
      <c r="E212" t="s">
        <v>1140</v>
      </c>
      <c r="F212" t="s">
        <v>2260</v>
      </c>
      <c r="G212" t="s">
        <v>2261</v>
      </c>
      <c r="H212" t="s">
        <v>2262</v>
      </c>
      <c r="I212" t="s">
        <v>858</v>
      </c>
      <c r="J212" t="s">
        <v>721</v>
      </c>
      <c r="K212">
        <v>1.8</v>
      </c>
      <c r="M212" t="s">
        <v>1776</v>
      </c>
      <c r="N212" t="s">
        <v>1777</v>
      </c>
      <c r="O212" t="s">
        <v>859</v>
      </c>
      <c r="Q212">
        <v>1952</v>
      </c>
      <c r="R212" t="s">
        <v>2271</v>
      </c>
      <c r="U212" t="s">
        <v>847</v>
      </c>
      <c r="W212">
        <v>49.552259999999997</v>
      </c>
      <c r="X212">
        <v>12.281269999999999</v>
      </c>
      <c r="AC212">
        <v>0.8</v>
      </c>
      <c r="AD212" t="s">
        <v>848</v>
      </c>
      <c r="AE212" t="s">
        <v>1776</v>
      </c>
      <c r="AG212" t="s">
        <v>845</v>
      </c>
      <c r="AH212" t="s">
        <v>2272</v>
      </c>
      <c r="AI212" t="s">
        <v>850</v>
      </c>
      <c r="AJ212" t="s">
        <v>1044</v>
      </c>
    </row>
    <row r="213" spans="1:37">
      <c r="A213" s="38" t="s">
        <v>2273</v>
      </c>
      <c r="B213" t="s">
        <v>2274</v>
      </c>
      <c r="E213" t="s">
        <v>1882</v>
      </c>
      <c r="F213" t="s">
        <v>2275</v>
      </c>
      <c r="G213" t="s">
        <v>2276</v>
      </c>
      <c r="H213" t="s">
        <v>2274</v>
      </c>
      <c r="I213" t="s">
        <v>858</v>
      </c>
      <c r="J213" t="s">
        <v>721</v>
      </c>
      <c r="K213">
        <v>85.3</v>
      </c>
      <c r="M213" t="s">
        <v>1776</v>
      </c>
      <c r="N213" t="s">
        <v>1777</v>
      </c>
      <c r="O213" t="s">
        <v>859</v>
      </c>
      <c r="Q213">
        <v>1924</v>
      </c>
      <c r="R213" t="s">
        <v>2277</v>
      </c>
      <c r="U213" t="s">
        <v>847</v>
      </c>
      <c r="W213">
        <v>48.251817600000003</v>
      </c>
      <c r="X213">
        <v>12.5873078</v>
      </c>
      <c r="AC213">
        <v>0.8</v>
      </c>
      <c r="AD213" t="s">
        <v>848</v>
      </c>
      <c r="AE213" t="s">
        <v>1776</v>
      </c>
      <c r="AG213" t="s">
        <v>859</v>
      </c>
      <c r="AH213" t="s">
        <v>2278</v>
      </c>
      <c r="AI213" t="s">
        <v>891</v>
      </c>
      <c r="AJ213" t="s">
        <v>1044</v>
      </c>
    </row>
    <row r="214" spans="1:37">
      <c r="A214" s="38" t="s">
        <v>2279</v>
      </c>
      <c r="B214" t="s">
        <v>591</v>
      </c>
      <c r="C214" t="s">
        <v>2280</v>
      </c>
      <c r="D214" t="s">
        <v>2281</v>
      </c>
      <c r="E214" t="s">
        <v>1140</v>
      </c>
      <c r="F214" t="s">
        <v>2260</v>
      </c>
      <c r="G214" t="s">
        <v>2261</v>
      </c>
      <c r="H214" t="s">
        <v>2262</v>
      </c>
      <c r="I214" t="s">
        <v>858</v>
      </c>
      <c r="J214" t="s">
        <v>721</v>
      </c>
      <c r="K214">
        <v>99</v>
      </c>
      <c r="L214">
        <v>106.37</v>
      </c>
      <c r="M214" t="s">
        <v>1776</v>
      </c>
      <c r="N214" t="s">
        <v>1819</v>
      </c>
      <c r="O214" t="s">
        <v>859</v>
      </c>
      <c r="Q214">
        <v>1955</v>
      </c>
      <c r="R214" t="s">
        <v>2267</v>
      </c>
      <c r="U214" t="s">
        <v>847</v>
      </c>
      <c r="W214">
        <v>49.53002</v>
      </c>
      <c r="X214">
        <v>12.28481</v>
      </c>
      <c r="AC214">
        <v>0.75</v>
      </c>
      <c r="AD214" t="s">
        <v>848</v>
      </c>
      <c r="AE214" t="s">
        <v>1776</v>
      </c>
      <c r="AG214" t="s">
        <v>859</v>
      </c>
      <c r="AH214" t="s">
        <v>2282</v>
      </c>
      <c r="AI214" t="s">
        <v>891</v>
      </c>
      <c r="AJ214" t="s">
        <v>1044</v>
      </c>
      <c r="AK214" t="s">
        <v>873</v>
      </c>
    </row>
    <row r="215" spans="1:37">
      <c r="A215" s="38" t="s">
        <v>2283</v>
      </c>
      <c r="B215" t="s">
        <v>2284</v>
      </c>
      <c r="C215" t="s">
        <v>2144</v>
      </c>
      <c r="E215" t="s">
        <v>1214</v>
      </c>
      <c r="F215" t="s">
        <v>2285</v>
      </c>
      <c r="G215" t="s">
        <v>2286</v>
      </c>
      <c r="H215" t="s">
        <v>2287</v>
      </c>
      <c r="I215" t="s">
        <v>1794</v>
      </c>
      <c r="J215" t="s">
        <v>1795</v>
      </c>
      <c r="K215">
        <v>238</v>
      </c>
      <c r="M215" t="s">
        <v>1776</v>
      </c>
      <c r="N215" t="s">
        <v>1819</v>
      </c>
      <c r="O215" t="s">
        <v>859</v>
      </c>
      <c r="Q215">
        <v>1957</v>
      </c>
      <c r="R215" t="s">
        <v>2288</v>
      </c>
      <c r="U215" t="s">
        <v>847</v>
      </c>
      <c r="W215">
        <v>47.074250999999997</v>
      </c>
      <c r="X215">
        <v>9.8746520000000011</v>
      </c>
      <c r="AC215">
        <v>0.75</v>
      </c>
      <c r="AD215" t="s">
        <v>848</v>
      </c>
      <c r="AE215" t="s">
        <v>1776</v>
      </c>
      <c r="AG215" t="s">
        <v>859</v>
      </c>
      <c r="AH215" t="s">
        <v>2132</v>
      </c>
      <c r="AI215" t="s">
        <v>917</v>
      </c>
      <c r="AJ215" t="s">
        <v>1224</v>
      </c>
    </row>
    <row r="216" spans="1:37">
      <c r="A216" s="38" t="s">
        <v>2289</v>
      </c>
      <c r="B216" t="s">
        <v>2290</v>
      </c>
      <c r="C216" t="s">
        <v>1683</v>
      </c>
      <c r="E216" t="s">
        <v>2291</v>
      </c>
      <c r="G216" t="s">
        <v>2292</v>
      </c>
      <c r="H216" t="s">
        <v>2293</v>
      </c>
      <c r="I216" t="s">
        <v>858</v>
      </c>
      <c r="J216" t="s">
        <v>721</v>
      </c>
      <c r="K216">
        <v>48</v>
      </c>
      <c r="M216" t="s">
        <v>1776</v>
      </c>
      <c r="N216" t="s">
        <v>1819</v>
      </c>
      <c r="O216" t="s">
        <v>859</v>
      </c>
      <c r="Q216">
        <v>1983</v>
      </c>
      <c r="R216" t="s">
        <v>2294</v>
      </c>
      <c r="U216" t="s">
        <v>847</v>
      </c>
      <c r="W216">
        <v>47.873938000000003</v>
      </c>
      <c r="X216">
        <v>11.870990000000001</v>
      </c>
      <c r="AC216">
        <v>0.75</v>
      </c>
      <c r="AD216" t="s">
        <v>848</v>
      </c>
      <c r="AE216" t="s">
        <v>1776</v>
      </c>
      <c r="AG216" t="s">
        <v>859</v>
      </c>
      <c r="AH216" t="s">
        <v>2295</v>
      </c>
      <c r="AI216" t="s">
        <v>891</v>
      </c>
      <c r="AJ216" t="s">
        <v>1652</v>
      </c>
    </row>
    <row r="217" spans="1:37">
      <c r="A217" s="38" t="s">
        <v>2296</v>
      </c>
      <c r="B217" t="s">
        <v>2297</v>
      </c>
      <c r="C217" t="s">
        <v>1643</v>
      </c>
      <c r="E217" t="s">
        <v>2291</v>
      </c>
      <c r="G217" t="s">
        <v>2292</v>
      </c>
      <c r="H217" t="s">
        <v>2293</v>
      </c>
      <c r="I217" t="s">
        <v>858</v>
      </c>
      <c r="J217" t="s">
        <v>721</v>
      </c>
      <c r="K217">
        <v>44</v>
      </c>
      <c r="M217" t="s">
        <v>1776</v>
      </c>
      <c r="N217" t="s">
        <v>1819</v>
      </c>
      <c r="O217" t="s">
        <v>859</v>
      </c>
      <c r="Q217">
        <v>1960</v>
      </c>
      <c r="R217" t="s">
        <v>2298</v>
      </c>
      <c r="U217" t="s">
        <v>847</v>
      </c>
      <c r="W217">
        <v>47.873938000000003</v>
      </c>
      <c r="X217">
        <v>11.870990000000001</v>
      </c>
      <c r="AC217">
        <v>0.75</v>
      </c>
      <c r="AD217" t="s">
        <v>848</v>
      </c>
      <c r="AE217" t="s">
        <v>1776</v>
      </c>
      <c r="AG217" t="s">
        <v>859</v>
      </c>
      <c r="AH217" t="s">
        <v>2295</v>
      </c>
      <c r="AI217" t="s">
        <v>891</v>
      </c>
      <c r="AJ217" t="s">
        <v>1652</v>
      </c>
    </row>
    <row r="218" spans="1:37">
      <c r="A218" s="38" t="s">
        <v>2299</v>
      </c>
      <c r="B218" t="s">
        <v>2300</v>
      </c>
      <c r="C218" t="s">
        <v>2301</v>
      </c>
      <c r="E218" t="s">
        <v>1214</v>
      </c>
      <c r="G218" t="s">
        <v>2302</v>
      </c>
      <c r="H218" t="s">
        <v>2303</v>
      </c>
      <c r="I218" t="s">
        <v>1794</v>
      </c>
      <c r="J218" t="s">
        <v>1795</v>
      </c>
      <c r="K218">
        <v>198</v>
      </c>
      <c r="M218" t="s">
        <v>1776</v>
      </c>
      <c r="N218" t="s">
        <v>1819</v>
      </c>
      <c r="O218" t="s">
        <v>859</v>
      </c>
      <c r="Q218">
        <v>1943</v>
      </c>
      <c r="R218" t="s">
        <v>2304</v>
      </c>
      <c r="U218" t="s">
        <v>847</v>
      </c>
      <c r="W218">
        <v>47.084667000000003</v>
      </c>
      <c r="X218">
        <v>9.8811559999999989</v>
      </c>
      <c r="AC218">
        <v>0.75</v>
      </c>
      <c r="AD218" t="s">
        <v>848</v>
      </c>
      <c r="AE218" t="s">
        <v>1776</v>
      </c>
      <c r="AG218" t="s">
        <v>859</v>
      </c>
      <c r="AH218" t="s">
        <v>2132</v>
      </c>
      <c r="AI218" t="s">
        <v>917</v>
      </c>
      <c r="AJ218" t="s">
        <v>1224</v>
      </c>
    </row>
    <row r="219" spans="1:37">
      <c r="A219" s="38" t="s">
        <v>2305</v>
      </c>
      <c r="B219" t="s">
        <v>2306</v>
      </c>
      <c r="C219" t="s">
        <v>2307</v>
      </c>
      <c r="E219" t="s">
        <v>1214</v>
      </c>
      <c r="G219" t="s">
        <v>2302</v>
      </c>
      <c r="H219" t="s">
        <v>2303</v>
      </c>
      <c r="I219" t="s">
        <v>1794</v>
      </c>
      <c r="J219" t="s">
        <v>1795</v>
      </c>
      <c r="K219">
        <v>295</v>
      </c>
      <c r="M219" t="s">
        <v>1776</v>
      </c>
      <c r="N219" t="s">
        <v>1819</v>
      </c>
      <c r="O219" t="s">
        <v>859</v>
      </c>
      <c r="Q219">
        <v>2011</v>
      </c>
      <c r="R219" t="s">
        <v>2308</v>
      </c>
      <c r="U219" t="s">
        <v>847</v>
      </c>
      <c r="W219">
        <v>47.084821000000012</v>
      </c>
      <c r="X219">
        <v>9.8745589999999996</v>
      </c>
      <c r="Y219" t="s">
        <v>2136</v>
      </c>
      <c r="Z219" t="s">
        <v>2309</v>
      </c>
      <c r="AC219">
        <v>0.75</v>
      </c>
      <c r="AD219" t="s">
        <v>848</v>
      </c>
      <c r="AE219" t="s">
        <v>1776</v>
      </c>
      <c r="AG219" t="s">
        <v>859</v>
      </c>
      <c r="AH219" t="s">
        <v>2132</v>
      </c>
      <c r="AI219" t="s">
        <v>917</v>
      </c>
      <c r="AJ219" t="s">
        <v>1224</v>
      </c>
    </row>
    <row r="220" spans="1:37">
      <c r="A220" s="38" t="s">
        <v>2310</v>
      </c>
      <c r="B220" t="s">
        <v>612</v>
      </c>
      <c r="C220" t="s">
        <v>2311</v>
      </c>
      <c r="E220" t="s">
        <v>2312</v>
      </c>
      <c r="F220" t="s">
        <v>2313</v>
      </c>
      <c r="G220" t="s">
        <v>2314</v>
      </c>
      <c r="H220" t="s">
        <v>2315</v>
      </c>
      <c r="I220" t="s">
        <v>2316</v>
      </c>
      <c r="J220" t="s">
        <v>2317</v>
      </c>
      <c r="K220">
        <v>100</v>
      </c>
      <c r="M220" t="s">
        <v>1776</v>
      </c>
      <c r="N220" t="s">
        <v>1819</v>
      </c>
      <c r="O220" t="s">
        <v>859</v>
      </c>
      <c r="Q220">
        <v>1962</v>
      </c>
      <c r="R220" t="s">
        <v>2318</v>
      </c>
      <c r="U220" t="s">
        <v>847</v>
      </c>
      <c r="W220">
        <v>49.952270899999988</v>
      </c>
      <c r="X220">
        <v>6.1783455970000007</v>
      </c>
      <c r="Y220" t="s">
        <v>2319</v>
      </c>
      <c r="Z220" t="s">
        <v>2320</v>
      </c>
      <c r="AC220">
        <v>0.75</v>
      </c>
      <c r="AD220" t="s">
        <v>848</v>
      </c>
      <c r="AE220" t="s">
        <v>1776</v>
      </c>
      <c r="AG220" t="s">
        <v>859</v>
      </c>
      <c r="AH220" t="s">
        <v>2321</v>
      </c>
      <c r="AI220" t="s">
        <v>917</v>
      </c>
      <c r="AJ220" t="s">
        <v>1238</v>
      </c>
    </row>
    <row r="221" spans="1:37">
      <c r="A221" s="38" t="s">
        <v>2322</v>
      </c>
      <c r="B221" t="s">
        <v>612</v>
      </c>
      <c r="C221" t="s">
        <v>2323</v>
      </c>
      <c r="E221" t="s">
        <v>2312</v>
      </c>
      <c r="F221" t="s">
        <v>2313</v>
      </c>
      <c r="G221" t="s">
        <v>2314</v>
      </c>
      <c r="H221" t="s">
        <v>2315</v>
      </c>
      <c r="I221" t="s">
        <v>2316</v>
      </c>
      <c r="J221" t="s">
        <v>2317</v>
      </c>
      <c r="K221">
        <v>100</v>
      </c>
      <c r="M221" t="s">
        <v>1776</v>
      </c>
      <c r="N221" t="s">
        <v>1819</v>
      </c>
      <c r="O221" t="s">
        <v>859</v>
      </c>
      <c r="Q221">
        <v>1962</v>
      </c>
      <c r="R221" t="s">
        <v>2324</v>
      </c>
      <c r="U221" t="s">
        <v>847</v>
      </c>
      <c r="W221">
        <v>49.952018879999997</v>
      </c>
      <c r="X221">
        <v>6.1791562539999996</v>
      </c>
      <c r="Y221" t="s">
        <v>2319</v>
      </c>
      <c r="Z221" t="s">
        <v>2325</v>
      </c>
      <c r="AC221">
        <v>0.75</v>
      </c>
      <c r="AD221" t="s">
        <v>848</v>
      </c>
      <c r="AE221" t="s">
        <v>1776</v>
      </c>
      <c r="AG221" t="s">
        <v>859</v>
      </c>
      <c r="AH221" t="s">
        <v>2321</v>
      </c>
      <c r="AI221" t="s">
        <v>917</v>
      </c>
      <c r="AJ221" t="s">
        <v>1238</v>
      </c>
    </row>
    <row r="222" spans="1:37">
      <c r="A222" s="38" t="s">
        <v>2326</v>
      </c>
      <c r="B222" t="s">
        <v>612</v>
      </c>
      <c r="C222" t="s">
        <v>2327</v>
      </c>
      <c r="E222" t="s">
        <v>2312</v>
      </c>
      <c r="F222" t="s">
        <v>2313</v>
      </c>
      <c r="G222" t="s">
        <v>2314</v>
      </c>
      <c r="H222" t="s">
        <v>2315</v>
      </c>
      <c r="I222" t="s">
        <v>2316</v>
      </c>
      <c r="J222" t="s">
        <v>2317</v>
      </c>
      <c r="K222">
        <v>100</v>
      </c>
      <c r="M222" t="s">
        <v>1776</v>
      </c>
      <c r="N222" t="s">
        <v>1819</v>
      </c>
      <c r="O222" t="s">
        <v>859</v>
      </c>
      <c r="Q222">
        <v>1963</v>
      </c>
      <c r="R222" t="s">
        <v>2328</v>
      </c>
      <c r="U222" t="s">
        <v>847</v>
      </c>
      <c r="W222">
        <v>49.95207199</v>
      </c>
      <c r="X222">
        <v>6.1789633170000009</v>
      </c>
      <c r="Y222" t="s">
        <v>2319</v>
      </c>
      <c r="Z222" t="s">
        <v>2329</v>
      </c>
      <c r="AC222">
        <v>0.75</v>
      </c>
      <c r="AD222" t="s">
        <v>848</v>
      </c>
      <c r="AE222" t="s">
        <v>1776</v>
      </c>
      <c r="AG222" t="s">
        <v>859</v>
      </c>
      <c r="AH222" t="s">
        <v>2321</v>
      </c>
      <c r="AI222" t="s">
        <v>917</v>
      </c>
      <c r="AJ222" t="s">
        <v>1238</v>
      </c>
    </row>
    <row r="223" spans="1:37">
      <c r="A223" s="38" t="s">
        <v>2330</v>
      </c>
      <c r="B223" t="s">
        <v>612</v>
      </c>
      <c r="C223" t="s">
        <v>2331</v>
      </c>
      <c r="E223" t="s">
        <v>2312</v>
      </c>
      <c r="F223" t="s">
        <v>2313</v>
      </c>
      <c r="G223" t="s">
        <v>2314</v>
      </c>
      <c r="H223" t="s">
        <v>2315</v>
      </c>
      <c r="I223" t="s">
        <v>2316</v>
      </c>
      <c r="J223" t="s">
        <v>2317</v>
      </c>
      <c r="K223">
        <v>100</v>
      </c>
      <c r="M223" t="s">
        <v>1776</v>
      </c>
      <c r="N223" t="s">
        <v>1819</v>
      </c>
      <c r="O223" t="s">
        <v>859</v>
      </c>
      <c r="Q223">
        <v>1963</v>
      </c>
      <c r="R223" t="s">
        <v>2332</v>
      </c>
      <c r="U223" t="s">
        <v>847</v>
      </c>
      <c r="W223">
        <v>49.952137890000003</v>
      </c>
      <c r="X223">
        <v>6.1787590330000004</v>
      </c>
      <c r="Y223" t="s">
        <v>2319</v>
      </c>
      <c r="Z223" t="s">
        <v>2333</v>
      </c>
      <c r="AC223">
        <v>0.75</v>
      </c>
      <c r="AD223" t="s">
        <v>848</v>
      </c>
      <c r="AE223" t="s">
        <v>1776</v>
      </c>
      <c r="AG223" t="s">
        <v>859</v>
      </c>
      <c r="AH223" t="s">
        <v>2321</v>
      </c>
      <c r="AI223" t="s">
        <v>917</v>
      </c>
      <c r="AJ223" t="s">
        <v>1238</v>
      </c>
    </row>
    <row r="224" spans="1:37">
      <c r="A224" s="38" t="s">
        <v>2334</v>
      </c>
      <c r="B224" t="s">
        <v>612</v>
      </c>
      <c r="C224" t="s">
        <v>2335</v>
      </c>
      <c r="E224" t="s">
        <v>2312</v>
      </c>
      <c r="F224" t="s">
        <v>2313</v>
      </c>
      <c r="G224" t="s">
        <v>2314</v>
      </c>
      <c r="H224" t="s">
        <v>2315</v>
      </c>
      <c r="I224" t="s">
        <v>2316</v>
      </c>
      <c r="J224" t="s">
        <v>2317</v>
      </c>
      <c r="K224">
        <v>100</v>
      </c>
      <c r="M224" t="s">
        <v>1776</v>
      </c>
      <c r="N224" t="s">
        <v>1819</v>
      </c>
      <c r="O224" t="s">
        <v>859</v>
      </c>
      <c r="Q224">
        <v>1963</v>
      </c>
      <c r="R224" t="s">
        <v>2336</v>
      </c>
      <c r="U224" t="s">
        <v>847</v>
      </c>
      <c r="W224">
        <v>49.952231660000002</v>
      </c>
      <c r="X224">
        <v>6.1784809750000003</v>
      </c>
      <c r="Y224" t="s">
        <v>2319</v>
      </c>
      <c r="Z224" t="s">
        <v>2337</v>
      </c>
      <c r="AC224">
        <v>0.75</v>
      </c>
      <c r="AD224" t="s">
        <v>848</v>
      </c>
      <c r="AE224" t="s">
        <v>1776</v>
      </c>
      <c r="AG224" t="s">
        <v>859</v>
      </c>
      <c r="AH224" t="s">
        <v>2338</v>
      </c>
      <c r="AI224" t="s">
        <v>917</v>
      </c>
      <c r="AJ224" t="s">
        <v>1238</v>
      </c>
    </row>
    <row r="225" spans="1:37">
      <c r="A225" s="38" t="s">
        <v>2339</v>
      </c>
      <c r="B225" t="s">
        <v>612</v>
      </c>
      <c r="C225" t="s">
        <v>2340</v>
      </c>
      <c r="E225" t="s">
        <v>2312</v>
      </c>
      <c r="F225" t="s">
        <v>2313</v>
      </c>
      <c r="G225" t="s">
        <v>2314</v>
      </c>
      <c r="H225" t="s">
        <v>2315</v>
      </c>
      <c r="I225" t="s">
        <v>2316</v>
      </c>
      <c r="J225" t="s">
        <v>2317</v>
      </c>
      <c r="K225">
        <v>100</v>
      </c>
      <c r="M225" t="s">
        <v>1776</v>
      </c>
      <c r="N225" t="s">
        <v>1819</v>
      </c>
      <c r="O225" t="s">
        <v>859</v>
      </c>
      <c r="Q225">
        <v>1964</v>
      </c>
      <c r="R225" t="s">
        <v>2341</v>
      </c>
      <c r="U225" t="s">
        <v>847</v>
      </c>
      <c r="W225">
        <v>49.951951680000001</v>
      </c>
      <c r="X225">
        <v>6.1792827179999996</v>
      </c>
      <c r="Y225" t="s">
        <v>2319</v>
      </c>
      <c r="Z225" t="s">
        <v>2342</v>
      </c>
      <c r="AC225">
        <v>0.75</v>
      </c>
      <c r="AD225" t="s">
        <v>848</v>
      </c>
      <c r="AE225" t="s">
        <v>1776</v>
      </c>
      <c r="AG225" t="s">
        <v>859</v>
      </c>
      <c r="AH225" t="s">
        <v>2338</v>
      </c>
      <c r="AI225" t="s">
        <v>917</v>
      </c>
      <c r="AJ225" t="s">
        <v>1238</v>
      </c>
    </row>
    <row r="226" spans="1:37">
      <c r="A226" s="38" t="s">
        <v>2343</v>
      </c>
      <c r="B226" t="s">
        <v>612</v>
      </c>
      <c r="C226" t="s">
        <v>2344</v>
      </c>
      <c r="E226" t="s">
        <v>2312</v>
      </c>
      <c r="F226" t="s">
        <v>2313</v>
      </c>
      <c r="G226" t="s">
        <v>2314</v>
      </c>
      <c r="H226" t="s">
        <v>2315</v>
      </c>
      <c r="I226" t="s">
        <v>2316</v>
      </c>
      <c r="J226" t="s">
        <v>2317</v>
      </c>
      <c r="K226">
        <v>100</v>
      </c>
      <c r="M226" t="s">
        <v>1776</v>
      </c>
      <c r="N226" t="s">
        <v>1819</v>
      </c>
      <c r="O226" t="s">
        <v>859</v>
      </c>
      <c r="Q226">
        <v>1964</v>
      </c>
      <c r="R226" t="s">
        <v>2345</v>
      </c>
      <c r="U226" t="s">
        <v>847</v>
      </c>
      <c r="W226">
        <v>49.952654840000001</v>
      </c>
      <c r="X226">
        <v>6.1777416270000014</v>
      </c>
      <c r="Y226" t="s">
        <v>2319</v>
      </c>
      <c r="Z226" t="s">
        <v>2346</v>
      </c>
      <c r="AC226">
        <v>0.75</v>
      </c>
      <c r="AD226" t="s">
        <v>848</v>
      </c>
      <c r="AE226" t="s">
        <v>1776</v>
      </c>
      <c r="AG226" t="s">
        <v>859</v>
      </c>
      <c r="AH226" t="s">
        <v>2338</v>
      </c>
      <c r="AI226" t="s">
        <v>917</v>
      </c>
      <c r="AJ226" t="s">
        <v>1238</v>
      </c>
    </row>
    <row r="227" spans="1:37">
      <c r="A227" s="38" t="s">
        <v>2347</v>
      </c>
      <c r="B227" t="s">
        <v>612</v>
      </c>
      <c r="C227" t="s">
        <v>2348</v>
      </c>
      <c r="E227" t="s">
        <v>2312</v>
      </c>
      <c r="F227" t="s">
        <v>2313</v>
      </c>
      <c r="G227" t="s">
        <v>2314</v>
      </c>
      <c r="H227" t="s">
        <v>2315</v>
      </c>
      <c r="I227" t="s">
        <v>2316</v>
      </c>
      <c r="J227" t="s">
        <v>2317</v>
      </c>
      <c r="K227">
        <v>100</v>
      </c>
      <c r="M227" t="s">
        <v>1776</v>
      </c>
      <c r="N227" t="s">
        <v>1819</v>
      </c>
      <c r="O227" t="s">
        <v>859</v>
      </c>
      <c r="Q227">
        <v>1963</v>
      </c>
      <c r="R227" t="s">
        <v>2349</v>
      </c>
      <c r="U227" t="s">
        <v>847</v>
      </c>
      <c r="W227">
        <v>49.952178510000003</v>
      </c>
      <c r="X227">
        <v>6.1786050060000006</v>
      </c>
      <c r="Y227" t="s">
        <v>2319</v>
      </c>
      <c r="Z227" t="s">
        <v>2350</v>
      </c>
      <c r="AC227">
        <v>0.75</v>
      </c>
      <c r="AD227" t="s">
        <v>848</v>
      </c>
      <c r="AE227" t="s">
        <v>1776</v>
      </c>
      <c r="AG227" t="s">
        <v>859</v>
      </c>
      <c r="AH227" t="s">
        <v>2338</v>
      </c>
      <c r="AI227" t="s">
        <v>917</v>
      </c>
      <c r="AJ227" t="s">
        <v>1238</v>
      </c>
    </row>
    <row r="228" spans="1:37">
      <c r="A228" s="38" t="s">
        <v>2351</v>
      </c>
      <c r="B228" t="s">
        <v>612</v>
      </c>
      <c r="C228" t="s">
        <v>2352</v>
      </c>
      <c r="E228" t="s">
        <v>2312</v>
      </c>
      <c r="F228" t="s">
        <v>2313</v>
      </c>
      <c r="G228" t="s">
        <v>2314</v>
      </c>
      <c r="H228" t="s">
        <v>2315</v>
      </c>
      <c r="I228" t="s">
        <v>2316</v>
      </c>
      <c r="J228" t="s">
        <v>2317</v>
      </c>
      <c r="K228">
        <v>100</v>
      </c>
      <c r="M228" t="s">
        <v>1776</v>
      </c>
      <c r="N228" t="s">
        <v>1819</v>
      </c>
      <c r="O228" t="s">
        <v>859</v>
      </c>
      <c r="Q228">
        <v>1964</v>
      </c>
      <c r="R228" t="s">
        <v>2353</v>
      </c>
      <c r="U228" t="s">
        <v>847</v>
      </c>
      <c r="W228">
        <v>49.9522975</v>
      </c>
      <c r="X228">
        <v>6.1782491279999991</v>
      </c>
      <c r="Y228" t="s">
        <v>2319</v>
      </c>
      <c r="Z228" t="s">
        <v>2354</v>
      </c>
      <c r="AC228">
        <v>0.75</v>
      </c>
      <c r="AD228" t="s">
        <v>848</v>
      </c>
      <c r="AE228" t="s">
        <v>1776</v>
      </c>
      <c r="AG228" t="s">
        <v>859</v>
      </c>
      <c r="AH228" t="s">
        <v>2321</v>
      </c>
      <c r="AI228" t="s">
        <v>917</v>
      </c>
      <c r="AJ228" t="s">
        <v>1238</v>
      </c>
    </row>
    <row r="229" spans="1:37">
      <c r="A229" s="38" t="s">
        <v>2355</v>
      </c>
      <c r="B229" t="s">
        <v>612</v>
      </c>
      <c r="C229" t="s">
        <v>2356</v>
      </c>
      <c r="E229" t="s">
        <v>2312</v>
      </c>
      <c r="F229" t="s">
        <v>2313</v>
      </c>
      <c r="G229" t="s">
        <v>2314</v>
      </c>
      <c r="H229" t="s">
        <v>2315</v>
      </c>
      <c r="I229" t="s">
        <v>2316</v>
      </c>
      <c r="J229" t="s">
        <v>2317</v>
      </c>
      <c r="K229">
        <v>196</v>
      </c>
      <c r="M229" t="s">
        <v>1776</v>
      </c>
      <c r="N229" t="s">
        <v>1819</v>
      </c>
      <c r="O229" t="s">
        <v>859</v>
      </c>
      <c r="Q229">
        <v>1975</v>
      </c>
      <c r="R229" t="s">
        <v>2357</v>
      </c>
      <c r="U229" t="s">
        <v>847</v>
      </c>
      <c r="W229">
        <v>49.952093560000002</v>
      </c>
      <c r="X229">
        <v>6.1788555010000001</v>
      </c>
      <c r="Y229" t="s">
        <v>2319</v>
      </c>
      <c r="Z229" t="s">
        <v>2358</v>
      </c>
      <c r="AC229">
        <v>0.75</v>
      </c>
      <c r="AD229" t="s">
        <v>848</v>
      </c>
      <c r="AE229" t="s">
        <v>1776</v>
      </c>
      <c r="AG229" t="s">
        <v>859</v>
      </c>
      <c r="AH229" t="s">
        <v>2321</v>
      </c>
      <c r="AI229" t="s">
        <v>917</v>
      </c>
      <c r="AJ229" t="s">
        <v>1238</v>
      </c>
    </row>
    <row r="230" spans="1:37">
      <c r="A230" s="38" t="s">
        <v>2359</v>
      </c>
      <c r="B230" t="s">
        <v>2360</v>
      </c>
      <c r="C230" t="s">
        <v>1827</v>
      </c>
      <c r="E230" t="s">
        <v>1828</v>
      </c>
      <c r="G230" t="s">
        <v>2361</v>
      </c>
      <c r="H230" t="s">
        <v>2360</v>
      </c>
      <c r="I230" t="s">
        <v>858</v>
      </c>
      <c r="J230" t="s">
        <v>721</v>
      </c>
      <c r="K230">
        <v>23.3</v>
      </c>
      <c r="M230" t="s">
        <v>1776</v>
      </c>
      <c r="N230" t="s">
        <v>1777</v>
      </c>
      <c r="O230" t="s">
        <v>859</v>
      </c>
      <c r="Q230">
        <v>1992</v>
      </c>
      <c r="R230" t="s">
        <v>2362</v>
      </c>
      <c r="U230" t="s">
        <v>847</v>
      </c>
      <c r="W230">
        <v>48.778103000000002</v>
      </c>
      <c r="X230">
        <v>11.601190000000001</v>
      </c>
      <c r="AC230">
        <v>0.8</v>
      </c>
      <c r="AD230" t="s">
        <v>848</v>
      </c>
      <c r="AE230" t="s">
        <v>1776</v>
      </c>
      <c r="AG230" t="s">
        <v>859</v>
      </c>
      <c r="AH230" t="s">
        <v>1831</v>
      </c>
      <c r="AI230" t="s">
        <v>1832</v>
      </c>
      <c r="AJ230" t="s">
        <v>1833</v>
      </c>
    </row>
    <row r="231" spans="1:37">
      <c r="A231" s="38" t="s">
        <v>2363</v>
      </c>
      <c r="B231" t="s">
        <v>607</v>
      </c>
      <c r="C231" t="s">
        <v>2364</v>
      </c>
      <c r="D231" t="s">
        <v>2365</v>
      </c>
      <c r="E231" t="s">
        <v>1817</v>
      </c>
      <c r="F231" t="s">
        <v>2366</v>
      </c>
      <c r="G231" t="s">
        <v>2367</v>
      </c>
      <c r="H231" t="s">
        <v>2368</v>
      </c>
      <c r="I231" t="s">
        <v>944</v>
      </c>
      <c r="J231" t="s">
        <v>721</v>
      </c>
      <c r="K231">
        <v>150</v>
      </c>
      <c r="L231">
        <v>176</v>
      </c>
      <c r="M231" t="s">
        <v>1776</v>
      </c>
      <c r="N231" t="s">
        <v>1819</v>
      </c>
      <c r="O231" t="s">
        <v>859</v>
      </c>
      <c r="Q231">
        <v>1951</v>
      </c>
      <c r="R231" t="s">
        <v>2369</v>
      </c>
      <c r="U231" t="s">
        <v>847</v>
      </c>
      <c r="W231">
        <v>47.61777</v>
      </c>
      <c r="X231">
        <v>8.1926000000000005</v>
      </c>
      <c r="AC231">
        <v>0.75</v>
      </c>
      <c r="AD231" t="s">
        <v>848</v>
      </c>
      <c r="AE231" t="s">
        <v>1776</v>
      </c>
      <c r="AG231" t="s">
        <v>859</v>
      </c>
      <c r="AH231" t="s">
        <v>2370</v>
      </c>
      <c r="AI231" t="s">
        <v>891</v>
      </c>
      <c r="AJ231" t="s">
        <v>1952</v>
      </c>
      <c r="AK231" t="s">
        <v>873</v>
      </c>
    </row>
    <row r="232" spans="1:37">
      <c r="A232" s="38" t="s">
        <v>2371</v>
      </c>
      <c r="B232" t="s">
        <v>2372</v>
      </c>
      <c r="C232" t="s">
        <v>1683</v>
      </c>
      <c r="E232" t="s">
        <v>2291</v>
      </c>
      <c r="G232" t="s">
        <v>2373</v>
      </c>
      <c r="H232" t="s">
        <v>2374</v>
      </c>
      <c r="I232" t="s">
        <v>858</v>
      </c>
      <c r="J232" t="s">
        <v>721</v>
      </c>
      <c r="K232">
        <v>25</v>
      </c>
      <c r="M232" t="s">
        <v>1776</v>
      </c>
      <c r="N232" t="s">
        <v>1777</v>
      </c>
      <c r="O232" t="s">
        <v>859</v>
      </c>
      <c r="Q232">
        <v>1930</v>
      </c>
      <c r="R232" t="s">
        <v>2375</v>
      </c>
      <c r="U232" t="s">
        <v>847</v>
      </c>
      <c r="W232">
        <v>48.473474000000003</v>
      </c>
      <c r="X232">
        <v>11.95481</v>
      </c>
      <c r="AC232">
        <v>0.8</v>
      </c>
      <c r="AD232" t="s">
        <v>848</v>
      </c>
      <c r="AE232" t="s">
        <v>1776</v>
      </c>
      <c r="AG232" t="s">
        <v>859</v>
      </c>
      <c r="AH232" t="s">
        <v>2295</v>
      </c>
      <c r="AI232" t="s">
        <v>891</v>
      </c>
      <c r="AJ232" t="s">
        <v>1652</v>
      </c>
    </row>
    <row r="233" spans="1:37">
      <c r="A233" s="38" t="s">
        <v>2376</v>
      </c>
      <c r="B233" t="s">
        <v>2377</v>
      </c>
      <c r="E233" t="s">
        <v>1882</v>
      </c>
      <c r="F233" t="s">
        <v>2378</v>
      </c>
      <c r="G233" t="s">
        <v>2379</v>
      </c>
      <c r="H233" t="s">
        <v>2377</v>
      </c>
      <c r="I233" t="s">
        <v>858</v>
      </c>
      <c r="J233" t="s">
        <v>721</v>
      </c>
      <c r="K233">
        <v>24.1</v>
      </c>
      <c r="M233" t="s">
        <v>1776</v>
      </c>
      <c r="N233" t="s">
        <v>1777</v>
      </c>
      <c r="O233" t="s">
        <v>859</v>
      </c>
      <c r="Q233">
        <v>1938</v>
      </c>
      <c r="R233" t="s">
        <v>1885</v>
      </c>
      <c r="U233" t="s">
        <v>847</v>
      </c>
      <c r="W233">
        <v>48.056989999999999</v>
      </c>
      <c r="X233">
        <v>12.220739999999999</v>
      </c>
      <c r="AC233">
        <v>0.8</v>
      </c>
      <c r="AD233" t="s">
        <v>848</v>
      </c>
      <c r="AE233" t="s">
        <v>1776</v>
      </c>
      <c r="AG233" t="s">
        <v>859</v>
      </c>
      <c r="AH233" t="s">
        <v>2380</v>
      </c>
      <c r="AI233" t="s">
        <v>891</v>
      </c>
      <c r="AJ233" t="s">
        <v>1044</v>
      </c>
    </row>
    <row r="234" spans="1:37">
      <c r="A234" s="38" t="s">
        <v>2381</v>
      </c>
      <c r="B234" t="s">
        <v>618</v>
      </c>
      <c r="C234" t="s">
        <v>618</v>
      </c>
      <c r="D234" t="s">
        <v>2382</v>
      </c>
      <c r="E234" t="s">
        <v>1817</v>
      </c>
      <c r="F234" t="s">
        <v>2383</v>
      </c>
      <c r="G234" t="s">
        <v>2384</v>
      </c>
      <c r="H234" t="s">
        <v>618</v>
      </c>
      <c r="I234" t="s">
        <v>944</v>
      </c>
      <c r="J234" t="s">
        <v>721</v>
      </c>
      <c r="K234">
        <v>910</v>
      </c>
      <c r="L234">
        <v>992</v>
      </c>
      <c r="M234" t="s">
        <v>1776</v>
      </c>
      <c r="N234" t="s">
        <v>1819</v>
      </c>
      <c r="O234" t="s">
        <v>859</v>
      </c>
      <c r="P234">
        <v>0</v>
      </c>
      <c r="Q234">
        <v>1975</v>
      </c>
      <c r="R234" t="s">
        <v>2385</v>
      </c>
      <c r="U234" t="s">
        <v>847</v>
      </c>
      <c r="W234">
        <v>47.64529898</v>
      </c>
      <c r="X234">
        <v>7.9181994500000004</v>
      </c>
      <c r="Y234" t="s">
        <v>1821</v>
      </c>
      <c r="Z234" t="s">
        <v>2386</v>
      </c>
      <c r="AC234">
        <v>0.75</v>
      </c>
      <c r="AD234" t="s">
        <v>848</v>
      </c>
      <c r="AE234" t="s">
        <v>1776</v>
      </c>
      <c r="AG234" t="s">
        <v>859</v>
      </c>
      <c r="AH234" t="s">
        <v>1823</v>
      </c>
      <c r="AI234" t="s">
        <v>917</v>
      </c>
      <c r="AJ234" t="s">
        <v>1824</v>
      </c>
      <c r="AK234" t="s">
        <v>2387</v>
      </c>
    </row>
    <row r="235" spans="1:37">
      <c r="A235" s="38" t="s">
        <v>2388</v>
      </c>
      <c r="B235" t="s">
        <v>587</v>
      </c>
      <c r="C235" t="s">
        <v>1888</v>
      </c>
      <c r="E235" t="s">
        <v>1890</v>
      </c>
      <c r="F235" t="s">
        <v>2389</v>
      </c>
      <c r="G235" t="s">
        <v>2390</v>
      </c>
      <c r="H235" t="s">
        <v>587</v>
      </c>
      <c r="I235" t="s">
        <v>867</v>
      </c>
      <c r="J235" t="s">
        <v>721</v>
      </c>
      <c r="K235">
        <v>79.7</v>
      </c>
      <c r="M235" t="s">
        <v>1776</v>
      </c>
      <c r="N235" t="s">
        <v>1819</v>
      </c>
      <c r="O235" t="s">
        <v>859</v>
      </c>
      <c r="Q235">
        <v>1967</v>
      </c>
      <c r="R235" t="s">
        <v>2391</v>
      </c>
      <c r="U235" t="s">
        <v>847</v>
      </c>
      <c r="W235">
        <v>51.742229999999999</v>
      </c>
      <c r="X235">
        <v>10.91879</v>
      </c>
      <c r="AA235">
        <v>0.73</v>
      </c>
      <c r="AB235" s="39" t="s">
        <v>2392</v>
      </c>
      <c r="AC235">
        <v>0.75</v>
      </c>
      <c r="AD235" t="s">
        <v>848</v>
      </c>
      <c r="AE235" t="s">
        <v>1776</v>
      </c>
      <c r="AG235" t="s">
        <v>859</v>
      </c>
      <c r="AH235" t="s">
        <v>2393</v>
      </c>
      <c r="AI235" t="s">
        <v>891</v>
      </c>
      <c r="AJ235" t="s">
        <v>2394</v>
      </c>
    </row>
    <row r="236" spans="1:37">
      <c r="A236" s="38" t="s">
        <v>2395</v>
      </c>
      <c r="B236" t="s">
        <v>587</v>
      </c>
      <c r="C236" t="s">
        <v>1896</v>
      </c>
      <c r="E236" t="s">
        <v>1890</v>
      </c>
      <c r="F236" t="s">
        <v>2389</v>
      </c>
      <c r="G236" t="s">
        <v>2390</v>
      </c>
      <c r="H236" t="s">
        <v>587</v>
      </c>
      <c r="I236" t="s">
        <v>867</v>
      </c>
      <c r="J236" t="s">
        <v>721</v>
      </c>
      <c r="M236" t="s">
        <v>1776</v>
      </c>
      <c r="N236" t="s">
        <v>1819</v>
      </c>
      <c r="O236" t="s">
        <v>859</v>
      </c>
      <c r="Q236">
        <v>1968</v>
      </c>
      <c r="R236" t="s">
        <v>2396</v>
      </c>
      <c r="U236" t="s">
        <v>847</v>
      </c>
      <c r="W236">
        <v>51.742229999999999</v>
      </c>
      <c r="X236">
        <v>10.91879</v>
      </c>
      <c r="AA236">
        <v>0.73</v>
      </c>
      <c r="AB236" s="39" t="s">
        <v>2392</v>
      </c>
      <c r="AC236">
        <v>0.75</v>
      </c>
      <c r="AD236" t="s">
        <v>848</v>
      </c>
      <c r="AE236" t="s">
        <v>1776</v>
      </c>
      <c r="AG236" t="s">
        <v>859</v>
      </c>
      <c r="AH236" t="s">
        <v>2393</v>
      </c>
      <c r="AI236" t="s">
        <v>891</v>
      </c>
      <c r="AJ236" t="s">
        <v>2394</v>
      </c>
    </row>
    <row r="237" spans="1:37">
      <c r="A237" s="38" t="s">
        <v>2397</v>
      </c>
      <c r="B237" t="s">
        <v>2398</v>
      </c>
      <c r="E237" t="s">
        <v>903</v>
      </c>
      <c r="G237" t="s">
        <v>2399</v>
      </c>
      <c r="H237" t="s">
        <v>2398</v>
      </c>
      <c r="I237" t="s">
        <v>1500</v>
      </c>
      <c r="J237" t="s">
        <v>721</v>
      </c>
      <c r="K237">
        <v>20</v>
      </c>
      <c r="M237" t="s">
        <v>1776</v>
      </c>
      <c r="N237" t="s">
        <v>1777</v>
      </c>
      <c r="O237" t="s">
        <v>859</v>
      </c>
      <c r="Q237">
        <v>1965</v>
      </c>
      <c r="R237" t="s">
        <v>2400</v>
      </c>
      <c r="U237" t="s">
        <v>847</v>
      </c>
      <c r="W237">
        <v>49.879784000000001</v>
      </c>
      <c r="X237">
        <v>6.9487619999999994</v>
      </c>
      <c r="AC237">
        <v>0.8</v>
      </c>
      <c r="AD237" t="s">
        <v>848</v>
      </c>
      <c r="AE237" t="s">
        <v>1776</v>
      </c>
      <c r="AG237" t="s">
        <v>859</v>
      </c>
      <c r="AI237" t="s">
        <v>850</v>
      </c>
      <c r="AJ237" t="s">
        <v>937</v>
      </c>
    </row>
    <row r="238" spans="1:37">
      <c r="A238" s="38" t="s">
        <v>2401</v>
      </c>
      <c r="B238" t="s">
        <v>614</v>
      </c>
      <c r="C238" t="s">
        <v>614</v>
      </c>
      <c r="D238" t="s">
        <v>2402</v>
      </c>
      <c r="E238" t="s">
        <v>1817</v>
      </c>
      <c r="F238" t="s">
        <v>2403</v>
      </c>
      <c r="G238" t="s">
        <v>2404</v>
      </c>
      <c r="H238" t="s">
        <v>614</v>
      </c>
      <c r="I238" t="s">
        <v>944</v>
      </c>
      <c r="J238" t="s">
        <v>721</v>
      </c>
      <c r="K238">
        <v>220</v>
      </c>
      <c r="L238">
        <v>240</v>
      </c>
      <c r="M238" t="s">
        <v>1776</v>
      </c>
      <c r="N238" t="s">
        <v>1819</v>
      </c>
      <c r="O238" t="s">
        <v>859</v>
      </c>
      <c r="Q238">
        <v>1943</v>
      </c>
      <c r="R238" t="s">
        <v>2405</v>
      </c>
      <c r="U238" t="s">
        <v>847</v>
      </c>
      <c r="W238">
        <v>47.687910000000002</v>
      </c>
      <c r="X238">
        <v>8.2515900000000002</v>
      </c>
      <c r="Y238" t="s">
        <v>1821</v>
      </c>
      <c r="Z238" t="s">
        <v>2406</v>
      </c>
      <c r="AC238">
        <v>0.75</v>
      </c>
      <c r="AD238" t="s">
        <v>848</v>
      </c>
      <c r="AE238" t="s">
        <v>1776</v>
      </c>
      <c r="AG238" t="s">
        <v>859</v>
      </c>
      <c r="AH238" t="s">
        <v>1951</v>
      </c>
      <c r="AI238" t="s">
        <v>891</v>
      </c>
      <c r="AJ238" t="s">
        <v>1952</v>
      </c>
      <c r="AK238" t="s">
        <v>873</v>
      </c>
    </row>
    <row r="239" spans="1:37">
      <c r="A239" s="38" t="s">
        <v>2407</v>
      </c>
      <c r="B239" t="s">
        <v>2408</v>
      </c>
      <c r="C239" t="s">
        <v>2409</v>
      </c>
      <c r="E239" t="s">
        <v>2410</v>
      </c>
      <c r="G239" t="s">
        <v>1290</v>
      </c>
      <c r="H239" t="s">
        <v>2411</v>
      </c>
      <c r="I239" t="s">
        <v>1291</v>
      </c>
      <c r="J239" t="s">
        <v>721</v>
      </c>
      <c r="K239">
        <v>9.9</v>
      </c>
      <c r="M239" t="s">
        <v>1776</v>
      </c>
      <c r="N239" t="s">
        <v>1777</v>
      </c>
      <c r="O239" t="s">
        <v>859</v>
      </c>
      <c r="Q239">
        <v>2011</v>
      </c>
      <c r="R239" t="s">
        <v>2412</v>
      </c>
      <c r="U239" t="s">
        <v>847</v>
      </c>
      <c r="W239">
        <v>53.061134000000003</v>
      </c>
      <c r="X239">
        <v>8.8649369999999994</v>
      </c>
      <c r="AC239">
        <v>0.8</v>
      </c>
      <c r="AD239" t="s">
        <v>848</v>
      </c>
      <c r="AE239" t="s">
        <v>1776</v>
      </c>
      <c r="AG239" t="s">
        <v>845</v>
      </c>
      <c r="AI239" t="s">
        <v>850</v>
      </c>
      <c r="AJ239" t="s">
        <v>1296</v>
      </c>
    </row>
    <row r="240" spans="1:37">
      <c r="A240" s="38" t="s">
        <v>2413</v>
      </c>
      <c r="B240" t="s">
        <v>2414</v>
      </c>
      <c r="E240" t="s">
        <v>2415</v>
      </c>
      <c r="F240" t="s">
        <v>2416</v>
      </c>
      <c r="G240" t="s">
        <v>2417</v>
      </c>
      <c r="H240" t="s">
        <v>2418</v>
      </c>
      <c r="I240" t="s">
        <v>897</v>
      </c>
      <c r="J240" t="s">
        <v>721</v>
      </c>
      <c r="K240">
        <v>15</v>
      </c>
      <c r="M240" t="s">
        <v>1776</v>
      </c>
      <c r="N240" t="s">
        <v>239</v>
      </c>
      <c r="O240" t="s">
        <v>859</v>
      </c>
      <c r="Q240">
        <v>1965</v>
      </c>
      <c r="R240" t="s">
        <v>2419</v>
      </c>
      <c r="U240" t="s">
        <v>847</v>
      </c>
      <c r="W240">
        <v>51.093173</v>
      </c>
      <c r="X240">
        <v>7.8627199999999986</v>
      </c>
      <c r="AD240" t="s">
        <v>848</v>
      </c>
      <c r="AE240" t="s">
        <v>1776</v>
      </c>
      <c r="AG240" t="s">
        <v>859</v>
      </c>
      <c r="AH240" t="s">
        <v>2420</v>
      </c>
      <c r="AI240" t="s">
        <v>850</v>
      </c>
      <c r="AJ240" t="s">
        <v>2421</v>
      </c>
    </row>
    <row r="241" spans="1:36">
      <c r="A241" s="38" t="s">
        <v>2422</v>
      </c>
      <c r="B241" t="s">
        <v>2423</v>
      </c>
      <c r="C241" t="s">
        <v>2423</v>
      </c>
      <c r="E241" t="s">
        <v>1375</v>
      </c>
      <c r="F241" t="s">
        <v>2423</v>
      </c>
      <c r="G241" t="s">
        <v>2424</v>
      </c>
      <c r="H241" t="s">
        <v>2425</v>
      </c>
      <c r="I241" t="s">
        <v>858</v>
      </c>
      <c r="J241" t="s">
        <v>721</v>
      </c>
      <c r="K241">
        <v>10.3</v>
      </c>
      <c r="M241" t="s">
        <v>1776</v>
      </c>
      <c r="N241" t="s">
        <v>1777</v>
      </c>
      <c r="O241" t="s">
        <v>859</v>
      </c>
      <c r="Q241">
        <v>1967</v>
      </c>
      <c r="R241" t="s">
        <v>1680</v>
      </c>
      <c r="U241" t="s">
        <v>847</v>
      </c>
      <c r="W241">
        <v>47.739291999999999</v>
      </c>
      <c r="X241">
        <v>10.825702</v>
      </c>
      <c r="AC241">
        <v>0.8</v>
      </c>
      <c r="AD241" t="s">
        <v>848</v>
      </c>
      <c r="AE241" t="s">
        <v>1776</v>
      </c>
      <c r="AG241" t="s">
        <v>859</v>
      </c>
      <c r="AH241" t="s">
        <v>1806</v>
      </c>
      <c r="AI241" t="s">
        <v>891</v>
      </c>
      <c r="AJ241" t="s">
        <v>1044</v>
      </c>
    </row>
    <row r="242" spans="1:36">
      <c r="A242" s="38" t="s">
        <v>2426</v>
      </c>
      <c r="B242" t="s">
        <v>2427</v>
      </c>
      <c r="C242" t="s">
        <v>2427</v>
      </c>
      <c r="E242" t="s">
        <v>2428</v>
      </c>
      <c r="G242" t="s">
        <v>2429</v>
      </c>
      <c r="H242" t="s">
        <v>2427</v>
      </c>
      <c r="I242" t="s">
        <v>944</v>
      </c>
      <c r="J242" t="s">
        <v>721</v>
      </c>
      <c r="K242">
        <v>11</v>
      </c>
      <c r="M242" t="s">
        <v>1776</v>
      </c>
      <c r="N242" t="s">
        <v>1777</v>
      </c>
      <c r="O242" t="s">
        <v>859</v>
      </c>
      <c r="Q242">
        <v>1927</v>
      </c>
      <c r="R242" t="s">
        <v>2430</v>
      </c>
      <c r="U242" t="s">
        <v>847</v>
      </c>
      <c r="W242">
        <v>48.527535999999998</v>
      </c>
      <c r="X242">
        <v>9.3488325000000003</v>
      </c>
      <c r="AC242">
        <v>0.8</v>
      </c>
      <c r="AD242" t="s">
        <v>848</v>
      </c>
      <c r="AE242" t="s">
        <v>1776</v>
      </c>
      <c r="AG242" t="s">
        <v>859</v>
      </c>
      <c r="AI242" t="s">
        <v>850</v>
      </c>
      <c r="AJ242" t="s">
        <v>946</v>
      </c>
    </row>
    <row r="243" spans="1:36">
      <c r="A243" s="38" t="s">
        <v>2431</v>
      </c>
      <c r="B243" t="s">
        <v>2432</v>
      </c>
      <c r="C243" t="s">
        <v>2432</v>
      </c>
      <c r="E243" t="s">
        <v>1375</v>
      </c>
      <c r="F243" t="s">
        <v>2433</v>
      </c>
      <c r="G243" t="s">
        <v>2434</v>
      </c>
      <c r="H243" t="s">
        <v>2432</v>
      </c>
      <c r="I243" t="s">
        <v>858</v>
      </c>
      <c r="J243" t="s">
        <v>721</v>
      </c>
      <c r="K243">
        <v>15</v>
      </c>
      <c r="M243" t="s">
        <v>1776</v>
      </c>
      <c r="N243" t="s">
        <v>1777</v>
      </c>
      <c r="O243" t="s">
        <v>859</v>
      </c>
      <c r="Q243">
        <v>1957</v>
      </c>
      <c r="R243" t="s">
        <v>1525</v>
      </c>
      <c r="U243" t="s">
        <v>847</v>
      </c>
      <c r="W243">
        <v>48.634039999999999</v>
      </c>
      <c r="X243">
        <v>12.483689999999999</v>
      </c>
      <c r="AC243">
        <v>0.8</v>
      </c>
      <c r="AD243" t="s">
        <v>848</v>
      </c>
      <c r="AE243" t="s">
        <v>1776</v>
      </c>
      <c r="AG243" t="s">
        <v>859</v>
      </c>
      <c r="AH243" t="s">
        <v>1806</v>
      </c>
      <c r="AI243" t="s">
        <v>891</v>
      </c>
      <c r="AJ243" t="s">
        <v>1044</v>
      </c>
    </row>
    <row r="244" spans="1:36">
      <c r="A244" s="38" t="s">
        <v>2435</v>
      </c>
      <c r="B244" t="s">
        <v>2436</v>
      </c>
      <c r="C244" t="s">
        <v>2436</v>
      </c>
      <c r="E244" t="s">
        <v>1375</v>
      </c>
      <c r="F244" t="s">
        <v>2437</v>
      </c>
      <c r="G244" t="s">
        <v>2438</v>
      </c>
      <c r="H244" t="s">
        <v>2436</v>
      </c>
      <c r="I244" t="s">
        <v>858</v>
      </c>
      <c r="J244" t="s">
        <v>721</v>
      </c>
      <c r="K244">
        <v>26</v>
      </c>
      <c r="M244" t="s">
        <v>1776</v>
      </c>
      <c r="N244" t="s">
        <v>1777</v>
      </c>
      <c r="O244" t="s">
        <v>859</v>
      </c>
      <c r="Q244">
        <v>1925</v>
      </c>
      <c r="R244" t="s">
        <v>2439</v>
      </c>
      <c r="U244" t="s">
        <v>847</v>
      </c>
      <c r="W244">
        <v>48.358590500000012</v>
      </c>
      <c r="X244">
        <v>11.882192099999999</v>
      </c>
      <c r="AC244">
        <v>0.8</v>
      </c>
      <c r="AD244" t="s">
        <v>848</v>
      </c>
      <c r="AE244" t="s">
        <v>1776</v>
      </c>
      <c r="AG244" t="s">
        <v>859</v>
      </c>
      <c r="AH244" t="s">
        <v>1806</v>
      </c>
      <c r="AI244" t="s">
        <v>891</v>
      </c>
      <c r="AJ244" t="s">
        <v>2027</v>
      </c>
    </row>
    <row r="245" spans="1:36">
      <c r="A245" s="38" t="s">
        <v>2440</v>
      </c>
      <c r="B245" t="s">
        <v>2441</v>
      </c>
      <c r="E245" t="s">
        <v>903</v>
      </c>
      <c r="G245" t="s">
        <v>2442</v>
      </c>
      <c r="H245" t="s">
        <v>2443</v>
      </c>
      <c r="I245" t="s">
        <v>1500</v>
      </c>
      <c r="J245" t="s">
        <v>721</v>
      </c>
      <c r="K245">
        <v>16.399999999999999</v>
      </c>
      <c r="M245" t="s">
        <v>1776</v>
      </c>
      <c r="N245" t="s">
        <v>1777</v>
      </c>
      <c r="O245" t="s">
        <v>859</v>
      </c>
      <c r="Q245">
        <v>1963</v>
      </c>
      <c r="R245" t="s">
        <v>2444</v>
      </c>
      <c r="U245" t="s">
        <v>847</v>
      </c>
      <c r="W245">
        <v>50.123918000000003</v>
      </c>
      <c r="X245">
        <v>7.2259149999999996</v>
      </c>
      <c r="AC245">
        <v>0.8</v>
      </c>
      <c r="AD245" t="s">
        <v>848</v>
      </c>
      <c r="AE245" t="s">
        <v>1776</v>
      </c>
      <c r="AG245" t="s">
        <v>859</v>
      </c>
      <c r="AI245" t="s">
        <v>850</v>
      </c>
      <c r="AJ245" t="s">
        <v>937</v>
      </c>
    </row>
    <row r="246" spans="1:36">
      <c r="A246" s="38" t="s">
        <v>2445</v>
      </c>
      <c r="B246" t="s">
        <v>2446</v>
      </c>
      <c r="E246" t="s">
        <v>2447</v>
      </c>
      <c r="G246" t="s">
        <v>2448</v>
      </c>
      <c r="H246" t="s">
        <v>2446</v>
      </c>
      <c r="I246" t="s">
        <v>858</v>
      </c>
      <c r="J246" t="s">
        <v>721</v>
      </c>
      <c r="K246">
        <v>9.6999999999999993</v>
      </c>
      <c r="M246" t="s">
        <v>1776</v>
      </c>
      <c r="N246" t="s">
        <v>1777</v>
      </c>
      <c r="O246" t="s">
        <v>859</v>
      </c>
      <c r="Q246">
        <v>1952</v>
      </c>
      <c r="R246" t="s">
        <v>2449</v>
      </c>
      <c r="U246" t="s">
        <v>847</v>
      </c>
      <c r="W246">
        <v>48.596746000000003</v>
      </c>
      <c r="X246">
        <v>10.8789</v>
      </c>
      <c r="AC246">
        <v>0.8</v>
      </c>
      <c r="AD246" t="s">
        <v>848</v>
      </c>
      <c r="AE246" t="s">
        <v>1776</v>
      </c>
      <c r="AG246" t="s">
        <v>859</v>
      </c>
      <c r="AH246" t="s">
        <v>2450</v>
      </c>
      <c r="AI246" t="s">
        <v>891</v>
      </c>
      <c r="AJ246" t="s">
        <v>861</v>
      </c>
    </row>
    <row r="247" spans="1:36">
      <c r="A247" s="38" t="s">
        <v>2451</v>
      </c>
      <c r="B247" t="s">
        <v>2452</v>
      </c>
      <c r="E247" t="s">
        <v>903</v>
      </c>
      <c r="G247" t="s">
        <v>2453</v>
      </c>
      <c r="H247" t="s">
        <v>2452</v>
      </c>
      <c r="I247" t="s">
        <v>1500</v>
      </c>
      <c r="J247" t="s">
        <v>721</v>
      </c>
      <c r="K247">
        <v>18.399999999999999</v>
      </c>
      <c r="M247" t="s">
        <v>1776</v>
      </c>
      <c r="N247" t="s">
        <v>1777</v>
      </c>
      <c r="O247" t="s">
        <v>859</v>
      </c>
      <c r="Q247">
        <v>1966</v>
      </c>
      <c r="R247" t="s">
        <v>1813</v>
      </c>
      <c r="U247" t="s">
        <v>847</v>
      </c>
      <c r="W247">
        <v>49.976669999999999</v>
      </c>
      <c r="X247">
        <v>7.127777</v>
      </c>
      <c r="AC247">
        <v>0.8</v>
      </c>
      <c r="AD247" t="s">
        <v>848</v>
      </c>
      <c r="AE247" t="s">
        <v>1776</v>
      </c>
      <c r="AG247" t="s">
        <v>859</v>
      </c>
      <c r="AI247" t="s">
        <v>850</v>
      </c>
      <c r="AJ247" t="s">
        <v>937</v>
      </c>
    </row>
    <row r="248" spans="1:36">
      <c r="A248" s="38" t="s">
        <v>2454</v>
      </c>
      <c r="B248" t="s">
        <v>2455</v>
      </c>
      <c r="C248" t="s">
        <v>2455</v>
      </c>
      <c r="E248" t="s">
        <v>1375</v>
      </c>
      <c r="F248" t="s">
        <v>2456</v>
      </c>
      <c r="G248" t="s">
        <v>2457</v>
      </c>
      <c r="H248" t="s">
        <v>2458</v>
      </c>
      <c r="I248" t="s">
        <v>858</v>
      </c>
      <c r="J248" t="s">
        <v>721</v>
      </c>
      <c r="K248">
        <v>17.8</v>
      </c>
      <c r="M248" t="s">
        <v>1776</v>
      </c>
      <c r="N248" t="s">
        <v>1777</v>
      </c>
      <c r="O248" t="s">
        <v>859</v>
      </c>
      <c r="Q248">
        <v>1951</v>
      </c>
      <c r="R248" t="s">
        <v>2459</v>
      </c>
      <c r="U248" t="s">
        <v>847</v>
      </c>
      <c r="W248">
        <v>51.536512999999999</v>
      </c>
      <c r="X248">
        <v>14.382898000000001</v>
      </c>
      <c r="AC248">
        <v>0.8</v>
      </c>
      <c r="AD248" t="s">
        <v>848</v>
      </c>
      <c r="AE248" t="s">
        <v>1776</v>
      </c>
      <c r="AG248" t="s">
        <v>859</v>
      </c>
      <c r="AH248" t="s">
        <v>1806</v>
      </c>
      <c r="AI248" t="s">
        <v>891</v>
      </c>
      <c r="AJ248" t="s">
        <v>1044</v>
      </c>
    </row>
    <row r="249" spans="1:36">
      <c r="A249" s="38" t="s">
        <v>2460</v>
      </c>
      <c r="B249" t="s">
        <v>2461</v>
      </c>
      <c r="E249" t="s">
        <v>903</v>
      </c>
      <c r="G249" t="s">
        <v>2462</v>
      </c>
      <c r="H249" t="s">
        <v>2463</v>
      </c>
      <c r="I249" t="s">
        <v>1500</v>
      </c>
      <c r="J249" t="s">
        <v>721</v>
      </c>
      <c r="K249">
        <v>12.1</v>
      </c>
      <c r="M249" t="s">
        <v>1776</v>
      </c>
      <c r="N249" t="s">
        <v>1777</v>
      </c>
      <c r="O249" t="s">
        <v>859</v>
      </c>
      <c r="Q249">
        <v>1985</v>
      </c>
      <c r="R249" t="s">
        <v>1228</v>
      </c>
      <c r="U249" t="s">
        <v>847</v>
      </c>
      <c r="W249">
        <v>49.566954000000003</v>
      </c>
      <c r="X249">
        <v>6.5923479999999994</v>
      </c>
      <c r="AC249">
        <v>0.8</v>
      </c>
      <c r="AD249" t="s">
        <v>848</v>
      </c>
      <c r="AE249" t="s">
        <v>1776</v>
      </c>
      <c r="AG249" t="s">
        <v>859</v>
      </c>
      <c r="AI249" t="s">
        <v>850</v>
      </c>
      <c r="AJ249" t="s">
        <v>937</v>
      </c>
    </row>
    <row r="250" spans="1:36">
      <c r="A250" s="38" t="s">
        <v>2464</v>
      </c>
      <c r="B250" t="s">
        <v>2465</v>
      </c>
      <c r="E250" t="s">
        <v>903</v>
      </c>
      <c r="G250" t="s">
        <v>2466</v>
      </c>
      <c r="H250" t="s">
        <v>2467</v>
      </c>
      <c r="I250" t="s">
        <v>897</v>
      </c>
      <c r="J250" t="s">
        <v>721</v>
      </c>
      <c r="K250">
        <v>14</v>
      </c>
      <c r="M250" t="s">
        <v>1776</v>
      </c>
      <c r="N250" t="s">
        <v>1777</v>
      </c>
      <c r="O250" t="s">
        <v>859</v>
      </c>
      <c r="Q250">
        <v>1938</v>
      </c>
      <c r="R250" t="s">
        <v>2468</v>
      </c>
      <c r="U250" t="s">
        <v>847</v>
      </c>
      <c r="W250">
        <v>50.628506999999999</v>
      </c>
      <c r="X250">
        <v>6.4791109999999996</v>
      </c>
      <c r="AC250">
        <v>0.8</v>
      </c>
      <c r="AD250" t="s">
        <v>848</v>
      </c>
      <c r="AE250" t="s">
        <v>1776</v>
      </c>
      <c r="AG250" t="s">
        <v>859</v>
      </c>
      <c r="AI250" t="s">
        <v>850</v>
      </c>
      <c r="AJ250" t="s">
        <v>937</v>
      </c>
    </row>
    <row r="251" spans="1:36">
      <c r="A251" s="38" t="s">
        <v>2469</v>
      </c>
      <c r="B251" t="s">
        <v>2467</v>
      </c>
      <c r="E251" t="s">
        <v>903</v>
      </c>
      <c r="G251" t="s">
        <v>2466</v>
      </c>
      <c r="H251" t="s">
        <v>2467</v>
      </c>
      <c r="I251" t="s">
        <v>897</v>
      </c>
      <c r="J251" t="s">
        <v>721</v>
      </c>
      <c r="K251">
        <v>16</v>
      </c>
      <c r="M251" t="s">
        <v>1776</v>
      </c>
      <c r="N251" t="s">
        <v>1777</v>
      </c>
      <c r="O251" t="s">
        <v>859</v>
      </c>
      <c r="Q251">
        <v>1905</v>
      </c>
      <c r="R251" t="s">
        <v>2470</v>
      </c>
      <c r="U251" t="s">
        <v>847</v>
      </c>
      <c r="W251">
        <v>50.628568000000001</v>
      </c>
      <c r="X251">
        <v>6.4517760000000006</v>
      </c>
      <c r="AC251">
        <v>0.8</v>
      </c>
      <c r="AD251" t="s">
        <v>848</v>
      </c>
      <c r="AE251" t="s">
        <v>1776</v>
      </c>
      <c r="AG251" t="s">
        <v>859</v>
      </c>
      <c r="AI251" t="s">
        <v>850</v>
      </c>
      <c r="AJ251" t="s">
        <v>937</v>
      </c>
    </row>
    <row r="252" spans="1:36">
      <c r="A252" s="38" t="s">
        <v>2471</v>
      </c>
      <c r="B252" t="s">
        <v>2472</v>
      </c>
      <c r="E252" t="s">
        <v>2447</v>
      </c>
      <c r="G252" t="s">
        <v>2473</v>
      </c>
      <c r="H252" t="s">
        <v>2472</v>
      </c>
      <c r="I252" t="s">
        <v>858</v>
      </c>
      <c r="J252" t="s">
        <v>721</v>
      </c>
      <c r="K252">
        <v>10</v>
      </c>
      <c r="M252" t="s">
        <v>1776</v>
      </c>
      <c r="N252" t="s">
        <v>1777</v>
      </c>
      <c r="O252" t="s">
        <v>859</v>
      </c>
      <c r="Q252">
        <v>1982</v>
      </c>
      <c r="R252" t="s">
        <v>2474</v>
      </c>
      <c r="U252" t="s">
        <v>847</v>
      </c>
      <c r="W252">
        <v>48.603155999999998</v>
      </c>
      <c r="X252">
        <v>10.582724000000001</v>
      </c>
      <c r="AC252">
        <v>0.8</v>
      </c>
      <c r="AD252" t="s">
        <v>848</v>
      </c>
      <c r="AE252" t="s">
        <v>1776</v>
      </c>
      <c r="AG252" t="s">
        <v>859</v>
      </c>
      <c r="AH252" t="s">
        <v>2475</v>
      </c>
      <c r="AI252" t="s">
        <v>850</v>
      </c>
      <c r="AJ252" t="s">
        <v>861</v>
      </c>
    </row>
    <row r="253" spans="1:36">
      <c r="A253" s="38" t="s">
        <v>2476</v>
      </c>
      <c r="B253" t="s">
        <v>639</v>
      </c>
      <c r="C253" t="s">
        <v>1827</v>
      </c>
      <c r="E253" t="s">
        <v>1828</v>
      </c>
      <c r="G253" t="s">
        <v>2477</v>
      </c>
      <c r="H253" t="s">
        <v>639</v>
      </c>
      <c r="I253" t="s">
        <v>858</v>
      </c>
      <c r="J253" t="s">
        <v>721</v>
      </c>
      <c r="K253">
        <v>19.8</v>
      </c>
      <c r="M253" t="s">
        <v>1776</v>
      </c>
      <c r="N253" t="s">
        <v>1777</v>
      </c>
      <c r="O253" t="s">
        <v>859</v>
      </c>
      <c r="Q253">
        <v>1971</v>
      </c>
      <c r="R253" t="s">
        <v>2478</v>
      </c>
      <c r="U253" t="s">
        <v>847</v>
      </c>
      <c r="W253">
        <v>48.750317000000003</v>
      </c>
      <c r="X253">
        <v>11.412153</v>
      </c>
      <c r="AC253">
        <v>0.8</v>
      </c>
      <c r="AD253" t="s">
        <v>848</v>
      </c>
      <c r="AE253" t="s">
        <v>1776</v>
      </c>
      <c r="AG253" t="s">
        <v>859</v>
      </c>
      <c r="AH253" t="s">
        <v>2479</v>
      </c>
      <c r="AI253" t="s">
        <v>1832</v>
      </c>
      <c r="AJ253" t="s">
        <v>1833</v>
      </c>
    </row>
    <row r="254" spans="1:36">
      <c r="A254" s="38" t="s">
        <v>2480</v>
      </c>
      <c r="B254" t="s">
        <v>2481</v>
      </c>
      <c r="C254" t="s">
        <v>2481</v>
      </c>
      <c r="E254" t="s">
        <v>1375</v>
      </c>
      <c r="F254" t="s">
        <v>2482</v>
      </c>
      <c r="G254" t="s">
        <v>2483</v>
      </c>
      <c r="H254" t="s">
        <v>2481</v>
      </c>
      <c r="I254" t="s">
        <v>858</v>
      </c>
      <c r="J254" t="s">
        <v>721</v>
      </c>
      <c r="K254">
        <v>16.7</v>
      </c>
      <c r="M254" t="s">
        <v>1776</v>
      </c>
      <c r="N254" t="s">
        <v>1777</v>
      </c>
      <c r="O254" t="s">
        <v>859</v>
      </c>
      <c r="Q254">
        <v>1975</v>
      </c>
      <c r="R254" t="s">
        <v>2484</v>
      </c>
      <c r="U254" t="s">
        <v>847</v>
      </c>
      <c r="W254">
        <v>48.084026000000001</v>
      </c>
      <c r="X254">
        <v>10.864936</v>
      </c>
      <c r="AC254">
        <v>0.8</v>
      </c>
      <c r="AD254" t="s">
        <v>848</v>
      </c>
      <c r="AE254" t="s">
        <v>1776</v>
      </c>
      <c r="AG254" t="s">
        <v>859</v>
      </c>
      <c r="AH254" t="s">
        <v>1806</v>
      </c>
      <c r="AI254" t="s">
        <v>891</v>
      </c>
      <c r="AJ254" t="s">
        <v>1044</v>
      </c>
    </row>
    <row r="255" spans="1:36">
      <c r="A255" s="38" t="s">
        <v>2485</v>
      </c>
      <c r="B255" t="s">
        <v>2486</v>
      </c>
      <c r="C255" t="s">
        <v>2486</v>
      </c>
      <c r="E255" t="s">
        <v>1214</v>
      </c>
      <c r="G255" t="s">
        <v>2487</v>
      </c>
      <c r="H255" t="s">
        <v>2017</v>
      </c>
      <c r="I255" t="s">
        <v>944</v>
      </c>
      <c r="J255" t="s">
        <v>721</v>
      </c>
      <c r="K255">
        <v>14.5</v>
      </c>
      <c r="M255" t="s">
        <v>1776</v>
      </c>
      <c r="N255" t="s">
        <v>1777</v>
      </c>
      <c r="O255" t="s">
        <v>859</v>
      </c>
      <c r="Q255">
        <v>1924</v>
      </c>
      <c r="R255" t="s">
        <v>2488</v>
      </c>
      <c r="U255" t="s">
        <v>847</v>
      </c>
      <c r="W255">
        <v>48.061264899999998</v>
      </c>
      <c r="X255">
        <v>10.1284379</v>
      </c>
      <c r="AC255">
        <v>0.8</v>
      </c>
      <c r="AD255" t="s">
        <v>848</v>
      </c>
      <c r="AE255" t="s">
        <v>1776</v>
      </c>
      <c r="AG255" t="s">
        <v>859</v>
      </c>
      <c r="AI255" t="s">
        <v>850</v>
      </c>
      <c r="AJ255" t="s">
        <v>946</v>
      </c>
    </row>
    <row r="256" spans="1:36">
      <c r="A256" s="38" t="s">
        <v>2489</v>
      </c>
      <c r="B256" t="s">
        <v>2490</v>
      </c>
      <c r="E256" t="s">
        <v>903</v>
      </c>
      <c r="G256" t="s">
        <v>2491</v>
      </c>
      <c r="H256" t="s">
        <v>2490</v>
      </c>
      <c r="I256" t="s">
        <v>1500</v>
      </c>
      <c r="J256" t="s">
        <v>721</v>
      </c>
      <c r="K256">
        <v>16</v>
      </c>
      <c r="M256" t="s">
        <v>1776</v>
      </c>
      <c r="N256" t="s">
        <v>1777</v>
      </c>
      <c r="O256" t="s">
        <v>859</v>
      </c>
      <c r="Q256">
        <v>1951</v>
      </c>
      <c r="R256" t="s">
        <v>2492</v>
      </c>
      <c r="U256" t="s">
        <v>847</v>
      </c>
      <c r="W256">
        <v>50.365855000000003</v>
      </c>
      <c r="X256">
        <v>7.5817100000000002</v>
      </c>
      <c r="AC256">
        <v>0.8</v>
      </c>
      <c r="AD256" t="s">
        <v>848</v>
      </c>
      <c r="AE256" t="s">
        <v>1776</v>
      </c>
      <c r="AG256" t="s">
        <v>859</v>
      </c>
      <c r="AI256" t="s">
        <v>850</v>
      </c>
      <c r="AJ256" t="s">
        <v>2493</v>
      </c>
    </row>
    <row r="257" spans="1:36">
      <c r="A257" s="38" t="s">
        <v>2494</v>
      </c>
      <c r="B257" t="s">
        <v>2495</v>
      </c>
      <c r="C257" t="s">
        <v>1827</v>
      </c>
      <c r="E257" t="s">
        <v>2496</v>
      </c>
      <c r="G257" t="s">
        <v>2497</v>
      </c>
      <c r="H257" t="s">
        <v>2498</v>
      </c>
      <c r="I257" t="s">
        <v>858</v>
      </c>
      <c r="J257" t="s">
        <v>721</v>
      </c>
      <c r="K257">
        <v>10.1</v>
      </c>
      <c r="M257" t="s">
        <v>1776</v>
      </c>
      <c r="N257" t="s">
        <v>1777</v>
      </c>
      <c r="O257" t="s">
        <v>859</v>
      </c>
      <c r="Q257">
        <v>1965</v>
      </c>
      <c r="R257" t="s">
        <v>2400</v>
      </c>
      <c r="U257" t="s">
        <v>847</v>
      </c>
      <c r="W257">
        <v>48.558394</v>
      </c>
      <c r="X257">
        <v>10.411764</v>
      </c>
      <c r="AC257">
        <v>0.8</v>
      </c>
      <c r="AD257" t="s">
        <v>848</v>
      </c>
      <c r="AE257" t="s">
        <v>1776</v>
      </c>
      <c r="AG257" t="s">
        <v>859</v>
      </c>
      <c r="AH257" t="s">
        <v>1831</v>
      </c>
      <c r="AI257" t="s">
        <v>850</v>
      </c>
      <c r="AJ257" t="s">
        <v>946</v>
      </c>
    </row>
    <row r="258" spans="1:36">
      <c r="A258" s="38" t="s">
        <v>2499</v>
      </c>
      <c r="B258" t="s">
        <v>2500</v>
      </c>
      <c r="C258" t="s">
        <v>2500</v>
      </c>
      <c r="E258" t="s">
        <v>1375</v>
      </c>
      <c r="F258" t="s">
        <v>2501</v>
      </c>
      <c r="G258" t="s">
        <v>2502</v>
      </c>
      <c r="H258" t="s">
        <v>2503</v>
      </c>
      <c r="I258" t="s">
        <v>858</v>
      </c>
      <c r="J258" t="s">
        <v>721</v>
      </c>
      <c r="K258">
        <v>10.1</v>
      </c>
      <c r="M258" t="s">
        <v>1776</v>
      </c>
      <c r="N258" t="s">
        <v>1777</v>
      </c>
      <c r="O258" t="s">
        <v>859</v>
      </c>
      <c r="Q258">
        <v>1966</v>
      </c>
      <c r="R258" t="s">
        <v>1813</v>
      </c>
      <c r="U258" t="s">
        <v>847</v>
      </c>
      <c r="W258">
        <v>47.715980000000002</v>
      </c>
      <c r="X258">
        <v>10.825785</v>
      </c>
      <c r="AC258">
        <v>0.8</v>
      </c>
      <c r="AD258" t="s">
        <v>848</v>
      </c>
      <c r="AE258" t="s">
        <v>1776</v>
      </c>
      <c r="AG258" t="s">
        <v>859</v>
      </c>
      <c r="AH258" t="s">
        <v>1806</v>
      </c>
      <c r="AI258" t="s">
        <v>891</v>
      </c>
      <c r="AJ258" t="s">
        <v>1044</v>
      </c>
    </row>
    <row r="259" spans="1:36">
      <c r="A259" s="38" t="s">
        <v>2504</v>
      </c>
      <c r="B259" t="s">
        <v>2505</v>
      </c>
      <c r="C259" t="s">
        <v>2505</v>
      </c>
      <c r="E259" t="s">
        <v>1375</v>
      </c>
      <c r="F259" t="s">
        <v>2506</v>
      </c>
      <c r="G259" t="s">
        <v>2502</v>
      </c>
      <c r="H259" t="s">
        <v>2503</v>
      </c>
      <c r="I259" t="s">
        <v>858</v>
      </c>
      <c r="J259" t="s">
        <v>721</v>
      </c>
      <c r="K259">
        <v>19.2</v>
      </c>
      <c r="M259" t="s">
        <v>1776</v>
      </c>
      <c r="N259" t="s">
        <v>1777</v>
      </c>
      <c r="O259" t="s">
        <v>859</v>
      </c>
      <c r="Q259">
        <v>1971</v>
      </c>
      <c r="R259" t="s">
        <v>1530</v>
      </c>
      <c r="U259" t="s">
        <v>847</v>
      </c>
      <c r="W259">
        <v>47.692726</v>
      </c>
      <c r="X259">
        <v>10.797592</v>
      </c>
      <c r="AC259">
        <v>0.8</v>
      </c>
      <c r="AD259" t="s">
        <v>848</v>
      </c>
      <c r="AE259" t="s">
        <v>1776</v>
      </c>
      <c r="AG259" t="s">
        <v>859</v>
      </c>
      <c r="AH259" t="s">
        <v>1806</v>
      </c>
      <c r="AI259" t="s">
        <v>891</v>
      </c>
      <c r="AJ259" t="s">
        <v>1044</v>
      </c>
    </row>
    <row r="260" spans="1:36">
      <c r="A260" s="38" t="s">
        <v>2507</v>
      </c>
      <c r="B260" t="s">
        <v>2508</v>
      </c>
      <c r="E260" t="s">
        <v>2447</v>
      </c>
      <c r="G260" t="s">
        <v>2509</v>
      </c>
      <c r="H260" t="s">
        <v>2508</v>
      </c>
      <c r="I260" t="s">
        <v>858</v>
      </c>
      <c r="J260" t="s">
        <v>721</v>
      </c>
      <c r="K260">
        <v>11.3</v>
      </c>
      <c r="M260" t="s">
        <v>1776</v>
      </c>
      <c r="N260" t="s">
        <v>1777</v>
      </c>
      <c r="O260" t="s">
        <v>859</v>
      </c>
      <c r="Q260">
        <v>1922</v>
      </c>
      <c r="R260" t="s">
        <v>2510</v>
      </c>
      <c r="U260" t="s">
        <v>847</v>
      </c>
      <c r="W260">
        <v>48.546993999999998</v>
      </c>
      <c r="X260">
        <v>10.865069999999999</v>
      </c>
      <c r="AC260">
        <v>0.8</v>
      </c>
      <c r="AD260" t="s">
        <v>848</v>
      </c>
      <c r="AE260" t="s">
        <v>1776</v>
      </c>
      <c r="AG260" t="s">
        <v>859</v>
      </c>
      <c r="AH260" t="s">
        <v>2511</v>
      </c>
      <c r="AI260" t="s">
        <v>891</v>
      </c>
      <c r="AJ260" t="s">
        <v>861</v>
      </c>
    </row>
    <row r="261" spans="1:36">
      <c r="A261" s="38" t="s">
        <v>2512</v>
      </c>
      <c r="B261" t="s">
        <v>2513</v>
      </c>
      <c r="C261" t="s">
        <v>2513</v>
      </c>
      <c r="E261" t="s">
        <v>1375</v>
      </c>
      <c r="F261" t="s">
        <v>2514</v>
      </c>
      <c r="G261" t="s">
        <v>2515</v>
      </c>
      <c r="H261" t="s">
        <v>2513</v>
      </c>
      <c r="I261" t="s">
        <v>858</v>
      </c>
      <c r="J261" t="s">
        <v>721</v>
      </c>
      <c r="K261">
        <v>12</v>
      </c>
      <c r="M261" t="s">
        <v>1776</v>
      </c>
      <c r="N261" t="s">
        <v>1777</v>
      </c>
      <c r="O261" t="s">
        <v>859</v>
      </c>
      <c r="Q261">
        <v>1978</v>
      </c>
      <c r="R261" t="s">
        <v>1998</v>
      </c>
      <c r="U261" t="s">
        <v>847</v>
      </c>
      <c r="W261">
        <v>48.2704497</v>
      </c>
      <c r="X261">
        <v>10.977346300000001</v>
      </c>
      <c r="AC261">
        <v>0.8</v>
      </c>
      <c r="AD261" t="s">
        <v>848</v>
      </c>
      <c r="AE261" t="s">
        <v>1776</v>
      </c>
      <c r="AG261" t="s">
        <v>859</v>
      </c>
      <c r="AH261" t="s">
        <v>1806</v>
      </c>
      <c r="AI261" t="s">
        <v>891</v>
      </c>
      <c r="AJ261" t="s">
        <v>861</v>
      </c>
    </row>
    <row r="262" spans="1:36">
      <c r="A262" s="38" t="s">
        <v>2516</v>
      </c>
      <c r="B262" t="s">
        <v>2517</v>
      </c>
      <c r="C262" t="s">
        <v>2517</v>
      </c>
      <c r="E262" t="s">
        <v>1375</v>
      </c>
      <c r="F262" t="s">
        <v>2518</v>
      </c>
      <c r="G262" t="s">
        <v>2373</v>
      </c>
      <c r="H262" t="s">
        <v>2519</v>
      </c>
      <c r="I262" t="s">
        <v>858</v>
      </c>
      <c r="J262" t="s">
        <v>721</v>
      </c>
      <c r="K262">
        <v>22.3</v>
      </c>
      <c r="M262" t="s">
        <v>1776</v>
      </c>
      <c r="N262" t="s">
        <v>1777</v>
      </c>
      <c r="O262" t="s">
        <v>859</v>
      </c>
      <c r="Q262">
        <v>1929</v>
      </c>
      <c r="R262" t="s">
        <v>2520</v>
      </c>
      <c r="U262" t="s">
        <v>847</v>
      </c>
      <c r="W262">
        <v>48.441319999999997</v>
      </c>
      <c r="X262">
        <v>11.992330000000001</v>
      </c>
      <c r="AC262">
        <v>0.8</v>
      </c>
      <c r="AD262" t="s">
        <v>848</v>
      </c>
      <c r="AE262" t="s">
        <v>1776</v>
      </c>
      <c r="AG262" t="s">
        <v>859</v>
      </c>
      <c r="AH262" t="s">
        <v>1806</v>
      </c>
      <c r="AI262" t="s">
        <v>891</v>
      </c>
      <c r="AJ262" t="s">
        <v>2027</v>
      </c>
    </row>
    <row r="263" spans="1:36">
      <c r="A263" s="38" t="s">
        <v>2521</v>
      </c>
      <c r="B263" t="s">
        <v>2522</v>
      </c>
      <c r="E263" t="s">
        <v>903</v>
      </c>
      <c r="G263" t="s">
        <v>2523</v>
      </c>
      <c r="H263" t="s">
        <v>2522</v>
      </c>
      <c r="I263" t="s">
        <v>1500</v>
      </c>
      <c r="J263" t="s">
        <v>721</v>
      </c>
      <c r="K263">
        <v>16.399999999999999</v>
      </c>
      <c r="M263" t="s">
        <v>1776</v>
      </c>
      <c r="N263" t="s">
        <v>1777</v>
      </c>
      <c r="O263" t="s">
        <v>859</v>
      </c>
      <c r="Q263">
        <v>1965</v>
      </c>
      <c r="R263" t="s">
        <v>2400</v>
      </c>
      <c r="U263" t="s">
        <v>847</v>
      </c>
      <c r="W263">
        <v>52.521937000000001</v>
      </c>
      <c r="X263">
        <v>10.360381</v>
      </c>
      <c r="AC263">
        <v>0.8</v>
      </c>
      <c r="AD263" t="s">
        <v>848</v>
      </c>
      <c r="AE263" t="s">
        <v>1776</v>
      </c>
      <c r="AG263" t="s">
        <v>859</v>
      </c>
      <c r="AI263" t="s">
        <v>850</v>
      </c>
      <c r="AJ263" t="s">
        <v>937</v>
      </c>
    </row>
    <row r="264" spans="1:36">
      <c r="A264" s="38" t="s">
        <v>2524</v>
      </c>
      <c r="B264" t="s">
        <v>2525</v>
      </c>
      <c r="E264" t="s">
        <v>903</v>
      </c>
      <c r="G264" t="s">
        <v>2526</v>
      </c>
      <c r="H264" t="s">
        <v>2525</v>
      </c>
      <c r="I264" t="s">
        <v>1500</v>
      </c>
      <c r="J264" t="s">
        <v>721</v>
      </c>
      <c r="K264">
        <v>16.399999999999999</v>
      </c>
      <c r="M264" t="s">
        <v>1776</v>
      </c>
      <c r="N264" t="s">
        <v>1777</v>
      </c>
      <c r="O264" t="s">
        <v>859</v>
      </c>
      <c r="Q264">
        <v>1966</v>
      </c>
      <c r="R264" t="s">
        <v>1813</v>
      </c>
      <c r="U264" t="s">
        <v>847</v>
      </c>
      <c r="W264">
        <v>50.087361999999999</v>
      </c>
      <c r="X264">
        <v>7.1358090000000001</v>
      </c>
      <c r="AC264">
        <v>0.8</v>
      </c>
      <c r="AD264" t="s">
        <v>848</v>
      </c>
      <c r="AE264" t="s">
        <v>1776</v>
      </c>
      <c r="AG264" t="s">
        <v>859</v>
      </c>
      <c r="AI264" t="s">
        <v>850</v>
      </c>
      <c r="AJ264" t="s">
        <v>937</v>
      </c>
    </row>
    <row r="265" spans="1:36">
      <c r="A265" s="38" t="s">
        <v>2527</v>
      </c>
      <c r="B265" t="s">
        <v>2528</v>
      </c>
      <c r="C265" t="s">
        <v>2528</v>
      </c>
      <c r="E265" t="s">
        <v>1375</v>
      </c>
      <c r="F265" t="s">
        <v>2529</v>
      </c>
      <c r="G265" t="s">
        <v>2530</v>
      </c>
      <c r="H265" t="s">
        <v>2528</v>
      </c>
      <c r="I265" t="s">
        <v>858</v>
      </c>
      <c r="J265" t="s">
        <v>721</v>
      </c>
      <c r="K265">
        <v>16.2</v>
      </c>
      <c r="M265" t="s">
        <v>1776</v>
      </c>
      <c r="N265" t="s">
        <v>1777</v>
      </c>
      <c r="O265" t="s">
        <v>859</v>
      </c>
      <c r="Q265">
        <v>1951</v>
      </c>
      <c r="R265" t="s">
        <v>2459</v>
      </c>
      <c r="U265" t="s">
        <v>847</v>
      </c>
      <c r="W265">
        <v>48.603913200000001</v>
      </c>
      <c r="X265">
        <v>12.3023425</v>
      </c>
      <c r="AC265">
        <v>0.8</v>
      </c>
      <c r="AD265" t="s">
        <v>848</v>
      </c>
      <c r="AE265" t="s">
        <v>1776</v>
      </c>
      <c r="AG265" t="s">
        <v>859</v>
      </c>
      <c r="AH265" t="s">
        <v>1806</v>
      </c>
      <c r="AI265" t="s">
        <v>891</v>
      </c>
      <c r="AJ265" t="s">
        <v>1044</v>
      </c>
    </row>
    <row r="266" spans="1:36">
      <c r="A266" s="38" t="s">
        <v>2531</v>
      </c>
      <c r="B266" t="s">
        <v>2532</v>
      </c>
      <c r="C266" t="s">
        <v>2532</v>
      </c>
      <c r="E266" t="s">
        <v>1375</v>
      </c>
      <c r="F266" t="s">
        <v>2533</v>
      </c>
      <c r="G266" t="s">
        <v>2534</v>
      </c>
      <c r="H266" t="s">
        <v>2535</v>
      </c>
      <c r="I266" t="s">
        <v>858</v>
      </c>
      <c r="J266" t="s">
        <v>721</v>
      </c>
      <c r="K266">
        <v>14.8</v>
      </c>
      <c r="M266" t="s">
        <v>1776</v>
      </c>
      <c r="N266" t="s">
        <v>1777</v>
      </c>
      <c r="O266" t="s">
        <v>859</v>
      </c>
      <c r="Q266">
        <v>1957</v>
      </c>
      <c r="R266" t="s">
        <v>1525</v>
      </c>
      <c r="U266" t="s">
        <v>847</v>
      </c>
      <c r="W266">
        <v>48.622456</v>
      </c>
      <c r="X266">
        <v>12.398037</v>
      </c>
      <c r="AC266">
        <v>0.8</v>
      </c>
      <c r="AD266" t="s">
        <v>848</v>
      </c>
      <c r="AE266" t="s">
        <v>1776</v>
      </c>
      <c r="AG266" t="s">
        <v>859</v>
      </c>
      <c r="AH266" t="s">
        <v>1806</v>
      </c>
      <c r="AI266" t="s">
        <v>891</v>
      </c>
      <c r="AJ266" t="s">
        <v>1044</v>
      </c>
    </row>
    <row r="267" spans="1:36">
      <c r="A267" s="38" t="s">
        <v>2536</v>
      </c>
      <c r="B267" t="s">
        <v>2537</v>
      </c>
      <c r="C267" t="s">
        <v>2537</v>
      </c>
      <c r="E267" t="s">
        <v>1375</v>
      </c>
      <c r="F267" t="s">
        <v>2538</v>
      </c>
      <c r="G267" t="s">
        <v>2539</v>
      </c>
      <c r="H267" t="s">
        <v>2540</v>
      </c>
      <c r="I267" t="s">
        <v>858</v>
      </c>
      <c r="J267" t="s">
        <v>721</v>
      </c>
      <c r="K267">
        <v>27</v>
      </c>
      <c r="M267" t="s">
        <v>1776</v>
      </c>
      <c r="N267" t="s">
        <v>1777</v>
      </c>
      <c r="O267" t="s">
        <v>859</v>
      </c>
      <c r="Q267">
        <v>1924</v>
      </c>
      <c r="R267" t="s">
        <v>2026</v>
      </c>
      <c r="U267" t="s">
        <v>847</v>
      </c>
      <c r="W267">
        <v>48.306686399999997</v>
      </c>
      <c r="X267">
        <v>11.858847000000001</v>
      </c>
      <c r="AC267">
        <v>0.8</v>
      </c>
      <c r="AD267" t="s">
        <v>848</v>
      </c>
      <c r="AE267" t="s">
        <v>1776</v>
      </c>
      <c r="AG267" t="s">
        <v>859</v>
      </c>
      <c r="AH267" t="s">
        <v>1806</v>
      </c>
      <c r="AI267" t="s">
        <v>891</v>
      </c>
      <c r="AJ267" t="s">
        <v>2027</v>
      </c>
    </row>
    <row r="268" spans="1:36">
      <c r="A268" s="38" t="s">
        <v>2541</v>
      </c>
      <c r="B268" t="s">
        <v>2542</v>
      </c>
      <c r="E268" t="s">
        <v>2447</v>
      </c>
      <c r="G268" t="s">
        <v>2543</v>
      </c>
      <c r="H268" t="s">
        <v>2544</v>
      </c>
      <c r="I268" t="s">
        <v>858</v>
      </c>
      <c r="J268" t="s">
        <v>721</v>
      </c>
      <c r="K268">
        <v>11.9</v>
      </c>
      <c r="M268" t="s">
        <v>1776</v>
      </c>
      <c r="N268" t="s">
        <v>1777</v>
      </c>
      <c r="O268" t="s">
        <v>859</v>
      </c>
      <c r="Q268">
        <v>1954</v>
      </c>
      <c r="R268" t="s">
        <v>2545</v>
      </c>
      <c r="U268" t="s">
        <v>847</v>
      </c>
      <c r="W268">
        <v>48.646422999999999</v>
      </c>
      <c r="X268">
        <v>10.879085999999999</v>
      </c>
      <c r="AC268">
        <v>0.8</v>
      </c>
      <c r="AD268" t="s">
        <v>848</v>
      </c>
      <c r="AE268" t="s">
        <v>1776</v>
      </c>
      <c r="AG268" t="s">
        <v>859</v>
      </c>
      <c r="AH268" t="s">
        <v>2546</v>
      </c>
      <c r="AI268" t="s">
        <v>891</v>
      </c>
      <c r="AJ268" t="s">
        <v>861</v>
      </c>
    </row>
    <row r="269" spans="1:36">
      <c r="A269" s="38" t="s">
        <v>2547</v>
      </c>
      <c r="B269" t="s">
        <v>2548</v>
      </c>
      <c r="C269" t="s">
        <v>2548</v>
      </c>
      <c r="E269" t="s">
        <v>1375</v>
      </c>
      <c r="F269" t="s">
        <v>2549</v>
      </c>
      <c r="G269" t="s">
        <v>2550</v>
      </c>
      <c r="H269" t="s">
        <v>2551</v>
      </c>
      <c r="I269" t="s">
        <v>858</v>
      </c>
      <c r="J269" t="s">
        <v>721</v>
      </c>
      <c r="K269">
        <v>12.6</v>
      </c>
      <c r="M269" t="s">
        <v>1776</v>
      </c>
      <c r="N269" t="s">
        <v>1777</v>
      </c>
      <c r="O269" t="s">
        <v>859</v>
      </c>
      <c r="Q269">
        <v>1984</v>
      </c>
      <c r="R269" t="s">
        <v>1641</v>
      </c>
      <c r="U269" t="s">
        <v>847</v>
      </c>
      <c r="W269">
        <v>48.667862</v>
      </c>
      <c r="X269">
        <v>12.660026999999999</v>
      </c>
      <c r="AC269">
        <v>0.8</v>
      </c>
      <c r="AD269" t="s">
        <v>848</v>
      </c>
      <c r="AE269" t="s">
        <v>1776</v>
      </c>
      <c r="AG269" t="s">
        <v>859</v>
      </c>
      <c r="AH269" t="s">
        <v>1806</v>
      </c>
      <c r="AI269" t="s">
        <v>850</v>
      </c>
      <c r="AJ269" t="s">
        <v>1044</v>
      </c>
    </row>
    <row r="270" spans="1:36">
      <c r="A270" s="38" t="s">
        <v>2552</v>
      </c>
      <c r="B270" t="s">
        <v>2553</v>
      </c>
      <c r="C270" t="s">
        <v>2553</v>
      </c>
      <c r="E270" t="s">
        <v>1375</v>
      </c>
      <c r="F270" t="s">
        <v>2554</v>
      </c>
      <c r="G270" t="s">
        <v>2555</v>
      </c>
      <c r="H270" t="s">
        <v>2556</v>
      </c>
      <c r="I270" t="s">
        <v>858</v>
      </c>
      <c r="J270" t="s">
        <v>721</v>
      </c>
      <c r="K270">
        <v>12.6</v>
      </c>
      <c r="M270" t="s">
        <v>1776</v>
      </c>
      <c r="N270" t="s">
        <v>1777</v>
      </c>
      <c r="O270" t="s">
        <v>859</v>
      </c>
      <c r="Q270">
        <v>1994</v>
      </c>
      <c r="R270" t="s">
        <v>2557</v>
      </c>
      <c r="U270" t="s">
        <v>847</v>
      </c>
      <c r="W270">
        <v>49.794340000000012</v>
      </c>
      <c r="X270">
        <v>10.1813</v>
      </c>
      <c r="AC270">
        <v>0.8</v>
      </c>
      <c r="AD270" t="s">
        <v>848</v>
      </c>
      <c r="AE270" t="s">
        <v>1776</v>
      </c>
      <c r="AG270" t="s">
        <v>859</v>
      </c>
      <c r="AH270" t="s">
        <v>1806</v>
      </c>
      <c r="AI270" t="s">
        <v>850</v>
      </c>
      <c r="AJ270" t="s">
        <v>1044</v>
      </c>
    </row>
    <row r="271" spans="1:36">
      <c r="A271" s="38" t="s">
        <v>2558</v>
      </c>
      <c r="B271" t="s">
        <v>2559</v>
      </c>
      <c r="C271" t="s">
        <v>2559</v>
      </c>
      <c r="E271" t="s">
        <v>1375</v>
      </c>
      <c r="F271" t="s">
        <v>2560</v>
      </c>
      <c r="G271" t="s">
        <v>2561</v>
      </c>
      <c r="H271" t="s">
        <v>2559</v>
      </c>
      <c r="I271" t="s">
        <v>858</v>
      </c>
      <c r="J271" t="s">
        <v>721</v>
      </c>
      <c r="K271">
        <v>12.1</v>
      </c>
      <c r="M271" t="s">
        <v>1776</v>
      </c>
      <c r="N271" t="s">
        <v>1777</v>
      </c>
      <c r="O271" t="s">
        <v>859</v>
      </c>
      <c r="Q271">
        <v>1984</v>
      </c>
      <c r="R271" t="s">
        <v>1641</v>
      </c>
      <c r="U271" t="s">
        <v>847</v>
      </c>
      <c r="W271">
        <v>48.210619999999999</v>
      </c>
      <c r="X271">
        <v>10.904933</v>
      </c>
      <c r="AC271">
        <v>0.8</v>
      </c>
      <c r="AD271" t="s">
        <v>848</v>
      </c>
      <c r="AE271" t="s">
        <v>1776</v>
      </c>
      <c r="AG271" t="s">
        <v>859</v>
      </c>
      <c r="AH271" t="s">
        <v>1806</v>
      </c>
      <c r="AI271" t="s">
        <v>850</v>
      </c>
      <c r="AJ271" t="s">
        <v>1044</v>
      </c>
    </row>
    <row r="272" spans="1:36">
      <c r="A272" s="38" t="s">
        <v>2562</v>
      </c>
      <c r="B272" t="s">
        <v>2563</v>
      </c>
      <c r="E272" t="s">
        <v>2447</v>
      </c>
      <c r="G272" t="s">
        <v>2564</v>
      </c>
      <c r="H272" t="s">
        <v>2563</v>
      </c>
      <c r="I272" t="s">
        <v>858</v>
      </c>
      <c r="J272" t="s">
        <v>721</v>
      </c>
      <c r="K272">
        <v>10.9</v>
      </c>
      <c r="M272" t="s">
        <v>1776</v>
      </c>
      <c r="N272" t="s">
        <v>1777</v>
      </c>
      <c r="O272" t="s">
        <v>859</v>
      </c>
      <c r="Q272">
        <v>1956</v>
      </c>
      <c r="R272" t="s">
        <v>2565</v>
      </c>
      <c r="U272" t="s">
        <v>847</v>
      </c>
      <c r="W272">
        <v>48.692383</v>
      </c>
      <c r="X272">
        <v>10.897786</v>
      </c>
      <c r="AC272">
        <v>0.8</v>
      </c>
      <c r="AD272" t="s">
        <v>848</v>
      </c>
      <c r="AE272" t="s">
        <v>1776</v>
      </c>
      <c r="AG272" t="s">
        <v>859</v>
      </c>
      <c r="AH272" t="s">
        <v>2566</v>
      </c>
      <c r="AI272" t="s">
        <v>850</v>
      </c>
      <c r="AJ272" t="s">
        <v>861</v>
      </c>
    </row>
    <row r="273" spans="1:36">
      <c r="A273" s="38" t="s">
        <v>2567</v>
      </c>
      <c r="B273" t="s">
        <v>2568</v>
      </c>
      <c r="C273" t="s">
        <v>1827</v>
      </c>
      <c r="E273" t="s">
        <v>1828</v>
      </c>
      <c r="G273" t="s">
        <v>2569</v>
      </c>
      <c r="H273" t="s">
        <v>2570</v>
      </c>
      <c r="I273" t="s">
        <v>858</v>
      </c>
      <c r="J273" t="s">
        <v>721</v>
      </c>
      <c r="K273">
        <v>18.899999999999999</v>
      </c>
      <c r="M273" t="s">
        <v>1776</v>
      </c>
      <c r="N273" t="s">
        <v>1777</v>
      </c>
      <c r="O273" t="s">
        <v>859</v>
      </c>
      <c r="Q273">
        <v>1968</v>
      </c>
      <c r="R273" t="s">
        <v>1383</v>
      </c>
      <c r="U273" t="s">
        <v>847</v>
      </c>
      <c r="W273">
        <v>48.735931999999998</v>
      </c>
      <c r="X273">
        <v>11.020923</v>
      </c>
      <c r="AC273">
        <v>0.8</v>
      </c>
      <c r="AD273" t="s">
        <v>848</v>
      </c>
      <c r="AE273" t="s">
        <v>1776</v>
      </c>
      <c r="AG273" t="s">
        <v>859</v>
      </c>
      <c r="AH273" t="s">
        <v>1831</v>
      </c>
      <c r="AI273" t="s">
        <v>1832</v>
      </c>
      <c r="AJ273" t="s">
        <v>1833</v>
      </c>
    </row>
    <row r="274" spans="1:36">
      <c r="A274" s="38" t="s">
        <v>2571</v>
      </c>
      <c r="B274" t="s">
        <v>2572</v>
      </c>
      <c r="C274" t="s">
        <v>2572</v>
      </c>
      <c r="E274" t="s">
        <v>1375</v>
      </c>
      <c r="F274" t="s">
        <v>2573</v>
      </c>
      <c r="G274" t="s">
        <v>2574</v>
      </c>
      <c r="H274" t="s">
        <v>2575</v>
      </c>
      <c r="I274" t="s">
        <v>858</v>
      </c>
      <c r="J274" t="s">
        <v>721</v>
      </c>
      <c r="K274">
        <v>12</v>
      </c>
      <c r="M274" t="s">
        <v>1776</v>
      </c>
      <c r="N274" t="s">
        <v>1777</v>
      </c>
      <c r="O274" t="s">
        <v>859</v>
      </c>
      <c r="Q274">
        <v>1981</v>
      </c>
      <c r="R274" t="s">
        <v>2080</v>
      </c>
      <c r="U274" t="s">
        <v>847</v>
      </c>
      <c r="W274">
        <v>48.148375000000001</v>
      </c>
      <c r="X274">
        <v>10.867023</v>
      </c>
      <c r="AC274">
        <v>0.8</v>
      </c>
      <c r="AD274" t="s">
        <v>848</v>
      </c>
      <c r="AE274" t="s">
        <v>1776</v>
      </c>
      <c r="AG274" t="s">
        <v>859</v>
      </c>
      <c r="AH274" t="s">
        <v>1806</v>
      </c>
      <c r="AI274" t="s">
        <v>891</v>
      </c>
      <c r="AJ274" t="s">
        <v>1044</v>
      </c>
    </row>
    <row r="275" spans="1:36">
      <c r="A275" s="38" t="s">
        <v>2576</v>
      </c>
      <c r="B275" t="s">
        <v>2575</v>
      </c>
      <c r="C275" t="s">
        <v>2575</v>
      </c>
      <c r="E275" t="s">
        <v>1375</v>
      </c>
      <c r="F275" t="s">
        <v>2577</v>
      </c>
      <c r="G275" t="s">
        <v>2574</v>
      </c>
      <c r="H275" t="s">
        <v>2575</v>
      </c>
      <c r="I275" t="s">
        <v>858</v>
      </c>
      <c r="J275" t="s">
        <v>721</v>
      </c>
      <c r="K275">
        <v>12.2</v>
      </c>
      <c r="M275" t="s">
        <v>1776</v>
      </c>
      <c r="N275" t="s">
        <v>1777</v>
      </c>
      <c r="O275" t="s">
        <v>859</v>
      </c>
      <c r="Q275">
        <v>1980</v>
      </c>
      <c r="R275" t="s">
        <v>2578</v>
      </c>
      <c r="U275" t="s">
        <v>847</v>
      </c>
      <c r="W275">
        <v>48.180228999999997</v>
      </c>
      <c r="X275">
        <v>10.8833102</v>
      </c>
      <c r="AC275">
        <v>0.8</v>
      </c>
      <c r="AD275" t="s">
        <v>848</v>
      </c>
      <c r="AE275" t="s">
        <v>1776</v>
      </c>
      <c r="AG275" t="s">
        <v>859</v>
      </c>
      <c r="AH275" t="s">
        <v>1806</v>
      </c>
      <c r="AI275" t="s">
        <v>891</v>
      </c>
      <c r="AJ275" t="s">
        <v>1044</v>
      </c>
    </row>
    <row r="276" spans="1:36">
      <c r="A276" s="38" t="s">
        <v>2579</v>
      </c>
      <c r="B276" t="s">
        <v>2580</v>
      </c>
      <c r="C276" t="s">
        <v>2580</v>
      </c>
      <c r="E276" t="s">
        <v>1375</v>
      </c>
      <c r="F276" t="s">
        <v>2581</v>
      </c>
      <c r="G276" t="s">
        <v>2582</v>
      </c>
      <c r="H276" t="s">
        <v>2583</v>
      </c>
      <c r="I276" t="s">
        <v>858</v>
      </c>
      <c r="J276" t="s">
        <v>721</v>
      </c>
      <c r="K276">
        <v>12.3</v>
      </c>
      <c r="M276" t="s">
        <v>1776</v>
      </c>
      <c r="N276" t="s">
        <v>1777</v>
      </c>
      <c r="O276" t="s">
        <v>859</v>
      </c>
      <c r="Q276">
        <v>1983</v>
      </c>
      <c r="R276" t="s">
        <v>1268</v>
      </c>
      <c r="U276" t="s">
        <v>847</v>
      </c>
      <c r="W276">
        <v>48.237448999999998</v>
      </c>
      <c r="X276">
        <v>10.92718</v>
      </c>
      <c r="AC276">
        <v>0.8</v>
      </c>
      <c r="AD276" t="s">
        <v>848</v>
      </c>
      <c r="AE276" t="s">
        <v>1776</v>
      </c>
      <c r="AG276" t="s">
        <v>859</v>
      </c>
      <c r="AH276" t="s">
        <v>1806</v>
      </c>
      <c r="AI276" t="s">
        <v>891</v>
      </c>
      <c r="AJ276" t="s">
        <v>1044</v>
      </c>
    </row>
    <row r="277" spans="1:36">
      <c r="A277" s="38" t="s">
        <v>2584</v>
      </c>
      <c r="B277" t="s">
        <v>2585</v>
      </c>
      <c r="C277" t="s">
        <v>2586</v>
      </c>
      <c r="E277" t="s">
        <v>2587</v>
      </c>
      <c r="F277" t="s">
        <v>2588</v>
      </c>
      <c r="G277" t="s">
        <v>2589</v>
      </c>
      <c r="H277" t="s">
        <v>2590</v>
      </c>
      <c r="I277" t="s">
        <v>858</v>
      </c>
      <c r="J277" t="s">
        <v>721</v>
      </c>
      <c r="K277">
        <v>10.5</v>
      </c>
      <c r="M277" t="s">
        <v>1776</v>
      </c>
      <c r="N277" t="s">
        <v>1777</v>
      </c>
      <c r="O277" t="s">
        <v>859</v>
      </c>
      <c r="Q277">
        <v>1959</v>
      </c>
      <c r="R277" t="s">
        <v>2591</v>
      </c>
      <c r="U277" t="s">
        <v>847</v>
      </c>
      <c r="W277">
        <v>47.803187000000001</v>
      </c>
      <c r="X277">
        <v>10.904254</v>
      </c>
      <c r="AC277">
        <v>0.8</v>
      </c>
      <c r="AD277" t="s">
        <v>848</v>
      </c>
      <c r="AE277" t="s">
        <v>1776</v>
      </c>
      <c r="AG277" t="s">
        <v>845</v>
      </c>
      <c r="AH277" t="s">
        <v>2592</v>
      </c>
      <c r="AI277" t="s">
        <v>891</v>
      </c>
      <c r="AJ277" t="s">
        <v>861</v>
      </c>
    </row>
    <row r="278" spans="1:36">
      <c r="A278" s="38" t="s">
        <v>2593</v>
      </c>
      <c r="B278" t="s">
        <v>2594</v>
      </c>
      <c r="C278" t="s">
        <v>2594</v>
      </c>
      <c r="E278" t="s">
        <v>1375</v>
      </c>
      <c r="F278" t="s">
        <v>2595</v>
      </c>
      <c r="G278" t="s">
        <v>2589</v>
      </c>
      <c r="H278" t="s">
        <v>2590</v>
      </c>
      <c r="I278" t="s">
        <v>858</v>
      </c>
      <c r="J278" t="s">
        <v>721</v>
      </c>
      <c r="K278">
        <v>16.600000000000001</v>
      </c>
      <c r="M278" t="s">
        <v>1776</v>
      </c>
      <c r="N278" t="s">
        <v>1777</v>
      </c>
      <c r="O278" t="s">
        <v>859</v>
      </c>
      <c r="Q278">
        <v>1960</v>
      </c>
      <c r="R278" t="s">
        <v>2596</v>
      </c>
      <c r="U278" t="s">
        <v>847</v>
      </c>
      <c r="W278">
        <v>47.800199300000003</v>
      </c>
      <c r="X278">
        <v>10.902643400000001</v>
      </c>
      <c r="AC278">
        <v>0.8</v>
      </c>
      <c r="AD278" t="s">
        <v>848</v>
      </c>
      <c r="AE278" t="s">
        <v>1776</v>
      </c>
      <c r="AG278" t="s">
        <v>859</v>
      </c>
      <c r="AH278" t="s">
        <v>1806</v>
      </c>
      <c r="AI278" t="s">
        <v>891</v>
      </c>
      <c r="AJ278" t="s">
        <v>1044</v>
      </c>
    </row>
    <row r="279" spans="1:36">
      <c r="A279" s="38" t="s">
        <v>2597</v>
      </c>
      <c r="B279" t="s">
        <v>2598</v>
      </c>
      <c r="C279" t="s">
        <v>2598</v>
      </c>
      <c r="E279" t="s">
        <v>1375</v>
      </c>
      <c r="F279" t="s">
        <v>2599</v>
      </c>
      <c r="G279" t="s">
        <v>2600</v>
      </c>
      <c r="H279" t="s">
        <v>2601</v>
      </c>
      <c r="I279" t="s">
        <v>858</v>
      </c>
      <c r="J279" t="s">
        <v>721</v>
      </c>
      <c r="K279">
        <v>11.2</v>
      </c>
      <c r="M279" t="s">
        <v>1776</v>
      </c>
      <c r="N279" t="s">
        <v>1777</v>
      </c>
      <c r="O279" t="s">
        <v>859</v>
      </c>
      <c r="Q279">
        <v>1924</v>
      </c>
      <c r="R279" t="s">
        <v>2026</v>
      </c>
      <c r="U279" t="s">
        <v>847</v>
      </c>
      <c r="W279">
        <v>47.996297239999997</v>
      </c>
      <c r="X279">
        <v>11.485427870000001</v>
      </c>
      <c r="AC279">
        <v>0.8</v>
      </c>
      <c r="AD279" t="s">
        <v>848</v>
      </c>
      <c r="AE279" t="s">
        <v>1776</v>
      </c>
      <c r="AG279" t="s">
        <v>859</v>
      </c>
      <c r="AH279" t="s">
        <v>1806</v>
      </c>
      <c r="AI279" t="s">
        <v>850</v>
      </c>
      <c r="AJ279" t="s">
        <v>1044</v>
      </c>
    </row>
    <row r="280" spans="1:36">
      <c r="A280" s="38" t="s">
        <v>2602</v>
      </c>
      <c r="B280" t="s">
        <v>2603</v>
      </c>
      <c r="C280" t="s">
        <v>2603</v>
      </c>
      <c r="E280" t="s">
        <v>1214</v>
      </c>
      <c r="G280" t="s">
        <v>2604</v>
      </c>
      <c r="H280" t="s">
        <v>2603</v>
      </c>
      <c r="I280" t="s">
        <v>944</v>
      </c>
      <c r="J280" t="s">
        <v>721</v>
      </c>
      <c r="K280">
        <v>12.3</v>
      </c>
      <c r="M280" t="s">
        <v>1776</v>
      </c>
      <c r="N280" t="s">
        <v>1777</v>
      </c>
      <c r="O280" t="s">
        <v>859</v>
      </c>
      <c r="Q280">
        <v>1920</v>
      </c>
      <c r="R280" t="s">
        <v>2605</v>
      </c>
      <c r="U280" t="s">
        <v>847</v>
      </c>
      <c r="W280">
        <v>48.007950000000001</v>
      </c>
      <c r="X280">
        <v>10.118537</v>
      </c>
      <c r="AC280">
        <v>0.8</v>
      </c>
      <c r="AD280" t="s">
        <v>848</v>
      </c>
      <c r="AE280" t="s">
        <v>1776</v>
      </c>
      <c r="AG280" t="s">
        <v>859</v>
      </c>
      <c r="AI280" t="s">
        <v>850</v>
      </c>
      <c r="AJ280" t="s">
        <v>946</v>
      </c>
    </row>
    <row r="281" spans="1:36">
      <c r="A281" s="38" t="s">
        <v>2606</v>
      </c>
      <c r="B281" t="s">
        <v>2607</v>
      </c>
      <c r="C281" t="s">
        <v>1643</v>
      </c>
      <c r="E281" t="s">
        <v>2291</v>
      </c>
      <c r="G281" t="s">
        <v>2608</v>
      </c>
      <c r="H281" t="s">
        <v>2609</v>
      </c>
      <c r="I281" t="s">
        <v>858</v>
      </c>
      <c r="J281" t="s">
        <v>721</v>
      </c>
      <c r="K281">
        <v>18</v>
      </c>
      <c r="M281" t="s">
        <v>1776</v>
      </c>
      <c r="N281" t="s">
        <v>1777</v>
      </c>
      <c r="O281" t="s">
        <v>859</v>
      </c>
      <c r="Q281">
        <v>1951</v>
      </c>
      <c r="R281" t="s">
        <v>2610</v>
      </c>
      <c r="U281" t="s">
        <v>847</v>
      </c>
      <c r="W281">
        <v>48.515233000000002</v>
      </c>
      <c r="X281">
        <v>12.101041</v>
      </c>
      <c r="AC281">
        <v>0.8</v>
      </c>
      <c r="AD281" t="s">
        <v>848</v>
      </c>
      <c r="AE281" t="s">
        <v>1776</v>
      </c>
      <c r="AG281" t="s">
        <v>859</v>
      </c>
      <c r="AH281" t="s">
        <v>2295</v>
      </c>
      <c r="AI281" t="s">
        <v>891</v>
      </c>
      <c r="AJ281" t="s">
        <v>1652</v>
      </c>
    </row>
    <row r="282" spans="1:36">
      <c r="A282" s="38" t="s">
        <v>2611</v>
      </c>
      <c r="B282" t="s">
        <v>2612</v>
      </c>
      <c r="E282" t="s">
        <v>903</v>
      </c>
      <c r="G282" t="s">
        <v>2613</v>
      </c>
      <c r="H282" t="s">
        <v>2612</v>
      </c>
      <c r="I282" t="s">
        <v>1500</v>
      </c>
      <c r="J282" t="s">
        <v>721</v>
      </c>
      <c r="K282">
        <v>18.8</v>
      </c>
      <c r="M282" t="s">
        <v>1776</v>
      </c>
      <c r="N282" t="s">
        <v>1777</v>
      </c>
      <c r="O282" t="s">
        <v>859</v>
      </c>
      <c r="Q282">
        <v>1962</v>
      </c>
      <c r="R282" t="s">
        <v>2614</v>
      </c>
      <c r="U282" t="s">
        <v>847</v>
      </c>
      <c r="W282">
        <v>49.728028999999999</v>
      </c>
      <c r="X282">
        <v>6.6244509999999996</v>
      </c>
      <c r="AC282">
        <v>0.8</v>
      </c>
      <c r="AD282" t="s">
        <v>848</v>
      </c>
      <c r="AE282" t="s">
        <v>1776</v>
      </c>
      <c r="AG282" t="s">
        <v>859</v>
      </c>
      <c r="AI282" t="s">
        <v>850</v>
      </c>
      <c r="AJ282" t="s">
        <v>937</v>
      </c>
    </row>
    <row r="283" spans="1:36">
      <c r="A283" s="38" t="s">
        <v>2615</v>
      </c>
      <c r="B283" t="s">
        <v>2616</v>
      </c>
      <c r="C283" t="s">
        <v>2616</v>
      </c>
      <c r="E283" t="s">
        <v>1375</v>
      </c>
      <c r="F283" t="s">
        <v>2617</v>
      </c>
      <c r="G283" t="s">
        <v>2618</v>
      </c>
      <c r="H283" t="s">
        <v>603</v>
      </c>
      <c r="I283" t="s">
        <v>858</v>
      </c>
      <c r="J283" t="s">
        <v>721</v>
      </c>
      <c r="K283">
        <v>12.8</v>
      </c>
      <c r="M283" t="s">
        <v>1776</v>
      </c>
      <c r="N283" t="s">
        <v>1777</v>
      </c>
      <c r="O283" t="s">
        <v>859</v>
      </c>
      <c r="Q283">
        <v>1955</v>
      </c>
      <c r="R283" t="s">
        <v>2267</v>
      </c>
      <c r="U283" t="s">
        <v>847</v>
      </c>
      <c r="W283">
        <v>47.554693999999998</v>
      </c>
      <c r="X283">
        <v>11.291366</v>
      </c>
      <c r="AC283">
        <v>0.8</v>
      </c>
      <c r="AD283" t="s">
        <v>848</v>
      </c>
      <c r="AE283" t="s">
        <v>1776</v>
      </c>
      <c r="AG283" t="s">
        <v>859</v>
      </c>
      <c r="AH283" t="s">
        <v>1806</v>
      </c>
      <c r="AI283" t="s">
        <v>850</v>
      </c>
      <c r="AJ283" t="s">
        <v>1044</v>
      </c>
    </row>
    <row r="284" spans="1:36">
      <c r="A284" s="38" t="s">
        <v>2619</v>
      </c>
      <c r="B284" t="s">
        <v>2620</v>
      </c>
      <c r="C284" t="s">
        <v>2620</v>
      </c>
      <c r="E284" t="s">
        <v>1375</v>
      </c>
      <c r="F284" t="s">
        <v>2621</v>
      </c>
      <c r="G284" t="s">
        <v>2622</v>
      </c>
      <c r="H284" t="s">
        <v>2623</v>
      </c>
      <c r="I284" t="s">
        <v>858</v>
      </c>
      <c r="J284" t="s">
        <v>721</v>
      </c>
      <c r="K284">
        <v>12.6</v>
      </c>
      <c r="M284" t="s">
        <v>1776</v>
      </c>
      <c r="N284" t="s">
        <v>1777</v>
      </c>
      <c r="O284" t="s">
        <v>859</v>
      </c>
      <c r="Q284">
        <v>1988</v>
      </c>
      <c r="R284" t="s">
        <v>1367</v>
      </c>
      <c r="U284" t="s">
        <v>847</v>
      </c>
      <c r="W284">
        <v>48.696072200000003</v>
      </c>
      <c r="X284">
        <v>12.797761899999999</v>
      </c>
      <c r="AC284">
        <v>0.8</v>
      </c>
      <c r="AD284" t="s">
        <v>848</v>
      </c>
      <c r="AE284" t="s">
        <v>1776</v>
      </c>
      <c r="AG284" t="s">
        <v>859</v>
      </c>
      <c r="AH284" t="s">
        <v>1806</v>
      </c>
      <c r="AI284" t="s">
        <v>891</v>
      </c>
      <c r="AJ284" t="s">
        <v>1044</v>
      </c>
    </row>
    <row r="285" spans="1:36">
      <c r="A285" s="38" t="s">
        <v>2624</v>
      </c>
      <c r="B285" t="s">
        <v>2625</v>
      </c>
      <c r="E285" t="s">
        <v>903</v>
      </c>
      <c r="G285" t="s">
        <v>2626</v>
      </c>
      <c r="H285" t="s">
        <v>2625</v>
      </c>
      <c r="I285" t="s">
        <v>1500</v>
      </c>
      <c r="J285" t="s">
        <v>721</v>
      </c>
      <c r="K285">
        <v>13.6</v>
      </c>
      <c r="M285" t="s">
        <v>1776</v>
      </c>
      <c r="N285" t="s">
        <v>1777</v>
      </c>
      <c r="O285" t="s">
        <v>859</v>
      </c>
      <c r="Q285">
        <v>1964</v>
      </c>
      <c r="R285" t="s">
        <v>1676</v>
      </c>
      <c r="U285" t="s">
        <v>847</v>
      </c>
      <c r="W285">
        <v>49.951073999999998</v>
      </c>
      <c r="X285">
        <v>7.0231660000000007</v>
      </c>
      <c r="AC285">
        <v>0.8</v>
      </c>
      <c r="AD285" t="s">
        <v>848</v>
      </c>
      <c r="AE285" t="s">
        <v>1776</v>
      </c>
      <c r="AG285" t="s">
        <v>859</v>
      </c>
      <c r="AI285" t="s">
        <v>850</v>
      </c>
      <c r="AJ285" t="s">
        <v>937</v>
      </c>
    </row>
    <row r="286" spans="1:36">
      <c r="A286" s="38" t="s">
        <v>2627</v>
      </c>
      <c r="B286" t="s">
        <v>2628</v>
      </c>
      <c r="E286" t="s">
        <v>2629</v>
      </c>
      <c r="F286" t="s">
        <v>2630</v>
      </c>
      <c r="G286" t="s">
        <v>2631</v>
      </c>
      <c r="H286" t="s">
        <v>2632</v>
      </c>
      <c r="I286" t="s">
        <v>858</v>
      </c>
      <c r="J286" t="s">
        <v>721</v>
      </c>
      <c r="K286">
        <v>18.95</v>
      </c>
      <c r="M286" t="s">
        <v>1776</v>
      </c>
      <c r="N286" t="s">
        <v>1777</v>
      </c>
      <c r="O286" t="s">
        <v>859</v>
      </c>
      <c r="Q286">
        <v>1920</v>
      </c>
      <c r="R286" t="s">
        <v>2633</v>
      </c>
      <c r="U286" t="s">
        <v>847</v>
      </c>
      <c r="W286">
        <v>48.153930000000003</v>
      </c>
      <c r="X286">
        <v>12.652419999999999</v>
      </c>
      <c r="AC286">
        <v>0.8</v>
      </c>
      <c r="AD286" t="s">
        <v>848</v>
      </c>
      <c r="AE286" t="s">
        <v>1776</v>
      </c>
      <c r="AG286" t="s">
        <v>859</v>
      </c>
      <c r="AH286" t="s">
        <v>2634</v>
      </c>
      <c r="AI286" t="s">
        <v>1182</v>
      </c>
      <c r="AJ286" t="s">
        <v>2635</v>
      </c>
    </row>
    <row r="287" spans="1:36">
      <c r="A287" s="38" t="s">
        <v>2636</v>
      </c>
      <c r="B287" t="s">
        <v>2637</v>
      </c>
      <c r="E287" t="s">
        <v>1214</v>
      </c>
      <c r="F287" t="s">
        <v>2638</v>
      </c>
      <c r="G287" t="s">
        <v>2639</v>
      </c>
      <c r="H287" t="s">
        <v>2640</v>
      </c>
      <c r="I287" t="s">
        <v>1794</v>
      </c>
      <c r="J287" t="s">
        <v>1795</v>
      </c>
      <c r="K287">
        <v>86</v>
      </c>
      <c r="M287" t="s">
        <v>1776</v>
      </c>
      <c r="N287" t="s">
        <v>239</v>
      </c>
      <c r="O287" t="s">
        <v>859</v>
      </c>
      <c r="Q287">
        <v>1984</v>
      </c>
      <c r="R287" t="s">
        <v>2641</v>
      </c>
      <c r="U287" t="s">
        <v>1737</v>
      </c>
      <c r="W287">
        <v>47.198858000000001</v>
      </c>
      <c r="X287">
        <v>9.6696380000000008</v>
      </c>
      <c r="AD287" t="s">
        <v>848</v>
      </c>
      <c r="AE287" t="s">
        <v>1776</v>
      </c>
      <c r="AG287" t="s">
        <v>859</v>
      </c>
      <c r="AH287" t="s">
        <v>2642</v>
      </c>
      <c r="AI287" t="s">
        <v>917</v>
      </c>
      <c r="AJ287" t="s">
        <v>1224</v>
      </c>
    </row>
    <row r="288" spans="1:36">
      <c r="A288" s="38" t="s">
        <v>2643</v>
      </c>
      <c r="B288" t="s">
        <v>612</v>
      </c>
      <c r="C288" t="s">
        <v>2644</v>
      </c>
      <c r="E288" t="s">
        <v>2312</v>
      </c>
      <c r="F288" t="s">
        <v>2313</v>
      </c>
      <c r="G288" t="s">
        <v>2314</v>
      </c>
      <c r="H288" t="s">
        <v>2315</v>
      </c>
      <c r="I288" t="s">
        <v>2316</v>
      </c>
      <c r="J288" t="s">
        <v>2317</v>
      </c>
      <c r="K288">
        <v>195</v>
      </c>
      <c r="M288" t="s">
        <v>1776</v>
      </c>
      <c r="N288" t="s">
        <v>1819</v>
      </c>
      <c r="O288" t="s">
        <v>859</v>
      </c>
      <c r="Q288">
        <v>2015</v>
      </c>
      <c r="R288" t="s">
        <v>2645</v>
      </c>
      <c r="U288" t="s">
        <v>847</v>
      </c>
      <c r="W288">
        <v>49.945331000000003</v>
      </c>
      <c r="X288">
        <v>6.193905</v>
      </c>
      <c r="Y288" t="s">
        <v>2319</v>
      </c>
      <c r="Z288" t="s">
        <v>2646</v>
      </c>
      <c r="AC288">
        <v>0.75</v>
      </c>
      <c r="AD288" t="s">
        <v>848</v>
      </c>
      <c r="AE288" t="s">
        <v>1776</v>
      </c>
      <c r="AG288" t="s">
        <v>859</v>
      </c>
      <c r="AH288" t="s">
        <v>2321</v>
      </c>
      <c r="AI288" t="s">
        <v>917</v>
      </c>
      <c r="AJ288" t="s">
        <v>1238</v>
      </c>
    </row>
    <row r="289" spans="1:37">
      <c r="A289" s="38" t="s">
        <v>2647</v>
      </c>
      <c r="B289" t="s">
        <v>2648</v>
      </c>
      <c r="C289" t="s">
        <v>2649</v>
      </c>
      <c r="E289" t="s">
        <v>1214</v>
      </c>
      <c r="G289" t="s">
        <v>2302</v>
      </c>
      <c r="H289" t="s">
        <v>2303</v>
      </c>
      <c r="I289" t="s">
        <v>1794</v>
      </c>
      <c r="J289" t="s">
        <v>1795</v>
      </c>
      <c r="K289">
        <v>12</v>
      </c>
      <c r="M289" t="s">
        <v>1776</v>
      </c>
      <c r="N289" t="s">
        <v>1819</v>
      </c>
      <c r="O289" t="s">
        <v>859</v>
      </c>
      <c r="Q289">
        <v>2017</v>
      </c>
      <c r="R289" t="s">
        <v>2650</v>
      </c>
      <c r="U289" t="s">
        <v>847</v>
      </c>
      <c r="W289">
        <v>47.073096</v>
      </c>
      <c r="X289">
        <v>9.8737089999999998</v>
      </c>
      <c r="AC289">
        <v>0.75</v>
      </c>
      <c r="AD289" t="s">
        <v>848</v>
      </c>
      <c r="AE289" t="s">
        <v>1776</v>
      </c>
      <c r="AG289" t="s">
        <v>859</v>
      </c>
      <c r="AI289" t="s">
        <v>917</v>
      </c>
    </row>
    <row r="290" spans="1:37">
      <c r="A290" s="38" t="s">
        <v>2651</v>
      </c>
      <c r="B290" t="s">
        <v>2652</v>
      </c>
      <c r="C290" t="s">
        <v>2653</v>
      </c>
      <c r="E290" t="s">
        <v>1214</v>
      </c>
      <c r="G290" t="s">
        <v>2654</v>
      </c>
      <c r="H290" t="s">
        <v>2130</v>
      </c>
      <c r="I290" t="s">
        <v>1794</v>
      </c>
      <c r="J290" t="s">
        <v>1795</v>
      </c>
      <c r="K290">
        <v>360</v>
      </c>
      <c r="M290" t="s">
        <v>1776</v>
      </c>
      <c r="N290" t="s">
        <v>1819</v>
      </c>
      <c r="O290" t="s">
        <v>859</v>
      </c>
      <c r="Q290">
        <v>2018</v>
      </c>
      <c r="R290" t="s">
        <v>2655</v>
      </c>
      <c r="U290" t="s">
        <v>847</v>
      </c>
      <c r="W290">
        <v>46.936523000000001</v>
      </c>
      <c r="X290">
        <v>10.06011</v>
      </c>
      <c r="AC290">
        <v>0.75</v>
      </c>
      <c r="AD290" t="s">
        <v>848</v>
      </c>
      <c r="AE290" t="s">
        <v>1776</v>
      </c>
      <c r="AG290" t="s">
        <v>859</v>
      </c>
      <c r="AI290" t="s">
        <v>917</v>
      </c>
    </row>
    <row r="291" spans="1:37">
      <c r="A291" s="38" t="s">
        <v>2656</v>
      </c>
      <c r="B291" t="s">
        <v>563</v>
      </c>
      <c r="C291" t="s">
        <v>2657</v>
      </c>
      <c r="D291" t="s">
        <v>2658</v>
      </c>
      <c r="E291" t="s">
        <v>2659</v>
      </c>
      <c r="F291" t="s">
        <v>2660</v>
      </c>
      <c r="G291" t="s">
        <v>2661</v>
      </c>
      <c r="H291" t="s">
        <v>2662</v>
      </c>
      <c r="I291" t="s">
        <v>2060</v>
      </c>
      <c r="J291" t="s">
        <v>721</v>
      </c>
      <c r="K291">
        <v>875</v>
      </c>
      <c r="L291">
        <v>933.6</v>
      </c>
      <c r="M291" t="s">
        <v>121</v>
      </c>
      <c r="N291" t="s">
        <v>844</v>
      </c>
      <c r="O291" t="s">
        <v>845</v>
      </c>
      <c r="P291">
        <v>230</v>
      </c>
      <c r="Q291">
        <v>2000</v>
      </c>
      <c r="R291" t="s">
        <v>2663</v>
      </c>
      <c r="U291" t="s">
        <v>847</v>
      </c>
      <c r="W291">
        <v>51.182122</v>
      </c>
      <c r="X291">
        <v>12.373286999999999</v>
      </c>
      <c r="Y291" t="s">
        <v>2664</v>
      </c>
      <c r="Z291" t="s">
        <v>2665</v>
      </c>
      <c r="AA291">
        <v>0.41</v>
      </c>
      <c r="AB291" s="39" t="s">
        <v>2666</v>
      </c>
      <c r="AC291">
        <v>0.4</v>
      </c>
      <c r="AD291" t="s">
        <v>1223</v>
      </c>
      <c r="AE291" t="s">
        <v>121</v>
      </c>
      <c r="AG291" t="s">
        <v>859</v>
      </c>
      <c r="AH291" t="s">
        <v>2667</v>
      </c>
      <c r="AI291" t="s">
        <v>917</v>
      </c>
      <c r="AJ291" t="s">
        <v>918</v>
      </c>
      <c r="AK291" t="s">
        <v>873</v>
      </c>
    </row>
    <row r="292" spans="1:37">
      <c r="A292" s="38" t="s">
        <v>2668</v>
      </c>
      <c r="B292" t="s">
        <v>564</v>
      </c>
      <c r="C292" t="s">
        <v>2669</v>
      </c>
      <c r="D292" t="s">
        <v>2670</v>
      </c>
      <c r="E292" t="s">
        <v>1214</v>
      </c>
      <c r="F292" t="s">
        <v>2660</v>
      </c>
      <c r="G292" t="s">
        <v>2671</v>
      </c>
      <c r="H292" t="s">
        <v>2662</v>
      </c>
      <c r="I292" t="s">
        <v>2060</v>
      </c>
      <c r="J292" t="s">
        <v>721</v>
      </c>
      <c r="K292">
        <v>875</v>
      </c>
      <c r="L292">
        <v>933.6</v>
      </c>
      <c r="M292" t="s">
        <v>121</v>
      </c>
      <c r="N292" t="s">
        <v>844</v>
      </c>
      <c r="O292" t="s">
        <v>845</v>
      </c>
      <c r="P292">
        <v>230</v>
      </c>
      <c r="Q292">
        <v>1999</v>
      </c>
      <c r="R292" t="s">
        <v>2672</v>
      </c>
      <c r="U292" t="s">
        <v>847</v>
      </c>
      <c r="W292">
        <v>51.182122</v>
      </c>
      <c r="X292">
        <v>12.373286999999999</v>
      </c>
      <c r="Y292" t="s">
        <v>2664</v>
      </c>
      <c r="Z292" t="s">
        <v>2673</v>
      </c>
      <c r="AA292">
        <v>0.42</v>
      </c>
      <c r="AB292" s="39" t="s">
        <v>1518</v>
      </c>
      <c r="AC292">
        <v>0.39760000000000001</v>
      </c>
      <c r="AD292" t="s">
        <v>1223</v>
      </c>
      <c r="AE292" t="s">
        <v>121</v>
      </c>
      <c r="AG292" t="s">
        <v>859</v>
      </c>
      <c r="AH292" t="s">
        <v>2667</v>
      </c>
      <c r="AI292" t="s">
        <v>917</v>
      </c>
      <c r="AJ292" t="s">
        <v>918</v>
      </c>
      <c r="AK292" t="s">
        <v>873</v>
      </c>
    </row>
    <row r="293" spans="1:37">
      <c r="A293" s="38" t="s">
        <v>2674</v>
      </c>
      <c r="B293" t="s">
        <v>562</v>
      </c>
      <c r="C293" t="s">
        <v>2675</v>
      </c>
      <c r="D293" t="s">
        <v>2676</v>
      </c>
      <c r="E293" t="s">
        <v>2659</v>
      </c>
      <c r="F293" t="s">
        <v>2518</v>
      </c>
      <c r="G293" t="s">
        <v>2677</v>
      </c>
      <c r="H293" t="s">
        <v>562</v>
      </c>
      <c r="I293" t="s">
        <v>2060</v>
      </c>
      <c r="J293" t="s">
        <v>721</v>
      </c>
      <c r="K293">
        <v>465</v>
      </c>
      <c r="L293">
        <v>500</v>
      </c>
      <c r="M293" t="s">
        <v>121</v>
      </c>
      <c r="N293" t="s">
        <v>844</v>
      </c>
      <c r="O293" t="s">
        <v>845</v>
      </c>
      <c r="P293">
        <v>60</v>
      </c>
      <c r="Q293">
        <v>1979</v>
      </c>
      <c r="R293" t="s">
        <v>2678</v>
      </c>
      <c r="S293">
        <v>1993</v>
      </c>
      <c r="U293" t="s">
        <v>847</v>
      </c>
      <c r="W293">
        <v>51.416263170000001</v>
      </c>
      <c r="X293">
        <v>14.56194878</v>
      </c>
      <c r="Y293" t="s">
        <v>2679</v>
      </c>
      <c r="Z293" t="s">
        <v>2680</v>
      </c>
      <c r="AA293">
        <v>0.35</v>
      </c>
      <c r="AB293" s="39" t="s">
        <v>2681</v>
      </c>
      <c r="AC293">
        <v>0.38319999999999999</v>
      </c>
      <c r="AD293" t="s">
        <v>1223</v>
      </c>
      <c r="AE293" t="s">
        <v>121</v>
      </c>
      <c r="AG293" t="s">
        <v>859</v>
      </c>
      <c r="AH293" t="s">
        <v>2682</v>
      </c>
      <c r="AI293" t="s">
        <v>917</v>
      </c>
      <c r="AJ293" t="s">
        <v>918</v>
      </c>
      <c r="AK293" t="s">
        <v>873</v>
      </c>
    </row>
    <row r="294" spans="1:37">
      <c r="A294" s="38" t="s">
        <v>2683</v>
      </c>
      <c r="B294" t="s">
        <v>562</v>
      </c>
      <c r="C294" t="s">
        <v>2684</v>
      </c>
      <c r="D294" t="s">
        <v>2685</v>
      </c>
      <c r="E294" t="s">
        <v>2659</v>
      </c>
      <c r="F294" t="s">
        <v>2518</v>
      </c>
      <c r="G294" t="s">
        <v>2677</v>
      </c>
      <c r="H294" t="s">
        <v>562</v>
      </c>
      <c r="I294" t="s">
        <v>2060</v>
      </c>
      <c r="J294" t="s">
        <v>721</v>
      </c>
      <c r="K294">
        <v>465</v>
      </c>
      <c r="L294">
        <v>500</v>
      </c>
      <c r="M294" t="s">
        <v>121</v>
      </c>
      <c r="N294" t="s">
        <v>844</v>
      </c>
      <c r="O294" t="s">
        <v>845</v>
      </c>
      <c r="Q294">
        <v>1980</v>
      </c>
      <c r="R294" t="s">
        <v>2072</v>
      </c>
      <c r="S294">
        <v>1994</v>
      </c>
      <c r="U294" t="s">
        <v>847</v>
      </c>
      <c r="W294">
        <v>51.416263170000001</v>
      </c>
      <c r="X294">
        <v>14.56194878</v>
      </c>
      <c r="Y294" t="s">
        <v>2679</v>
      </c>
      <c r="Z294" t="s">
        <v>2686</v>
      </c>
      <c r="AA294">
        <v>0.35</v>
      </c>
      <c r="AB294" s="39" t="s">
        <v>2681</v>
      </c>
      <c r="AC294">
        <v>0.3856</v>
      </c>
      <c r="AD294" t="s">
        <v>1223</v>
      </c>
      <c r="AE294" t="s">
        <v>121</v>
      </c>
      <c r="AG294" t="s">
        <v>859</v>
      </c>
      <c r="AH294" t="s">
        <v>2682</v>
      </c>
      <c r="AI294" t="s">
        <v>917</v>
      </c>
      <c r="AJ294" t="s">
        <v>918</v>
      </c>
      <c r="AK294" t="s">
        <v>873</v>
      </c>
    </row>
    <row r="295" spans="1:37">
      <c r="A295" s="38" t="s">
        <v>2687</v>
      </c>
      <c r="B295" t="s">
        <v>562</v>
      </c>
      <c r="C295" t="s">
        <v>2688</v>
      </c>
      <c r="D295" t="s">
        <v>2689</v>
      </c>
      <c r="E295" t="s">
        <v>2659</v>
      </c>
      <c r="F295" t="s">
        <v>2518</v>
      </c>
      <c r="G295" t="s">
        <v>2677</v>
      </c>
      <c r="H295" t="s">
        <v>562</v>
      </c>
      <c r="I295" t="s">
        <v>2060</v>
      </c>
      <c r="J295" t="s">
        <v>721</v>
      </c>
      <c r="K295">
        <v>857</v>
      </c>
      <c r="L295">
        <v>907</v>
      </c>
      <c r="M295" t="s">
        <v>121</v>
      </c>
      <c r="N295" t="s">
        <v>844</v>
      </c>
      <c r="O295" t="s">
        <v>845</v>
      </c>
      <c r="P295">
        <v>65</v>
      </c>
      <c r="Q295">
        <v>2000</v>
      </c>
      <c r="R295" t="s">
        <v>2690</v>
      </c>
      <c r="U295" t="s">
        <v>847</v>
      </c>
      <c r="W295">
        <v>51.416263170000001</v>
      </c>
      <c r="X295">
        <v>14.56194878</v>
      </c>
      <c r="Y295" t="s">
        <v>2679</v>
      </c>
      <c r="Z295" t="s">
        <v>2691</v>
      </c>
      <c r="AA295">
        <v>0.42299999999999999</v>
      </c>
      <c r="AB295" s="39" t="s">
        <v>2692</v>
      </c>
      <c r="AC295">
        <v>0.4</v>
      </c>
      <c r="AD295" t="s">
        <v>1223</v>
      </c>
      <c r="AE295" t="s">
        <v>121</v>
      </c>
      <c r="AG295" t="s">
        <v>859</v>
      </c>
      <c r="AH295" t="s">
        <v>2682</v>
      </c>
      <c r="AI295" t="s">
        <v>917</v>
      </c>
      <c r="AJ295" t="s">
        <v>918</v>
      </c>
      <c r="AK295" t="s">
        <v>873</v>
      </c>
    </row>
    <row r="296" spans="1:37">
      <c r="A296" s="38" t="s">
        <v>2693</v>
      </c>
      <c r="B296" t="s">
        <v>2694</v>
      </c>
      <c r="C296" t="s">
        <v>1488</v>
      </c>
      <c r="E296" t="s">
        <v>2695</v>
      </c>
      <c r="G296" t="s">
        <v>2696</v>
      </c>
      <c r="H296" t="s">
        <v>2697</v>
      </c>
      <c r="I296" t="s">
        <v>2060</v>
      </c>
      <c r="J296" t="s">
        <v>721</v>
      </c>
      <c r="K296">
        <v>56.8</v>
      </c>
      <c r="M296" t="s">
        <v>121</v>
      </c>
      <c r="N296" t="s">
        <v>844</v>
      </c>
      <c r="O296" t="s">
        <v>845</v>
      </c>
      <c r="Q296">
        <v>1988</v>
      </c>
      <c r="R296" t="s">
        <v>2698</v>
      </c>
      <c r="U296" t="s">
        <v>847</v>
      </c>
      <c r="W296">
        <v>50.856980999999998</v>
      </c>
      <c r="X296">
        <v>12.923095999999999</v>
      </c>
      <c r="AC296">
        <v>0.37119999999999997</v>
      </c>
      <c r="AD296" t="s">
        <v>1223</v>
      </c>
      <c r="AE296" t="s">
        <v>121</v>
      </c>
      <c r="AG296" t="s">
        <v>859</v>
      </c>
      <c r="AH296" t="s">
        <v>2699</v>
      </c>
      <c r="AI296" t="s">
        <v>891</v>
      </c>
      <c r="AJ296" t="s">
        <v>2700</v>
      </c>
    </row>
    <row r="297" spans="1:37">
      <c r="A297" s="38" t="s">
        <v>2701</v>
      </c>
      <c r="B297" t="s">
        <v>2694</v>
      </c>
      <c r="C297" t="s">
        <v>2702</v>
      </c>
      <c r="E297" t="s">
        <v>2695</v>
      </c>
      <c r="G297" t="s">
        <v>2703</v>
      </c>
      <c r="H297" t="s">
        <v>2697</v>
      </c>
      <c r="I297" t="s">
        <v>2060</v>
      </c>
      <c r="J297" t="s">
        <v>721</v>
      </c>
      <c r="K297">
        <v>90.8</v>
      </c>
      <c r="M297" t="s">
        <v>121</v>
      </c>
      <c r="N297" t="s">
        <v>844</v>
      </c>
      <c r="O297" t="s">
        <v>845</v>
      </c>
      <c r="Q297">
        <v>1990</v>
      </c>
      <c r="R297" t="s">
        <v>2704</v>
      </c>
      <c r="U297" t="s">
        <v>847</v>
      </c>
      <c r="W297">
        <v>50.856980999999998</v>
      </c>
      <c r="X297">
        <v>12.923095999999999</v>
      </c>
      <c r="AC297">
        <v>0.376</v>
      </c>
      <c r="AD297" t="s">
        <v>1223</v>
      </c>
      <c r="AE297" t="s">
        <v>121</v>
      </c>
      <c r="AG297" t="s">
        <v>859</v>
      </c>
      <c r="AH297" t="s">
        <v>2705</v>
      </c>
      <c r="AI297" t="s">
        <v>891</v>
      </c>
      <c r="AJ297" t="s">
        <v>2700</v>
      </c>
      <c r="AK297" t="s">
        <v>873</v>
      </c>
    </row>
    <row r="298" spans="1:37">
      <c r="A298" s="38" t="s">
        <v>2706</v>
      </c>
      <c r="B298" t="s">
        <v>2707</v>
      </c>
      <c r="C298" t="s">
        <v>1683</v>
      </c>
      <c r="E298" t="s">
        <v>2708</v>
      </c>
      <c r="G298" t="s">
        <v>2709</v>
      </c>
      <c r="H298" t="s">
        <v>2710</v>
      </c>
      <c r="I298" t="s">
        <v>880</v>
      </c>
      <c r="J298" t="s">
        <v>721</v>
      </c>
      <c r="K298">
        <v>74</v>
      </c>
      <c r="M298" t="s">
        <v>121</v>
      </c>
      <c r="N298" t="s">
        <v>844</v>
      </c>
      <c r="O298" t="s">
        <v>845</v>
      </c>
      <c r="Q298">
        <v>1999</v>
      </c>
      <c r="R298" t="s">
        <v>2711</v>
      </c>
      <c r="U298" t="s">
        <v>847</v>
      </c>
      <c r="W298">
        <v>51.760170000000002</v>
      </c>
      <c r="X298">
        <v>14.370039999999999</v>
      </c>
      <c r="AA298">
        <v>0.4</v>
      </c>
      <c r="AB298" s="39" t="s">
        <v>2712</v>
      </c>
      <c r="AC298">
        <v>0.39760000000000001</v>
      </c>
      <c r="AD298" t="s">
        <v>1223</v>
      </c>
      <c r="AE298" t="s">
        <v>121</v>
      </c>
      <c r="AG298" t="s">
        <v>859</v>
      </c>
      <c r="AH298" t="s">
        <v>2713</v>
      </c>
      <c r="AI298" t="s">
        <v>891</v>
      </c>
      <c r="AJ298" t="s">
        <v>1063</v>
      </c>
    </row>
    <row r="299" spans="1:37">
      <c r="A299" s="38" t="s">
        <v>2714</v>
      </c>
      <c r="B299" t="s">
        <v>2715</v>
      </c>
      <c r="E299" t="s">
        <v>2716</v>
      </c>
      <c r="G299" t="s">
        <v>2717</v>
      </c>
      <c r="H299" t="s">
        <v>2718</v>
      </c>
      <c r="I299" t="s">
        <v>867</v>
      </c>
      <c r="J299" t="s">
        <v>721</v>
      </c>
      <c r="K299">
        <v>67</v>
      </c>
      <c r="M299" t="s">
        <v>121</v>
      </c>
      <c r="N299" t="s">
        <v>844</v>
      </c>
      <c r="O299" t="s">
        <v>845</v>
      </c>
      <c r="Q299">
        <v>1936</v>
      </c>
      <c r="R299" t="s">
        <v>2719</v>
      </c>
      <c r="U299" t="s">
        <v>847</v>
      </c>
      <c r="W299">
        <v>51.111870000000003</v>
      </c>
      <c r="X299">
        <v>12.076169999999999</v>
      </c>
      <c r="AC299">
        <v>0.24640000000000001</v>
      </c>
      <c r="AD299" t="s">
        <v>1223</v>
      </c>
      <c r="AE299" t="s">
        <v>121</v>
      </c>
      <c r="AG299" t="s">
        <v>859</v>
      </c>
      <c r="AH299" t="s">
        <v>2720</v>
      </c>
      <c r="AI299" t="s">
        <v>891</v>
      </c>
      <c r="AJ299" t="s">
        <v>1063</v>
      </c>
    </row>
    <row r="300" spans="1:37">
      <c r="A300" s="38" t="s">
        <v>2721</v>
      </c>
      <c r="B300" t="s">
        <v>527</v>
      </c>
      <c r="C300" t="s">
        <v>527</v>
      </c>
      <c r="D300" t="s">
        <v>2722</v>
      </c>
      <c r="E300" t="s">
        <v>1955</v>
      </c>
      <c r="G300" t="s">
        <v>2723</v>
      </c>
      <c r="H300" t="s">
        <v>2724</v>
      </c>
      <c r="I300" t="s">
        <v>897</v>
      </c>
      <c r="J300" t="s">
        <v>721</v>
      </c>
      <c r="K300">
        <v>176</v>
      </c>
      <c r="L300">
        <v>201</v>
      </c>
      <c r="M300" t="s">
        <v>121</v>
      </c>
      <c r="N300" t="s">
        <v>844</v>
      </c>
      <c r="O300" t="s">
        <v>845</v>
      </c>
      <c r="P300">
        <v>251</v>
      </c>
      <c r="Q300">
        <v>1959</v>
      </c>
      <c r="R300" t="s">
        <v>1967</v>
      </c>
      <c r="S300">
        <v>1988</v>
      </c>
      <c r="U300" t="s">
        <v>847</v>
      </c>
      <c r="V300" t="s">
        <v>869</v>
      </c>
      <c r="W300">
        <v>50.897599999999997</v>
      </c>
      <c r="X300">
        <v>6.7930990000000007</v>
      </c>
      <c r="AC300">
        <v>0.37119999999999997</v>
      </c>
      <c r="AD300" t="s">
        <v>1223</v>
      </c>
      <c r="AE300" t="s">
        <v>121</v>
      </c>
      <c r="AG300" t="s">
        <v>859</v>
      </c>
      <c r="AH300" t="s">
        <v>2724</v>
      </c>
      <c r="AI300" t="s">
        <v>891</v>
      </c>
      <c r="AJ300" t="s">
        <v>937</v>
      </c>
      <c r="AK300" t="s">
        <v>873</v>
      </c>
    </row>
    <row r="301" spans="1:37">
      <c r="A301" s="38" t="s">
        <v>2725</v>
      </c>
      <c r="B301" t="s">
        <v>533</v>
      </c>
      <c r="C301" t="s">
        <v>2684</v>
      </c>
      <c r="D301" t="s">
        <v>2726</v>
      </c>
      <c r="E301" t="s">
        <v>1955</v>
      </c>
      <c r="G301" t="s">
        <v>2727</v>
      </c>
      <c r="H301" t="s">
        <v>2728</v>
      </c>
      <c r="I301" t="s">
        <v>897</v>
      </c>
      <c r="J301" t="s">
        <v>721</v>
      </c>
      <c r="K301">
        <v>284</v>
      </c>
      <c r="L301">
        <v>325</v>
      </c>
      <c r="M301" t="s">
        <v>121</v>
      </c>
      <c r="N301" t="s">
        <v>844</v>
      </c>
      <c r="O301" t="s">
        <v>845</v>
      </c>
      <c r="P301">
        <v>30</v>
      </c>
      <c r="Q301">
        <v>1966</v>
      </c>
      <c r="R301" t="s">
        <v>2729</v>
      </c>
      <c r="S301">
        <v>1990</v>
      </c>
      <c r="U301" t="s">
        <v>2730</v>
      </c>
      <c r="V301" t="s">
        <v>869</v>
      </c>
      <c r="W301">
        <v>51.057445180000002</v>
      </c>
      <c r="X301">
        <v>6.5770803950000003</v>
      </c>
      <c r="Y301" t="s">
        <v>2731</v>
      </c>
      <c r="Z301" t="s">
        <v>2732</v>
      </c>
      <c r="AC301">
        <v>0.376</v>
      </c>
      <c r="AD301" t="s">
        <v>1223</v>
      </c>
      <c r="AE301" t="s">
        <v>121</v>
      </c>
      <c r="AG301" t="s">
        <v>859</v>
      </c>
      <c r="AH301" t="s">
        <v>2733</v>
      </c>
      <c r="AI301" t="s">
        <v>891</v>
      </c>
      <c r="AJ301" t="s">
        <v>937</v>
      </c>
      <c r="AK301" t="s">
        <v>873</v>
      </c>
    </row>
    <row r="302" spans="1:37">
      <c r="A302" s="38" t="s">
        <v>2734</v>
      </c>
      <c r="B302" t="s">
        <v>533</v>
      </c>
      <c r="C302" t="s">
        <v>2688</v>
      </c>
      <c r="D302" t="s">
        <v>2735</v>
      </c>
      <c r="E302" t="s">
        <v>1955</v>
      </c>
      <c r="G302" t="s">
        <v>2727</v>
      </c>
      <c r="H302" t="s">
        <v>2728</v>
      </c>
      <c r="I302" t="s">
        <v>897</v>
      </c>
      <c r="J302" t="s">
        <v>721</v>
      </c>
      <c r="K302">
        <v>278</v>
      </c>
      <c r="L302">
        <v>310</v>
      </c>
      <c r="M302" t="s">
        <v>121</v>
      </c>
      <c r="N302" t="s">
        <v>844</v>
      </c>
      <c r="O302" t="s">
        <v>859</v>
      </c>
      <c r="Q302">
        <v>1970</v>
      </c>
      <c r="R302" t="s">
        <v>2736</v>
      </c>
      <c r="S302">
        <v>1990</v>
      </c>
      <c r="U302" t="s">
        <v>2730</v>
      </c>
      <c r="W302">
        <v>51.057445180000002</v>
      </c>
      <c r="X302">
        <v>6.5770803950000003</v>
      </c>
      <c r="Y302" t="s">
        <v>2731</v>
      </c>
      <c r="Z302" t="s">
        <v>2737</v>
      </c>
      <c r="AC302">
        <v>0.376</v>
      </c>
      <c r="AD302" t="s">
        <v>1223</v>
      </c>
      <c r="AE302" t="s">
        <v>121</v>
      </c>
      <c r="AG302" t="s">
        <v>859</v>
      </c>
      <c r="AH302" t="s">
        <v>2738</v>
      </c>
      <c r="AI302" t="s">
        <v>917</v>
      </c>
      <c r="AJ302" t="s">
        <v>1238</v>
      </c>
      <c r="AK302" t="s">
        <v>873</v>
      </c>
    </row>
    <row r="303" spans="1:37">
      <c r="A303" s="38" t="s">
        <v>2739</v>
      </c>
      <c r="B303" t="s">
        <v>542</v>
      </c>
      <c r="C303" t="s">
        <v>2740</v>
      </c>
      <c r="D303" t="s">
        <v>2741</v>
      </c>
      <c r="E303" t="s">
        <v>2742</v>
      </c>
      <c r="G303" t="s">
        <v>2743</v>
      </c>
      <c r="H303" t="s">
        <v>2744</v>
      </c>
      <c r="I303" t="s">
        <v>842</v>
      </c>
      <c r="J303" t="s">
        <v>721</v>
      </c>
      <c r="K303">
        <v>352</v>
      </c>
      <c r="L303">
        <v>405</v>
      </c>
      <c r="M303" t="s">
        <v>121</v>
      </c>
      <c r="N303" t="s">
        <v>844</v>
      </c>
      <c r="O303" t="s">
        <v>859</v>
      </c>
      <c r="Q303">
        <v>1985</v>
      </c>
      <c r="R303" t="s">
        <v>2745</v>
      </c>
      <c r="U303" t="s">
        <v>2730</v>
      </c>
      <c r="W303">
        <v>52.172371560000002</v>
      </c>
      <c r="X303">
        <v>10.976828729999999</v>
      </c>
      <c r="Y303" t="s">
        <v>2746</v>
      </c>
      <c r="Z303" t="s">
        <v>2747</v>
      </c>
      <c r="AA303">
        <v>0.36</v>
      </c>
      <c r="AB303" s="39" t="s">
        <v>2748</v>
      </c>
      <c r="AC303">
        <v>0.36399999999999999</v>
      </c>
      <c r="AD303" t="s">
        <v>1223</v>
      </c>
      <c r="AE303" t="s">
        <v>121</v>
      </c>
      <c r="AG303" t="s">
        <v>859</v>
      </c>
      <c r="AH303" t="s">
        <v>2744</v>
      </c>
      <c r="AI303" t="s">
        <v>917</v>
      </c>
      <c r="AJ303" t="s">
        <v>1315</v>
      </c>
      <c r="AK303" t="s">
        <v>873</v>
      </c>
    </row>
    <row r="304" spans="1:37">
      <c r="A304" s="38" t="s">
        <v>2749</v>
      </c>
      <c r="B304" t="s">
        <v>2750</v>
      </c>
      <c r="C304" t="s">
        <v>2751</v>
      </c>
      <c r="E304" t="s">
        <v>1955</v>
      </c>
      <c r="G304" t="s">
        <v>2752</v>
      </c>
      <c r="H304" t="s">
        <v>2753</v>
      </c>
      <c r="I304" t="s">
        <v>897</v>
      </c>
      <c r="J304" t="s">
        <v>721</v>
      </c>
      <c r="K304">
        <v>40</v>
      </c>
      <c r="M304" t="s">
        <v>121</v>
      </c>
      <c r="N304" t="s">
        <v>844</v>
      </c>
      <c r="O304" t="s">
        <v>845</v>
      </c>
      <c r="Q304">
        <v>1992</v>
      </c>
      <c r="R304" t="s">
        <v>1392</v>
      </c>
      <c r="U304" t="s">
        <v>1153</v>
      </c>
      <c r="W304">
        <v>50.860799999999998</v>
      </c>
      <c r="X304">
        <v>6.8402000000000003</v>
      </c>
      <c r="AC304">
        <v>0.38080000000000003</v>
      </c>
      <c r="AD304" t="s">
        <v>1223</v>
      </c>
      <c r="AE304" t="s">
        <v>121</v>
      </c>
      <c r="AG304" t="s">
        <v>859</v>
      </c>
      <c r="AH304" t="s">
        <v>2754</v>
      </c>
      <c r="AI304" t="s">
        <v>891</v>
      </c>
      <c r="AJ304" t="s">
        <v>937</v>
      </c>
    </row>
    <row r="305" spans="1:37">
      <c r="A305" s="38" t="s">
        <v>2755</v>
      </c>
      <c r="B305" t="s">
        <v>2750</v>
      </c>
      <c r="C305" t="s">
        <v>2756</v>
      </c>
      <c r="E305" t="s">
        <v>1955</v>
      </c>
      <c r="G305" t="s">
        <v>2752</v>
      </c>
      <c r="H305" t="s">
        <v>2753</v>
      </c>
      <c r="I305" t="s">
        <v>897</v>
      </c>
      <c r="J305" t="s">
        <v>721</v>
      </c>
      <c r="K305">
        <v>0</v>
      </c>
      <c r="M305" t="s">
        <v>121</v>
      </c>
      <c r="N305" t="s">
        <v>844</v>
      </c>
      <c r="O305" t="s">
        <v>845</v>
      </c>
      <c r="Q305">
        <v>1993</v>
      </c>
      <c r="R305" t="s">
        <v>2757</v>
      </c>
      <c r="U305" t="s">
        <v>1737</v>
      </c>
      <c r="W305">
        <v>50.860799999999998</v>
      </c>
      <c r="X305">
        <v>6.8402000000000003</v>
      </c>
      <c r="AC305">
        <v>0.38319999999999999</v>
      </c>
      <c r="AD305" t="s">
        <v>1223</v>
      </c>
      <c r="AE305" t="s">
        <v>121</v>
      </c>
      <c r="AG305" t="s">
        <v>859</v>
      </c>
      <c r="AH305" t="s">
        <v>2754</v>
      </c>
      <c r="AI305" t="s">
        <v>891</v>
      </c>
      <c r="AJ305" t="s">
        <v>937</v>
      </c>
    </row>
    <row r="306" spans="1:37">
      <c r="A306" s="38" t="s">
        <v>2758</v>
      </c>
      <c r="B306" t="s">
        <v>2759</v>
      </c>
      <c r="C306" t="s">
        <v>2759</v>
      </c>
      <c r="D306" t="s">
        <v>2760</v>
      </c>
      <c r="E306" t="s">
        <v>1955</v>
      </c>
      <c r="G306" t="s">
        <v>2752</v>
      </c>
      <c r="H306" t="s">
        <v>2753</v>
      </c>
      <c r="I306" t="s">
        <v>897</v>
      </c>
      <c r="J306" t="s">
        <v>721</v>
      </c>
      <c r="K306">
        <v>98</v>
      </c>
      <c r="L306">
        <v>107</v>
      </c>
      <c r="M306" t="s">
        <v>121</v>
      </c>
      <c r="N306" t="s">
        <v>844</v>
      </c>
      <c r="O306" t="s">
        <v>845</v>
      </c>
      <c r="Q306">
        <v>1917</v>
      </c>
      <c r="R306" t="s">
        <v>2761</v>
      </c>
      <c r="U306" t="s">
        <v>847</v>
      </c>
      <c r="W306">
        <v>50.861379999999997</v>
      </c>
      <c r="X306">
        <v>6.8406600000000006</v>
      </c>
      <c r="AC306">
        <v>0.20080000000000001</v>
      </c>
      <c r="AD306" t="s">
        <v>1223</v>
      </c>
      <c r="AE306" t="s">
        <v>121</v>
      </c>
      <c r="AG306" t="s">
        <v>859</v>
      </c>
      <c r="AH306" t="s">
        <v>2762</v>
      </c>
      <c r="AI306" t="s">
        <v>891</v>
      </c>
      <c r="AJ306" t="s">
        <v>937</v>
      </c>
      <c r="AK306" t="s">
        <v>873</v>
      </c>
    </row>
    <row r="307" spans="1:37">
      <c r="A307" s="38" t="s">
        <v>2763</v>
      </c>
      <c r="B307" t="s">
        <v>2764</v>
      </c>
      <c r="E307" t="s">
        <v>2765</v>
      </c>
      <c r="G307" t="s">
        <v>2766</v>
      </c>
      <c r="H307" t="s">
        <v>2767</v>
      </c>
      <c r="I307" t="s">
        <v>974</v>
      </c>
      <c r="J307" t="s">
        <v>721</v>
      </c>
      <c r="K307">
        <v>33.5</v>
      </c>
      <c r="M307" t="s">
        <v>121</v>
      </c>
      <c r="N307" t="s">
        <v>844</v>
      </c>
      <c r="O307" t="s">
        <v>845</v>
      </c>
      <c r="Q307">
        <v>1989</v>
      </c>
      <c r="R307" t="s">
        <v>2768</v>
      </c>
      <c r="U307" t="s">
        <v>847</v>
      </c>
      <c r="W307">
        <v>51.279099000000002</v>
      </c>
      <c r="X307">
        <v>9.4840119999999999</v>
      </c>
      <c r="AC307">
        <v>0.37359999999999999</v>
      </c>
      <c r="AD307" t="s">
        <v>1223</v>
      </c>
      <c r="AE307" t="s">
        <v>121</v>
      </c>
      <c r="AG307" t="s">
        <v>859</v>
      </c>
      <c r="AH307" t="s">
        <v>2769</v>
      </c>
      <c r="AI307" t="s">
        <v>891</v>
      </c>
      <c r="AJ307" t="s">
        <v>956</v>
      </c>
    </row>
    <row r="308" spans="1:37">
      <c r="A308" s="38" t="s">
        <v>2770</v>
      </c>
      <c r="B308" t="s">
        <v>2771</v>
      </c>
      <c r="C308" t="s">
        <v>1299</v>
      </c>
      <c r="D308" t="s">
        <v>2772</v>
      </c>
      <c r="E308" t="s">
        <v>2773</v>
      </c>
      <c r="G308" t="s">
        <v>2774</v>
      </c>
      <c r="H308" t="s">
        <v>2775</v>
      </c>
      <c r="I308" t="s">
        <v>897</v>
      </c>
      <c r="J308" t="s">
        <v>721</v>
      </c>
      <c r="K308">
        <v>75.3</v>
      </c>
      <c r="L308">
        <v>85.417400000000001</v>
      </c>
      <c r="M308" t="s">
        <v>121</v>
      </c>
      <c r="N308" t="s">
        <v>844</v>
      </c>
      <c r="O308" t="s">
        <v>845</v>
      </c>
      <c r="P308">
        <v>139.3215859030837</v>
      </c>
      <c r="Q308">
        <v>2010</v>
      </c>
      <c r="R308" t="s">
        <v>2776</v>
      </c>
      <c r="U308" t="s">
        <v>847</v>
      </c>
      <c r="W308">
        <v>51.017809999999997</v>
      </c>
      <c r="X308">
        <v>6.9643499999999996</v>
      </c>
      <c r="AC308">
        <v>0.42399999999999999</v>
      </c>
      <c r="AD308" t="s">
        <v>1223</v>
      </c>
      <c r="AE308" t="s">
        <v>121</v>
      </c>
      <c r="AG308" t="s">
        <v>859</v>
      </c>
      <c r="AH308" t="s">
        <v>2777</v>
      </c>
      <c r="AI308" t="s">
        <v>891</v>
      </c>
      <c r="AJ308" t="s">
        <v>2778</v>
      </c>
      <c r="AK308" t="s">
        <v>1284</v>
      </c>
    </row>
    <row r="309" spans="1:37">
      <c r="A309" s="38" t="s">
        <v>2779</v>
      </c>
      <c r="B309" t="s">
        <v>556</v>
      </c>
      <c r="C309" t="s">
        <v>1231</v>
      </c>
      <c r="D309" t="s">
        <v>2780</v>
      </c>
      <c r="E309" t="s">
        <v>1955</v>
      </c>
      <c r="G309" t="s">
        <v>2727</v>
      </c>
      <c r="H309" t="s">
        <v>2781</v>
      </c>
      <c r="I309" t="s">
        <v>897</v>
      </c>
      <c r="J309" t="s">
        <v>721</v>
      </c>
      <c r="K309">
        <v>294</v>
      </c>
      <c r="L309">
        <v>312</v>
      </c>
      <c r="M309" t="s">
        <v>121</v>
      </c>
      <c r="N309" t="s">
        <v>844</v>
      </c>
      <c r="O309" t="s">
        <v>859</v>
      </c>
      <c r="Q309">
        <v>1972</v>
      </c>
      <c r="R309" t="s">
        <v>2782</v>
      </c>
      <c r="U309" t="s">
        <v>847</v>
      </c>
      <c r="W309">
        <v>51.039475000000003</v>
      </c>
      <c r="X309">
        <v>6.6150410000000006</v>
      </c>
      <c r="Y309" t="s">
        <v>2783</v>
      </c>
      <c r="Z309" t="s">
        <v>2784</v>
      </c>
      <c r="AA309">
        <v>0.33</v>
      </c>
      <c r="AB309" s="39" t="s">
        <v>2785</v>
      </c>
      <c r="AC309">
        <v>0.33279999999999998</v>
      </c>
      <c r="AD309" t="s">
        <v>1223</v>
      </c>
      <c r="AE309" t="s">
        <v>121</v>
      </c>
      <c r="AG309" t="s">
        <v>859</v>
      </c>
      <c r="AH309" t="s">
        <v>2786</v>
      </c>
      <c r="AI309" t="s">
        <v>891</v>
      </c>
      <c r="AJ309" t="s">
        <v>1426</v>
      </c>
      <c r="AK309" t="s">
        <v>873</v>
      </c>
    </row>
    <row r="310" spans="1:37">
      <c r="A310" s="38" t="s">
        <v>2787</v>
      </c>
      <c r="B310" t="s">
        <v>556</v>
      </c>
      <c r="C310" t="s">
        <v>1381</v>
      </c>
      <c r="D310" t="s">
        <v>2788</v>
      </c>
      <c r="E310" t="s">
        <v>1955</v>
      </c>
      <c r="G310" t="s">
        <v>2727</v>
      </c>
      <c r="H310" t="s">
        <v>2781</v>
      </c>
      <c r="I310" t="s">
        <v>897</v>
      </c>
      <c r="J310" t="s">
        <v>721</v>
      </c>
      <c r="K310">
        <v>294</v>
      </c>
      <c r="L310">
        <v>312</v>
      </c>
      <c r="M310" t="s">
        <v>121</v>
      </c>
      <c r="N310" t="s">
        <v>844</v>
      </c>
      <c r="O310" t="s">
        <v>859</v>
      </c>
      <c r="Q310">
        <v>1972</v>
      </c>
      <c r="R310" t="s">
        <v>2789</v>
      </c>
      <c r="U310" t="s">
        <v>847</v>
      </c>
      <c r="W310">
        <v>51.039475000000003</v>
      </c>
      <c r="X310">
        <v>6.6150410000000006</v>
      </c>
      <c r="Y310" t="s">
        <v>2783</v>
      </c>
      <c r="Z310" t="s">
        <v>2790</v>
      </c>
      <c r="AA310">
        <v>0.33</v>
      </c>
      <c r="AB310" s="39" t="s">
        <v>2785</v>
      </c>
      <c r="AC310">
        <v>0.33279999999999998</v>
      </c>
      <c r="AD310" t="s">
        <v>1223</v>
      </c>
      <c r="AE310" t="s">
        <v>121</v>
      </c>
      <c r="AG310" t="s">
        <v>859</v>
      </c>
      <c r="AH310" t="s">
        <v>2791</v>
      </c>
      <c r="AI310" t="s">
        <v>917</v>
      </c>
      <c r="AJ310" t="s">
        <v>1238</v>
      </c>
      <c r="AK310" t="s">
        <v>873</v>
      </c>
    </row>
    <row r="311" spans="1:37">
      <c r="A311" s="38" t="s">
        <v>2792</v>
      </c>
      <c r="B311" t="s">
        <v>556</v>
      </c>
      <c r="C311" t="s">
        <v>1373</v>
      </c>
      <c r="E311" t="s">
        <v>1955</v>
      </c>
      <c r="G311" t="s">
        <v>2727</v>
      </c>
      <c r="H311" t="s">
        <v>2781</v>
      </c>
      <c r="I311" t="s">
        <v>897</v>
      </c>
      <c r="J311" t="s">
        <v>721</v>
      </c>
      <c r="K311">
        <v>292</v>
      </c>
      <c r="M311" t="s">
        <v>121</v>
      </c>
      <c r="N311" t="s">
        <v>844</v>
      </c>
      <c r="O311" t="s">
        <v>859</v>
      </c>
      <c r="Q311">
        <v>1973</v>
      </c>
      <c r="R311" t="s">
        <v>2793</v>
      </c>
      <c r="U311" t="s">
        <v>2730</v>
      </c>
      <c r="W311">
        <v>51.039475000000003</v>
      </c>
      <c r="X311">
        <v>6.6150410000000006</v>
      </c>
      <c r="Y311" t="s">
        <v>2783</v>
      </c>
      <c r="Z311" t="s">
        <v>2794</v>
      </c>
      <c r="AA311">
        <v>0.33</v>
      </c>
      <c r="AB311" s="39" t="s">
        <v>2785</v>
      </c>
      <c r="AC311">
        <v>0.3352</v>
      </c>
      <c r="AD311" t="s">
        <v>1223</v>
      </c>
      <c r="AE311" t="s">
        <v>121</v>
      </c>
      <c r="AG311" t="s">
        <v>859</v>
      </c>
      <c r="AH311" t="s">
        <v>2791</v>
      </c>
      <c r="AI311" t="s">
        <v>917</v>
      </c>
      <c r="AJ311" t="s">
        <v>1238</v>
      </c>
      <c r="AK311" t="s">
        <v>873</v>
      </c>
    </row>
    <row r="312" spans="1:37">
      <c r="A312" s="38" t="s">
        <v>2795</v>
      </c>
      <c r="B312" t="s">
        <v>556</v>
      </c>
      <c r="C312" t="s">
        <v>2740</v>
      </c>
      <c r="D312" t="s">
        <v>2796</v>
      </c>
      <c r="E312" t="s">
        <v>1955</v>
      </c>
      <c r="G312" t="s">
        <v>2727</v>
      </c>
      <c r="H312" t="s">
        <v>2781</v>
      </c>
      <c r="I312" t="s">
        <v>897</v>
      </c>
      <c r="J312" t="s">
        <v>721</v>
      </c>
      <c r="K312">
        <v>607</v>
      </c>
      <c r="L312">
        <v>644</v>
      </c>
      <c r="M312" t="s">
        <v>121</v>
      </c>
      <c r="N312" t="s">
        <v>844</v>
      </c>
      <c r="O312" t="s">
        <v>845</v>
      </c>
      <c r="P312">
        <v>4.5</v>
      </c>
      <c r="Q312">
        <v>1975</v>
      </c>
      <c r="R312" t="s">
        <v>2797</v>
      </c>
      <c r="U312" t="s">
        <v>847</v>
      </c>
      <c r="W312">
        <v>51.039475000000003</v>
      </c>
      <c r="X312">
        <v>6.6150410000000006</v>
      </c>
      <c r="Y312" t="s">
        <v>2783</v>
      </c>
      <c r="Z312" t="s">
        <v>2798</v>
      </c>
      <c r="AA312">
        <v>0.36599999999999999</v>
      </c>
      <c r="AB312" s="39" t="s">
        <v>2799</v>
      </c>
      <c r="AC312">
        <v>0.34</v>
      </c>
      <c r="AD312" t="s">
        <v>1223</v>
      </c>
      <c r="AE312" t="s">
        <v>121</v>
      </c>
      <c r="AG312" t="s">
        <v>859</v>
      </c>
      <c r="AH312" t="s">
        <v>2791</v>
      </c>
      <c r="AI312" t="s">
        <v>917</v>
      </c>
      <c r="AJ312" t="s">
        <v>1238</v>
      </c>
      <c r="AK312" t="s">
        <v>873</v>
      </c>
    </row>
    <row r="313" spans="1:37">
      <c r="A313" s="38" t="s">
        <v>2800</v>
      </c>
      <c r="B313" t="s">
        <v>556</v>
      </c>
      <c r="C313" t="s">
        <v>1416</v>
      </c>
      <c r="D313" t="s">
        <v>2801</v>
      </c>
      <c r="E313" t="s">
        <v>1955</v>
      </c>
      <c r="G313" t="s">
        <v>2727</v>
      </c>
      <c r="H313" t="s">
        <v>2781</v>
      </c>
      <c r="I313" t="s">
        <v>897</v>
      </c>
      <c r="J313" t="s">
        <v>721</v>
      </c>
      <c r="K313">
        <v>604</v>
      </c>
      <c r="L313">
        <v>644</v>
      </c>
      <c r="M313" t="s">
        <v>121</v>
      </c>
      <c r="N313" t="s">
        <v>844</v>
      </c>
      <c r="O313" t="s">
        <v>845</v>
      </c>
      <c r="P313">
        <v>4.5</v>
      </c>
      <c r="Q313">
        <v>1976</v>
      </c>
      <c r="R313" t="s">
        <v>2802</v>
      </c>
      <c r="U313" t="s">
        <v>847</v>
      </c>
      <c r="W313">
        <v>51.039475000000003</v>
      </c>
      <c r="X313">
        <v>6.6150410000000006</v>
      </c>
      <c r="Y313" t="s">
        <v>2783</v>
      </c>
      <c r="Z313" t="s">
        <v>2803</v>
      </c>
      <c r="AA313">
        <v>0.36599999999999999</v>
      </c>
      <c r="AB313" s="39" t="s">
        <v>2799</v>
      </c>
      <c r="AC313">
        <v>0.34239999999999998</v>
      </c>
      <c r="AD313" t="s">
        <v>1223</v>
      </c>
      <c r="AE313" t="s">
        <v>121</v>
      </c>
      <c r="AG313" t="s">
        <v>859</v>
      </c>
      <c r="AH313" t="s">
        <v>2804</v>
      </c>
      <c r="AI313" t="s">
        <v>917</v>
      </c>
      <c r="AJ313" t="s">
        <v>1238</v>
      </c>
      <c r="AK313" t="s">
        <v>873</v>
      </c>
    </row>
    <row r="314" spans="1:37">
      <c r="A314" s="38" t="s">
        <v>2805</v>
      </c>
      <c r="B314" t="s">
        <v>2806</v>
      </c>
      <c r="C314" t="s">
        <v>2740</v>
      </c>
      <c r="D314" t="s">
        <v>2807</v>
      </c>
      <c r="E314" t="s">
        <v>1955</v>
      </c>
      <c r="G314" t="s">
        <v>2808</v>
      </c>
      <c r="H314" t="s">
        <v>1826</v>
      </c>
      <c r="I314" t="s">
        <v>897</v>
      </c>
      <c r="J314" t="s">
        <v>721</v>
      </c>
      <c r="K314">
        <v>297</v>
      </c>
      <c r="L314">
        <v>320</v>
      </c>
      <c r="M314" t="s">
        <v>121</v>
      </c>
      <c r="N314" t="s">
        <v>844</v>
      </c>
      <c r="O314" t="s">
        <v>845</v>
      </c>
      <c r="Q314">
        <v>1968</v>
      </c>
      <c r="R314" t="s">
        <v>2809</v>
      </c>
      <c r="U314" t="s">
        <v>847</v>
      </c>
      <c r="W314">
        <v>50.995691999999998</v>
      </c>
      <c r="X314">
        <v>6.6690389999999997</v>
      </c>
      <c r="Y314" t="s">
        <v>2810</v>
      </c>
      <c r="Z314" t="s">
        <v>2811</v>
      </c>
      <c r="AA314">
        <v>0.35799999999999998</v>
      </c>
      <c r="AB314" s="39" t="s">
        <v>2799</v>
      </c>
      <c r="AC314">
        <v>0.32319999999999999</v>
      </c>
      <c r="AD314" t="s">
        <v>1223</v>
      </c>
      <c r="AE314" t="s">
        <v>121</v>
      </c>
      <c r="AG314" t="s">
        <v>859</v>
      </c>
      <c r="AH314" t="s">
        <v>2812</v>
      </c>
      <c r="AI314" t="s">
        <v>917</v>
      </c>
      <c r="AJ314" t="s">
        <v>1238</v>
      </c>
      <c r="AK314" t="s">
        <v>873</v>
      </c>
    </row>
    <row r="315" spans="1:37">
      <c r="A315" s="38" t="s">
        <v>2813</v>
      </c>
      <c r="B315" t="s">
        <v>2806</v>
      </c>
      <c r="C315" t="s">
        <v>2756</v>
      </c>
      <c r="D315" t="s">
        <v>2814</v>
      </c>
      <c r="E315" t="s">
        <v>1955</v>
      </c>
      <c r="G315" t="s">
        <v>2808</v>
      </c>
      <c r="H315" t="s">
        <v>1826</v>
      </c>
      <c r="I315" t="s">
        <v>897</v>
      </c>
      <c r="J315" t="s">
        <v>721</v>
      </c>
      <c r="K315">
        <v>299</v>
      </c>
      <c r="L315">
        <v>320</v>
      </c>
      <c r="M315" t="s">
        <v>121</v>
      </c>
      <c r="N315" t="s">
        <v>844</v>
      </c>
      <c r="O315" t="s">
        <v>845</v>
      </c>
      <c r="Q315">
        <v>1971</v>
      </c>
      <c r="R315" t="s">
        <v>2815</v>
      </c>
      <c r="U315" t="s">
        <v>2730</v>
      </c>
      <c r="W315">
        <v>50.995691999999998</v>
      </c>
      <c r="X315">
        <v>6.6690389999999997</v>
      </c>
      <c r="Y315" t="s">
        <v>2810</v>
      </c>
      <c r="Z315" t="s">
        <v>2816</v>
      </c>
      <c r="AA315">
        <v>0.35799999999999998</v>
      </c>
      <c r="AB315" s="39" t="s">
        <v>2799</v>
      </c>
      <c r="AC315">
        <v>0.33040000000000003</v>
      </c>
      <c r="AD315" t="s">
        <v>1223</v>
      </c>
      <c r="AE315" t="s">
        <v>121</v>
      </c>
      <c r="AG315" t="s">
        <v>859</v>
      </c>
      <c r="AH315" t="s">
        <v>2791</v>
      </c>
      <c r="AI315" t="s">
        <v>917</v>
      </c>
      <c r="AJ315" t="s">
        <v>1238</v>
      </c>
      <c r="AK315" t="s">
        <v>873</v>
      </c>
    </row>
    <row r="316" spans="1:37">
      <c r="A316" s="38" t="s">
        <v>2817</v>
      </c>
      <c r="B316" t="s">
        <v>2806</v>
      </c>
      <c r="C316" t="s">
        <v>2818</v>
      </c>
      <c r="D316" t="s">
        <v>2819</v>
      </c>
      <c r="E316" t="s">
        <v>1955</v>
      </c>
      <c r="G316" t="s">
        <v>2808</v>
      </c>
      <c r="H316" t="s">
        <v>1826</v>
      </c>
      <c r="I316" t="s">
        <v>897</v>
      </c>
      <c r="J316" t="s">
        <v>721</v>
      </c>
      <c r="K316">
        <v>648</v>
      </c>
      <c r="L316">
        <v>687</v>
      </c>
      <c r="M316" t="s">
        <v>121</v>
      </c>
      <c r="N316" t="s">
        <v>844</v>
      </c>
      <c r="O316" t="s">
        <v>845</v>
      </c>
      <c r="Q316">
        <v>1974</v>
      </c>
      <c r="R316" t="s">
        <v>2820</v>
      </c>
      <c r="S316">
        <v>2009</v>
      </c>
      <c r="U316" t="s">
        <v>847</v>
      </c>
      <c r="W316">
        <v>50.995691999999998</v>
      </c>
      <c r="X316">
        <v>6.6690389999999997</v>
      </c>
      <c r="Y316" t="s">
        <v>2810</v>
      </c>
      <c r="Z316" t="s">
        <v>2821</v>
      </c>
      <c r="AC316">
        <v>0.42159999999999997</v>
      </c>
      <c r="AD316" t="s">
        <v>1223</v>
      </c>
      <c r="AE316" t="s">
        <v>121</v>
      </c>
      <c r="AG316" t="s">
        <v>859</v>
      </c>
      <c r="AH316" t="s">
        <v>2804</v>
      </c>
      <c r="AI316" t="s">
        <v>917</v>
      </c>
      <c r="AJ316" t="s">
        <v>1238</v>
      </c>
      <c r="AK316" t="s">
        <v>873</v>
      </c>
    </row>
    <row r="317" spans="1:37">
      <c r="A317" s="38" t="s">
        <v>2822</v>
      </c>
      <c r="B317" t="s">
        <v>2806</v>
      </c>
      <c r="C317" t="s">
        <v>2823</v>
      </c>
      <c r="D317" t="s">
        <v>2824</v>
      </c>
      <c r="E317" t="s">
        <v>1955</v>
      </c>
      <c r="G317" t="s">
        <v>2808</v>
      </c>
      <c r="H317" t="s">
        <v>1826</v>
      </c>
      <c r="I317" t="s">
        <v>897</v>
      </c>
      <c r="J317" t="s">
        <v>721</v>
      </c>
      <c r="K317">
        <v>628</v>
      </c>
      <c r="L317">
        <v>687</v>
      </c>
      <c r="M317" t="s">
        <v>121</v>
      </c>
      <c r="N317" t="s">
        <v>844</v>
      </c>
      <c r="O317" t="s">
        <v>845</v>
      </c>
      <c r="P317">
        <v>245</v>
      </c>
      <c r="Q317">
        <v>1974</v>
      </c>
      <c r="R317" t="s">
        <v>2825</v>
      </c>
      <c r="S317">
        <v>2008</v>
      </c>
      <c r="U317" t="s">
        <v>847</v>
      </c>
      <c r="W317">
        <v>50.995691999999998</v>
      </c>
      <c r="X317">
        <v>6.6690389999999997</v>
      </c>
      <c r="Y317" t="s">
        <v>2810</v>
      </c>
      <c r="Z317" t="s">
        <v>2826</v>
      </c>
      <c r="AC317">
        <v>0.41920000000000002</v>
      </c>
      <c r="AD317" t="s">
        <v>1223</v>
      </c>
      <c r="AE317" t="s">
        <v>121</v>
      </c>
      <c r="AG317" t="s">
        <v>859</v>
      </c>
      <c r="AH317" t="s">
        <v>2804</v>
      </c>
      <c r="AI317" t="s">
        <v>917</v>
      </c>
      <c r="AJ317" t="s">
        <v>1238</v>
      </c>
      <c r="AK317" t="s">
        <v>873</v>
      </c>
    </row>
    <row r="318" spans="1:37">
      <c r="A318" s="38" t="s">
        <v>2827</v>
      </c>
      <c r="B318" t="s">
        <v>2806</v>
      </c>
      <c r="C318" t="s">
        <v>2828</v>
      </c>
      <c r="D318" t="s">
        <v>2829</v>
      </c>
      <c r="E318" t="s">
        <v>1955</v>
      </c>
      <c r="G318" t="s">
        <v>2808</v>
      </c>
      <c r="H318" t="s">
        <v>1826</v>
      </c>
      <c r="I318" t="s">
        <v>897</v>
      </c>
      <c r="J318" t="s">
        <v>721</v>
      </c>
      <c r="K318">
        <v>944</v>
      </c>
      <c r="L318">
        <v>1012</v>
      </c>
      <c r="M318" t="s">
        <v>121</v>
      </c>
      <c r="N318" t="s">
        <v>844</v>
      </c>
      <c r="O318" t="s">
        <v>845</v>
      </c>
      <c r="Q318">
        <v>2002</v>
      </c>
      <c r="R318" t="s">
        <v>2830</v>
      </c>
      <c r="U318" t="s">
        <v>847</v>
      </c>
      <c r="W318">
        <v>50.995691999999998</v>
      </c>
      <c r="X318">
        <v>6.6690389999999997</v>
      </c>
      <c r="Y318" t="s">
        <v>2810</v>
      </c>
      <c r="Z318" t="s">
        <v>2831</v>
      </c>
      <c r="AA318">
        <v>0.43</v>
      </c>
      <c r="AB318" s="39" t="s">
        <v>2832</v>
      </c>
      <c r="AC318">
        <v>0.40479999999999999</v>
      </c>
      <c r="AD318" t="s">
        <v>1223</v>
      </c>
      <c r="AE318" t="s">
        <v>121</v>
      </c>
      <c r="AG318" t="s">
        <v>859</v>
      </c>
      <c r="AH318" t="s">
        <v>2804</v>
      </c>
      <c r="AI318" t="s">
        <v>917</v>
      </c>
      <c r="AJ318" t="s">
        <v>1238</v>
      </c>
      <c r="AK318" t="s">
        <v>873</v>
      </c>
    </row>
    <row r="319" spans="1:37">
      <c r="A319" s="38" t="s">
        <v>2833</v>
      </c>
      <c r="B319" t="s">
        <v>2806</v>
      </c>
      <c r="C319" t="s">
        <v>1373</v>
      </c>
      <c r="D319" t="s">
        <v>2834</v>
      </c>
      <c r="E319" t="s">
        <v>1955</v>
      </c>
      <c r="G319" t="s">
        <v>2808</v>
      </c>
      <c r="H319" t="s">
        <v>1826</v>
      </c>
      <c r="I319" t="s">
        <v>897</v>
      </c>
      <c r="J319" t="s">
        <v>721</v>
      </c>
      <c r="K319">
        <v>295</v>
      </c>
      <c r="L319">
        <v>335</v>
      </c>
      <c r="M319" t="s">
        <v>121</v>
      </c>
      <c r="N319" t="s">
        <v>844</v>
      </c>
      <c r="O319" t="s">
        <v>845</v>
      </c>
      <c r="Q319">
        <v>1965</v>
      </c>
      <c r="R319" t="s">
        <v>2835</v>
      </c>
      <c r="U319" t="s">
        <v>847</v>
      </c>
      <c r="W319">
        <v>50.995691999999998</v>
      </c>
      <c r="X319">
        <v>6.6690389999999997</v>
      </c>
      <c r="Y319" t="s">
        <v>2810</v>
      </c>
      <c r="Z319" t="s">
        <v>2836</v>
      </c>
      <c r="AC319">
        <v>0.316</v>
      </c>
      <c r="AD319" t="s">
        <v>1223</v>
      </c>
      <c r="AE319" t="s">
        <v>121</v>
      </c>
      <c r="AG319" t="s">
        <v>859</v>
      </c>
      <c r="AH319" t="s">
        <v>2812</v>
      </c>
      <c r="AI319" t="s">
        <v>917</v>
      </c>
      <c r="AJ319" t="s">
        <v>1238</v>
      </c>
      <c r="AK319" t="s">
        <v>873</v>
      </c>
    </row>
    <row r="320" spans="1:37">
      <c r="A320" s="38" t="s">
        <v>2837</v>
      </c>
      <c r="B320" t="s">
        <v>2806</v>
      </c>
      <c r="C320" t="s">
        <v>1416</v>
      </c>
      <c r="D320" t="s">
        <v>2838</v>
      </c>
      <c r="E320" t="s">
        <v>1955</v>
      </c>
      <c r="G320" t="s">
        <v>2808</v>
      </c>
      <c r="H320" t="s">
        <v>1826</v>
      </c>
      <c r="I320" t="s">
        <v>897</v>
      </c>
      <c r="J320" t="s">
        <v>721</v>
      </c>
      <c r="K320">
        <v>295</v>
      </c>
      <c r="L320">
        <v>315</v>
      </c>
      <c r="M320" t="s">
        <v>121</v>
      </c>
      <c r="N320" t="s">
        <v>844</v>
      </c>
      <c r="O320" t="s">
        <v>859</v>
      </c>
      <c r="Q320">
        <v>1970</v>
      </c>
      <c r="R320" t="s">
        <v>2839</v>
      </c>
      <c r="U320" t="s">
        <v>2730</v>
      </c>
      <c r="W320">
        <v>50.995691999999998</v>
      </c>
      <c r="X320">
        <v>6.6690389999999997</v>
      </c>
      <c r="Y320" t="s">
        <v>2810</v>
      </c>
      <c r="Z320" t="s">
        <v>2840</v>
      </c>
      <c r="AA320">
        <v>0.35799999999999998</v>
      </c>
      <c r="AB320" s="39" t="s">
        <v>2799</v>
      </c>
      <c r="AC320">
        <v>0.32800000000000001</v>
      </c>
      <c r="AD320" t="s">
        <v>1223</v>
      </c>
      <c r="AE320" t="s">
        <v>121</v>
      </c>
      <c r="AG320" t="s">
        <v>859</v>
      </c>
      <c r="AH320" t="s">
        <v>2804</v>
      </c>
      <c r="AI320" t="s">
        <v>917</v>
      </c>
      <c r="AJ320" t="s">
        <v>1238</v>
      </c>
      <c r="AK320" t="s">
        <v>873</v>
      </c>
    </row>
    <row r="321" spans="1:37">
      <c r="A321" s="38" t="s">
        <v>2841</v>
      </c>
      <c r="B321" t="s">
        <v>2842</v>
      </c>
      <c r="C321" t="s">
        <v>2842</v>
      </c>
      <c r="E321" t="s">
        <v>1955</v>
      </c>
      <c r="G321" t="s">
        <v>2808</v>
      </c>
      <c r="H321" t="s">
        <v>1826</v>
      </c>
      <c r="I321" t="s">
        <v>897</v>
      </c>
      <c r="J321" t="s">
        <v>721</v>
      </c>
      <c r="K321">
        <v>15</v>
      </c>
      <c r="M321" t="s">
        <v>121</v>
      </c>
      <c r="N321" t="s">
        <v>844</v>
      </c>
      <c r="O321" t="s">
        <v>845</v>
      </c>
      <c r="Q321">
        <v>1939</v>
      </c>
      <c r="R321" t="s">
        <v>2843</v>
      </c>
      <c r="U321" t="s">
        <v>847</v>
      </c>
      <c r="W321">
        <v>50.945597999999997</v>
      </c>
      <c r="X321">
        <v>6.6635759999999991</v>
      </c>
      <c r="AC321">
        <v>0.25359999999999999</v>
      </c>
      <c r="AD321" t="s">
        <v>1223</v>
      </c>
      <c r="AE321" t="s">
        <v>121</v>
      </c>
      <c r="AG321" t="s">
        <v>859</v>
      </c>
      <c r="AH321" t="s">
        <v>2844</v>
      </c>
      <c r="AI321" t="s">
        <v>917</v>
      </c>
      <c r="AJ321" t="s">
        <v>2845</v>
      </c>
    </row>
    <row r="322" spans="1:37">
      <c r="A322" s="38" t="s">
        <v>2846</v>
      </c>
      <c r="B322" t="s">
        <v>2847</v>
      </c>
      <c r="C322" t="s">
        <v>1231</v>
      </c>
      <c r="D322" t="s">
        <v>2848</v>
      </c>
      <c r="E322" t="s">
        <v>2659</v>
      </c>
      <c r="F322" t="s">
        <v>2849</v>
      </c>
      <c r="G322" t="s">
        <v>2850</v>
      </c>
      <c r="H322" t="s">
        <v>2851</v>
      </c>
      <c r="I322" t="s">
        <v>880</v>
      </c>
      <c r="J322" t="s">
        <v>721</v>
      </c>
      <c r="K322">
        <v>465</v>
      </c>
      <c r="L322">
        <v>535</v>
      </c>
      <c r="M322" t="s">
        <v>121</v>
      </c>
      <c r="N322" t="s">
        <v>844</v>
      </c>
      <c r="O322" t="s">
        <v>845</v>
      </c>
      <c r="P322">
        <v>76.3</v>
      </c>
      <c r="Q322">
        <v>1981</v>
      </c>
      <c r="R322" t="s">
        <v>2852</v>
      </c>
      <c r="S322">
        <v>1996</v>
      </c>
      <c r="U322" t="s">
        <v>847</v>
      </c>
      <c r="W322">
        <v>51.834440989999997</v>
      </c>
      <c r="X322">
        <v>14.459037779999999</v>
      </c>
      <c r="Y322" t="s">
        <v>2853</v>
      </c>
      <c r="Z322" t="s">
        <v>2854</v>
      </c>
      <c r="AA322">
        <v>0.375</v>
      </c>
      <c r="AB322" s="39" t="s">
        <v>2855</v>
      </c>
      <c r="AC322">
        <v>0.39040000000000002</v>
      </c>
      <c r="AD322" t="s">
        <v>1223</v>
      </c>
      <c r="AE322" t="s">
        <v>121</v>
      </c>
      <c r="AG322" t="s">
        <v>859</v>
      </c>
      <c r="AH322" t="s">
        <v>2856</v>
      </c>
      <c r="AI322" t="s">
        <v>917</v>
      </c>
      <c r="AJ322" t="s">
        <v>918</v>
      </c>
      <c r="AK322" t="s">
        <v>873</v>
      </c>
    </row>
    <row r="323" spans="1:37">
      <c r="A323" s="38" t="s">
        <v>2857</v>
      </c>
      <c r="B323" t="s">
        <v>2847</v>
      </c>
      <c r="C323" t="s">
        <v>1381</v>
      </c>
      <c r="D323" t="s">
        <v>2858</v>
      </c>
      <c r="E323" t="s">
        <v>2659</v>
      </c>
      <c r="F323" t="s">
        <v>2849</v>
      </c>
      <c r="G323" t="s">
        <v>2850</v>
      </c>
      <c r="H323" t="s">
        <v>2851</v>
      </c>
      <c r="I323" t="s">
        <v>880</v>
      </c>
      <c r="J323" t="s">
        <v>721</v>
      </c>
      <c r="K323">
        <v>465</v>
      </c>
      <c r="L323">
        <v>535</v>
      </c>
      <c r="M323" t="s">
        <v>121</v>
      </c>
      <c r="N323" t="s">
        <v>844</v>
      </c>
      <c r="O323" t="s">
        <v>845</v>
      </c>
      <c r="P323">
        <v>76.3</v>
      </c>
      <c r="Q323">
        <v>1982</v>
      </c>
      <c r="R323" t="s">
        <v>2859</v>
      </c>
      <c r="S323">
        <v>1996</v>
      </c>
      <c r="U323" t="s">
        <v>847</v>
      </c>
      <c r="W323">
        <v>51.834440989999997</v>
      </c>
      <c r="X323">
        <v>14.459037779999999</v>
      </c>
      <c r="Y323" t="s">
        <v>2853</v>
      </c>
      <c r="Z323" t="s">
        <v>2860</v>
      </c>
      <c r="AA323">
        <v>0.375</v>
      </c>
      <c r="AB323" s="39" t="s">
        <v>2855</v>
      </c>
      <c r="AC323">
        <v>0.39040000000000002</v>
      </c>
      <c r="AD323" t="s">
        <v>1223</v>
      </c>
      <c r="AE323" t="s">
        <v>121</v>
      </c>
      <c r="AG323" t="s">
        <v>859</v>
      </c>
      <c r="AH323" t="s">
        <v>2856</v>
      </c>
      <c r="AI323" t="s">
        <v>917</v>
      </c>
      <c r="AJ323" t="s">
        <v>918</v>
      </c>
      <c r="AK323" t="s">
        <v>873</v>
      </c>
    </row>
    <row r="324" spans="1:37">
      <c r="A324" s="38" t="s">
        <v>2861</v>
      </c>
      <c r="B324" t="s">
        <v>2847</v>
      </c>
      <c r="C324" t="s">
        <v>1373</v>
      </c>
      <c r="D324" t="s">
        <v>2862</v>
      </c>
      <c r="E324" t="s">
        <v>2659</v>
      </c>
      <c r="F324" t="s">
        <v>2849</v>
      </c>
      <c r="G324" t="s">
        <v>2850</v>
      </c>
      <c r="H324" t="s">
        <v>2851</v>
      </c>
      <c r="I324" t="s">
        <v>880</v>
      </c>
      <c r="J324" t="s">
        <v>721</v>
      </c>
      <c r="K324">
        <v>465</v>
      </c>
      <c r="L324">
        <v>535</v>
      </c>
      <c r="M324" t="s">
        <v>121</v>
      </c>
      <c r="N324" t="s">
        <v>844</v>
      </c>
      <c r="O324" t="s">
        <v>845</v>
      </c>
      <c r="P324">
        <v>76.3</v>
      </c>
      <c r="Q324">
        <v>1984</v>
      </c>
      <c r="R324" t="s">
        <v>2863</v>
      </c>
      <c r="S324">
        <v>1996</v>
      </c>
      <c r="U324" t="s">
        <v>847</v>
      </c>
      <c r="W324">
        <v>51.834440989999997</v>
      </c>
      <c r="X324">
        <v>14.459037779999999</v>
      </c>
      <c r="Y324" t="s">
        <v>2853</v>
      </c>
      <c r="Z324" t="s">
        <v>2864</v>
      </c>
      <c r="AA324">
        <v>0.375</v>
      </c>
      <c r="AB324" s="39" t="s">
        <v>2855</v>
      </c>
      <c r="AC324">
        <v>0.39040000000000002</v>
      </c>
      <c r="AD324" t="s">
        <v>1223</v>
      </c>
      <c r="AE324" t="s">
        <v>121</v>
      </c>
      <c r="AG324" t="s">
        <v>859</v>
      </c>
      <c r="AH324" t="s">
        <v>2856</v>
      </c>
      <c r="AI324" t="s">
        <v>917</v>
      </c>
      <c r="AJ324" t="s">
        <v>918</v>
      </c>
      <c r="AK324" t="s">
        <v>873</v>
      </c>
    </row>
    <row r="325" spans="1:37">
      <c r="A325" s="38" t="s">
        <v>2865</v>
      </c>
      <c r="B325" t="s">
        <v>2847</v>
      </c>
      <c r="C325" t="s">
        <v>2740</v>
      </c>
      <c r="D325" t="s">
        <v>2866</v>
      </c>
      <c r="E325" t="s">
        <v>2659</v>
      </c>
      <c r="F325" t="s">
        <v>2849</v>
      </c>
      <c r="G325" t="s">
        <v>2850</v>
      </c>
      <c r="H325" t="s">
        <v>2851</v>
      </c>
      <c r="I325" t="s">
        <v>880</v>
      </c>
      <c r="J325" t="s">
        <v>721</v>
      </c>
      <c r="K325">
        <v>465</v>
      </c>
      <c r="L325">
        <v>535</v>
      </c>
      <c r="M325" t="s">
        <v>121</v>
      </c>
      <c r="N325" t="s">
        <v>844</v>
      </c>
      <c r="O325" t="s">
        <v>845</v>
      </c>
      <c r="P325">
        <v>76.3</v>
      </c>
      <c r="Q325">
        <v>1985</v>
      </c>
      <c r="R325" t="s">
        <v>2867</v>
      </c>
      <c r="S325">
        <v>1996</v>
      </c>
      <c r="U325" t="s">
        <v>847</v>
      </c>
      <c r="W325">
        <v>51.834440989999997</v>
      </c>
      <c r="X325">
        <v>14.459037779999999</v>
      </c>
      <c r="Y325" t="s">
        <v>2853</v>
      </c>
      <c r="Z325" t="s">
        <v>2868</v>
      </c>
      <c r="AA325">
        <v>0.375</v>
      </c>
      <c r="AB325" s="39" t="s">
        <v>2855</v>
      </c>
      <c r="AC325">
        <v>0.39040000000000002</v>
      </c>
      <c r="AD325" t="s">
        <v>1223</v>
      </c>
      <c r="AE325" t="s">
        <v>121</v>
      </c>
      <c r="AG325" t="s">
        <v>859</v>
      </c>
      <c r="AH325" t="s">
        <v>2856</v>
      </c>
      <c r="AI325" t="s">
        <v>917</v>
      </c>
      <c r="AJ325" t="s">
        <v>918</v>
      </c>
      <c r="AK325" t="s">
        <v>873</v>
      </c>
    </row>
    <row r="326" spans="1:37">
      <c r="A326" s="38" t="s">
        <v>2869</v>
      </c>
      <c r="B326" t="s">
        <v>2847</v>
      </c>
      <c r="C326" t="s">
        <v>1416</v>
      </c>
      <c r="E326" t="s">
        <v>2659</v>
      </c>
      <c r="F326" t="s">
        <v>2849</v>
      </c>
      <c r="G326" t="s">
        <v>2850</v>
      </c>
      <c r="H326" t="s">
        <v>2851</v>
      </c>
      <c r="I326" t="s">
        <v>880</v>
      </c>
      <c r="J326" t="s">
        <v>721</v>
      </c>
      <c r="K326">
        <v>465</v>
      </c>
      <c r="M326" t="s">
        <v>121</v>
      </c>
      <c r="N326" t="s">
        <v>844</v>
      </c>
      <c r="O326" t="s">
        <v>845</v>
      </c>
      <c r="Q326">
        <v>1987</v>
      </c>
      <c r="R326" t="s">
        <v>2870</v>
      </c>
      <c r="U326" t="s">
        <v>2730</v>
      </c>
      <c r="W326">
        <v>51.834440989999997</v>
      </c>
      <c r="X326">
        <v>14.459037779999999</v>
      </c>
      <c r="Y326" t="s">
        <v>2853</v>
      </c>
      <c r="Z326" t="s">
        <v>2871</v>
      </c>
      <c r="AA326">
        <v>0.375</v>
      </c>
      <c r="AB326" s="39" t="s">
        <v>2855</v>
      </c>
      <c r="AC326">
        <v>0.36880000000000002</v>
      </c>
      <c r="AD326" t="s">
        <v>1223</v>
      </c>
      <c r="AE326" t="s">
        <v>121</v>
      </c>
      <c r="AG326" t="s">
        <v>859</v>
      </c>
      <c r="AH326" t="s">
        <v>2856</v>
      </c>
      <c r="AI326" t="s">
        <v>917</v>
      </c>
      <c r="AJ326" t="s">
        <v>918</v>
      </c>
      <c r="AK326" t="s">
        <v>873</v>
      </c>
    </row>
    <row r="327" spans="1:37">
      <c r="A327" s="38" t="s">
        <v>2872</v>
      </c>
      <c r="B327" t="s">
        <v>2847</v>
      </c>
      <c r="C327" t="s">
        <v>2756</v>
      </c>
      <c r="E327" t="s">
        <v>2659</v>
      </c>
      <c r="F327" t="s">
        <v>2849</v>
      </c>
      <c r="G327" t="s">
        <v>2850</v>
      </c>
      <c r="H327" t="s">
        <v>2851</v>
      </c>
      <c r="I327" t="s">
        <v>880</v>
      </c>
      <c r="J327" t="s">
        <v>721</v>
      </c>
      <c r="K327">
        <v>465</v>
      </c>
      <c r="M327" t="s">
        <v>121</v>
      </c>
      <c r="N327" t="s">
        <v>844</v>
      </c>
      <c r="O327" t="s">
        <v>845</v>
      </c>
      <c r="Q327">
        <v>1989</v>
      </c>
      <c r="R327" t="s">
        <v>2873</v>
      </c>
      <c r="U327" t="s">
        <v>2730</v>
      </c>
      <c r="W327">
        <v>51.834440989999997</v>
      </c>
      <c r="X327">
        <v>14.459037779999999</v>
      </c>
      <c r="Y327" t="s">
        <v>2853</v>
      </c>
      <c r="Z327" t="s">
        <v>2874</v>
      </c>
      <c r="AA327">
        <v>0.375</v>
      </c>
      <c r="AB327" s="39" t="s">
        <v>2855</v>
      </c>
      <c r="AC327">
        <v>0.37359999999999999</v>
      </c>
      <c r="AD327" t="s">
        <v>1223</v>
      </c>
      <c r="AE327" t="s">
        <v>121</v>
      </c>
      <c r="AG327" t="s">
        <v>859</v>
      </c>
      <c r="AH327" t="s">
        <v>2856</v>
      </c>
      <c r="AI327" t="s">
        <v>917</v>
      </c>
      <c r="AJ327" t="s">
        <v>918</v>
      </c>
      <c r="AK327" t="s">
        <v>873</v>
      </c>
    </row>
    <row r="328" spans="1:37">
      <c r="A328" s="38" t="s">
        <v>2875</v>
      </c>
      <c r="B328" t="s">
        <v>544</v>
      </c>
      <c r="C328" t="s">
        <v>1231</v>
      </c>
      <c r="D328" t="s">
        <v>2876</v>
      </c>
      <c r="E328" t="s">
        <v>1375</v>
      </c>
      <c r="G328" t="s">
        <v>2877</v>
      </c>
      <c r="H328" t="s">
        <v>544</v>
      </c>
      <c r="I328" t="s">
        <v>867</v>
      </c>
      <c r="J328" t="s">
        <v>721</v>
      </c>
      <c r="K328">
        <v>450</v>
      </c>
      <c r="L328">
        <v>490</v>
      </c>
      <c r="M328" t="s">
        <v>121</v>
      </c>
      <c r="N328" t="s">
        <v>844</v>
      </c>
      <c r="O328" t="s">
        <v>845</v>
      </c>
      <c r="P328">
        <v>100</v>
      </c>
      <c r="Q328">
        <v>1996</v>
      </c>
      <c r="R328" t="s">
        <v>2878</v>
      </c>
      <c r="U328" t="s">
        <v>847</v>
      </c>
      <c r="W328">
        <v>51.398454630000003</v>
      </c>
      <c r="X328">
        <v>11.950420100000001</v>
      </c>
      <c r="Y328" t="s">
        <v>2879</v>
      </c>
      <c r="Z328" t="s">
        <v>2880</v>
      </c>
      <c r="AA328">
        <v>0.4</v>
      </c>
      <c r="AB328" s="39" t="s">
        <v>2881</v>
      </c>
      <c r="AC328">
        <v>0.39040000000000002</v>
      </c>
      <c r="AD328" t="s">
        <v>1223</v>
      </c>
      <c r="AE328" t="s">
        <v>121</v>
      </c>
      <c r="AG328" t="s">
        <v>859</v>
      </c>
      <c r="AH328" t="s">
        <v>2882</v>
      </c>
      <c r="AI328" t="s">
        <v>917</v>
      </c>
      <c r="AJ328" t="s">
        <v>2883</v>
      </c>
      <c r="AK328" t="s">
        <v>873</v>
      </c>
    </row>
    <row r="329" spans="1:37">
      <c r="A329" s="38" t="s">
        <v>2884</v>
      </c>
      <c r="B329" t="s">
        <v>544</v>
      </c>
      <c r="C329" t="s">
        <v>1381</v>
      </c>
      <c r="D329" t="s">
        <v>2885</v>
      </c>
      <c r="E329" t="s">
        <v>1375</v>
      </c>
      <c r="G329" t="s">
        <v>2877</v>
      </c>
      <c r="H329" t="s">
        <v>544</v>
      </c>
      <c r="I329" t="s">
        <v>867</v>
      </c>
      <c r="J329" t="s">
        <v>721</v>
      </c>
      <c r="K329">
        <v>450</v>
      </c>
      <c r="L329">
        <v>490</v>
      </c>
      <c r="M329" t="s">
        <v>121</v>
      </c>
      <c r="N329" t="s">
        <v>844</v>
      </c>
      <c r="O329" t="s">
        <v>845</v>
      </c>
      <c r="P329">
        <v>100</v>
      </c>
      <c r="Q329">
        <v>1996</v>
      </c>
      <c r="R329" t="s">
        <v>2878</v>
      </c>
      <c r="U329" t="s">
        <v>847</v>
      </c>
      <c r="W329">
        <v>51.398454630000003</v>
      </c>
      <c r="X329">
        <v>11.950420100000001</v>
      </c>
      <c r="Y329" t="s">
        <v>2879</v>
      </c>
      <c r="Z329" t="s">
        <v>2886</v>
      </c>
      <c r="AA329">
        <v>0.4</v>
      </c>
      <c r="AB329" s="39" t="s">
        <v>2881</v>
      </c>
      <c r="AC329">
        <v>0.39040000000000002</v>
      </c>
      <c r="AD329" t="s">
        <v>1223</v>
      </c>
      <c r="AE329" t="s">
        <v>121</v>
      </c>
      <c r="AG329" t="s">
        <v>859</v>
      </c>
      <c r="AH329" t="s">
        <v>2882</v>
      </c>
      <c r="AI329" t="s">
        <v>917</v>
      </c>
      <c r="AJ329" t="s">
        <v>2883</v>
      </c>
      <c r="AK329" t="s">
        <v>873</v>
      </c>
    </row>
    <row r="330" spans="1:37">
      <c r="A330" s="38" t="s">
        <v>2887</v>
      </c>
      <c r="B330" t="s">
        <v>561</v>
      </c>
      <c r="C330" t="s">
        <v>1231</v>
      </c>
      <c r="D330" t="s">
        <v>2888</v>
      </c>
      <c r="E330" t="s">
        <v>2659</v>
      </c>
      <c r="F330" t="s">
        <v>2889</v>
      </c>
      <c r="G330" t="s">
        <v>2890</v>
      </c>
      <c r="H330" t="s">
        <v>2891</v>
      </c>
      <c r="I330" t="s">
        <v>880</v>
      </c>
      <c r="J330" t="s">
        <v>721</v>
      </c>
      <c r="K330">
        <v>750</v>
      </c>
      <c r="L330">
        <v>800</v>
      </c>
      <c r="M330" t="s">
        <v>121</v>
      </c>
      <c r="N330" t="s">
        <v>844</v>
      </c>
      <c r="O330" t="s">
        <v>845</v>
      </c>
      <c r="P330">
        <v>60</v>
      </c>
      <c r="Q330">
        <v>1997</v>
      </c>
      <c r="R330" t="s">
        <v>2892</v>
      </c>
      <c r="U330" t="s">
        <v>847</v>
      </c>
      <c r="W330">
        <v>51.534820279999998</v>
      </c>
      <c r="X330">
        <v>14.353122709999999</v>
      </c>
      <c r="Y330" t="s">
        <v>2893</v>
      </c>
      <c r="Z330" t="s">
        <v>2894</v>
      </c>
      <c r="AA330">
        <v>0.41</v>
      </c>
      <c r="AB330" t="s">
        <v>2895</v>
      </c>
      <c r="AC330">
        <v>0.39279999999999998</v>
      </c>
      <c r="AD330" t="s">
        <v>1223</v>
      </c>
      <c r="AE330" t="s">
        <v>121</v>
      </c>
      <c r="AG330" t="s">
        <v>859</v>
      </c>
      <c r="AH330" t="s">
        <v>2896</v>
      </c>
      <c r="AI330" t="s">
        <v>917</v>
      </c>
      <c r="AJ330" t="s">
        <v>918</v>
      </c>
      <c r="AK330" t="s">
        <v>873</v>
      </c>
    </row>
    <row r="331" spans="1:37">
      <c r="A331" s="38" t="s">
        <v>2897</v>
      </c>
      <c r="B331" t="s">
        <v>561</v>
      </c>
      <c r="C331" t="s">
        <v>1381</v>
      </c>
      <c r="D331" t="s">
        <v>2898</v>
      </c>
      <c r="E331" t="s">
        <v>2659</v>
      </c>
      <c r="F331" t="s">
        <v>2889</v>
      </c>
      <c r="G331" t="s">
        <v>2890</v>
      </c>
      <c r="H331" t="s">
        <v>2891</v>
      </c>
      <c r="I331" t="s">
        <v>880</v>
      </c>
      <c r="J331" t="s">
        <v>721</v>
      </c>
      <c r="K331">
        <v>750</v>
      </c>
      <c r="L331">
        <v>800</v>
      </c>
      <c r="M331" t="s">
        <v>121</v>
      </c>
      <c r="N331" t="s">
        <v>844</v>
      </c>
      <c r="O331" t="s">
        <v>845</v>
      </c>
      <c r="P331">
        <v>60</v>
      </c>
      <c r="Q331">
        <v>1998</v>
      </c>
      <c r="R331" t="s">
        <v>2899</v>
      </c>
      <c r="U331" t="s">
        <v>847</v>
      </c>
      <c r="W331">
        <v>51.534820279999998</v>
      </c>
      <c r="X331">
        <v>14.353122709999999</v>
      </c>
      <c r="Y331" t="s">
        <v>2893</v>
      </c>
      <c r="Z331" t="s">
        <v>2900</v>
      </c>
      <c r="AA331">
        <v>0.41</v>
      </c>
      <c r="AB331" t="s">
        <v>2895</v>
      </c>
      <c r="AC331">
        <v>0.3952</v>
      </c>
      <c r="AD331" t="s">
        <v>1223</v>
      </c>
      <c r="AE331" t="s">
        <v>121</v>
      </c>
      <c r="AG331" t="s">
        <v>859</v>
      </c>
      <c r="AH331" t="s">
        <v>2896</v>
      </c>
      <c r="AI331" t="s">
        <v>917</v>
      </c>
      <c r="AJ331" t="s">
        <v>918</v>
      </c>
      <c r="AK331" t="s">
        <v>873</v>
      </c>
    </row>
    <row r="332" spans="1:37">
      <c r="A332" s="38" t="s">
        <v>2901</v>
      </c>
      <c r="B332" t="s">
        <v>2902</v>
      </c>
      <c r="E332" t="s">
        <v>2716</v>
      </c>
      <c r="G332" t="s">
        <v>2903</v>
      </c>
      <c r="H332" t="s">
        <v>2902</v>
      </c>
      <c r="I332" t="s">
        <v>867</v>
      </c>
      <c r="J332" t="s">
        <v>721</v>
      </c>
      <c r="K332">
        <v>31</v>
      </c>
      <c r="M332" t="s">
        <v>121</v>
      </c>
      <c r="N332" t="s">
        <v>844</v>
      </c>
      <c r="O332" t="s">
        <v>845</v>
      </c>
      <c r="Q332">
        <v>1994</v>
      </c>
      <c r="R332" t="s">
        <v>2904</v>
      </c>
      <c r="U332" t="s">
        <v>847</v>
      </c>
      <c r="W332">
        <v>51.166640000000001</v>
      </c>
      <c r="X332">
        <v>12.076219999999999</v>
      </c>
      <c r="AA332">
        <v>0.38500000000000001</v>
      </c>
      <c r="AB332" s="39" t="s">
        <v>2905</v>
      </c>
      <c r="AC332">
        <v>0.3856</v>
      </c>
      <c r="AD332" t="s">
        <v>1223</v>
      </c>
      <c r="AE332" t="s">
        <v>121</v>
      </c>
      <c r="AG332" t="s">
        <v>859</v>
      </c>
      <c r="AH332" t="s">
        <v>2720</v>
      </c>
      <c r="AI332" t="s">
        <v>891</v>
      </c>
      <c r="AJ332" t="s">
        <v>1063</v>
      </c>
    </row>
    <row r="333" spans="1:37">
      <c r="A333" s="38" t="s">
        <v>2906</v>
      </c>
      <c r="B333" t="s">
        <v>554</v>
      </c>
      <c r="C333" t="s">
        <v>1416</v>
      </c>
      <c r="D333" t="s">
        <v>2907</v>
      </c>
      <c r="E333" t="s">
        <v>1955</v>
      </c>
      <c r="G333" t="s">
        <v>2908</v>
      </c>
      <c r="H333" t="s">
        <v>2909</v>
      </c>
      <c r="I333" t="s">
        <v>897</v>
      </c>
      <c r="J333" t="s">
        <v>721</v>
      </c>
      <c r="K333">
        <v>321</v>
      </c>
      <c r="L333">
        <v>363</v>
      </c>
      <c r="M333" t="s">
        <v>121</v>
      </c>
      <c r="N333" t="s">
        <v>844</v>
      </c>
      <c r="O333" t="s">
        <v>859</v>
      </c>
      <c r="Q333">
        <v>1965</v>
      </c>
      <c r="R333" t="s">
        <v>2910</v>
      </c>
      <c r="U333" t="s">
        <v>847</v>
      </c>
      <c r="W333">
        <v>50.839167000000003</v>
      </c>
      <c r="X333">
        <v>6.3211110000000001</v>
      </c>
      <c r="Y333" t="s">
        <v>2911</v>
      </c>
      <c r="Z333" t="s">
        <v>2912</v>
      </c>
      <c r="AA333">
        <v>0.33</v>
      </c>
      <c r="AB333" s="39" t="s">
        <v>2913</v>
      </c>
      <c r="AC333">
        <v>0.316</v>
      </c>
      <c r="AD333" t="s">
        <v>1223</v>
      </c>
      <c r="AE333" t="s">
        <v>121</v>
      </c>
      <c r="AG333" t="s">
        <v>859</v>
      </c>
      <c r="AH333" t="s">
        <v>2914</v>
      </c>
      <c r="AI333" t="s">
        <v>891</v>
      </c>
      <c r="AJ333" t="s">
        <v>937</v>
      </c>
      <c r="AK333" t="s">
        <v>873</v>
      </c>
    </row>
    <row r="334" spans="1:37">
      <c r="A334" s="38" t="s">
        <v>2915</v>
      </c>
      <c r="B334" t="s">
        <v>554</v>
      </c>
      <c r="C334" t="s">
        <v>2756</v>
      </c>
      <c r="D334" t="s">
        <v>2916</v>
      </c>
      <c r="E334" t="s">
        <v>1955</v>
      </c>
      <c r="G334" t="s">
        <v>2908</v>
      </c>
      <c r="H334" t="s">
        <v>2909</v>
      </c>
      <c r="I334" t="s">
        <v>897</v>
      </c>
      <c r="J334" t="s">
        <v>721</v>
      </c>
      <c r="K334">
        <v>321</v>
      </c>
      <c r="L334">
        <v>340</v>
      </c>
      <c r="M334" t="s">
        <v>121</v>
      </c>
      <c r="N334" t="s">
        <v>844</v>
      </c>
      <c r="O334" t="s">
        <v>859</v>
      </c>
      <c r="Q334">
        <v>1967</v>
      </c>
      <c r="R334" t="s">
        <v>2917</v>
      </c>
      <c r="U334" t="s">
        <v>847</v>
      </c>
      <c r="W334">
        <v>50.839167000000003</v>
      </c>
      <c r="X334">
        <v>6.3211110000000001</v>
      </c>
      <c r="Y334" t="s">
        <v>2911</v>
      </c>
      <c r="Z334" t="s">
        <v>2918</v>
      </c>
      <c r="AA334">
        <v>0.33</v>
      </c>
      <c r="AB334" s="39" t="s">
        <v>2913</v>
      </c>
      <c r="AC334">
        <v>0.32079999999999997</v>
      </c>
      <c r="AD334" t="s">
        <v>1223</v>
      </c>
      <c r="AE334" t="s">
        <v>121</v>
      </c>
      <c r="AG334" t="s">
        <v>859</v>
      </c>
      <c r="AH334" t="s">
        <v>2919</v>
      </c>
      <c r="AI334" t="s">
        <v>891</v>
      </c>
      <c r="AJ334" t="s">
        <v>937</v>
      </c>
      <c r="AK334" t="s">
        <v>873</v>
      </c>
    </row>
    <row r="335" spans="1:37">
      <c r="A335" s="38" t="s">
        <v>2920</v>
      </c>
      <c r="B335" t="s">
        <v>554</v>
      </c>
      <c r="C335" t="s">
        <v>2823</v>
      </c>
      <c r="D335" t="s">
        <v>2921</v>
      </c>
      <c r="E335" t="s">
        <v>1955</v>
      </c>
      <c r="G335" t="s">
        <v>2908</v>
      </c>
      <c r="H335" t="s">
        <v>2909</v>
      </c>
      <c r="I335" t="s">
        <v>897</v>
      </c>
      <c r="J335" t="s">
        <v>721</v>
      </c>
      <c r="K335">
        <v>663</v>
      </c>
      <c r="L335">
        <v>663</v>
      </c>
      <c r="M335" t="s">
        <v>121</v>
      </c>
      <c r="N335" t="s">
        <v>844</v>
      </c>
      <c r="O335" t="s">
        <v>845</v>
      </c>
      <c r="P335">
        <v>91.5</v>
      </c>
      <c r="Q335">
        <v>1974</v>
      </c>
      <c r="R335" t="s">
        <v>2922</v>
      </c>
      <c r="U335" t="s">
        <v>847</v>
      </c>
      <c r="W335">
        <v>50.839167000000003</v>
      </c>
      <c r="X335">
        <v>6.3211110000000001</v>
      </c>
      <c r="Y335" t="s">
        <v>2911</v>
      </c>
      <c r="Z335" t="s">
        <v>2923</v>
      </c>
      <c r="AA335">
        <v>0.36</v>
      </c>
      <c r="AB335" s="39" t="s">
        <v>2712</v>
      </c>
      <c r="AC335">
        <v>0.33760000000000001</v>
      </c>
      <c r="AD335" t="s">
        <v>1223</v>
      </c>
      <c r="AE335" t="s">
        <v>121</v>
      </c>
      <c r="AG335" t="s">
        <v>859</v>
      </c>
      <c r="AH335" t="s">
        <v>2924</v>
      </c>
      <c r="AI335" t="s">
        <v>917</v>
      </c>
      <c r="AJ335" t="s">
        <v>1238</v>
      </c>
      <c r="AK335" t="s">
        <v>873</v>
      </c>
    </row>
    <row r="336" spans="1:37">
      <c r="A336" s="38" t="s">
        <v>2925</v>
      </c>
      <c r="B336" t="s">
        <v>554</v>
      </c>
      <c r="C336" t="s">
        <v>2818</v>
      </c>
      <c r="D336" t="s">
        <v>2926</v>
      </c>
      <c r="E336" t="s">
        <v>1955</v>
      </c>
      <c r="G336" t="s">
        <v>2908</v>
      </c>
      <c r="H336" t="s">
        <v>2909</v>
      </c>
      <c r="I336" t="s">
        <v>897</v>
      </c>
      <c r="J336" t="s">
        <v>721</v>
      </c>
      <c r="K336">
        <v>656</v>
      </c>
      <c r="L336">
        <v>656</v>
      </c>
      <c r="M336" t="s">
        <v>121</v>
      </c>
      <c r="N336" t="s">
        <v>844</v>
      </c>
      <c r="O336" t="s">
        <v>845</v>
      </c>
      <c r="P336">
        <v>91.5</v>
      </c>
      <c r="Q336">
        <v>1975</v>
      </c>
      <c r="R336" t="s">
        <v>2927</v>
      </c>
      <c r="U336" t="s">
        <v>847</v>
      </c>
      <c r="W336">
        <v>50.839167000000003</v>
      </c>
      <c r="X336">
        <v>6.3211110000000001</v>
      </c>
      <c r="Y336" t="s">
        <v>2911</v>
      </c>
      <c r="Z336" t="s">
        <v>2928</v>
      </c>
      <c r="AA336">
        <v>0.36</v>
      </c>
      <c r="AB336" s="39" t="s">
        <v>2712</v>
      </c>
      <c r="AC336">
        <v>0.34</v>
      </c>
      <c r="AD336" t="s">
        <v>1223</v>
      </c>
      <c r="AE336" t="s">
        <v>121</v>
      </c>
      <c r="AG336" t="s">
        <v>859</v>
      </c>
      <c r="AH336" t="s">
        <v>2924</v>
      </c>
      <c r="AI336" t="s">
        <v>917</v>
      </c>
      <c r="AJ336" t="s">
        <v>1238</v>
      </c>
      <c r="AK336" t="s">
        <v>873</v>
      </c>
    </row>
    <row r="337" spans="1:37">
      <c r="A337" s="38" t="s">
        <v>2929</v>
      </c>
      <c r="B337" t="s">
        <v>2930</v>
      </c>
      <c r="C337" t="s">
        <v>2931</v>
      </c>
      <c r="E337" t="s">
        <v>2932</v>
      </c>
      <c r="F337" t="s">
        <v>2933</v>
      </c>
      <c r="G337" t="s">
        <v>2934</v>
      </c>
      <c r="H337" t="s">
        <v>2935</v>
      </c>
      <c r="I337" t="s">
        <v>897</v>
      </c>
      <c r="J337" t="s">
        <v>721</v>
      </c>
      <c r="K337">
        <v>19.5</v>
      </c>
      <c r="M337" t="s">
        <v>121</v>
      </c>
      <c r="N337" t="s">
        <v>844</v>
      </c>
      <c r="O337" t="s">
        <v>845</v>
      </c>
      <c r="Q337">
        <v>2010</v>
      </c>
      <c r="R337" t="s">
        <v>2936</v>
      </c>
      <c r="U337" t="s">
        <v>847</v>
      </c>
      <c r="W337">
        <v>50.705500000000001</v>
      </c>
      <c r="X337">
        <v>6.6536200000000001</v>
      </c>
      <c r="AC337">
        <v>0.42399999999999999</v>
      </c>
      <c r="AD337" t="s">
        <v>1223</v>
      </c>
      <c r="AE337" t="s">
        <v>121</v>
      </c>
      <c r="AG337" t="s">
        <v>859</v>
      </c>
      <c r="AH337" t="s">
        <v>2937</v>
      </c>
      <c r="AI337" t="s">
        <v>850</v>
      </c>
      <c r="AJ337" t="s">
        <v>937</v>
      </c>
    </row>
    <row r="338" spans="1:37">
      <c r="A338" s="38" t="s">
        <v>2938</v>
      </c>
      <c r="B338" t="s">
        <v>2939</v>
      </c>
      <c r="C338" t="s">
        <v>2940</v>
      </c>
      <c r="E338" t="s">
        <v>2941</v>
      </c>
      <c r="F338" t="s">
        <v>2942</v>
      </c>
      <c r="G338" t="s">
        <v>2943</v>
      </c>
      <c r="H338" t="s">
        <v>2944</v>
      </c>
      <c r="I338" t="s">
        <v>897</v>
      </c>
      <c r="J338" t="s">
        <v>721</v>
      </c>
      <c r="K338">
        <v>14.5</v>
      </c>
      <c r="M338" t="s">
        <v>121</v>
      </c>
      <c r="N338" t="s">
        <v>844</v>
      </c>
      <c r="O338" t="s">
        <v>845</v>
      </c>
      <c r="Q338">
        <v>1979</v>
      </c>
      <c r="R338" t="s">
        <v>2945</v>
      </c>
      <c r="U338" t="s">
        <v>847</v>
      </c>
      <c r="W338">
        <v>50.658029999999997</v>
      </c>
      <c r="X338">
        <v>6.8101200000000004</v>
      </c>
      <c r="AC338">
        <v>0.34960000000000002</v>
      </c>
      <c r="AD338" t="s">
        <v>1223</v>
      </c>
      <c r="AE338" t="s">
        <v>121</v>
      </c>
      <c r="AG338" t="s">
        <v>859</v>
      </c>
      <c r="AI338" t="s">
        <v>850</v>
      </c>
      <c r="AJ338" t="s">
        <v>937</v>
      </c>
    </row>
    <row r="339" spans="1:37">
      <c r="A339" s="38" t="s">
        <v>2946</v>
      </c>
      <c r="B339" t="s">
        <v>2947</v>
      </c>
      <c r="C339" t="s">
        <v>2948</v>
      </c>
      <c r="E339" t="s">
        <v>2941</v>
      </c>
      <c r="F339" t="s">
        <v>2949</v>
      </c>
      <c r="G339" t="s">
        <v>2950</v>
      </c>
      <c r="H339" t="s">
        <v>2951</v>
      </c>
      <c r="I339" t="s">
        <v>897</v>
      </c>
      <c r="J339" t="s">
        <v>721</v>
      </c>
      <c r="K339">
        <v>23.22</v>
      </c>
      <c r="M339" t="s">
        <v>121</v>
      </c>
      <c r="N339" t="s">
        <v>844</v>
      </c>
      <c r="O339" t="s">
        <v>845</v>
      </c>
      <c r="Q339">
        <v>2004</v>
      </c>
      <c r="R339" t="s">
        <v>1202</v>
      </c>
      <c r="U339" t="s">
        <v>847</v>
      </c>
      <c r="W339">
        <v>50.915170000000003</v>
      </c>
      <c r="X339">
        <v>6.3693499999999998</v>
      </c>
      <c r="AC339">
        <v>0.40960000000000002</v>
      </c>
      <c r="AD339" t="s">
        <v>1223</v>
      </c>
      <c r="AE339" t="s">
        <v>121</v>
      </c>
      <c r="AG339" t="s">
        <v>859</v>
      </c>
      <c r="AI339" t="s">
        <v>850</v>
      </c>
      <c r="AJ339" t="s">
        <v>2952</v>
      </c>
    </row>
    <row r="340" spans="1:37">
      <c r="A340" s="38" t="s">
        <v>2953</v>
      </c>
      <c r="B340" t="s">
        <v>2954</v>
      </c>
      <c r="C340" t="s">
        <v>2955</v>
      </c>
      <c r="E340" t="s">
        <v>2941</v>
      </c>
      <c r="F340" t="s">
        <v>2956</v>
      </c>
      <c r="G340" t="s">
        <v>2957</v>
      </c>
      <c r="H340" t="s">
        <v>2958</v>
      </c>
      <c r="I340" t="s">
        <v>867</v>
      </c>
      <c r="J340" t="s">
        <v>721</v>
      </c>
      <c r="K340">
        <v>20.3</v>
      </c>
      <c r="M340" t="s">
        <v>121</v>
      </c>
      <c r="N340" t="s">
        <v>844</v>
      </c>
      <c r="O340" t="s">
        <v>845</v>
      </c>
      <c r="Q340">
        <v>2014</v>
      </c>
      <c r="R340" t="s">
        <v>2959</v>
      </c>
      <c r="U340" t="s">
        <v>847</v>
      </c>
      <c r="W340">
        <v>51.697839999999999</v>
      </c>
      <c r="X340">
        <v>11.758100000000001</v>
      </c>
      <c r="AC340">
        <v>0.43359999999999999</v>
      </c>
      <c r="AD340" t="s">
        <v>1223</v>
      </c>
      <c r="AE340" t="s">
        <v>121</v>
      </c>
      <c r="AG340" t="s">
        <v>859</v>
      </c>
      <c r="AH340" t="s">
        <v>2960</v>
      </c>
      <c r="AI340" t="s">
        <v>850</v>
      </c>
      <c r="AJ340" t="s">
        <v>1063</v>
      </c>
    </row>
    <row r="341" spans="1:37">
      <c r="A341" s="38" t="s">
        <v>2961</v>
      </c>
      <c r="B341" t="s">
        <v>2962</v>
      </c>
      <c r="C341" t="s">
        <v>2963</v>
      </c>
      <c r="E341" t="s">
        <v>2964</v>
      </c>
      <c r="F341" t="s">
        <v>2965</v>
      </c>
      <c r="G341" t="s">
        <v>2966</v>
      </c>
      <c r="H341" t="s">
        <v>1826</v>
      </c>
      <c r="I341" t="s">
        <v>897</v>
      </c>
      <c r="J341" t="s">
        <v>721</v>
      </c>
      <c r="K341">
        <v>10</v>
      </c>
      <c r="M341" t="s">
        <v>121</v>
      </c>
      <c r="N341" t="s">
        <v>844</v>
      </c>
      <c r="O341" t="s">
        <v>845</v>
      </c>
      <c r="Q341">
        <v>1995</v>
      </c>
      <c r="R341" t="s">
        <v>2967</v>
      </c>
      <c r="U341" t="s">
        <v>847</v>
      </c>
      <c r="W341">
        <v>50.945639999999997</v>
      </c>
      <c r="X341">
        <v>6.6650300000000007</v>
      </c>
      <c r="AC341">
        <v>0.38800000000000001</v>
      </c>
      <c r="AD341" t="s">
        <v>1223</v>
      </c>
      <c r="AE341" t="s">
        <v>121</v>
      </c>
      <c r="AG341" t="s">
        <v>859</v>
      </c>
      <c r="AH341" t="s">
        <v>2968</v>
      </c>
      <c r="AI341" t="s">
        <v>850</v>
      </c>
      <c r="AJ341" t="s">
        <v>937</v>
      </c>
    </row>
    <row r="342" spans="1:37">
      <c r="A342" s="38" t="s">
        <v>2969</v>
      </c>
      <c r="B342" t="s">
        <v>2962</v>
      </c>
      <c r="C342" t="s">
        <v>2970</v>
      </c>
      <c r="E342" t="s">
        <v>2964</v>
      </c>
      <c r="F342" t="s">
        <v>2965</v>
      </c>
      <c r="G342" t="s">
        <v>2966</v>
      </c>
      <c r="H342" t="s">
        <v>1826</v>
      </c>
      <c r="I342" t="s">
        <v>897</v>
      </c>
      <c r="J342" t="s">
        <v>721</v>
      </c>
      <c r="K342">
        <v>10</v>
      </c>
      <c r="M342" t="s">
        <v>121</v>
      </c>
      <c r="N342" t="s">
        <v>844</v>
      </c>
      <c r="O342" t="s">
        <v>845</v>
      </c>
      <c r="Q342">
        <v>1995</v>
      </c>
      <c r="R342" t="s">
        <v>2967</v>
      </c>
      <c r="U342" t="s">
        <v>847</v>
      </c>
      <c r="W342">
        <v>50.945639999999997</v>
      </c>
      <c r="X342">
        <v>6.6650300000000007</v>
      </c>
      <c r="AC342">
        <v>0.38800000000000001</v>
      </c>
      <c r="AD342" t="s">
        <v>1223</v>
      </c>
      <c r="AE342" t="s">
        <v>121</v>
      </c>
      <c r="AG342" t="s">
        <v>859</v>
      </c>
      <c r="AH342" t="s">
        <v>2968</v>
      </c>
      <c r="AI342" t="s">
        <v>850</v>
      </c>
      <c r="AJ342" t="s">
        <v>937</v>
      </c>
    </row>
    <row r="343" spans="1:37">
      <c r="A343" s="38" t="s">
        <v>2971</v>
      </c>
      <c r="B343" t="s">
        <v>2972</v>
      </c>
      <c r="C343" t="s">
        <v>2973</v>
      </c>
      <c r="E343" t="s">
        <v>2974</v>
      </c>
      <c r="F343" t="s">
        <v>2975</v>
      </c>
      <c r="G343" t="s">
        <v>2976</v>
      </c>
      <c r="H343" t="s">
        <v>2977</v>
      </c>
      <c r="I343" t="s">
        <v>867</v>
      </c>
      <c r="J343" t="s">
        <v>721</v>
      </c>
      <c r="K343">
        <v>23.3</v>
      </c>
      <c r="M343" t="s">
        <v>121</v>
      </c>
      <c r="N343" t="s">
        <v>844</v>
      </c>
      <c r="O343" t="s">
        <v>845</v>
      </c>
      <c r="Q343">
        <v>1993</v>
      </c>
      <c r="R343" t="s">
        <v>2978</v>
      </c>
      <c r="U343" t="s">
        <v>847</v>
      </c>
      <c r="W343">
        <v>51.048850000000002</v>
      </c>
      <c r="X343">
        <v>12.110379999999999</v>
      </c>
      <c r="AC343">
        <v>0.38319999999999999</v>
      </c>
      <c r="AD343" t="s">
        <v>1223</v>
      </c>
      <c r="AE343" t="s">
        <v>121</v>
      </c>
      <c r="AG343" t="s">
        <v>859</v>
      </c>
      <c r="AH343" t="s">
        <v>2979</v>
      </c>
      <c r="AI343" t="s">
        <v>891</v>
      </c>
      <c r="AJ343" t="s">
        <v>2980</v>
      </c>
    </row>
    <row r="344" spans="1:37">
      <c r="A344" s="38" t="s">
        <v>2981</v>
      </c>
      <c r="B344" t="s">
        <v>566</v>
      </c>
      <c r="C344" t="s">
        <v>2982</v>
      </c>
      <c r="D344" t="s">
        <v>2983</v>
      </c>
      <c r="E344" t="s">
        <v>1955</v>
      </c>
      <c r="F344" t="s">
        <v>2984</v>
      </c>
      <c r="G344" t="s">
        <v>2727</v>
      </c>
      <c r="H344" t="s">
        <v>2985</v>
      </c>
      <c r="I344" t="s">
        <v>897</v>
      </c>
      <c r="J344" t="s">
        <v>721</v>
      </c>
      <c r="K344">
        <v>1060</v>
      </c>
      <c r="L344">
        <v>1100</v>
      </c>
      <c r="M344" t="s">
        <v>121</v>
      </c>
      <c r="N344" t="s">
        <v>844</v>
      </c>
      <c r="O344" t="s">
        <v>859</v>
      </c>
      <c r="Q344">
        <v>2012</v>
      </c>
      <c r="R344" t="s">
        <v>2986</v>
      </c>
      <c r="U344" t="s">
        <v>847</v>
      </c>
      <c r="W344">
        <v>51.036499999999997</v>
      </c>
      <c r="X344">
        <v>6.6133199999999999</v>
      </c>
      <c r="Y344" t="s">
        <v>2783</v>
      </c>
      <c r="Z344" t="s">
        <v>2987</v>
      </c>
      <c r="AA344">
        <v>0.43</v>
      </c>
      <c r="AB344" s="39" t="s">
        <v>2988</v>
      </c>
      <c r="AC344">
        <v>0.42880000000000001</v>
      </c>
      <c r="AD344" t="s">
        <v>1223</v>
      </c>
      <c r="AE344" t="s">
        <v>121</v>
      </c>
      <c r="AG344" t="s">
        <v>859</v>
      </c>
      <c r="AH344" t="s">
        <v>2804</v>
      </c>
      <c r="AI344" t="s">
        <v>917</v>
      </c>
      <c r="AJ344" t="s">
        <v>1238</v>
      </c>
      <c r="AK344" t="s">
        <v>873</v>
      </c>
    </row>
    <row r="345" spans="1:37">
      <c r="A345" s="38" t="s">
        <v>2989</v>
      </c>
      <c r="B345" t="s">
        <v>567</v>
      </c>
      <c r="C345" t="s">
        <v>2990</v>
      </c>
      <c r="D345" t="s">
        <v>2991</v>
      </c>
      <c r="E345" t="s">
        <v>1955</v>
      </c>
      <c r="F345" t="s">
        <v>2984</v>
      </c>
      <c r="G345" t="s">
        <v>2727</v>
      </c>
      <c r="H345" t="s">
        <v>2985</v>
      </c>
      <c r="I345" t="s">
        <v>897</v>
      </c>
      <c r="J345" t="s">
        <v>721</v>
      </c>
      <c r="K345">
        <v>1060</v>
      </c>
      <c r="L345">
        <v>1100</v>
      </c>
      <c r="M345" t="s">
        <v>121</v>
      </c>
      <c r="N345" t="s">
        <v>844</v>
      </c>
      <c r="O345" t="s">
        <v>859</v>
      </c>
      <c r="Q345">
        <v>2012</v>
      </c>
      <c r="R345" t="s">
        <v>2992</v>
      </c>
      <c r="U345" t="s">
        <v>847</v>
      </c>
      <c r="W345">
        <v>51.036499999999997</v>
      </c>
      <c r="X345">
        <v>6.6133199999999999</v>
      </c>
      <c r="Y345" t="s">
        <v>2783</v>
      </c>
      <c r="Z345" t="s">
        <v>2993</v>
      </c>
      <c r="AA345">
        <v>0.43</v>
      </c>
      <c r="AB345" s="39" t="s">
        <v>2988</v>
      </c>
      <c r="AC345">
        <v>0.42880000000000001</v>
      </c>
      <c r="AD345" t="s">
        <v>1223</v>
      </c>
      <c r="AE345" t="s">
        <v>121</v>
      </c>
      <c r="AG345" t="s">
        <v>859</v>
      </c>
      <c r="AH345" t="s">
        <v>2804</v>
      </c>
      <c r="AI345" t="s">
        <v>917</v>
      </c>
      <c r="AJ345" t="s">
        <v>1238</v>
      </c>
      <c r="AK345" t="s">
        <v>873</v>
      </c>
    </row>
    <row r="346" spans="1:37">
      <c r="A346" s="38" t="s">
        <v>2994</v>
      </c>
      <c r="B346" t="s">
        <v>562</v>
      </c>
      <c r="C346" t="s">
        <v>2657</v>
      </c>
      <c r="D346" t="s">
        <v>2995</v>
      </c>
      <c r="E346" t="s">
        <v>2659</v>
      </c>
      <c r="F346" t="s">
        <v>2518</v>
      </c>
      <c r="G346" t="s">
        <v>2677</v>
      </c>
      <c r="H346" t="s">
        <v>562</v>
      </c>
      <c r="I346" t="s">
        <v>2060</v>
      </c>
      <c r="J346" t="s">
        <v>721</v>
      </c>
      <c r="K346">
        <v>640</v>
      </c>
      <c r="L346">
        <v>675</v>
      </c>
      <c r="M346" t="s">
        <v>121</v>
      </c>
      <c r="N346" t="s">
        <v>844</v>
      </c>
      <c r="O346" t="s">
        <v>859</v>
      </c>
      <c r="Q346">
        <v>2012</v>
      </c>
      <c r="R346" t="s">
        <v>2996</v>
      </c>
      <c r="U346" t="s">
        <v>847</v>
      </c>
      <c r="W346">
        <v>51.419179999999997</v>
      </c>
      <c r="X346">
        <v>14.569800000000001</v>
      </c>
      <c r="Y346" t="s">
        <v>2679</v>
      </c>
      <c r="Z346" t="s">
        <v>2997</v>
      </c>
      <c r="AA346">
        <v>0.43700000000000011</v>
      </c>
      <c r="AB346" s="39" t="s">
        <v>2998</v>
      </c>
      <c r="AC346">
        <v>0.42880000000000001</v>
      </c>
      <c r="AD346" t="s">
        <v>1223</v>
      </c>
      <c r="AE346" t="s">
        <v>121</v>
      </c>
      <c r="AG346" t="s">
        <v>859</v>
      </c>
      <c r="AH346" t="s">
        <v>2999</v>
      </c>
      <c r="AI346" t="s">
        <v>917</v>
      </c>
      <c r="AJ346" t="s">
        <v>918</v>
      </c>
      <c r="AK346" t="s">
        <v>873</v>
      </c>
    </row>
    <row r="347" spans="1:37">
      <c r="A347" s="38" t="s">
        <v>3000</v>
      </c>
      <c r="B347" t="s">
        <v>3001</v>
      </c>
      <c r="E347" t="s">
        <v>3002</v>
      </c>
      <c r="G347" t="s">
        <v>3003</v>
      </c>
      <c r="H347" t="s">
        <v>1322</v>
      </c>
      <c r="I347" t="s">
        <v>897</v>
      </c>
      <c r="J347" t="s">
        <v>721</v>
      </c>
      <c r="K347">
        <v>27.5</v>
      </c>
      <c r="M347" t="s">
        <v>121</v>
      </c>
      <c r="N347" t="s">
        <v>844</v>
      </c>
      <c r="O347" t="s">
        <v>845</v>
      </c>
      <c r="Q347">
        <v>1964</v>
      </c>
      <c r="R347" t="s">
        <v>3004</v>
      </c>
      <c r="U347" t="s">
        <v>847</v>
      </c>
      <c r="W347">
        <v>51.440890000000003</v>
      </c>
      <c r="X347">
        <v>6.7054300000000007</v>
      </c>
      <c r="AC347">
        <v>0.31359999999999999</v>
      </c>
      <c r="AD347" t="s">
        <v>1223</v>
      </c>
      <c r="AE347" t="s">
        <v>121</v>
      </c>
      <c r="AG347" t="s">
        <v>859</v>
      </c>
      <c r="AH347" t="s">
        <v>3005</v>
      </c>
      <c r="AI347" t="s">
        <v>3006</v>
      </c>
      <c r="AJ347" t="s">
        <v>3007</v>
      </c>
    </row>
    <row r="348" spans="1:37">
      <c r="A348" s="38" t="s">
        <v>3008</v>
      </c>
      <c r="B348" t="s">
        <v>3009</v>
      </c>
      <c r="E348" t="s">
        <v>3010</v>
      </c>
      <c r="F348" t="s">
        <v>3011</v>
      </c>
      <c r="G348" t="s">
        <v>3012</v>
      </c>
      <c r="H348" t="s">
        <v>3013</v>
      </c>
      <c r="I348" t="s">
        <v>867</v>
      </c>
      <c r="J348" t="s">
        <v>721</v>
      </c>
      <c r="K348">
        <v>45</v>
      </c>
      <c r="M348" t="s">
        <v>121</v>
      </c>
      <c r="N348" t="s">
        <v>844</v>
      </c>
      <c r="O348" t="s">
        <v>845</v>
      </c>
      <c r="Q348">
        <v>1979</v>
      </c>
      <c r="R348" t="s">
        <v>3014</v>
      </c>
      <c r="U348" t="s">
        <v>847</v>
      </c>
      <c r="W348">
        <v>51.462749000000002</v>
      </c>
      <c r="X348">
        <v>11.714028000000001</v>
      </c>
      <c r="AC348">
        <v>0.34960000000000002</v>
      </c>
      <c r="AD348" t="s">
        <v>1223</v>
      </c>
      <c r="AE348" t="s">
        <v>121</v>
      </c>
      <c r="AG348" t="s">
        <v>859</v>
      </c>
      <c r="AH348" t="s">
        <v>3015</v>
      </c>
      <c r="AI348" t="s">
        <v>891</v>
      </c>
      <c r="AJ348" t="s">
        <v>1063</v>
      </c>
    </row>
    <row r="349" spans="1:37">
      <c r="A349" s="38" t="s">
        <v>3016</v>
      </c>
      <c r="B349" t="s">
        <v>3017</v>
      </c>
      <c r="E349" t="s">
        <v>3018</v>
      </c>
      <c r="F349" t="s">
        <v>3019</v>
      </c>
      <c r="G349" t="s">
        <v>3020</v>
      </c>
      <c r="H349" t="s">
        <v>3021</v>
      </c>
      <c r="I349" t="s">
        <v>897</v>
      </c>
      <c r="J349" t="s">
        <v>721</v>
      </c>
      <c r="K349">
        <v>9.3000000000000007</v>
      </c>
      <c r="M349" t="s">
        <v>121</v>
      </c>
      <c r="N349" t="s">
        <v>844</v>
      </c>
      <c r="O349" t="s">
        <v>845</v>
      </c>
      <c r="Q349">
        <v>1983</v>
      </c>
      <c r="R349" t="s">
        <v>3022</v>
      </c>
      <c r="U349" t="s">
        <v>847</v>
      </c>
      <c r="W349">
        <v>50.777009999999997</v>
      </c>
      <c r="X349">
        <v>6.4860499999999996</v>
      </c>
      <c r="AC349">
        <v>0.35920000000000002</v>
      </c>
      <c r="AD349" t="s">
        <v>1223</v>
      </c>
      <c r="AE349" t="s">
        <v>121</v>
      </c>
      <c r="AG349" t="s">
        <v>859</v>
      </c>
      <c r="AH349" t="s">
        <v>3023</v>
      </c>
      <c r="AI349" t="s">
        <v>850</v>
      </c>
      <c r="AJ349" t="s">
        <v>3024</v>
      </c>
    </row>
    <row r="350" spans="1:37">
      <c r="A350" s="38" t="s">
        <v>3025</v>
      </c>
      <c r="B350" t="s">
        <v>3026</v>
      </c>
      <c r="C350" t="s">
        <v>3027</v>
      </c>
      <c r="E350" t="s">
        <v>2659</v>
      </c>
      <c r="F350" t="s">
        <v>3028</v>
      </c>
      <c r="G350" t="s">
        <v>3029</v>
      </c>
      <c r="H350" t="s">
        <v>3026</v>
      </c>
      <c r="I350" t="s">
        <v>880</v>
      </c>
      <c r="J350" t="s">
        <v>721</v>
      </c>
      <c r="K350">
        <v>37.5</v>
      </c>
      <c r="M350" t="s">
        <v>3030</v>
      </c>
      <c r="N350" t="s">
        <v>959</v>
      </c>
      <c r="O350" t="s">
        <v>859</v>
      </c>
      <c r="Q350">
        <v>1990</v>
      </c>
      <c r="R350" t="s">
        <v>3031</v>
      </c>
      <c r="U350" t="s">
        <v>1153</v>
      </c>
      <c r="W350">
        <v>52.589500010000002</v>
      </c>
      <c r="X350">
        <v>13.5586524</v>
      </c>
      <c r="AA350">
        <v>0.31</v>
      </c>
      <c r="AB350" s="39" t="s">
        <v>3032</v>
      </c>
      <c r="AC350">
        <v>0.35399999999999998</v>
      </c>
      <c r="AD350" t="s">
        <v>1223</v>
      </c>
      <c r="AE350" t="s">
        <v>3030</v>
      </c>
      <c r="AG350" t="s">
        <v>859</v>
      </c>
      <c r="AH350" t="s">
        <v>3033</v>
      </c>
      <c r="AI350" t="s">
        <v>891</v>
      </c>
      <c r="AJ350" t="s">
        <v>918</v>
      </c>
      <c r="AK350" t="s">
        <v>1284</v>
      </c>
    </row>
    <row r="351" spans="1:37">
      <c r="A351" s="38" t="s">
        <v>3034</v>
      </c>
      <c r="B351" t="s">
        <v>3026</v>
      </c>
      <c r="C351" t="s">
        <v>3035</v>
      </c>
      <c r="E351" t="s">
        <v>2659</v>
      </c>
      <c r="F351" t="s">
        <v>3028</v>
      </c>
      <c r="G351" t="s">
        <v>3029</v>
      </c>
      <c r="H351" t="s">
        <v>3026</v>
      </c>
      <c r="I351" t="s">
        <v>880</v>
      </c>
      <c r="J351" t="s">
        <v>721</v>
      </c>
      <c r="K351">
        <v>37.5</v>
      </c>
      <c r="M351" t="s">
        <v>3030</v>
      </c>
      <c r="N351" t="s">
        <v>959</v>
      </c>
      <c r="O351" t="s">
        <v>859</v>
      </c>
      <c r="Q351">
        <v>1990</v>
      </c>
      <c r="R351" t="s">
        <v>3031</v>
      </c>
      <c r="U351" t="s">
        <v>1153</v>
      </c>
      <c r="W351">
        <v>52.589500010000002</v>
      </c>
      <c r="X351">
        <v>13.5586524</v>
      </c>
      <c r="AA351">
        <v>0.31</v>
      </c>
      <c r="AB351" s="39" t="s">
        <v>3032</v>
      </c>
      <c r="AC351">
        <v>0.35399999999999998</v>
      </c>
      <c r="AD351" t="s">
        <v>1223</v>
      </c>
      <c r="AE351" t="s">
        <v>3030</v>
      </c>
      <c r="AG351" t="s">
        <v>859</v>
      </c>
      <c r="AH351" t="s">
        <v>3033</v>
      </c>
      <c r="AI351" t="s">
        <v>891</v>
      </c>
      <c r="AJ351" t="s">
        <v>918</v>
      </c>
      <c r="AK351" t="s">
        <v>1284</v>
      </c>
    </row>
    <row r="352" spans="1:37">
      <c r="A352" s="38" t="s">
        <v>3036</v>
      </c>
      <c r="B352" t="s">
        <v>3026</v>
      </c>
      <c r="C352" t="s">
        <v>3037</v>
      </c>
      <c r="E352" t="s">
        <v>2659</v>
      </c>
      <c r="F352" t="s">
        <v>3028</v>
      </c>
      <c r="G352" t="s">
        <v>3029</v>
      </c>
      <c r="H352" t="s">
        <v>3026</v>
      </c>
      <c r="I352" t="s">
        <v>880</v>
      </c>
      <c r="J352" t="s">
        <v>721</v>
      </c>
      <c r="K352">
        <v>37.5</v>
      </c>
      <c r="M352" t="s">
        <v>3030</v>
      </c>
      <c r="N352" t="s">
        <v>959</v>
      </c>
      <c r="O352" t="s">
        <v>859</v>
      </c>
      <c r="Q352">
        <v>1990</v>
      </c>
      <c r="R352" t="s">
        <v>3031</v>
      </c>
      <c r="U352" t="s">
        <v>1153</v>
      </c>
      <c r="W352">
        <v>52.589500010000002</v>
      </c>
      <c r="X352">
        <v>13.5586524</v>
      </c>
      <c r="AA352">
        <v>0.31</v>
      </c>
      <c r="AB352" s="39" t="s">
        <v>3032</v>
      </c>
      <c r="AC352">
        <v>0.35399999999999998</v>
      </c>
      <c r="AD352" t="s">
        <v>1223</v>
      </c>
      <c r="AE352" t="s">
        <v>3030</v>
      </c>
      <c r="AG352" t="s">
        <v>859</v>
      </c>
      <c r="AH352" t="s">
        <v>3033</v>
      </c>
      <c r="AI352" t="s">
        <v>891</v>
      </c>
      <c r="AJ352" t="s">
        <v>918</v>
      </c>
      <c r="AK352" t="s">
        <v>1284</v>
      </c>
    </row>
    <row r="353" spans="1:37">
      <c r="A353" s="38" t="s">
        <v>3038</v>
      </c>
      <c r="B353" t="s">
        <v>3026</v>
      </c>
      <c r="C353" t="s">
        <v>3039</v>
      </c>
      <c r="E353" t="s">
        <v>2659</v>
      </c>
      <c r="F353" t="s">
        <v>3028</v>
      </c>
      <c r="G353" t="s">
        <v>3029</v>
      </c>
      <c r="H353" t="s">
        <v>3026</v>
      </c>
      <c r="I353" t="s">
        <v>880</v>
      </c>
      <c r="J353" t="s">
        <v>721</v>
      </c>
      <c r="K353">
        <v>37.5</v>
      </c>
      <c r="M353" t="s">
        <v>3030</v>
      </c>
      <c r="N353" t="s">
        <v>959</v>
      </c>
      <c r="O353" t="s">
        <v>859</v>
      </c>
      <c r="Q353">
        <v>1990</v>
      </c>
      <c r="R353" t="s">
        <v>3031</v>
      </c>
      <c r="U353" t="s">
        <v>1153</v>
      </c>
      <c r="W353">
        <v>52.589500010000002</v>
      </c>
      <c r="X353">
        <v>13.5586524</v>
      </c>
      <c r="AA353">
        <v>0.31</v>
      </c>
      <c r="AB353" s="39" t="s">
        <v>3032</v>
      </c>
      <c r="AC353">
        <v>0.35399999999999998</v>
      </c>
      <c r="AD353" t="s">
        <v>1223</v>
      </c>
      <c r="AE353" t="s">
        <v>3030</v>
      </c>
      <c r="AG353" t="s">
        <v>859</v>
      </c>
      <c r="AH353" t="s">
        <v>3033</v>
      </c>
      <c r="AI353" t="s">
        <v>891</v>
      </c>
      <c r="AJ353" t="s">
        <v>918</v>
      </c>
      <c r="AK353" t="s">
        <v>1284</v>
      </c>
    </row>
    <row r="354" spans="1:37">
      <c r="A354" s="38" t="s">
        <v>3040</v>
      </c>
      <c r="B354" t="s">
        <v>836</v>
      </c>
      <c r="C354" t="s">
        <v>3041</v>
      </c>
      <c r="E354" t="s">
        <v>838</v>
      </c>
      <c r="F354" t="s">
        <v>839</v>
      </c>
      <c r="G354" t="s">
        <v>840</v>
      </c>
      <c r="H354" t="s">
        <v>841</v>
      </c>
      <c r="I354" t="s">
        <v>842</v>
      </c>
      <c r="J354" t="s">
        <v>721</v>
      </c>
      <c r="K354">
        <v>11</v>
      </c>
      <c r="M354" t="s">
        <v>3030</v>
      </c>
      <c r="N354" t="s">
        <v>844</v>
      </c>
      <c r="O354" t="s">
        <v>845</v>
      </c>
      <c r="Q354">
        <v>1947</v>
      </c>
      <c r="R354" t="s">
        <v>3042</v>
      </c>
      <c r="U354" t="s">
        <v>847</v>
      </c>
      <c r="W354">
        <v>51.985129999999998</v>
      </c>
      <c r="X354">
        <v>9.8224600000000013</v>
      </c>
      <c r="AC354">
        <v>0.32669999999999999</v>
      </c>
      <c r="AD354" t="s">
        <v>1223</v>
      </c>
      <c r="AE354" t="s">
        <v>3030</v>
      </c>
      <c r="AG354" t="s">
        <v>859</v>
      </c>
      <c r="AI354" t="s">
        <v>850</v>
      </c>
      <c r="AJ354" t="s">
        <v>851</v>
      </c>
    </row>
    <row r="355" spans="1:37">
      <c r="A355" s="38" t="s">
        <v>3043</v>
      </c>
      <c r="B355" t="s">
        <v>497</v>
      </c>
      <c r="C355" t="s">
        <v>3044</v>
      </c>
      <c r="D355" t="s">
        <v>3045</v>
      </c>
      <c r="E355" t="s">
        <v>1214</v>
      </c>
      <c r="F355" t="s">
        <v>1215</v>
      </c>
      <c r="G355" t="s">
        <v>1216</v>
      </c>
      <c r="H355" t="s">
        <v>1217</v>
      </c>
      <c r="I355" t="s">
        <v>944</v>
      </c>
      <c r="J355" t="s">
        <v>721</v>
      </c>
      <c r="K355">
        <v>65</v>
      </c>
      <c r="L355">
        <v>78.359679999999997</v>
      </c>
      <c r="M355" t="s">
        <v>3030</v>
      </c>
      <c r="N355" t="s">
        <v>959</v>
      </c>
      <c r="O355" t="s">
        <v>845</v>
      </c>
      <c r="Q355">
        <v>1997</v>
      </c>
      <c r="R355" t="s">
        <v>1219</v>
      </c>
      <c r="U355" t="s">
        <v>847</v>
      </c>
      <c r="W355">
        <v>48.717610999999998</v>
      </c>
      <c r="X355">
        <v>9.3749169999999999</v>
      </c>
      <c r="AA355">
        <v>0.44</v>
      </c>
      <c r="AB355" s="39" t="s">
        <v>1222</v>
      </c>
      <c r="AC355">
        <v>0.37219999999999998</v>
      </c>
      <c r="AD355" t="s">
        <v>1223</v>
      </c>
      <c r="AE355" t="s">
        <v>3030</v>
      </c>
      <c r="AG355" t="s">
        <v>859</v>
      </c>
      <c r="AH355" t="s">
        <v>1217</v>
      </c>
      <c r="AI355" t="s">
        <v>891</v>
      </c>
      <c r="AJ355" t="s">
        <v>946</v>
      </c>
      <c r="AK355" t="s">
        <v>1284</v>
      </c>
    </row>
    <row r="356" spans="1:37">
      <c r="A356" s="38" t="s">
        <v>3046</v>
      </c>
      <c r="B356" t="s">
        <v>497</v>
      </c>
      <c r="C356" t="s">
        <v>3047</v>
      </c>
      <c r="D356" t="s">
        <v>3045</v>
      </c>
      <c r="E356" t="s">
        <v>1214</v>
      </c>
      <c r="F356" t="s">
        <v>1215</v>
      </c>
      <c r="G356" t="s">
        <v>1216</v>
      </c>
      <c r="H356" t="s">
        <v>1217</v>
      </c>
      <c r="I356" t="s">
        <v>944</v>
      </c>
      <c r="J356" t="s">
        <v>721</v>
      </c>
      <c r="K356">
        <v>50</v>
      </c>
      <c r="L356">
        <v>60.276679999999999</v>
      </c>
      <c r="M356" t="s">
        <v>3030</v>
      </c>
      <c r="N356" t="s">
        <v>959</v>
      </c>
      <c r="O356" t="s">
        <v>859</v>
      </c>
      <c r="Q356">
        <v>1971</v>
      </c>
      <c r="R356" t="s">
        <v>1530</v>
      </c>
      <c r="U356" t="s">
        <v>847</v>
      </c>
      <c r="W356">
        <v>48.717610999999998</v>
      </c>
      <c r="X356">
        <v>9.3749169999999999</v>
      </c>
      <c r="AC356">
        <v>0.30459999999999998</v>
      </c>
      <c r="AD356" t="s">
        <v>1223</v>
      </c>
      <c r="AE356" t="s">
        <v>3030</v>
      </c>
      <c r="AG356" t="s">
        <v>859</v>
      </c>
      <c r="AH356" t="s">
        <v>1217</v>
      </c>
      <c r="AI356" t="s">
        <v>891</v>
      </c>
      <c r="AJ356" t="s">
        <v>946</v>
      </c>
      <c r="AK356" t="s">
        <v>1284</v>
      </c>
    </row>
    <row r="357" spans="1:37">
      <c r="A357" s="38" t="s">
        <v>3048</v>
      </c>
      <c r="B357" t="s">
        <v>497</v>
      </c>
      <c r="C357" t="s">
        <v>3049</v>
      </c>
      <c r="D357" t="s">
        <v>3045</v>
      </c>
      <c r="E357" t="s">
        <v>1214</v>
      </c>
      <c r="F357" t="s">
        <v>1215</v>
      </c>
      <c r="G357" t="s">
        <v>1216</v>
      </c>
      <c r="H357" t="s">
        <v>1217</v>
      </c>
      <c r="I357" t="s">
        <v>944</v>
      </c>
      <c r="J357" t="s">
        <v>721</v>
      </c>
      <c r="K357">
        <v>57</v>
      </c>
      <c r="L357">
        <v>68.715419999999995</v>
      </c>
      <c r="M357" t="s">
        <v>3030</v>
      </c>
      <c r="N357" t="s">
        <v>959</v>
      </c>
      <c r="O357" t="s">
        <v>859</v>
      </c>
      <c r="Q357">
        <v>1973</v>
      </c>
      <c r="R357" t="s">
        <v>960</v>
      </c>
      <c r="U357" t="s">
        <v>847</v>
      </c>
      <c r="W357">
        <v>48.717610999999998</v>
      </c>
      <c r="X357">
        <v>9.3749169999999999</v>
      </c>
      <c r="AC357">
        <v>0.30980000000000002</v>
      </c>
      <c r="AD357" t="s">
        <v>1223</v>
      </c>
      <c r="AE357" t="s">
        <v>3030</v>
      </c>
      <c r="AG357" t="s">
        <v>859</v>
      </c>
      <c r="AH357" t="s">
        <v>1217</v>
      </c>
      <c r="AI357" t="s">
        <v>891</v>
      </c>
      <c r="AJ357" t="s">
        <v>946</v>
      </c>
      <c r="AK357" t="s">
        <v>1284</v>
      </c>
    </row>
    <row r="358" spans="1:37">
      <c r="A358" s="38" t="s">
        <v>3050</v>
      </c>
      <c r="B358" t="s">
        <v>497</v>
      </c>
      <c r="C358" t="s">
        <v>3051</v>
      </c>
      <c r="D358" t="s">
        <v>3045</v>
      </c>
      <c r="E358" t="s">
        <v>1214</v>
      </c>
      <c r="F358" t="s">
        <v>1215</v>
      </c>
      <c r="G358" t="s">
        <v>1216</v>
      </c>
      <c r="H358" t="s">
        <v>1217</v>
      </c>
      <c r="I358" t="s">
        <v>944</v>
      </c>
      <c r="J358" t="s">
        <v>721</v>
      </c>
      <c r="K358">
        <v>81</v>
      </c>
      <c r="L358">
        <v>97.648219999999995</v>
      </c>
      <c r="M358" t="s">
        <v>3030</v>
      </c>
      <c r="N358" t="s">
        <v>959</v>
      </c>
      <c r="O358" t="s">
        <v>859</v>
      </c>
      <c r="Q358">
        <v>1975</v>
      </c>
      <c r="R358" t="s">
        <v>2484</v>
      </c>
      <c r="U358" t="s">
        <v>847</v>
      </c>
      <c r="W358">
        <v>48.717610999999998</v>
      </c>
      <c r="X358">
        <v>9.3749169999999999</v>
      </c>
      <c r="AC358">
        <v>0.315</v>
      </c>
      <c r="AD358" t="s">
        <v>1223</v>
      </c>
      <c r="AE358" t="s">
        <v>3030</v>
      </c>
      <c r="AG358" t="s">
        <v>859</v>
      </c>
      <c r="AH358" t="s">
        <v>1217</v>
      </c>
      <c r="AI358" t="s">
        <v>891</v>
      </c>
      <c r="AJ358" t="s">
        <v>946</v>
      </c>
      <c r="AK358" t="s">
        <v>1284</v>
      </c>
    </row>
    <row r="359" spans="1:37">
      <c r="A359" s="38" t="s">
        <v>3052</v>
      </c>
      <c r="B359" t="s">
        <v>3053</v>
      </c>
      <c r="E359" t="s">
        <v>3054</v>
      </c>
      <c r="F359" t="s">
        <v>3055</v>
      </c>
      <c r="G359" t="s">
        <v>3056</v>
      </c>
      <c r="H359" t="s">
        <v>3057</v>
      </c>
      <c r="I359" t="s">
        <v>1069</v>
      </c>
      <c r="J359" t="s">
        <v>721</v>
      </c>
      <c r="K359">
        <v>15.1</v>
      </c>
      <c r="M359" t="s">
        <v>3030</v>
      </c>
      <c r="N359" t="s">
        <v>844</v>
      </c>
      <c r="O359" t="s">
        <v>845</v>
      </c>
      <c r="Q359">
        <v>1993</v>
      </c>
      <c r="R359" t="s">
        <v>3058</v>
      </c>
      <c r="U359" t="s">
        <v>847</v>
      </c>
      <c r="W359">
        <v>53.856250000000003</v>
      </c>
      <c r="X359">
        <v>13.710100000000001</v>
      </c>
      <c r="AC359">
        <v>0.37730000000000002</v>
      </c>
      <c r="AD359" t="s">
        <v>1223</v>
      </c>
      <c r="AE359" t="s">
        <v>3030</v>
      </c>
      <c r="AG359" t="s">
        <v>859</v>
      </c>
      <c r="AH359" t="s">
        <v>3059</v>
      </c>
      <c r="AI359" t="s">
        <v>850</v>
      </c>
      <c r="AJ359" t="s">
        <v>3060</v>
      </c>
    </row>
    <row r="360" spans="1:37">
      <c r="A360" s="38" t="s">
        <v>3061</v>
      </c>
      <c r="B360" t="s">
        <v>958</v>
      </c>
      <c r="C360" t="s">
        <v>167</v>
      </c>
      <c r="E360" t="s">
        <v>3062</v>
      </c>
      <c r="F360" t="s">
        <v>3063</v>
      </c>
      <c r="G360" t="s">
        <v>3064</v>
      </c>
      <c r="H360" t="s">
        <v>3065</v>
      </c>
      <c r="I360" t="s">
        <v>858</v>
      </c>
      <c r="J360" t="s">
        <v>721</v>
      </c>
      <c r="K360">
        <v>30.7</v>
      </c>
      <c r="M360" t="s">
        <v>3030</v>
      </c>
      <c r="N360" t="s">
        <v>959</v>
      </c>
      <c r="O360" t="s">
        <v>845</v>
      </c>
      <c r="Q360">
        <v>2004</v>
      </c>
      <c r="R360" t="s">
        <v>3066</v>
      </c>
      <c r="U360" t="s">
        <v>847</v>
      </c>
      <c r="W360">
        <v>48.40099</v>
      </c>
      <c r="X360">
        <v>10.93576</v>
      </c>
      <c r="AC360">
        <v>0.39040000000000002</v>
      </c>
      <c r="AD360" t="s">
        <v>1223</v>
      </c>
      <c r="AE360" t="s">
        <v>3030</v>
      </c>
      <c r="AG360" t="s">
        <v>859</v>
      </c>
      <c r="AH360" t="s">
        <v>3067</v>
      </c>
      <c r="AI360" t="s">
        <v>891</v>
      </c>
      <c r="AJ360" t="s">
        <v>3068</v>
      </c>
    </row>
    <row r="361" spans="1:37">
      <c r="A361" s="38" t="s">
        <v>3069</v>
      </c>
      <c r="B361" t="s">
        <v>3070</v>
      </c>
      <c r="C361" t="s">
        <v>169</v>
      </c>
      <c r="E361" t="s">
        <v>3071</v>
      </c>
      <c r="F361" t="s">
        <v>3072</v>
      </c>
      <c r="G361" t="s">
        <v>3073</v>
      </c>
      <c r="H361" t="s">
        <v>3074</v>
      </c>
      <c r="I361" t="s">
        <v>867</v>
      </c>
      <c r="J361" t="s">
        <v>721</v>
      </c>
      <c r="K361">
        <v>17.8</v>
      </c>
      <c r="M361" t="s">
        <v>3030</v>
      </c>
      <c r="N361" t="s">
        <v>844</v>
      </c>
      <c r="O361" t="s">
        <v>845</v>
      </c>
      <c r="Q361">
        <v>1994</v>
      </c>
      <c r="R361" t="s">
        <v>3075</v>
      </c>
      <c r="U361" t="s">
        <v>847</v>
      </c>
      <c r="W361">
        <v>51.983192000000003</v>
      </c>
      <c r="X361">
        <v>11.87656</v>
      </c>
      <c r="AC361">
        <v>0.37840000000000001</v>
      </c>
      <c r="AD361" t="s">
        <v>1223</v>
      </c>
      <c r="AE361" t="s">
        <v>3030</v>
      </c>
      <c r="AG361" t="s">
        <v>859</v>
      </c>
      <c r="AH361" t="s">
        <v>3076</v>
      </c>
      <c r="AI361" t="s">
        <v>850</v>
      </c>
      <c r="AJ361" t="s">
        <v>956</v>
      </c>
    </row>
    <row r="362" spans="1:37">
      <c r="A362" s="38" t="s">
        <v>3077</v>
      </c>
      <c r="B362" t="s">
        <v>3078</v>
      </c>
      <c r="E362" t="s">
        <v>1693</v>
      </c>
      <c r="G362" t="s">
        <v>3079</v>
      </c>
      <c r="H362" t="s">
        <v>3080</v>
      </c>
      <c r="I362" t="s">
        <v>974</v>
      </c>
      <c r="J362" t="s">
        <v>721</v>
      </c>
      <c r="K362">
        <v>78</v>
      </c>
      <c r="M362" t="s">
        <v>3030</v>
      </c>
      <c r="N362" t="s">
        <v>1280</v>
      </c>
      <c r="O362" t="s">
        <v>845</v>
      </c>
      <c r="Q362">
        <v>2011</v>
      </c>
      <c r="R362" t="s">
        <v>3081</v>
      </c>
      <c r="U362" t="s">
        <v>847</v>
      </c>
      <c r="W362">
        <v>51.253079999999997</v>
      </c>
      <c r="X362">
        <v>9.4379000000000008</v>
      </c>
      <c r="AA362">
        <v>0.47</v>
      </c>
      <c r="AB362" s="39" t="s">
        <v>3082</v>
      </c>
      <c r="AC362">
        <v>0.58950000000000002</v>
      </c>
      <c r="AD362" t="s">
        <v>1223</v>
      </c>
      <c r="AE362" t="s">
        <v>3030</v>
      </c>
      <c r="AG362" t="s">
        <v>859</v>
      </c>
      <c r="AH362" t="s">
        <v>3083</v>
      </c>
      <c r="AI362" t="s">
        <v>891</v>
      </c>
      <c r="AJ362" t="s">
        <v>956</v>
      </c>
    </row>
    <row r="363" spans="1:37">
      <c r="A363" s="38" t="s">
        <v>3084</v>
      </c>
      <c r="B363" t="s">
        <v>443</v>
      </c>
      <c r="C363" t="s">
        <v>3085</v>
      </c>
      <c r="D363" t="s">
        <v>3086</v>
      </c>
      <c r="E363" t="s">
        <v>1243</v>
      </c>
      <c r="F363" t="s">
        <v>3087</v>
      </c>
      <c r="G363" t="s">
        <v>3088</v>
      </c>
      <c r="H363" t="s">
        <v>906</v>
      </c>
      <c r="I363" t="s">
        <v>906</v>
      </c>
      <c r="J363" t="s">
        <v>721</v>
      </c>
      <c r="K363">
        <v>444</v>
      </c>
      <c r="L363">
        <v>468</v>
      </c>
      <c r="M363" t="s">
        <v>3030</v>
      </c>
      <c r="N363" t="s">
        <v>1280</v>
      </c>
      <c r="O363" t="s">
        <v>845</v>
      </c>
      <c r="P363">
        <v>1210</v>
      </c>
      <c r="Q363">
        <v>1996</v>
      </c>
      <c r="R363" t="s">
        <v>3089</v>
      </c>
      <c r="U363" t="s">
        <v>847</v>
      </c>
      <c r="W363">
        <v>52.511723529999998</v>
      </c>
      <c r="X363">
        <v>13.420915600000001</v>
      </c>
      <c r="Y363" t="s">
        <v>3090</v>
      </c>
      <c r="Z363" t="s">
        <v>3091</v>
      </c>
      <c r="AA363">
        <v>0.49</v>
      </c>
      <c r="AB363" s="39" t="s">
        <v>3092</v>
      </c>
      <c r="AC363">
        <v>0.52200000000000002</v>
      </c>
      <c r="AD363" t="s">
        <v>1223</v>
      </c>
      <c r="AE363" t="s">
        <v>3030</v>
      </c>
      <c r="AG363" t="s">
        <v>859</v>
      </c>
      <c r="AH363" t="s">
        <v>443</v>
      </c>
      <c r="AI363" t="s">
        <v>891</v>
      </c>
      <c r="AJ363" t="s">
        <v>909</v>
      </c>
      <c r="AK363" t="s">
        <v>2387</v>
      </c>
    </row>
    <row r="364" spans="1:37">
      <c r="A364" s="38" t="s">
        <v>3093</v>
      </c>
      <c r="B364" t="s">
        <v>416</v>
      </c>
      <c r="C364" t="s">
        <v>416</v>
      </c>
      <c r="E364" t="s">
        <v>1243</v>
      </c>
      <c r="F364" t="s">
        <v>3094</v>
      </c>
      <c r="G364" t="s">
        <v>3095</v>
      </c>
      <c r="H364" t="s">
        <v>906</v>
      </c>
      <c r="I364" t="s">
        <v>906</v>
      </c>
      <c r="J364" t="s">
        <v>721</v>
      </c>
      <c r="K364">
        <v>144</v>
      </c>
      <c r="M364" t="s">
        <v>3030</v>
      </c>
      <c r="N364" t="s">
        <v>844</v>
      </c>
      <c r="O364" t="s">
        <v>845</v>
      </c>
      <c r="Q364">
        <v>1975</v>
      </c>
      <c r="R364" t="s">
        <v>2484</v>
      </c>
      <c r="U364" t="s">
        <v>847</v>
      </c>
      <c r="W364">
        <v>52.521856239999998</v>
      </c>
      <c r="X364">
        <v>13.31109524</v>
      </c>
      <c r="AC364">
        <v>0.35749999999999998</v>
      </c>
      <c r="AD364" t="s">
        <v>1223</v>
      </c>
      <c r="AE364" t="s">
        <v>3030</v>
      </c>
      <c r="AG364" t="s">
        <v>859</v>
      </c>
      <c r="AH364" t="s">
        <v>416</v>
      </c>
      <c r="AI364" t="s">
        <v>891</v>
      </c>
      <c r="AJ364" t="s">
        <v>909</v>
      </c>
      <c r="AK364" t="s">
        <v>873</v>
      </c>
    </row>
    <row r="365" spans="1:37">
      <c r="A365" s="38" t="s">
        <v>3096</v>
      </c>
      <c r="B365" t="s">
        <v>530</v>
      </c>
      <c r="C365" t="s">
        <v>530</v>
      </c>
      <c r="D365" t="s">
        <v>3097</v>
      </c>
      <c r="E365" t="s">
        <v>1243</v>
      </c>
      <c r="F365" t="s">
        <v>3098</v>
      </c>
      <c r="G365" t="s">
        <v>3099</v>
      </c>
      <c r="H365" t="s">
        <v>906</v>
      </c>
      <c r="I365" t="s">
        <v>906</v>
      </c>
      <c r="J365" t="s">
        <v>721</v>
      </c>
      <c r="K365">
        <v>164</v>
      </c>
      <c r="L365">
        <v>188</v>
      </c>
      <c r="M365" t="s">
        <v>3030</v>
      </c>
      <c r="N365" t="s">
        <v>844</v>
      </c>
      <c r="O365" t="s">
        <v>845</v>
      </c>
      <c r="P365">
        <v>590</v>
      </c>
      <c r="Q365">
        <v>1981</v>
      </c>
      <c r="R365" t="s">
        <v>3100</v>
      </c>
      <c r="S365">
        <v>2017</v>
      </c>
      <c r="U365" t="s">
        <v>847</v>
      </c>
      <c r="V365" t="s">
        <v>869</v>
      </c>
      <c r="W365">
        <v>52.48891639</v>
      </c>
      <c r="X365">
        <v>13.49696159</v>
      </c>
      <c r="Y365" t="s">
        <v>3101</v>
      </c>
      <c r="Z365" t="s">
        <v>3102</v>
      </c>
      <c r="AC365">
        <v>0.4037</v>
      </c>
      <c r="AD365" t="s">
        <v>1223</v>
      </c>
      <c r="AE365" t="s">
        <v>3030</v>
      </c>
      <c r="AG365" t="s">
        <v>859</v>
      </c>
      <c r="AH365" t="s">
        <v>530</v>
      </c>
      <c r="AI365" t="s">
        <v>891</v>
      </c>
      <c r="AJ365" t="s">
        <v>909</v>
      </c>
      <c r="AK365" t="s">
        <v>873</v>
      </c>
    </row>
    <row r="366" spans="1:37">
      <c r="A366" s="38" t="s">
        <v>3103</v>
      </c>
      <c r="B366" t="s">
        <v>361</v>
      </c>
      <c r="D366" t="s">
        <v>3104</v>
      </c>
      <c r="E366" t="s">
        <v>3105</v>
      </c>
      <c r="G366" t="s">
        <v>3106</v>
      </c>
      <c r="H366" t="s">
        <v>3104</v>
      </c>
      <c r="I366" t="s">
        <v>867</v>
      </c>
      <c r="J366" t="s">
        <v>721</v>
      </c>
      <c r="K366">
        <v>140.5</v>
      </c>
      <c r="L366">
        <v>124.08832</v>
      </c>
      <c r="M366" t="s">
        <v>3030</v>
      </c>
      <c r="N366" t="s">
        <v>1280</v>
      </c>
      <c r="O366" t="s">
        <v>845</v>
      </c>
      <c r="P366">
        <v>185.73219373219371</v>
      </c>
      <c r="Q366">
        <v>1994</v>
      </c>
      <c r="R366" t="s">
        <v>3107</v>
      </c>
      <c r="S366">
        <v>2020</v>
      </c>
      <c r="U366" t="s">
        <v>847</v>
      </c>
      <c r="V366" t="s">
        <v>1537</v>
      </c>
      <c r="W366">
        <v>51.802608999999997</v>
      </c>
      <c r="X366">
        <v>11.751511000000001</v>
      </c>
      <c r="AC366">
        <v>0.63</v>
      </c>
      <c r="AD366" t="s">
        <v>1223</v>
      </c>
      <c r="AE366" t="s">
        <v>3030</v>
      </c>
      <c r="AG366" t="s">
        <v>859</v>
      </c>
      <c r="AH366" t="s">
        <v>3108</v>
      </c>
      <c r="AI366" t="s">
        <v>891</v>
      </c>
      <c r="AJ366" t="s">
        <v>1063</v>
      </c>
      <c r="AK366" t="s">
        <v>1284</v>
      </c>
    </row>
    <row r="367" spans="1:37">
      <c r="A367" s="38" t="s">
        <v>3109</v>
      </c>
      <c r="B367" t="s">
        <v>3110</v>
      </c>
      <c r="E367" t="s">
        <v>3111</v>
      </c>
      <c r="G367" t="s">
        <v>3112</v>
      </c>
      <c r="H367" t="s">
        <v>3113</v>
      </c>
      <c r="I367" t="s">
        <v>897</v>
      </c>
      <c r="J367" t="s">
        <v>721</v>
      </c>
      <c r="K367">
        <v>23</v>
      </c>
      <c r="M367" t="s">
        <v>3030</v>
      </c>
      <c r="N367" t="s">
        <v>844</v>
      </c>
      <c r="O367" t="s">
        <v>845</v>
      </c>
      <c r="Q367">
        <v>1977</v>
      </c>
      <c r="R367" t="s">
        <v>3114</v>
      </c>
      <c r="U367" t="s">
        <v>847</v>
      </c>
      <c r="W367">
        <v>52.033503000000003</v>
      </c>
      <c r="X367">
        <v>8.5390610000000002</v>
      </c>
      <c r="AC367">
        <v>0.35970000000000002</v>
      </c>
      <c r="AD367" t="s">
        <v>1223</v>
      </c>
      <c r="AE367" t="s">
        <v>3030</v>
      </c>
      <c r="AG367" t="s">
        <v>859</v>
      </c>
      <c r="AH367" t="s">
        <v>3115</v>
      </c>
      <c r="AI367" t="s">
        <v>891</v>
      </c>
      <c r="AJ367" t="s">
        <v>3116</v>
      </c>
    </row>
    <row r="368" spans="1:37">
      <c r="A368" s="38" t="s">
        <v>3117</v>
      </c>
      <c r="B368" t="s">
        <v>3118</v>
      </c>
      <c r="C368" t="s">
        <v>389</v>
      </c>
      <c r="E368" t="s">
        <v>3111</v>
      </c>
      <c r="G368" t="s">
        <v>3119</v>
      </c>
      <c r="H368" t="s">
        <v>3113</v>
      </c>
      <c r="I368" t="s">
        <v>897</v>
      </c>
      <c r="J368" t="s">
        <v>721</v>
      </c>
      <c r="K368">
        <v>37.5</v>
      </c>
      <c r="M368" t="s">
        <v>3030</v>
      </c>
      <c r="N368" t="s">
        <v>1280</v>
      </c>
      <c r="O368" t="s">
        <v>845</v>
      </c>
      <c r="Q368">
        <v>2005</v>
      </c>
      <c r="R368" t="s">
        <v>3120</v>
      </c>
      <c r="U368" t="s">
        <v>847</v>
      </c>
      <c r="W368">
        <v>52.033503000000003</v>
      </c>
      <c r="X368">
        <v>8.5390610000000002</v>
      </c>
      <c r="AC368">
        <v>0.5625</v>
      </c>
      <c r="AD368" t="s">
        <v>1223</v>
      </c>
      <c r="AE368" t="s">
        <v>3030</v>
      </c>
      <c r="AG368" t="s">
        <v>859</v>
      </c>
      <c r="AI368" t="s">
        <v>891</v>
      </c>
      <c r="AJ368" t="s">
        <v>3116</v>
      </c>
    </row>
    <row r="369" spans="1:37">
      <c r="A369" s="38" t="s">
        <v>3121</v>
      </c>
      <c r="B369" t="s">
        <v>3110</v>
      </c>
      <c r="E369" t="s">
        <v>3111</v>
      </c>
      <c r="G369" t="s">
        <v>3112</v>
      </c>
      <c r="H369" t="s">
        <v>3113</v>
      </c>
      <c r="I369" t="s">
        <v>897</v>
      </c>
      <c r="J369" t="s">
        <v>721</v>
      </c>
      <c r="K369">
        <v>41</v>
      </c>
      <c r="M369" t="s">
        <v>3030</v>
      </c>
      <c r="N369" t="s">
        <v>844</v>
      </c>
      <c r="O369" t="s">
        <v>845</v>
      </c>
      <c r="Q369">
        <v>1966</v>
      </c>
      <c r="R369" t="s">
        <v>3122</v>
      </c>
      <c r="U369" t="s">
        <v>1737</v>
      </c>
      <c r="W369">
        <v>52.033503000000003</v>
      </c>
      <c r="X369">
        <v>8.5390610000000002</v>
      </c>
      <c r="AC369">
        <v>0.34760000000000002</v>
      </c>
      <c r="AD369" t="s">
        <v>1223</v>
      </c>
      <c r="AE369" t="s">
        <v>3030</v>
      </c>
      <c r="AG369" t="s">
        <v>859</v>
      </c>
      <c r="AH369" t="s">
        <v>3115</v>
      </c>
      <c r="AI369" t="s">
        <v>891</v>
      </c>
      <c r="AJ369" t="s">
        <v>3116</v>
      </c>
    </row>
    <row r="370" spans="1:37">
      <c r="A370" s="38" t="s">
        <v>3123</v>
      </c>
      <c r="B370" t="s">
        <v>392</v>
      </c>
      <c r="D370" t="s">
        <v>3124</v>
      </c>
      <c r="E370" t="s">
        <v>1066</v>
      </c>
      <c r="G370" t="s">
        <v>3125</v>
      </c>
      <c r="H370" t="s">
        <v>3126</v>
      </c>
      <c r="I370" t="s">
        <v>867</v>
      </c>
      <c r="J370" t="s">
        <v>721</v>
      </c>
      <c r="K370">
        <v>106</v>
      </c>
      <c r="L370">
        <v>114</v>
      </c>
      <c r="M370" t="s">
        <v>3030</v>
      </c>
      <c r="N370" t="s">
        <v>1280</v>
      </c>
      <c r="O370" t="s">
        <v>845</v>
      </c>
      <c r="P370">
        <v>110</v>
      </c>
      <c r="Q370">
        <v>2000</v>
      </c>
      <c r="R370" t="s">
        <v>3127</v>
      </c>
      <c r="S370">
        <v>2000</v>
      </c>
      <c r="U370" t="s">
        <v>847</v>
      </c>
      <c r="V370" t="s">
        <v>1537</v>
      </c>
      <c r="W370">
        <v>51.633861000000003</v>
      </c>
      <c r="X370">
        <v>12.299357000000001</v>
      </c>
      <c r="AC370">
        <v>0.54</v>
      </c>
      <c r="AD370" t="s">
        <v>1223</v>
      </c>
      <c r="AE370" t="s">
        <v>3030</v>
      </c>
      <c r="AG370" t="s">
        <v>859</v>
      </c>
      <c r="AH370" t="s">
        <v>3128</v>
      </c>
      <c r="AI370" t="s">
        <v>891</v>
      </c>
      <c r="AJ370" t="s">
        <v>1063</v>
      </c>
      <c r="AK370" t="s">
        <v>873</v>
      </c>
    </row>
    <row r="371" spans="1:37">
      <c r="A371" s="38" t="s">
        <v>3129</v>
      </c>
      <c r="B371" t="s">
        <v>3130</v>
      </c>
      <c r="E371" t="s">
        <v>3131</v>
      </c>
      <c r="G371" t="s">
        <v>3132</v>
      </c>
      <c r="H371" t="s">
        <v>3133</v>
      </c>
      <c r="I371" t="s">
        <v>897</v>
      </c>
      <c r="J371" t="s">
        <v>721</v>
      </c>
      <c r="K371">
        <v>44</v>
      </c>
      <c r="M371" t="s">
        <v>3030</v>
      </c>
      <c r="N371" t="s">
        <v>844</v>
      </c>
      <c r="O371" t="s">
        <v>845</v>
      </c>
      <c r="Q371">
        <v>2013</v>
      </c>
      <c r="R371" t="s">
        <v>3134</v>
      </c>
      <c r="U371" t="s">
        <v>847</v>
      </c>
      <c r="W371">
        <v>51.507950000000001</v>
      </c>
      <c r="X371">
        <v>7.2502899999999997</v>
      </c>
      <c r="AC371">
        <v>0.39929999999999999</v>
      </c>
      <c r="AD371" t="s">
        <v>1223</v>
      </c>
      <c r="AE371" t="s">
        <v>3030</v>
      </c>
      <c r="AG371" t="s">
        <v>859</v>
      </c>
      <c r="AH371" t="s">
        <v>3135</v>
      </c>
      <c r="AI371" t="s">
        <v>1182</v>
      </c>
      <c r="AJ371" t="s">
        <v>3136</v>
      </c>
    </row>
    <row r="372" spans="1:37">
      <c r="A372" s="38" t="s">
        <v>3137</v>
      </c>
      <c r="B372" t="s">
        <v>3138</v>
      </c>
      <c r="C372" t="s">
        <v>3138</v>
      </c>
      <c r="E372" t="s">
        <v>3139</v>
      </c>
      <c r="G372" t="s">
        <v>3140</v>
      </c>
      <c r="H372" t="s">
        <v>3141</v>
      </c>
      <c r="I372" t="s">
        <v>897</v>
      </c>
      <c r="J372" t="s">
        <v>721</v>
      </c>
      <c r="K372">
        <v>95</v>
      </c>
      <c r="M372" t="s">
        <v>3030</v>
      </c>
      <c r="N372" t="s">
        <v>844</v>
      </c>
      <c r="O372" t="s">
        <v>845</v>
      </c>
      <c r="Q372">
        <v>2013</v>
      </c>
      <c r="R372" t="s">
        <v>3142</v>
      </c>
      <c r="U372" t="s">
        <v>847</v>
      </c>
      <c r="W372">
        <v>50.733820000000001</v>
      </c>
      <c r="X372">
        <v>7.0805499999999997</v>
      </c>
      <c r="AC372">
        <v>0.39929999999999999</v>
      </c>
      <c r="AD372" t="s">
        <v>1223</v>
      </c>
      <c r="AE372" t="s">
        <v>3030</v>
      </c>
      <c r="AG372" t="s">
        <v>859</v>
      </c>
      <c r="AI372" t="s">
        <v>1182</v>
      </c>
      <c r="AJ372" t="s">
        <v>3143</v>
      </c>
    </row>
    <row r="373" spans="1:37">
      <c r="A373" s="38" t="s">
        <v>3144</v>
      </c>
      <c r="B373" t="s">
        <v>3145</v>
      </c>
      <c r="E373" t="s">
        <v>3146</v>
      </c>
      <c r="G373" t="s">
        <v>3147</v>
      </c>
      <c r="H373" t="s">
        <v>880</v>
      </c>
      <c r="I373" t="s">
        <v>880</v>
      </c>
      <c r="J373" t="s">
        <v>721</v>
      </c>
      <c r="K373">
        <v>36</v>
      </c>
      <c r="M373" t="s">
        <v>3030</v>
      </c>
      <c r="N373" t="s">
        <v>844</v>
      </c>
      <c r="O373" t="s">
        <v>845</v>
      </c>
      <c r="Q373">
        <v>1997</v>
      </c>
      <c r="R373" t="s">
        <v>3148</v>
      </c>
      <c r="U373" t="s">
        <v>847</v>
      </c>
      <c r="W373">
        <v>51.512174999999999</v>
      </c>
      <c r="X373">
        <v>13.97109</v>
      </c>
      <c r="AC373">
        <v>0.38169999999999998</v>
      </c>
      <c r="AD373" t="s">
        <v>1223</v>
      </c>
      <c r="AE373" t="s">
        <v>3030</v>
      </c>
      <c r="AG373" t="s">
        <v>859</v>
      </c>
      <c r="AH373" t="s">
        <v>3149</v>
      </c>
      <c r="AI373" t="s">
        <v>891</v>
      </c>
      <c r="AJ373" t="s">
        <v>3150</v>
      </c>
    </row>
    <row r="374" spans="1:37">
      <c r="A374" s="38" t="s">
        <v>3151</v>
      </c>
      <c r="B374" t="s">
        <v>3152</v>
      </c>
      <c r="D374" t="s">
        <v>3152</v>
      </c>
      <c r="E374" t="s">
        <v>1375</v>
      </c>
      <c r="G374" t="s">
        <v>3153</v>
      </c>
      <c r="H374" t="s">
        <v>880</v>
      </c>
      <c r="I374" t="s">
        <v>880</v>
      </c>
      <c r="J374" t="s">
        <v>721</v>
      </c>
      <c r="K374">
        <v>160</v>
      </c>
      <c r="L374">
        <v>207</v>
      </c>
      <c r="M374" t="s">
        <v>3030</v>
      </c>
      <c r="N374" t="s">
        <v>1280</v>
      </c>
      <c r="O374" t="s">
        <v>859</v>
      </c>
      <c r="P374" t="s">
        <v>1331</v>
      </c>
      <c r="Q374">
        <v>1994</v>
      </c>
      <c r="R374" t="s">
        <v>2557</v>
      </c>
      <c r="U374" t="s">
        <v>847</v>
      </c>
      <c r="W374">
        <v>52.394167000000003</v>
      </c>
      <c r="X374">
        <v>12.418056</v>
      </c>
      <c r="AC374">
        <v>0.51300000000000001</v>
      </c>
      <c r="AD374" t="s">
        <v>1223</v>
      </c>
      <c r="AE374" t="s">
        <v>3030</v>
      </c>
      <c r="AG374" t="s">
        <v>859</v>
      </c>
      <c r="AH374" t="s">
        <v>3154</v>
      </c>
      <c r="AI374" t="s">
        <v>891</v>
      </c>
      <c r="AJ374" t="s">
        <v>2883</v>
      </c>
      <c r="AK374" t="s">
        <v>873</v>
      </c>
    </row>
    <row r="375" spans="1:37">
      <c r="A375" s="38" t="s">
        <v>3155</v>
      </c>
      <c r="B375" t="s">
        <v>1274</v>
      </c>
      <c r="C375" t="s">
        <v>3156</v>
      </c>
      <c r="D375" t="s">
        <v>1276</v>
      </c>
      <c r="E375" t="s">
        <v>1277</v>
      </c>
      <c r="G375" t="s">
        <v>1278</v>
      </c>
      <c r="H375" t="s">
        <v>1279</v>
      </c>
      <c r="I375" t="s">
        <v>842</v>
      </c>
      <c r="J375" t="s">
        <v>721</v>
      </c>
      <c r="K375">
        <v>20</v>
      </c>
      <c r="L375">
        <v>26.68609</v>
      </c>
      <c r="M375" t="s">
        <v>3030</v>
      </c>
      <c r="N375" t="s">
        <v>1280</v>
      </c>
      <c r="O375" t="s">
        <v>845</v>
      </c>
      <c r="P375">
        <v>56.183539694100503</v>
      </c>
      <c r="Q375">
        <v>1971</v>
      </c>
      <c r="R375" t="s">
        <v>3157</v>
      </c>
      <c r="U375" t="s">
        <v>847</v>
      </c>
      <c r="V375" t="s">
        <v>869</v>
      </c>
      <c r="W375">
        <v>52.278610999999998</v>
      </c>
      <c r="X375">
        <v>10.514722000000001</v>
      </c>
      <c r="AC375">
        <v>0.40949999999999998</v>
      </c>
      <c r="AD375" t="s">
        <v>1223</v>
      </c>
      <c r="AE375" t="s">
        <v>3030</v>
      </c>
      <c r="AG375" t="s">
        <v>859</v>
      </c>
      <c r="AH375" t="s">
        <v>3158</v>
      </c>
      <c r="AI375" t="s">
        <v>891</v>
      </c>
      <c r="AJ375" t="s">
        <v>1283</v>
      </c>
      <c r="AK375" t="s">
        <v>1284</v>
      </c>
    </row>
    <row r="376" spans="1:37">
      <c r="A376" s="38" t="s">
        <v>3159</v>
      </c>
      <c r="B376" t="s">
        <v>1274</v>
      </c>
      <c r="C376" t="s">
        <v>389</v>
      </c>
      <c r="D376" t="s">
        <v>1276</v>
      </c>
      <c r="E376" t="s">
        <v>1277</v>
      </c>
      <c r="G376" t="s">
        <v>1278</v>
      </c>
      <c r="H376" t="s">
        <v>1279</v>
      </c>
      <c r="I376" t="s">
        <v>842</v>
      </c>
      <c r="J376" t="s">
        <v>721</v>
      </c>
      <c r="K376">
        <v>74</v>
      </c>
      <c r="L376">
        <v>98.738529999999997</v>
      </c>
      <c r="M376" t="s">
        <v>3030</v>
      </c>
      <c r="N376" t="s">
        <v>1280</v>
      </c>
      <c r="O376" t="s">
        <v>845</v>
      </c>
      <c r="P376">
        <v>207.8790968681719</v>
      </c>
      <c r="Q376">
        <v>2010</v>
      </c>
      <c r="R376" t="s">
        <v>3160</v>
      </c>
      <c r="U376" t="s">
        <v>847</v>
      </c>
      <c r="V376" t="s">
        <v>869</v>
      </c>
      <c r="W376">
        <v>52.278610999999998</v>
      </c>
      <c r="X376">
        <v>10.514722000000001</v>
      </c>
      <c r="AC376">
        <v>0.58499999999999996</v>
      </c>
      <c r="AD376" t="s">
        <v>1223</v>
      </c>
      <c r="AE376" t="s">
        <v>3030</v>
      </c>
      <c r="AG376" t="s">
        <v>859</v>
      </c>
      <c r="AH376" t="s">
        <v>3161</v>
      </c>
      <c r="AI376" t="s">
        <v>891</v>
      </c>
      <c r="AJ376" t="s">
        <v>1283</v>
      </c>
      <c r="AK376" t="s">
        <v>1284</v>
      </c>
    </row>
    <row r="377" spans="1:37">
      <c r="A377" s="38" t="s">
        <v>3162</v>
      </c>
      <c r="B377" t="s">
        <v>3163</v>
      </c>
      <c r="C377" t="s">
        <v>167</v>
      </c>
      <c r="E377" t="s">
        <v>1277</v>
      </c>
      <c r="G377" t="s">
        <v>3164</v>
      </c>
      <c r="H377" t="s">
        <v>1279</v>
      </c>
      <c r="I377" t="s">
        <v>842</v>
      </c>
      <c r="J377" t="s">
        <v>721</v>
      </c>
      <c r="K377">
        <v>25</v>
      </c>
      <c r="M377" t="s">
        <v>3030</v>
      </c>
      <c r="N377" t="s">
        <v>959</v>
      </c>
      <c r="O377" t="s">
        <v>845</v>
      </c>
      <c r="Q377">
        <v>1965</v>
      </c>
      <c r="R377" t="s">
        <v>3165</v>
      </c>
      <c r="U377" t="s">
        <v>847</v>
      </c>
      <c r="W377">
        <v>52.278610999999998</v>
      </c>
      <c r="X377">
        <v>10.514722000000001</v>
      </c>
      <c r="AC377">
        <v>0.28899999999999998</v>
      </c>
      <c r="AD377" t="s">
        <v>1223</v>
      </c>
      <c r="AE377" t="s">
        <v>3030</v>
      </c>
      <c r="AG377" t="s">
        <v>859</v>
      </c>
      <c r="AH377" t="s">
        <v>3166</v>
      </c>
      <c r="AI377" t="s">
        <v>891</v>
      </c>
      <c r="AJ377" t="s">
        <v>1283</v>
      </c>
    </row>
    <row r="378" spans="1:37">
      <c r="A378" s="38" t="s">
        <v>3167</v>
      </c>
      <c r="B378" t="s">
        <v>929</v>
      </c>
      <c r="C378" t="s">
        <v>3168</v>
      </c>
      <c r="E378" t="s">
        <v>931</v>
      </c>
      <c r="F378" t="s">
        <v>932</v>
      </c>
      <c r="G378" t="s">
        <v>933</v>
      </c>
      <c r="H378" t="s">
        <v>934</v>
      </c>
      <c r="I378" t="s">
        <v>897</v>
      </c>
      <c r="J378" t="s">
        <v>721</v>
      </c>
      <c r="K378">
        <v>13.5</v>
      </c>
      <c r="M378" t="s">
        <v>3030</v>
      </c>
      <c r="N378" t="s">
        <v>959</v>
      </c>
      <c r="O378" t="s">
        <v>845</v>
      </c>
      <c r="Q378">
        <v>1996</v>
      </c>
      <c r="R378" t="s">
        <v>3169</v>
      </c>
      <c r="U378" t="s">
        <v>847</v>
      </c>
      <c r="W378">
        <v>51.40845951</v>
      </c>
      <c r="X378">
        <v>8.5999354090000004</v>
      </c>
      <c r="AC378">
        <v>0.36959999999999998</v>
      </c>
      <c r="AD378" t="s">
        <v>1223</v>
      </c>
      <c r="AE378" t="s">
        <v>3030</v>
      </c>
      <c r="AG378" t="s">
        <v>859</v>
      </c>
      <c r="AI378" t="s">
        <v>936</v>
      </c>
      <c r="AJ378" t="s">
        <v>937</v>
      </c>
    </row>
    <row r="379" spans="1:37">
      <c r="A379" s="38" t="s">
        <v>3170</v>
      </c>
      <c r="B379" t="s">
        <v>3171</v>
      </c>
      <c r="D379" t="s">
        <v>1839</v>
      </c>
      <c r="E379" t="s">
        <v>3172</v>
      </c>
      <c r="F379" t="s">
        <v>1837</v>
      </c>
      <c r="G379" t="s">
        <v>1838</v>
      </c>
      <c r="H379" t="s">
        <v>1839</v>
      </c>
      <c r="I379" t="s">
        <v>858</v>
      </c>
      <c r="J379" t="s">
        <v>721</v>
      </c>
      <c r="K379">
        <v>120</v>
      </c>
      <c r="L379">
        <v>178</v>
      </c>
      <c r="M379" t="s">
        <v>3030</v>
      </c>
      <c r="N379" t="s">
        <v>1280</v>
      </c>
      <c r="O379" t="s">
        <v>845</v>
      </c>
      <c r="P379">
        <v>350</v>
      </c>
      <c r="Q379">
        <v>2001</v>
      </c>
      <c r="R379" t="s">
        <v>3173</v>
      </c>
      <c r="U379" t="s">
        <v>847</v>
      </c>
      <c r="W379">
        <v>48.186211999999998</v>
      </c>
      <c r="X379">
        <v>12.845768</v>
      </c>
      <c r="Y379" t="s">
        <v>3174</v>
      </c>
      <c r="Z379" t="s">
        <v>3175</v>
      </c>
      <c r="AC379">
        <v>0.54449999999999998</v>
      </c>
      <c r="AD379" t="s">
        <v>1223</v>
      </c>
      <c r="AE379" t="s">
        <v>3030</v>
      </c>
      <c r="AG379" t="s">
        <v>859</v>
      </c>
      <c r="AH379" t="s">
        <v>1839</v>
      </c>
      <c r="AI379" t="s">
        <v>891</v>
      </c>
      <c r="AJ379" t="s">
        <v>3176</v>
      </c>
      <c r="AK379" t="s">
        <v>873</v>
      </c>
    </row>
    <row r="380" spans="1:37">
      <c r="A380" s="38" t="s">
        <v>3177</v>
      </c>
      <c r="B380" t="s">
        <v>3178</v>
      </c>
      <c r="E380" t="s">
        <v>3172</v>
      </c>
      <c r="F380" t="s">
        <v>1837</v>
      </c>
      <c r="G380" t="s">
        <v>1838</v>
      </c>
      <c r="H380" t="s">
        <v>1839</v>
      </c>
      <c r="I380" t="s">
        <v>858</v>
      </c>
      <c r="J380" t="s">
        <v>721</v>
      </c>
      <c r="K380">
        <v>50</v>
      </c>
      <c r="M380" t="s">
        <v>3030</v>
      </c>
      <c r="N380" t="s">
        <v>844</v>
      </c>
      <c r="O380" t="s">
        <v>845</v>
      </c>
      <c r="Q380">
        <v>1979</v>
      </c>
      <c r="R380" t="s">
        <v>3179</v>
      </c>
      <c r="U380" t="s">
        <v>847</v>
      </c>
      <c r="W380">
        <v>48.186211999999998</v>
      </c>
      <c r="X380">
        <v>12.845768</v>
      </c>
      <c r="AC380">
        <v>0.3619</v>
      </c>
      <c r="AD380" t="s">
        <v>1223</v>
      </c>
      <c r="AE380" t="s">
        <v>3030</v>
      </c>
      <c r="AG380" t="s">
        <v>859</v>
      </c>
      <c r="AH380" t="s">
        <v>1841</v>
      </c>
      <c r="AI380" t="s">
        <v>850</v>
      </c>
      <c r="AJ380" t="s">
        <v>1842</v>
      </c>
    </row>
    <row r="381" spans="1:37">
      <c r="A381" s="38" t="s">
        <v>3180</v>
      </c>
      <c r="B381" t="s">
        <v>3181</v>
      </c>
      <c r="E381" t="s">
        <v>3182</v>
      </c>
      <c r="G381" t="s">
        <v>3183</v>
      </c>
      <c r="H381" t="s">
        <v>3184</v>
      </c>
      <c r="I381" t="s">
        <v>858</v>
      </c>
      <c r="J381" t="s">
        <v>721</v>
      </c>
      <c r="K381">
        <v>73.099999999999994</v>
      </c>
      <c r="M381" t="s">
        <v>3030</v>
      </c>
      <c r="N381" t="s">
        <v>844</v>
      </c>
      <c r="O381" t="s">
        <v>845</v>
      </c>
      <c r="Q381">
        <v>2002</v>
      </c>
      <c r="R381" t="s">
        <v>3185</v>
      </c>
      <c r="U381" t="s">
        <v>847</v>
      </c>
      <c r="W381">
        <v>48.176789999999997</v>
      </c>
      <c r="X381">
        <v>12.730560000000001</v>
      </c>
      <c r="AC381">
        <v>0.38719999999999999</v>
      </c>
      <c r="AD381" t="s">
        <v>1223</v>
      </c>
      <c r="AE381" t="s">
        <v>3030</v>
      </c>
      <c r="AG381" t="s">
        <v>859</v>
      </c>
      <c r="AH381" t="s">
        <v>3186</v>
      </c>
      <c r="AI381" t="s">
        <v>1182</v>
      </c>
      <c r="AJ381" t="s">
        <v>3182</v>
      </c>
    </row>
    <row r="382" spans="1:37">
      <c r="A382" s="38" t="s">
        <v>3187</v>
      </c>
      <c r="B382" t="s">
        <v>2694</v>
      </c>
      <c r="C382" t="s">
        <v>3188</v>
      </c>
      <c r="E382" t="s">
        <v>2695</v>
      </c>
      <c r="G382" t="s">
        <v>3189</v>
      </c>
      <c r="H382" t="s">
        <v>2697</v>
      </c>
      <c r="I382" t="s">
        <v>2060</v>
      </c>
      <c r="J382" t="s">
        <v>721</v>
      </c>
      <c r="K382">
        <v>57.2</v>
      </c>
      <c r="M382" t="s">
        <v>3030</v>
      </c>
      <c r="N382" t="s">
        <v>844</v>
      </c>
      <c r="O382" t="s">
        <v>845</v>
      </c>
      <c r="Q382">
        <v>1986</v>
      </c>
      <c r="R382" t="s">
        <v>3190</v>
      </c>
      <c r="U382" t="s">
        <v>1153</v>
      </c>
      <c r="W382">
        <v>50.856980999999998</v>
      </c>
      <c r="X382">
        <v>12.923095999999999</v>
      </c>
      <c r="AC382">
        <v>0.36959999999999998</v>
      </c>
      <c r="AD382" t="s">
        <v>1223</v>
      </c>
      <c r="AE382" t="s">
        <v>3030</v>
      </c>
      <c r="AG382" t="s">
        <v>859</v>
      </c>
      <c r="AH382" t="s">
        <v>2705</v>
      </c>
      <c r="AI382" t="s">
        <v>891</v>
      </c>
      <c r="AJ382" t="s">
        <v>2700</v>
      </c>
    </row>
    <row r="383" spans="1:37">
      <c r="A383" s="38" t="s">
        <v>3191</v>
      </c>
      <c r="B383" t="s">
        <v>3192</v>
      </c>
      <c r="E383" t="s">
        <v>3193</v>
      </c>
      <c r="G383" t="s">
        <v>3194</v>
      </c>
      <c r="H383" t="s">
        <v>3195</v>
      </c>
      <c r="I383" t="s">
        <v>867</v>
      </c>
      <c r="J383" t="s">
        <v>721</v>
      </c>
      <c r="K383">
        <v>39</v>
      </c>
      <c r="M383" t="s">
        <v>3030</v>
      </c>
      <c r="N383" t="s">
        <v>844</v>
      </c>
      <c r="O383" t="s">
        <v>845</v>
      </c>
      <c r="Q383">
        <v>1996</v>
      </c>
      <c r="R383" t="s">
        <v>2878</v>
      </c>
      <c r="U383" t="s">
        <v>847</v>
      </c>
      <c r="W383">
        <v>51.82685</v>
      </c>
      <c r="X383">
        <v>12.230029999999999</v>
      </c>
      <c r="AC383">
        <v>0.38059999999999999</v>
      </c>
      <c r="AD383" t="s">
        <v>1223</v>
      </c>
      <c r="AE383" t="s">
        <v>3030</v>
      </c>
      <c r="AG383" t="s">
        <v>859</v>
      </c>
      <c r="AH383" t="s">
        <v>3196</v>
      </c>
      <c r="AI383" t="s">
        <v>850</v>
      </c>
      <c r="AJ383" t="s">
        <v>3197</v>
      </c>
    </row>
    <row r="384" spans="1:37">
      <c r="A384" s="38" t="s">
        <v>3198</v>
      </c>
      <c r="B384" t="s">
        <v>447</v>
      </c>
      <c r="C384" t="s">
        <v>389</v>
      </c>
      <c r="D384" t="s">
        <v>447</v>
      </c>
      <c r="E384" t="s">
        <v>1418</v>
      </c>
      <c r="G384" t="s">
        <v>3199</v>
      </c>
      <c r="H384" t="s">
        <v>447</v>
      </c>
      <c r="I384" t="s">
        <v>897</v>
      </c>
      <c r="J384" t="s">
        <v>721</v>
      </c>
      <c r="K384">
        <v>586</v>
      </c>
      <c r="L384">
        <v>597.1</v>
      </c>
      <c r="M384" t="s">
        <v>3030</v>
      </c>
      <c r="N384" t="s">
        <v>1280</v>
      </c>
      <c r="O384" t="s">
        <v>845</v>
      </c>
      <c r="P384">
        <v>480</v>
      </c>
      <c r="Q384">
        <v>2000</v>
      </c>
      <c r="R384" t="s">
        <v>3200</v>
      </c>
      <c r="S384">
        <v>2000</v>
      </c>
      <c r="U384" t="s">
        <v>847</v>
      </c>
      <c r="V384" t="s">
        <v>1537</v>
      </c>
      <c r="W384">
        <v>51.079079999999998</v>
      </c>
      <c r="X384">
        <v>6.8287100000000009</v>
      </c>
      <c r="Y384" t="s">
        <v>3201</v>
      </c>
      <c r="Z384" t="s">
        <v>3202</v>
      </c>
      <c r="AC384">
        <v>0.54</v>
      </c>
      <c r="AD384" t="s">
        <v>1223</v>
      </c>
      <c r="AE384" t="s">
        <v>3030</v>
      </c>
      <c r="AG384" t="s">
        <v>859</v>
      </c>
      <c r="AH384" t="s">
        <v>3203</v>
      </c>
      <c r="AI384" t="s">
        <v>891</v>
      </c>
      <c r="AJ384" t="s">
        <v>937</v>
      </c>
      <c r="AK384" t="s">
        <v>873</v>
      </c>
    </row>
    <row r="385" spans="1:37">
      <c r="A385" s="38" t="s">
        <v>3204</v>
      </c>
      <c r="B385" t="s">
        <v>3205</v>
      </c>
      <c r="C385" t="s">
        <v>3206</v>
      </c>
      <c r="E385" t="s">
        <v>1418</v>
      </c>
      <c r="G385" t="s">
        <v>3207</v>
      </c>
      <c r="H385" t="s">
        <v>3205</v>
      </c>
      <c r="I385" t="s">
        <v>897</v>
      </c>
      <c r="J385" t="s">
        <v>721</v>
      </c>
      <c r="K385">
        <v>26</v>
      </c>
      <c r="M385" t="s">
        <v>3030</v>
      </c>
      <c r="N385" t="s">
        <v>844</v>
      </c>
      <c r="O385" t="s">
        <v>845</v>
      </c>
      <c r="Q385">
        <v>2004</v>
      </c>
      <c r="R385" t="s">
        <v>3208</v>
      </c>
      <c r="U385" t="s">
        <v>847</v>
      </c>
      <c r="W385">
        <v>51.519730000000003</v>
      </c>
      <c r="X385">
        <v>7.4769699999999997</v>
      </c>
      <c r="AC385">
        <v>0.38940000000000002</v>
      </c>
      <c r="AD385" t="s">
        <v>1223</v>
      </c>
      <c r="AE385" t="s">
        <v>3030</v>
      </c>
      <c r="AG385" t="s">
        <v>859</v>
      </c>
      <c r="AH385" t="s">
        <v>3205</v>
      </c>
      <c r="AI385" t="s">
        <v>891</v>
      </c>
      <c r="AJ385" t="s">
        <v>937</v>
      </c>
    </row>
    <row r="386" spans="1:37">
      <c r="A386" s="38" t="s">
        <v>3209</v>
      </c>
      <c r="B386" t="s">
        <v>3210</v>
      </c>
      <c r="C386" t="s">
        <v>3211</v>
      </c>
      <c r="D386" t="s">
        <v>3212</v>
      </c>
      <c r="E386" t="s">
        <v>3213</v>
      </c>
      <c r="F386" t="s">
        <v>3214</v>
      </c>
      <c r="G386" t="s">
        <v>3215</v>
      </c>
      <c r="H386" t="s">
        <v>3216</v>
      </c>
      <c r="I386" t="s">
        <v>2060</v>
      </c>
      <c r="J386" t="s">
        <v>721</v>
      </c>
      <c r="K386">
        <v>260</v>
      </c>
      <c r="L386">
        <v>270</v>
      </c>
      <c r="M386" t="s">
        <v>3030</v>
      </c>
      <c r="N386" t="s">
        <v>1280</v>
      </c>
      <c r="O386" t="s">
        <v>845</v>
      </c>
      <c r="P386">
        <v>455</v>
      </c>
      <c r="Q386">
        <v>1995</v>
      </c>
      <c r="R386" t="s">
        <v>3217</v>
      </c>
      <c r="U386" t="s">
        <v>847</v>
      </c>
      <c r="W386">
        <v>51.042119</v>
      </c>
      <c r="X386">
        <v>13.708596999999999</v>
      </c>
      <c r="Y386" t="s">
        <v>3218</v>
      </c>
      <c r="Z386" t="s">
        <v>3219</v>
      </c>
      <c r="AC386">
        <v>0.51749999999999996</v>
      </c>
      <c r="AD386" t="s">
        <v>1223</v>
      </c>
      <c r="AE386" t="s">
        <v>3030</v>
      </c>
      <c r="AG386" t="s">
        <v>859</v>
      </c>
      <c r="AH386" t="s">
        <v>3220</v>
      </c>
      <c r="AI386" t="s">
        <v>891</v>
      </c>
      <c r="AJ386" t="s">
        <v>3221</v>
      </c>
      <c r="AK386" t="s">
        <v>873</v>
      </c>
    </row>
    <row r="387" spans="1:37">
      <c r="A387" s="38" t="s">
        <v>3222</v>
      </c>
      <c r="B387" t="s">
        <v>3223</v>
      </c>
      <c r="C387" t="s">
        <v>3223</v>
      </c>
      <c r="E387" t="s">
        <v>3224</v>
      </c>
      <c r="F387" t="s">
        <v>3225</v>
      </c>
      <c r="G387" t="s">
        <v>3226</v>
      </c>
      <c r="H387" t="s">
        <v>1322</v>
      </c>
      <c r="I387" t="s">
        <v>897</v>
      </c>
      <c r="J387" t="s">
        <v>721</v>
      </c>
      <c r="K387">
        <v>40</v>
      </c>
      <c r="M387" t="s">
        <v>3030</v>
      </c>
      <c r="N387" t="s">
        <v>844</v>
      </c>
      <c r="O387" t="s">
        <v>845</v>
      </c>
      <c r="Q387">
        <v>2002</v>
      </c>
      <c r="R387" t="s">
        <v>3227</v>
      </c>
      <c r="U387" t="s">
        <v>847</v>
      </c>
      <c r="W387">
        <v>51.390661999999999</v>
      </c>
      <c r="X387">
        <v>6.7477830000000001</v>
      </c>
      <c r="AC387">
        <v>0.38719999999999999</v>
      </c>
      <c r="AD387" t="s">
        <v>1223</v>
      </c>
      <c r="AE387" t="s">
        <v>3030</v>
      </c>
      <c r="AG387" t="s">
        <v>859</v>
      </c>
      <c r="AH387" t="s">
        <v>3228</v>
      </c>
      <c r="AI387" t="s">
        <v>891</v>
      </c>
      <c r="AJ387" t="s">
        <v>3007</v>
      </c>
    </row>
    <row r="388" spans="1:37">
      <c r="A388" s="38" t="s">
        <v>3229</v>
      </c>
      <c r="B388" t="s">
        <v>419</v>
      </c>
      <c r="C388" t="s">
        <v>419</v>
      </c>
      <c r="D388" t="s">
        <v>3230</v>
      </c>
      <c r="E388" t="s">
        <v>3224</v>
      </c>
      <c r="F388" t="s">
        <v>3225</v>
      </c>
      <c r="G388" t="s">
        <v>3226</v>
      </c>
      <c r="H388" t="s">
        <v>1322</v>
      </c>
      <c r="I388" t="s">
        <v>897</v>
      </c>
      <c r="J388" t="s">
        <v>721</v>
      </c>
      <c r="K388">
        <v>234</v>
      </c>
      <c r="L388">
        <v>245</v>
      </c>
      <c r="M388" t="s">
        <v>3030</v>
      </c>
      <c r="N388" t="s">
        <v>1280</v>
      </c>
      <c r="O388" t="s">
        <v>845</v>
      </c>
      <c r="P388">
        <v>167</v>
      </c>
      <c r="Q388">
        <v>2005</v>
      </c>
      <c r="R388" t="s">
        <v>3231</v>
      </c>
      <c r="U388" t="s">
        <v>847</v>
      </c>
      <c r="W388">
        <v>51.390661999999999</v>
      </c>
      <c r="X388">
        <v>6.7477830000000001</v>
      </c>
      <c r="Y388" t="s">
        <v>3232</v>
      </c>
      <c r="Z388" t="s">
        <v>3233</v>
      </c>
      <c r="AC388">
        <v>0.5625</v>
      </c>
      <c r="AD388" t="s">
        <v>1223</v>
      </c>
      <c r="AE388" t="s">
        <v>3030</v>
      </c>
      <c r="AG388" t="s">
        <v>859</v>
      </c>
      <c r="AH388" t="s">
        <v>3228</v>
      </c>
      <c r="AI388" t="s">
        <v>891</v>
      </c>
      <c r="AJ388" t="s">
        <v>3007</v>
      </c>
      <c r="AK388" t="s">
        <v>873</v>
      </c>
    </row>
    <row r="389" spans="1:37">
      <c r="A389" s="38" t="s">
        <v>3234</v>
      </c>
      <c r="B389" t="s">
        <v>389</v>
      </c>
      <c r="C389" t="s">
        <v>3235</v>
      </c>
      <c r="D389" t="s">
        <v>3236</v>
      </c>
      <c r="E389" t="s">
        <v>3237</v>
      </c>
      <c r="F389" t="s">
        <v>3238</v>
      </c>
      <c r="G389" t="s">
        <v>3239</v>
      </c>
      <c r="H389" t="s">
        <v>3240</v>
      </c>
      <c r="I389" t="s">
        <v>897</v>
      </c>
      <c r="J389" t="s">
        <v>721</v>
      </c>
      <c r="K389">
        <v>100</v>
      </c>
      <c r="L389">
        <v>114</v>
      </c>
      <c r="M389" t="s">
        <v>3030</v>
      </c>
      <c r="N389" t="s">
        <v>1280</v>
      </c>
      <c r="O389" t="s">
        <v>845</v>
      </c>
      <c r="P389">
        <v>75</v>
      </c>
      <c r="Q389">
        <v>2000</v>
      </c>
      <c r="R389" t="s">
        <v>3241</v>
      </c>
      <c r="U389" t="s">
        <v>847</v>
      </c>
      <c r="W389">
        <v>51.221380000000003</v>
      </c>
      <c r="X389">
        <v>6.7313100000000006</v>
      </c>
      <c r="Y389" t="s">
        <v>3242</v>
      </c>
      <c r="Z389" t="s">
        <v>3243</v>
      </c>
      <c r="AA389">
        <v>0.54</v>
      </c>
      <c r="AB389" s="39" t="s">
        <v>3244</v>
      </c>
      <c r="AC389">
        <v>0.54</v>
      </c>
      <c r="AD389" t="s">
        <v>1223</v>
      </c>
      <c r="AE389" t="s">
        <v>3030</v>
      </c>
      <c r="AG389" t="s">
        <v>859</v>
      </c>
      <c r="AH389" t="s">
        <v>3245</v>
      </c>
      <c r="AI389" t="s">
        <v>891</v>
      </c>
      <c r="AJ389" t="s">
        <v>3246</v>
      </c>
      <c r="AK389" t="s">
        <v>873</v>
      </c>
    </row>
    <row r="390" spans="1:37">
      <c r="A390" s="38" t="s">
        <v>3247</v>
      </c>
      <c r="B390" t="s">
        <v>167</v>
      </c>
      <c r="C390" t="s">
        <v>3248</v>
      </c>
      <c r="E390" t="s">
        <v>3237</v>
      </c>
      <c r="F390" t="s">
        <v>3238</v>
      </c>
      <c r="G390" t="s">
        <v>3239</v>
      </c>
      <c r="H390" t="s">
        <v>3240</v>
      </c>
      <c r="I390" t="s">
        <v>897</v>
      </c>
      <c r="J390" t="s">
        <v>721</v>
      </c>
      <c r="K390">
        <v>64.7</v>
      </c>
      <c r="M390" t="s">
        <v>3030</v>
      </c>
      <c r="N390" t="s">
        <v>959</v>
      </c>
      <c r="O390" t="s">
        <v>859</v>
      </c>
      <c r="Q390">
        <v>1975</v>
      </c>
      <c r="R390" t="s">
        <v>3249</v>
      </c>
      <c r="U390" t="s">
        <v>847</v>
      </c>
      <c r="W390">
        <v>51.221159999999998</v>
      </c>
      <c r="X390">
        <v>6.7319300000000002</v>
      </c>
      <c r="Y390" t="s">
        <v>3242</v>
      </c>
      <c r="Z390" t="s">
        <v>3250</v>
      </c>
      <c r="AC390">
        <v>0.315</v>
      </c>
      <c r="AD390" t="s">
        <v>1223</v>
      </c>
      <c r="AE390" t="s">
        <v>3030</v>
      </c>
      <c r="AG390" t="s">
        <v>859</v>
      </c>
      <c r="AH390" t="s">
        <v>3245</v>
      </c>
      <c r="AI390" t="s">
        <v>891</v>
      </c>
      <c r="AJ390" t="s">
        <v>3251</v>
      </c>
      <c r="AK390" t="s">
        <v>1284</v>
      </c>
    </row>
    <row r="391" spans="1:37">
      <c r="A391" s="38" t="s">
        <v>3252</v>
      </c>
      <c r="B391" t="s">
        <v>167</v>
      </c>
      <c r="C391" t="s">
        <v>3253</v>
      </c>
      <c r="E391" t="s">
        <v>3237</v>
      </c>
      <c r="F391" t="s">
        <v>3238</v>
      </c>
      <c r="G391" t="s">
        <v>3239</v>
      </c>
      <c r="H391" t="s">
        <v>3240</v>
      </c>
      <c r="I391" t="s">
        <v>897</v>
      </c>
      <c r="J391" t="s">
        <v>721</v>
      </c>
      <c r="K391">
        <v>66.7</v>
      </c>
      <c r="M391" t="s">
        <v>3030</v>
      </c>
      <c r="N391" t="s">
        <v>959</v>
      </c>
      <c r="O391" t="s">
        <v>859</v>
      </c>
      <c r="Q391">
        <v>1974</v>
      </c>
      <c r="R391" t="s">
        <v>3254</v>
      </c>
      <c r="U391" t="s">
        <v>847</v>
      </c>
      <c r="W391">
        <v>51.221159999999998</v>
      </c>
      <c r="X391">
        <v>6.7319300000000002</v>
      </c>
      <c r="Y391" t="s">
        <v>3242</v>
      </c>
      <c r="Z391" t="s">
        <v>3250</v>
      </c>
      <c r="AC391">
        <v>0.31240000000000001</v>
      </c>
      <c r="AD391" t="s">
        <v>1223</v>
      </c>
      <c r="AE391" t="s">
        <v>3030</v>
      </c>
      <c r="AG391" t="s">
        <v>859</v>
      </c>
      <c r="AH391" t="s">
        <v>3245</v>
      </c>
      <c r="AI391" t="s">
        <v>891</v>
      </c>
      <c r="AJ391" t="s">
        <v>3251</v>
      </c>
      <c r="AK391" t="s">
        <v>1284</v>
      </c>
    </row>
    <row r="392" spans="1:37">
      <c r="A392" s="38" t="s">
        <v>3255</v>
      </c>
      <c r="B392" t="s">
        <v>939</v>
      </c>
      <c r="E392" t="s">
        <v>940</v>
      </c>
      <c r="F392" t="s">
        <v>3256</v>
      </c>
      <c r="G392" t="s">
        <v>942</v>
      </c>
      <c r="H392" t="s">
        <v>943</v>
      </c>
      <c r="I392" t="s">
        <v>944</v>
      </c>
      <c r="J392" t="s">
        <v>721</v>
      </c>
      <c r="K392">
        <v>4</v>
      </c>
      <c r="M392" t="s">
        <v>3030</v>
      </c>
      <c r="N392" t="s">
        <v>844</v>
      </c>
      <c r="O392" t="s">
        <v>845</v>
      </c>
      <c r="Q392">
        <v>1977</v>
      </c>
      <c r="R392" t="s">
        <v>3257</v>
      </c>
      <c r="U392" t="s">
        <v>847</v>
      </c>
      <c r="W392">
        <v>48.266930000000002</v>
      </c>
      <c r="X392">
        <v>9.7262599999999999</v>
      </c>
      <c r="AC392">
        <v>0.35970000000000002</v>
      </c>
      <c r="AD392" t="s">
        <v>1223</v>
      </c>
      <c r="AE392" t="s">
        <v>3030</v>
      </c>
      <c r="AG392" t="s">
        <v>859</v>
      </c>
      <c r="AI392" t="s">
        <v>850</v>
      </c>
      <c r="AJ392" t="s">
        <v>946</v>
      </c>
    </row>
    <row r="393" spans="1:37">
      <c r="A393" s="38" t="s">
        <v>3258</v>
      </c>
      <c r="B393" t="s">
        <v>3259</v>
      </c>
      <c r="E393" t="s">
        <v>3260</v>
      </c>
      <c r="F393" t="s">
        <v>3261</v>
      </c>
      <c r="G393" t="s">
        <v>3262</v>
      </c>
      <c r="H393" t="s">
        <v>3263</v>
      </c>
      <c r="I393" t="s">
        <v>2060</v>
      </c>
      <c r="J393" t="s">
        <v>721</v>
      </c>
      <c r="K393">
        <v>46.6</v>
      </c>
      <c r="M393" t="s">
        <v>3030</v>
      </c>
      <c r="N393" t="s">
        <v>844</v>
      </c>
      <c r="O393" t="s">
        <v>845</v>
      </c>
      <c r="Q393">
        <v>1993</v>
      </c>
      <c r="R393" t="s">
        <v>2978</v>
      </c>
      <c r="U393" t="s">
        <v>847</v>
      </c>
      <c r="W393">
        <v>51.465609999999998</v>
      </c>
      <c r="X393">
        <v>12.592040000000001</v>
      </c>
      <c r="AC393">
        <v>0.37730000000000002</v>
      </c>
      <c r="AD393" t="s">
        <v>1223</v>
      </c>
      <c r="AE393" t="s">
        <v>3030</v>
      </c>
      <c r="AG393" t="s">
        <v>859</v>
      </c>
      <c r="AH393" t="s">
        <v>3264</v>
      </c>
      <c r="AI393" t="s">
        <v>891</v>
      </c>
      <c r="AJ393" t="s">
        <v>1063</v>
      </c>
    </row>
    <row r="394" spans="1:37">
      <c r="A394" s="38" t="s">
        <v>3265</v>
      </c>
      <c r="B394" t="s">
        <v>424</v>
      </c>
      <c r="D394" t="s">
        <v>3266</v>
      </c>
      <c r="E394" t="s">
        <v>1375</v>
      </c>
      <c r="G394" t="s">
        <v>3267</v>
      </c>
      <c r="H394" t="s">
        <v>3268</v>
      </c>
      <c r="I394" t="s">
        <v>842</v>
      </c>
      <c r="J394" t="s">
        <v>721</v>
      </c>
      <c r="K394">
        <v>321</v>
      </c>
      <c r="L394">
        <v>321</v>
      </c>
      <c r="M394" t="s">
        <v>3030</v>
      </c>
      <c r="N394" t="s">
        <v>959</v>
      </c>
      <c r="O394" t="s">
        <v>859</v>
      </c>
      <c r="Q394">
        <v>1978</v>
      </c>
      <c r="R394" t="s">
        <v>1998</v>
      </c>
      <c r="S394">
        <v>2006</v>
      </c>
      <c r="U394" t="s">
        <v>847</v>
      </c>
      <c r="W394">
        <v>53.189689999999999</v>
      </c>
      <c r="X394">
        <v>8.40869</v>
      </c>
      <c r="Y394" t="s">
        <v>3269</v>
      </c>
      <c r="Z394" t="s">
        <v>3270</v>
      </c>
      <c r="AA394">
        <v>0.42</v>
      </c>
      <c r="AB394" s="39" t="s">
        <v>3271</v>
      </c>
      <c r="AC394">
        <v>0.39560000000000001</v>
      </c>
      <c r="AD394" t="s">
        <v>1223</v>
      </c>
      <c r="AE394" t="s">
        <v>3030</v>
      </c>
      <c r="AG394" t="s">
        <v>859</v>
      </c>
      <c r="AH394" t="s">
        <v>424</v>
      </c>
      <c r="AI394" t="s">
        <v>917</v>
      </c>
      <c r="AJ394" t="s">
        <v>1315</v>
      </c>
      <c r="AK394" t="s">
        <v>873</v>
      </c>
    </row>
    <row r="395" spans="1:37">
      <c r="A395" s="38" t="s">
        <v>3272</v>
      </c>
      <c r="B395" t="s">
        <v>350</v>
      </c>
      <c r="E395" t="s">
        <v>3273</v>
      </c>
      <c r="F395" t="s">
        <v>3274</v>
      </c>
      <c r="G395" t="s">
        <v>3275</v>
      </c>
      <c r="H395" t="s">
        <v>3276</v>
      </c>
      <c r="I395" t="s">
        <v>858</v>
      </c>
      <c r="J395" t="s">
        <v>721</v>
      </c>
      <c r="K395">
        <v>57</v>
      </c>
      <c r="M395" t="s">
        <v>3030</v>
      </c>
      <c r="N395" t="s">
        <v>844</v>
      </c>
      <c r="O395" t="s">
        <v>845</v>
      </c>
      <c r="Q395">
        <v>2007</v>
      </c>
      <c r="R395" t="s">
        <v>3277</v>
      </c>
      <c r="U395" t="s">
        <v>847</v>
      </c>
      <c r="W395">
        <v>49.983999999999988</v>
      </c>
      <c r="X395">
        <v>10.65137</v>
      </c>
      <c r="AC395">
        <v>0.39269999999999999</v>
      </c>
      <c r="AD395" t="s">
        <v>1223</v>
      </c>
      <c r="AE395" t="s">
        <v>3030</v>
      </c>
      <c r="AG395" t="s">
        <v>859</v>
      </c>
      <c r="AH395" t="s">
        <v>3278</v>
      </c>
      <c r="AI395" t="s">
        <v>891</v>
      </c>
      <c r="AJ395" t="s">
        <v>1044</v>
      </c>
    </row>
    <row r="396" spans="1:37">
      <c r="A396" s="38" t="s">
        <v>3279</v>
      </c>
      <c r="B396" t="s">
        <v>432</v>
      </c>
      <c r="C396" t="s">
        <v>1147</v>
      </c>
      <c r="E396" t="s">
        <v>952</v>
      </c>
      <c r="G396" t="s">
        <v>953</v>
      </c>
      <c r="H396" t="s">
        <v>954</v>
      </c>
      <c r="I396" t="s">
        <v>842</v>
      </c>
      <c r="J396" t="s">
        <v>721</v>
      </c>
      <c r="K396">
        <v>433</v>
      </c>
      <c r="M396" t="s">
        <v>3030</v>
      </c>
      <c r="N396" t="s">
        <v>844</v>
      </c>
      <c r="O396" t="s">
        <v>859</v>
      </c>
      <c r="Q396">
        <v>1973</v>
      </c>
      <c r="R396" t="s">
        <v>960</v>
      </c>
      <c r="U396" t="s">
        <v>1153</v>
      </c>
      <c r="W396">
        <v>53.342170000000003</v>
      </c>
      <c r="X396">
        <v>7.2062399999999993</v>
      </c>
      <c r="AA396">
        <v>0.42</v>
      </c>
      <c r="AB396" s="39" t="s">
        <v>961</v>
      </c>
      <c r="AC396">
        <v>0.3553</v>
      </c>
      <c r="AD396" t="s">
        <v>1223</v>
      </c>
      <c r="AE396" t="s">
        <v>3030</v>
      </c>
      <c r="AG396" t="s">
        <v>859</v>
      </c>
      <c r="AH396" t="s">
        <v>954</v>
      </c>
      <c r="AI396" t="s">
        <v>917</v>
      </c>
      <c r="AJ396" t="s">
        <v>1315</v>
      </c>
    </row>
    <row r="397" spans="1:37">
      <c r="A397" s="38" t="s">
        <v>3280</v>
      </c>
      <c r="B397" t="s">
        <v>371</v>
      </c>
      <c r="C397" t="s">
        <v>3281</v>
      </c>
      <c r="D397" t="s">
        <v>3282</v>
      </c>
      <c r="E397" t="s">
        <v>3283</v>
      </c>
      <c r="G397" t="s">
        <v>3284</v>
      </c>
      <c r="H397" t="s">
        <v>3285</v>
      </c>
      <c r="I397" t="s">
        <v>924</v>
      </c>
      <c r="J397" t="s">
        <v>721</v>
      </c>
      <c r="K397">
        <v>76.5</v>
      </c>
      <c r="L397">
        <v>83.161320000000003</v>
      </c>
      <c r="M397" t="s">
        <v>3030</v>
      </c>
      <c r="N397" t="s">
        <v>1280</v>
      </c>
      <c r="O397" t="s">
        <v>845</v>
      </c>
      <c r="P397">
        <v>185.1145737855179</v>
      </c>
      <c r="Q397">
        <v>1999</v>
      </c>
      <c r="R397" t="s">
        <v>3286</v>
      </c>
      <c r="U397" t="s">
        <v>847</v>
      </c>
      <c r="W397">
        <v>50.989612000000001</v>
      </c>
      <c r="X397">
        <v>11.027635</v>
      </c>
      <c r="AA397">
        <v>0.36399999999999999</v>
      </c>
      <c r="AB397" s="39" t="s">
        <v>3287</v>
      </c>
      <c r="AC397">
        <v>0.53549999999999998</v>
      </c>
      <c r="AD397" t="s">
        <v>1223</v>
      </c>
      <c r="AE397" t="s">
        <v>3030</v>
      </c>
      <c r="AG397" t="s">
        <v>859</v>
      </c>
      <c r="AH397" t="s">
        <v>3288</v>
      </c>
      <c r="AI397" t="s">
        <v>891</v>
      </c>
      <c r="AJ397" t="s">
        <v>3289</v>
      </c>
      <c r="AK397" t="s">
        <v>1284</v>
      </c>
    </row>
    <row r="398" spans="1:37">
      <c r="A398" s="38" t="s">
        <v>3290</v>
      </c>
      <c r="B398" t="s">
        <v>371</v>
      </c>
      <c r="C398" t="s">
        <v>363</v>
      </c>
      <c r="D398" t="s">
        <v>3282</v>
      </c>
      <c r="E398" t="s">
        <v>3283</v>
      </c>
      <c r="G398" t="s">
        <v>3284</v>
      </c>
      <c r="H398" t="s">
        <v>3285</v>
      </c>
      <c r="I398" t="s">
        <v>924</v>
      </c>
      <c r="J398" t="s">
        <v>721</v>
      </c>
      <c r="K398">
        <v>32.6</v>
      </c>
      <c r="L398">
        <v>35.438679999999998</v>
      </c>
      <c r="M398" t="s">
        <v>3030</v>
      </c>
      <c r="N398" t="s">
        <v>1280</v>
      </c>
      <c r="O398" t="s">
        <v>845</v>
      </c>
      <c r="P398">
        <v>78.885426214482123</v>
      </c>
      <c r="Q398">
        <v>2014</v>
      </c>
      <c r="R398" t="s">
        <v>3291</v>
      </c>
      <c r="U398" t="s">
        <v>847</v>
      </c>
      <c r="W398">
        <v>50.989612000000001</v>
      </c>
      <c r="X398">
        <v>11.027635</v>
      </c>
      <c r="AA398">
        <v>0.36399999999999999</v>
      </c>
      <c r="AB398" s="39" t="s">
        <v>3292</v>
      </c>
      <c r="AC398">
        <v>0.60299999999999998</v>
      </c>
      <c r="AD398" t="s">
        <v>1223</v>
      </c>
      <c r="AE398" t="s">
        <v>3030</v>
      </c>
      <c r="AG398" t="s">
        <v>859</v>
      </c>
      <c r="AI398" t="s">
        <v>891</v>
      </c>
      <c r="AJ398" t="s">
        <v>3289</v>
      </c>
      <c r="AK398" t="s">
        <v>1284</v>
      </c>
    </row>
    <row r="399" spans="1:37">
      <c r="A399" s="38" t="s">
        <v>3293</v>
      </c>
      <c r="B399" t="s">
        <v>1337</v>
      </c>
      <c r="C399" t="s">
        <v>3294</v>
      </c>
      <c r="E399" t="s">
        <v>1339</v>
      </c>
      <c r="F399" t="s">
        <v>1340</v>
      </c>
      <c r="G399" t="s">
        <v>1341</v>
      </c>
      <c r="H399" t="s">
        <v>1342</v>
      </c>
      <c r="I399" t="s">
        <v>858</v>
      </c>
      <c r="J399" t="s">
        <v>721</v>
      </c>
      <c r="K399">
        <v>21.6</v>
      </c>
      <c r="M399" t="s">
        <v>3030</v>
      </c>
      <c r="N399" t="s">
        <v>1280</v>
      </c>
      <c r="O399" t="s">
        <v>845</v>
      </c>
      <c r="Q399">
        <v>2005</v>
      </c>
      <c r="R399" t="s">
        <v>3295</v>
      </c>
      <c r="U399" t="s">
        <v>847</v>
      </c>
      <c r="W399">
        <v>49.592970000000001</v>
      </c>
      <c r="X399">
        <v>11.001620000000001</v>
      </c>
      <c r="AC399">
        <v>0.5625</v>
      </c>
      <c r="AD399" t="s">
        <v>1223</v>
      </c>
      <c r="AE399" t="s">
        <v>3030</v>
      </c>
      <c r="AG399" t="s">
        <v>859</v>
      </c>
      <c r="AH399" t="s">
        <v>1344</v>
      </c>
      <c r="AI399" t="s">
        <v>850</v>
      </c>
      <c r="AJ399" t="s">
        <v>1339</v>
      </c>
    </row>
    <row r="400" spans="1:37">
      <c r="A400" s="38" t="s">
        <v>3296</v>
      </c>
      <c r="B400" t="s">
        <v>1337</v>
      </c>
      <c r="C400" t="s">
        <v>3297</v>
      </c>
      <c r="E400" t="s">
        <v>1339</v>
      </c>
      <c r="F400" t="s">
        <v>1340</v>
      </c>
      <c r="G400" t="s">
        <v>3298</v>
      </c>
      <c r="H400" t="s">
        <v>1342</v>
      </c>
      <c r="I400" t="s">
        <v>858</v>
      </c>
      <c r="J400" t="s">
        <v>721</v>
      </c>
      <c r="K400">
        <v>6.7</v>
      </c>
      <c r="M400" t="s">
        <v>3030</v>
      </c>
      <c r="N400" t="s">
        <v>1280</v>
      </c>
      <c r="O400" t="s">
        <v>845</v>
      </c>
      <c r="Q400">
        <v>2014</v>
      </c>
      <c r="R400" t="s">
        <v>3299</v>
      </c>
      <c r="U400" t="s">
        <v>847</v>
      </c>
      <c r="W400">
        <v>49.593491999999998</v>
      </c>
      <c r="X400">
        <v>11.001092999999999</v>
      </c>
      <c r="AC400">
        <v>0.60299999999999998</v>
      </c>
      <c r="AD400" t="s">
        <v>1223</v>
      </c>
      <c r="AE400" t="s">
        <v>3030</v>
      </c>
      <c r="AG400" t="s">
        <v>859</v>
      </c>
      <c r="AH400" t="s">
        <v>3300</v>
      </c>
      <c r="AI400" t="s">
        <v>850</v>
      </c>
      <c r="AJ400" t="s">
        <v>1339</v>
      </c>
    </row>
    <row r="401" spans="1:37">
      <c r="A401" s="38" t="s">
        <v>3301</v>
      </c>
      <c r="B401" t="s">
        <v>3302</v>
      </c>
      <c r="C401" t="s">
        <v>3303</v>
      </c>
      <c r="E401" t="s">
        <v>3304</v>
      </c>
      <c r="G401" t="s">
        <v>3305</v>
      </c>
      <c r="H401" t="s">
        <v>3306</v>
      </c>
      <c r="I401" t="s">
        <v>880</v>
      </c>
      <c r="J401" t="s">
        <v>721</v>
      </c>
      <c r="K401">
        <v>48</v>
      </c>
      <c r="M401" t="s">
        <v>3030</v>
      </c>
      <c r="N401" t="s">
        <v>1280</v>
      </c>
      <c r="O401" t="s">
        <v>845</v>
      </c>
      <c r="Q401">
        <v>1997</v>
      </c>
      <c r="R401" t="s">
        <v>3307</v>
      </c>
      <c r="U401" t="s">
        <v>847</v>
      </c>
      <c r="W401">
        <v>52.345999999999997</v>
      </c>
      <c r="X401">
        <v>14.545999999999999</v>
      </c>
      <c r="AA401">
        <v>0.4</v>
      </c>
      <c r="AB401" s="39" t="s">
        <v>3308</v>
      </c>
      <c r="AC401">
        <v>0.52649999999999997</v>
      </c>
      <c r="AD401" t="s">
        <v>1223</v>
      </c>
      <c r="AE401" t="s">
        <v>3030</v>
      </c>
      <c r="AG401" t="s">
        <v>859</v>
      </c>
      <c r="AH401" t="s">
        <v>3309</v>
      </c>
      <c r="AI401" t="s">
        <v>891</v>
      </c>
      <c r="AJ401" t="s">
        <v>3310</v>
      </c>
    </row>
    <row r="402" spans="1:37">
      <c r="A402" s="38" t="s">
        <v>3311</v>
      </c>
      <c r="B402" t="s">
        <v>364</v>
      </c>
      <c r="C402" t="s">
        <v>1704</v>
      </c>
      <c r="E402" t="s">
        <v>979</v>
      </c>
      <c r="F402" t="s">
        <v>3312</v>
      </c>
      <c r="G402" t="s">
        <v>3313</v>
      </c>
      <c r="H402" t="s">
        <v>982</v>
      </c>
      <c r="I402" t="s">
        <v>974</v>
      </c>
      <c r="J402" t="s">
        <v>721</v>
      </c>
      <c r="K402">
        <v>70</v>
      </c>
      <c r="M402" t="s">
        <v>3030</v>
      </c>
      <c r="N402" t="s">
        <v>844</v>
      </c>
      <c r="O402" t="s">
        <v>845</v>
      </c>
      <c r="Q402">
        <v>2004</v>
      </c>
      <c r="R402" t="s">
        <v>983</v>
      </c>
      <c r="U402" t="s">
        <v>847</v>
      </c>
      <c r="W402">
        <v>50.085599999999999</v>
      </c>
      <c r="X402">
        <v>8.6278500000000005</v>
      </c>
      <c r="AC402">
        <v>0.38940000000000002</v>
      </c>
      <c r="AD402" t="s">
        <v>1223</v>
      </c>
      <c r="AE402" t="s">
        <v>3030</v>
      </c>
      <c r="AG402" t="s">
        <v>859</v>
      </c>
      <c r="AH402" t="s">
        <v>3314</v>
      </c>
      <c r="AI402" t="s">
        <v>891</v>
      </c>
      <c r="AJ402" t="s">
        <v>985</v>
      </c>
      <c r="AK402" t="s">
        <v>1284</v>
      </c>
    </row>
    <row r="403" spans="1:37">
      <c r="A403" s="38" t="s">
        <v>3315</v>
      </c>
      <c r="B403" t="s">
        <v>473</v>
      </c>
      <c r="C403" t="s">
        <v>3316</v>
      </c>
      <c r="E403" t="s">
        <v>979</v>
      </c>
      <c r="F403" t="s">
        <v>1365</v>
      </c>
      <c r="G403" t="s">
        <v>1366</v>
      </c>
      <c r="H403" t="s">
        <v>982</v>
      </c>
      <c r="I403" t="s">
        <v>974</v>
      </c>
      <c r="J403" t="s">
        <v>721</v>
      </c>
      <c r="K403">
        <v>99</v>
      </c>
      <c r="M403" t="s">
        <v>3030</v>
      </c>
      <c r="N403" t="s">
        <v>844</v>
      </c>
      <c r="O403" t="s">
        <v>845</v>
      </c>
      <c r="Q403">
        <v>1994</v>
      </c>
      <c r="R403" t="s">
        <v>2557</v>
      </c>
      <c r="U403" t="s">
        <v>847</v>
      </c>
      <c r="W403">
        <v>50.09843</v>
      </c>
      <c r="X403">
        <v>8.6531300000000009</v>
      </c>
      <c r="AC403">
        <v>0.37840000000000001</v>
      </c>
      <c r="AD403" t="s">
        <v>1223</v>
      </c>
      <c r="AE403" t="s">
        <v>3030</v>
      </c>
      <c r="AG403" t="s">
        <v>859</v>
      </c>
      <c r="AH403" t="s">
        <v>1368</v>
      </c>
      <c r="AI403" t="s">
        <v>891</v>
      </c>
      <c r="AJ403" t="s">
        <v>985</v>
      </c>
      <c r="AK403" t="s">
        <v>873</v>
      </c>
    </row>
    <row r="404" spans="1:37">
      <c r="A404" s="38" t="s">
        <v>3317</v>
      </c>
      <c r="B404" t="s">
        <v>354</v>
      </c>
      <c r="C404" t="s">
        <v>3318</v>
      </c>
      <c r="E404" t="s">
        <v>3319</v>
      </c>
      <c r="G404" t="s">
        <v>3320</v>
      </c>
      <c r="H404" t="s">
        <v>3321</v>
      </c>
      <c r="I404" t="s">
        <v>944</v>
      </c>
      <c r="J404" t="s">
        <v>721</v>
      </c>
      <c r="K404">
        <v>38.6</v>
      </c>
      <c r="M404" t="s">
        <v>3030</v>
      </c>
      <c r="N404" t="s">
        <v>1280</v>
      </c>
      <c r="O404" t="s">
        <v>845</v>
      </c>
      <c r="Q404">
        <v>1998</v>
      </c>
      <c r="R404" t="s">
        <v>3322</v>
      </c>
      <c r="U404" t="s">
        <v>1737</v>
      </c>
      <c r="W404">
        <v>48.020738000000001</v>
      </c>
      <c r="X404">
        <v>7.8458800000000002</v>
      </c>
      <c r="AC404">
        <v>0.53100000000000003</v>
      </c>
      <c r="AD404" t="s">
        <v>1223</v>
      </c>
      <c r="AE404" t="s">
        <v>3030</v>
      </c>
      <c r="AG404" t="s">
        <v>859</v>
      </c>
      <c r="AH404" t="s">
        <v>3323</v>
      </c>
      <c r="AI404" t="s">
        <v>891</v>
      </c>
      <c r="AJ404" t="s">
        <v>3324</v>
      </c>
    </row>
    <row r="405" spans="1:37">
      <c r="A405" s="38" t="s">
        <v>3325</v>
      </c>
      <c r="B405" t="s">
        <v>3326</v>
      </c>
      <c r="E405" t="s">
        <v>3327</v>
      </c>
      <c r="F405" t="s">
        <v>3328</v>
      </c>
      <c r="G405" t="s">
        <v>3329</v>
      </c>
      <c r="H405" t="s">
        <v>3330</v>
      </c>
      <c r="I405" t="s">
        <v>842</v>
      </c>
      <c r="J405" t="s">
        <v>721</v>
      </c>
      <c r="K405">
        <v>18.8</v>
      </c>
      <c r="M405" t="s">
        <v>3030</v>
      </c>
      <c r="N405" t="s">
        <v>844</v>
      </c>
      <c r="O405" t="s">
        <v>845</v>
      </c>
      <c r="Q405">
        <v>1998</v>
      </c>
      <c r="R405" t="s">
        <v>3331</v>
      </c>
      <c r="U405" t="s">
        <v>847</v>
      </c>
      <c r="W405">
        <v>51.553370000000001</v>
      </c>
      <c r="X405">
        <v>9.9337400000000002</v>
      </c>
      <c r="AC405">
        <v>0.38279999999999997</v>
      </c>
      <c r="AD405" t="s">
        <v>1223</v>
      </c>
      <c r="AE405" t="s">
        <v>3030</v>
      </c>
      <c r="AG405" t="s">
        <v>859</v>
      </c>
      <c r="AH405" t="s">
        <v>3332</v>
      </c>
      <c r="AI405" t="s">
        <v>850</v>
      </c>
      <c r="AJ405" t="s">
        <v>3333</v>
      </c>
    </row>
    <row r="406" spans="1:37">
      <c r="A406" s="38" t="s">
        <v>3334</v>
      </c>
      <c r="B406" t="s">
        <v>3335</v>
      </c>
      <c r="C406" t="s">
        <v>958</v>
      </c>
      <c r="E406" t="s">
        <v>3336</v>
      </c>
      <c r="G406" t="s">
        <v>3337</v>
      </c>
      <c r="H406" t="s">
        <v>3338</v>
      </c>
      <c r="I406" t="s">
        <v>1069</v>
      </c>
      <c r="J406" t="s">
        <v>721</v>
      </c>
      <c r="K406">
        <v>14.7</v>
      </c>
      <c r="M406" t="s">
        <v>3030</v>
      </c>
      <c r="N406" t="s">
        <v>959</v>
      </c>
      <c r="O406" t="s">
        <v>845</v>
      </c>
      <c r="Q406">
        <v>1996</v>
      </c>
      <c r="R406" t="s">
        <v>2878</v>
      </c>
      <c r="U406" t="s">
        <v>847</v>
      </c>
      <c r="W406">
        <v>54.070390000000003</v>
      </c>
      <c r="X406">
        <v>13.398860000000001</v>
      </c>
      <c r="AC406">
        <v>0.36959999999999998</v>
      </c>
      <c r="AD406" t="s">
        <v>1223</v>
      </c>
      <c r="AE406" t="s">
        <v>3030</v>
      </c>
      <c r="AG406" t="s">
        <v>859</v>
      </c>
      <c r="AH406" t="s">
        <v>3339</v>
      </c>
      <c r="AI406" t="s">
        <v>850</v>
      </c>
      <c r="AJ406" t="s">
        <v>3336</v>
      </c>
    </row>
    <row r="407" spans="1:37">
      <c r="A407" s="38" t="s">
        <v>3340</v>
      </c>
      <c r="B407" t="s">
        <v>3341</v>
      </c>
      <c r="E407" t="s">
        <v>3342</v>
      </c>
      <c r="G407" t="s">
        <v>1929</v>
      </c>
      <c r="H407" t="s">
        <v>1930</v>
      </c>
      <c r="I407" t="s">
        <v>944</v>
      </c>
      <c r="J407" t="s">
        <v>721</v>
      </c>
      <c r="K407">
        <v>30</v>
      </c>
      <c r="M407" t="s">
        <v>3030</v>
      </c>
      <c r="N407" t="s">
        <v>844</v>
      </c>
      <c r="O407" t="s">
        <v>845</v>
      </c>
      <c r="Q407">
        <v>2017</v>
      </c>
      <c r="R407" t="s">
        <v>3343</v>
      </c>
      <c r="U407" t="s">
        <v>847</v>
      </c>
      <c r="W407">
        <v>47.539709999999999</v>
      </c>
      <c r="X407">
        <v>7.7069229999999997</v>
      </c>
      <c r="AC407">
        <v>0.4037</v>
      </c>
      <c r="AD407" t="s">
        <v>1223</v>
      </c>
      <c r="AE407" t="s">
        <v>3030</v>
      </c>
      <c r="AG407" t="s">
        <v>859</v>
      </c>
      <c r="AH407" t="s">
        <v>3344</v>
      </c>
      <c r="AI407" t="s">
        <v>891</v>
      </c>
      <c r="AJ407" t="s">
        <v>1933</v>
      </c>
    </row>
    <row r="408" spans="1:37">
      <c r="A408" s="38" t="s">
        <v>3345</v>
      </c>
      <c r="B408" t="s">
        <v>502</v>
      </c>
      <c r="C408" t="s">
        <v>1583</v>
      </c>
      <c r="D408" t="s">
        <v>3346</v>
      </c>
      <c r="E408" t="s">
        <v>1375</v>
      </c>
      <c r="G408" t="s">
        <v>1390</v>
      </c>
      <c r="H408" t="s">
        <v>1391</v>
      </c>
      <c r="I408" t="s">
        <v>974</v>
      </c>
      <c r="J408" t="s">
        <v>721</v>
      </c>
      <c r="K408">
        <v>572</v>
      </c>
      <c r="L408">
        <v>637.6</v>
      </c>
      <c r="M408" t="s">
        <v>3030</v>
      </c>
      <c r="N408" t="s">
        <v>844</v>
      </c>
      <c r="O408" t="s">
        <v>859</v>
      </c>
      <c r="Q408">
        <v>1977</v>
      </c>
      <c r="R408" t="s">
        <v>3347</v>
      </c>
      <c r="U408" t="s">
        <v>847</v>
      </c>
      <c r="W408">
        <v>50.088552999999997</v>
      </c>
      <c r="X408">
        <v>8.953399000000001</v>
      </c>
      <c r="Y408" t="s">
        <v>1393</v>
      </c>
      <c r="Z408" t="s">
        <v>3348</v>
      </c>
      <c r="AC408">
        <v>0.35970000000000002</v>
      </c>
      <c r="AD408" t="s">
        <v>1223</v>
      </c>
      <c r="AE408" t="s">
        <v>3030</v>
      </c>
      <c r="AG408" t="s">
        <v>859</v>
      </c>
      <c r="AH408" t="s">
        <v>1391</v>
      </c>
      <c r="AI408" t="s">
        <v>917</v>
      </c>
      <c r="AJ408" t="s">
        <v>1315</v>
      </c>
      <c r="AK408" t="s">
        <v>873</v>
      </c>
    </row>
    <row r="409" spans="1:37">
      <c r="A409" s="38" t="s">
        <v>3349</v>
      </c>
      <c r="B409" t="s">
        <v>3350</v>
      </c>
      <c r="E409" t="s">
        <v>3351</v>
      </c>
      <c r="F409" t="s">
        <v>3352</v>
      </c>
      <c r="G409" t="s">
        <v>3353</v>
      </c>
      <c r="H409" t="s">
        <v>991</v>
      </c>
      <c r="I409" t="s">
        <v>897</v>
      </c>
      <c r="J409" t="s">
        <v>721</v>
      </c>
      <c r="K409">
        <v>25</v>
      </c>
      <c r="M409" t="s">
        <v>3030</v>
      </c>
      <c r="N409" t="s">
        <v>844</v>
      </c>
      <c r="O409" t="s">
        <v>845</v>
      </c>
      <c r="Q409">
        <v>1994</v>
      </c>
      <c r="R409" t="s">
        <v>3354</v>
      </c>
      <c r="U409" t="s">
        <v>847</v>
      </c>
      <c r="W409">
        <v>51.907325999999998</v>
      </c>
      <c r="X409">
        <v>8.4088349999999998</v>
      </c>
      <c r="AC409">
        <v>0.37840000000000001</v>
      </c>
      <c r="AD409" t="s">
        <v>1223</v>
      </c>
      <c r="AE409" t="s">
        <v>3030</v>
      </c>
      <c r="AG409" t="s">
        <v>859</v>
      </c>
      <c r="AH409" t="s">
        <v>3355</v>
      </c>
      <c r="AI409" t="s">
        <v>1182</v>
      </c>
      <c r="AJ409" t="s">
        <v>994</v>
      </c>
    </row>
    <row r="410" spans="1:37">
      <c r="A410" s="38" t="s">
        <v>3356</v>
      </c>
      <c r="B410" t="s">
        <v>417</v>
      </c>
      <c r="C410" t="s">
        <v>3357</v>
      </c>
      <c r="E410" t="s">
        <v>998</v>
      </c>
      <c r="G410" t="s">
        <v>999</v>
      </c>
      <c r="H410" t="s">
        <v>1000</v>
      </c>
      <c r="I410" t="s">
        <v>897</v>
      </c>
      <c r="J410" t="s">
        <v>721</v>
      </c>
      <c r="K410">
        <v>230</v>
      </c>
      <c r="M410" t="s">
        <v>3030</v>
      </c>
      <c r="N410" t="s">
        <v>844</v>
      </c>
      <c r="O410" t="s">
        <v>859</v>
      </c>
      <c r="Q410">
        <v>1980</v>
      </c>
      <c r="R410" t="s">
        <v>2578</v>
      </c>
      <c r="U410" t="s">
        <v>1153</v>
      </c>
      <c r="W410">
        <v>51.411029999999997</v>
      </c>
      <c r="X410">
        <v>7.4917100000000003</v>
      </c>
      <c r="Y410" t="s">
        <v>3358</v>
      </c>
      <c r="Z410" t="s">
        <v>3359</v>
      </c>
      <c r="AC410">
        <v>0.36299999999999999</v>
      </c>
      <c r="AD410" t="s">
        <v>1223</v>
      </c>
      <c r="AE410" t="s">
        <v>3030</v>
      </c>
      <c r="AG410" t="s">
        <v>859</v>
      </c>
      <c r="AH410" t="s">
        <v>1869</v>
      </c>
      <c r="AI410" t="s">
        <v>891</v>
      </c>
      <c r="AJ410" t="s">
        <v>1003</v>
      </c>
      <c r="AK410" t="s">
        <v>873</v>
      </c>
    </row>
    <row r="411" spans="1:37">
      <c r="A411" s="38" t="s">
        <v>3360</v>
      </c>
      <c r="B411" t="s">
        <v>384</v>
      </c>
      <c r="C411" t="s">
        <v>3361</v>
      </c>
      <c r="E411" t="s">
        <v>3362</v>
      </c>
      <c r="F411" t="s">
        <v>3363</v>
      </c>
      <c r="G411" t="s">
        <v>3364</v>
      </c>
      <c r="H411" t="s">
        <v>3365</v>
      </c>
      <c r="I411" t="s">
        <v>867</v>
      </c>
      <c r="J411" t="s">
        <v>721</v>
      </c>
      <c r="K411">
        <v>97</v>
      </c>
      <c r="M411" t="s">
        <v>3030</v>
      </c>
      <c r="N411" t="s">
        <v>844</v>
      </c>
      <c r="O411" t="s">
        <v>845</v>
      </c>
      <c r="Q411">
        <v>2005</v>
      </c>
      <c r="R411" t="s">
        <v>3366</v>
      </c>
      <c r="U411" t="s">
        <v>847</v>
      </c>
      <c r="W411">
        <v>51.480960000000003</v>
      </c>
      <c r="X411">
        <v>11.964270000000001</v>
      </c>
      <c r="AC411">
        <v>0.39050000000000001</v>
      </c>
      <c r="AD411" t="s">
        <v>1223</v>
      </c>
      <c r="AE411" t="s">
        <v>3030</v>
      </c>
      <c r="AG411" t="s">
        <v>859</v>
      </c>
      <c r="AH411" t="s">
        <v>3367</v>
      </c>
      <c r="AI411" t="s">
        <v>891</v>
      </c>
      <c r="AJ411" t="s">
        <v>3368</v>
      </c>
    </row>
    <row r="412" spans="1:37">
      <c r="A412" s="38" t="s">
        <v>3369</v>
      </c>
      <c r="B412" t="s">
        <v>384</v>
      </c>
      <c r="C412" t="s">
        <v>389</v>
      </c>
      <c r="E412" t="s">
        <v>3370</v>
      </c>
      <c r="F412" t="s">
        <v>3371</v>
      </c>
      <c r="G412" t="s">
        <v>3364</v>
      </c>
      <c r="H412" t="s">
        <v>3365</v>
      </c>
      <c r="I412" t="s">
        <v>867</v>
      </c>
      <c r="J412" t="s">
        <v>721</v>
      </c>
      <c r="K412">
        <v>56.1</v>
      </c>
      <c r="M412" t="s">
        <v>3030</v>
      </c>
      <c r="N412" t="s">
        <v>1280</v>
      </c>
      <c r="O412" t="s">
        <v>845</v>
      </c>
      <c r="Q412">
        <v>2013</v>
      </c>
      <c r="R412" t="s">
        <v>3372</v>
      </c>
      <c r="U412" t="s">
        <v>847</v>
      </c>
      <c r="W412">
        <v>51.523530000000001</v>
      </c>
      <c r="X412">
        <v>11.94337</v>
      </c>
      <c r="AA412">
        <v>0.52500000000000002</v>
      </c>
      <c r="AB412" s="39" t="s">
        <v>3373</v>
      </c>
      <c r="AC412">
        <v>0.59850000000000003</v>
      </c>
      <c r="AD412" t="s">
        <v>1223</v>
      </c>
      <c r="AE412" t="s">
        <v>3030</v>
      </c>
      <c r="AG412" t="s">
        <v>859</v>
      </c>
      <c r="AH412" t="s">
        <v>3374</v>
      </c>
      <c r="AI412" t="s">
        <v>891</v>
      </c>
      <c r="AJ412" t="s">
        <v>1063</v>
      </c>
    </row>
    <row r="413" spans="1:37">
      <c r="A413" s="38" t="s">
        <v>3375</v>
      </c>
      <c r="B413" t="s">
        <v>404</v>
      </c>
      <c r="C413" t="s">
        <v>404</v>
      </c>
      <c r="D413" t="s">
        <v>3376</v>
      </c>
      <c r="E413" t="s">
        <v>1397</v>
      </c>
      <c r="F413" t="s">
        <v>1398</v>
      </c>
      <c r="G413" t="s">
        <v>1008</v>
      </c>
      <c r="H413" t="s">
        <v>1009</v>
      </c>
      <c r="I413" t="s">
        <v>1009</v>
      </c>
      <c r="J413" t="s">
        <v>721</v>
      </c>
      <c r="K413">
        <v>127</v>
      </c>
      <c r="L413">
        <v>142</v>
      </c>
      <c r="M413" t="s">
        <v>3030</v>
      </c>
      <c r="N413" t="s">
        <v>1280</v>
      </c>
      <c r="O413" t="s">
        <v>845</v>
      </c>
      <c r="P413">
        <v>170</v>
      </c>
      <c r="Q413">
        <v>2009</v>
      </c>
      <c r="R413" t="s">
        <v>3377</v>
      </c>
      <c r="U413" t="s">
        <v>847</v>
      </c>
      <c r="W413">
        <v>53.526727549999997</v>
      </c>
      <c r="X413">
        <v>10.06583691</v>
      </c>
      <c r="AC413">
        <v>0.58050000000000002</v>
      </c>
      <c r="AD413" t="s">
        <v>1223</v>
      </c>
      <c r="AE413" t="s">
        <v>3030</v>
      </c>
      <c r="AG413" t="s">
        <v>859</v>
      </c>
      <c r="AH413" t="s">
        <v>477</v>
      </c>
      <c r="AI413" t="s">
        <v>891</v>
      </c>
      <c r="AJ413" t="s">
        <v>1012</v>
      </c>
      <c r="AK413" t="s">
        <v>873</v>
      </c>
    </row>
    <row r="414" spans="1:37">
      <c r="A414" s="38" t="s">
        <v>3378</v>
      </c>
      <c r="B414" t="s">
        <v>478</v>
      </c>
      <c r="C414" t="s">
        <v>3145</v>
      </c>
      <c r="E414" t="s">
        <v>3379</v>
      </c>
      <c r="F414" t="s">
        <v>3380</v>
      </c>
      <c r="G414" t="s">
        <v>3381</v>
      </c>
      <c r="H414" t="s">
        <v>1009</v>
      </c>
      <c r="I414" t="s">
        <v>1009</v>
      </c>
      <c r="J414" t="s">
        <v>721</v>
      </c>
      <c r="K414">
        <v>22.5</v>
      </c>
      <c r="M414" t="s">
        <v>3030</v>
      </c>
      <c r="N414" t="s">
        <v>844</v>
      </c>
      <c r="O414" t="s">
        <v>845</v>
      </c>
      <c r="Q414">
        <v>1993</v>
      </c>
      <c r="R414" t="s">
        <v>3382</v>
      </c>
      <c r="U414" t="s">
        <v>847</v>
      </c>
      <c r="W414">
        <v>53.517684000000003</v>
      </c>
      <c r="X414">
        <v>9.9507929999999991</v>
      </c>
      <c r="AC414">
        <v>0.37730000000000002</v>
      </c>
      <c r="AD414" t="s">
        <v>1223</v>
      </c>
      <c r="AE414" t="s">
        <v>3030</v>
      </c>
      <c r="AG414" t="s">
        <v>859</v>
      </c>
      <c r="AH414" t="s">
        <v>3383</v>
      </c>
      <c r="AI414" t="s">
        <v>850</v>
      </c>
      <c r="AJ414" t="s">
        <v>1012</v>
      </c>
    </row>
    <row r="415" spans="1:37">
      <c r="A415" s="38" t="s">
        <v>3384</v>
      </c>
      <c r="B415" t="s">
        <v>439</v>
      </c>
      <c r="C415" t="s">
        <v>1358</v>
      </c>
      <c r="D415" t="s">
        <v>3385</v>
      </c>
      <c r="E415" t="s">
        <v>3386</v>
      </c>
      <c r="F415" t="s">
        <v>3387</v>
      </c>
      <c r="G415" t="s">
        <v>1419</v>
      </c>
      <c r="H415" t="s">
        <v>3388</v>
      </c>
      <c r="I415" t="s">
        <v>897</v>
      </c>
      <c r="J415" t="s">
        <v>721</v>
      </c>
      <c r="K415">
        <v>407</v>
      </c>
      <c r="L415">
        <v>425</v>
      </c>
      <c r="M415" t="s">
        <v>3030</v>
      </c>
      <c r="N415" t="s">
        <v>1280</v>
      </c>
      <c r="O415" t="s">
        <v>859</v>
      </c>
      <c r="Q415">
        <v>2008</v>
      </c>
      <c r="R415" t="s">
        <v>3389</v>
      </c>
      <c r="U415" t="s">
        <v>847</v>
      </c>
      <c r="W415">
        <v>51.673949999999998</v>
      </c>
      <c r="X415">
        <v>7.9291499999999999</v>
      </c>
      <c r="Y415" t="s">
        <v>3390</v>
      </c>
      <c r="Z415" t="s">
        <v>3391</v>
      </c>
      <c r="AA415">
        <v>0.57700000000000007</v>
      </c>
      <c r="AB415" s="39" t="s">
        <v>3392</v>
      </c>
      <c r="AC415">
        <v>0.57599999999999996</v>
      </c>
      <c r="AD415" t="s">
        <v>1223</v>
      </c>
      <c r="AE415" t="s">
        <v>3030</v>
      </c>
      <c r="AG415" t="s">
        <v>859</v>
      </c>
      <c r="AH415" t="s">
        <v>3393</v>
      </c>
      <c r="AI415" t="s">
        <v>917</v>
      </c>
      <c r="AJ415" t="s">
        <v>1238</v>
      </c>
      <c r="AK415" t="s">
        <v>873</v>
      </c>
    </row>
    <row r="416" spans="1:37">
      <c r="A416" s="38" t="s">
        <v>3394</v>
      </c>
      <c r="B416" t="s">
        <v>439</v>
      </c>
      <c r="C416" t="s">
        <v>3395</v>
      </c>
      <c r="D416" t="s">
        <v>3396</v>
      </c>
      <c r="E416" t="s">
        <v>3386</v>
      </c>
      <c r="F416" t="s">
        <v>3387</v>
      </c>
      <c r="G416" t="s">
        <v>1419</v>
      </c>
      <c r="H416" t="s">
        <v>3388</v>
      </c>
      <c r="I416" t="s">
        <v>897</v>
      </c>
      <c r="J416" t="s">
        <v>721</v>
      </c>
      <c r="K416">
        <v>410</v>
      </c>
      <c r="L416">
        <v>425</v>
      </c>
      <c r="M416" t="s">
        <v>3030</v>
      </c>
      <c r="N416" t="s">
        <v>1280</v>
      </c>
      <c r="O416" t="s">
        <v>859</v>
      </c>
      <c r="Q416">
        <v>2008</v>
      </c>
      <c r="R416" t="s">
        <v>3389</v>
      </c>
      <c r="U416" t="s">
        <v>847</v>
      </c>
      <c r="W416">
        <v>51.673949999999998</v>
      </c>
      <c r="X416">
        <v>7.9291499999999999</v>
      </c>
      <c r="Y416" t="s">
        <v>3390</v>
      </c>
      <c r="Z416" t="s">
        <v>3397</v>
      </c>
      <c r="AA416">
        <v>0.57700000000000007</v>
      </c>
      <c r="AB416" s="39" t="s">
        <v>3392</v>
      </c>
      <c r="AC416">
        <v>0.57599999999999996</v>
      </c>
      <c r="AD416" t="s">
        <v>1223</v>
      </c>
      <c r="AE416" t="s">
        <v>3030</v>
      </c>
      <c r="AG416" t="s">
        <v>859</v>
      </c>
      <c r="AH416" t="s">
        <v>3393</v>
      </c>
      <c r="AI416" t="s">
        <v>917</v>
      </c>
      <c r="AJ416" t="s">
        <v>1238</v>
      </c>
      <c r="AK416" t="s">
        <v>873</v>
      </c>
    </row>
    <row r="417" spans="1:37">
      <c r="A417" s="38" t="s">
        <v>3398</v>
      </c>
      <c r="B417" t="s">
        <v>418</v>
      </c>
      <c r="C417" t="s">
        <v>418</v>
      </c>
      <c r="D417" t="s">
        <v>3399</v>
      </c>
      <c r="E417" t="s">
        <v>1430</v>
      </c>
      <c r="G417" t="s">
        <v>3400</v>
      </c>
      <c r="H417" t="s">
        <v>1432</v>
      </c>
      <c r="I417" t="s">
        <v>842</v>
      </c>
      <c r="J417" t="s">
        <v>721</v>
      </c>
      <c r="K417">
        <v>230</v>
      </c>
      <c r="L417">
        <v>255</v>
      </c>
      <c r="M417" t="s">
        <v>3030</v>
      </c>
      <c r="N417" t="s">
        <v>1280</v>
      </c>
      <c r="O417" t="s">
        <v>845</v>
      </c>
      <c r="P417">
        <v>185</v>
      </c>
      <c r="Q417">
        <v>1998</v>
      </c>
      <c r="R417" t="s">
        <v>3401</v>
      </c>
      <c r="S417">
        <v>2013</v>
      </c>
      <c r="U417" t="s">
        <v>847</v>
      </c>
      <c r="W417">
        <v>52.372917000000001</v>
      </c>
      <c r="X417">
        <v>9.7141940000000009</v>
      </c>
      <c r="AA417">
        <v>0.55000000000000004</v>
      </c>
      <c r="AB417" s="39" t="s">
        <v>3402</v>
      </c>
      <c r="AC417">
        <v>0.59850000000000003</v>
      </c>
      <c r="AD417" t="s">
        <v>1223</v>
      </c>
      <c r="AE417" t="s">
        <v>3030</v>
      </c>
      <c r="AG417" t="s">
        <v>859</v>
      </c>
      <c r="AH417" t="s">
        <v>3403</v>
      </c>
      <c r="AI417" t="s">
        <v>891</v>
      </c>
      <c r="AJ417" t="s">
        <v>1437</v>
      </c>
      <c r="AK417" t="s">
        <v>873</v>
      </c>
    </row>
    <row r="418" spans="1:37">
      <c r="A418" s="38" t="s">
        <v>3404</v>
      </c>
      <c r="B418" t="s">
        <v>391</v>
      </c>
      <c r="C418" t="s">
        <v>1381</v>
      </c>
      <c r="E418" t="s">
        <v>1430</v>
      </c>
      <c r="G418" t="s">
        <v>1431</v>
      </c>
      <c r="H418" t="s">
        <v>1432</v>
      </c>
      <c r="I418" t="s">
        <v>842</v>
      </c>
      <c r="J418" t="s">
        <v>721</v>
      </c>
      <c r="K418">
        <v>102</v>
      </c>
      <c r="M418" t="s">
        <v>3030</v>
      </c>
      <c r="N418" t="s">
        <v>844</v>
      </c>
      <c r="O418" t="s">
        <v>845</v>
      </c>
      <c r="Q418">
        <v>1975</v>
      </c>
      <c r="R418" t="s">
        <v>3405</v>
      </c>
      <c r="U418" t="s">
        <v>1153</v>
      </c>
      <c r="W418">
        <v>52.42</v>
      </c>
      <c r="X418">
        <v>9.6486110000000007</v>
      </c>
      <c r="Y418" t="s">
        <v>3406</v>
      </c>
      <c r="Z418" t="s">
        <v>3407</v>
      </c>
      <c r="AA418">
        <v>0.38</v>
      </c>
      <c r="AB418" s="39" t="s">
        <v>3408</v>
      </c>
      <c r="AC418">
        <v>0.35749999999999998</v>
      </c>
      <c r="AD418" t="s">
        <v>1223</v>
      </c>
      <c r="AE418" t="s">
        <v>3030</v>
      </c>
      <c r="AG418" t="s">
        <v>859</v>
      </c>
      <c r="AH418" t="s">
        <v>3409</v>
      </c>
      <c r="AI418" t="s">
        <v>891</v>
      </c>
      <c r="AJ418" t="s">
        <v>1437</v>
      </c>
      <c r="AK418" t="s">
        <v>873</v>
      </c>
    </row>
    <row r="419" spans="1:37">
      <c r="A419" s="38" t="s">
        <v>3410</v>
      </c>
      <c r="B419" t="s">
        <v>437</v>
      </c>
      <c r="C419" t="s">
        <v>3411</v>
      </c>
      <c r="D419" t="s">
        <v>3412</v>
      </c>
      <c r="E419" t="s">
        <v>3413</v>
      </c>
      <c r="G419" t="s">
        <v>3414</v>
      </c>
      <c r="H419" t="s">
        <v>1957</v>
      </c>
      <c r="I419" t="s">
        <v>897</v>
      </c>
      <c r="J419" t="s">
        <v>721</v>
      </c>
      <c r="K419">
        <v>417</v>
      </c>
      <c r="L419">
        <v>424</v>
      </c>
      <c r="M419" t="s">
        <v>3030</v>
      </c>
      <c r="N419" t="s">
        <v>1280</v>
      </c>
      <c r="O419" t="s">
        <v>859</v>
      </c>
      <c r="P419" t="s">
        <v>1331</v>
      </c>
      <c r="Q419">
        <v>2007</v>
      </c>
      <c r="R419" t="s">
        <v>3415</v>
      </c>
      <c r="U419" t="s">
        <v>847</v>
      </c>
      <c r="W419">
        <v>51.403129999999997</v>
      </c>
      <c r="X419">
        <v>7.4154999999999998</v>
      </c>
      <c r="Y419" t="s">
        <v>3416</v>
      </c>
      <c r="Z419" t="s">
        <v>3417</v>
      </c>
      <c r="AA419">
        <v>0.59</v>
      </c>
      <c r="AB419" s="39" t="s">
        <v>3418</v>
      </c>
      <c r="AC419">
        <v>0.57150000000000001</v>
      </c>
      <c r="AD419" t="s">
        <v>1223</v>
      </c>
      <c r="AE419" t="s">
        <v>3030</v>
      </c>
      <c r="AG419" t="s">
        <v>859</v>
      </c>
      <c r="AH419" t="s">
        <v>3419</v>
      </c>
      <c r="AI419" t="s">
        <v>891</v>
      </c>
      <c r="AJ419" t="s">
        <v>1003</v>
      </c>
      <c r="AK419" t="s">
        <v>873</v>
      </c>
    </row>
    <row r="420" spans="1:37">
      <c r="A420" s="38" t="s">
        <v>3420</v>
      </c>
      <c r="B420" t="s">
        <v>395</v>
      </c>
      <c r="C420" t="s">
        <v>395</v>
      </c>
      <c r="D420" t="s">
        <v>395</v>
      </c>
      <c r="E420" t="s">
        <v>3421</v>
      </c>
      <c r="G420" t="s">
        <v>3422</v>
      </c>
      <c r="H420" t="s">
        <v>3423</v>
      </c>
      <c r="I420" t="s">
        <v>974</v>
      </c>
      <c r="J420" t="s">
        <v>721</v>
      </c>
      <c r="K420">
        <v>69</v>
      </c>
      <c r="L420">
        <v>110</v>
      </c>
      <c r="M420" t="s">
        <v>3030</v>
      </c>
      <c r="N420" t="s">
        <v>1280</v>
      </c>
      <c r="O420" t="s">
        <v>845</v>
      </c>
      <c r="P420">
        <v>299</v>
      </c>
      <c r="Q420">
        <v>2009</v>
      </c>
      <c r="R420" t="s">
        <v>3424</v>
      </c>
      <c r="U420" t="s">
        <v>847</v>
      </c>
      <c r="V420" t="s">
        <v>1537</v>
      </c>
      <c r="W420">
        <v>50.894009999999987</v>
      </c>
      <c r="X420">
        <v>9.9972399999999997</v>
      </c>
      <c r="AC420">
        <v>0.58050000000000002</v>
      </c>
      <c r="AD420" t="s">
        <v>1223</v>
      </c>
      <c r="AE420" t="s">
        <v>3030</v>
      </c>
      <c r="AG420" t="s">
        <v>859</v>
      </c>
      <c r="AH420" t="s">
        <v>3425</v>
      </c>
      <c r="AI420" t="s">
        <v>891</v>
      </c>
      <c r="AJ420" t="s">
        <v>3426</v>
      </c>
      <c r="AK420" t="s">
        <v>873</v>
      </c>
    </row>
    <row r="421" spans="1:37">
      <c r="A421" s="38" t="s">
        <v>3427</v>
      </c>
      <c r="B421" t="s">
        <v>383</v>
      </c>
      <c r="E421" t="s">
        <v>1489</v>
      </c>
      <c r="G421" t="s">
        <v>1490</v>
      </c>
      <c r="H421" t="s">
        <v>1491</v>
      </c>
      <c r="I421" t="s">
        <v>974</v>
      </c>
      <c r="J421" t="s">
        <v>721</v>
      </c>
      <c r="K421">
        <v>96.5</v>
      </c>
      <c r="M421" t="s">
        <v>3030</v>
      </c>
      <c r="N421" t="s">
        <v>844</v>
      </c>
      <c r="O421" t="s">
        <v>845</v>
      </c>
      <c r="Q421">
        <v>2012</v>
      </c>
      <c r="R421" t="s">
        <v>3428</v>
      </c>
      <c r="U421" t="s">
        <v>847</v>
      </c>
      <c r="W421">
        <v>50.09178</v>
      </c>
      <c r="X421">
        <v>8.5310500000000005</v>
      </c>
      <c r="AC421">
        <v>0.3982</v>
      </c>
      <c r="AD421" t="s">
        <v>1223</v>
      </c>
      <c r="AE421" t="s">
        <v>3030</v>
      </c>
      <c r="AG421" t="s">
        <v>859</v>
      </c>
      <c r="AH421" t="s">
        <v>1493</v>
      </c>
      <c r="AI421" t="s">
        <v>891</v>
      </c>
      <c r="AJ421" t="s">
        <v>1489</v>
      </c>
      <c r="AK421" t="s">
        <v>873</v>
      </c>
    </row>
    <row r="422" spans="1:37">
      <c r="A422" s="38" t="s">
        <v>3429</v>
      </c>
      <c r="B422" t="s">
        <v>478</v>
      </c>
      <c r="C422" t="s">
        <v>3188</v>
      </c>
      <c r="E422" t="s">
        <v>1489</v>
      </c>
      <c r="G422" t="s">
        <v>1490</v>
      </c>
      <c r="H422" t="s">
        <v>1491</v>
      </c>
      <c r="I422" t="s">
        <v>974</v>
      </c>
      <c r="J422" t="s">
        <v>721</v>
      </c>
      <c r="K422">
        <v>86</v>
      </c>
      <c r="M422" t="s">
        <v>3030</v>
      </c>
      <c r="N422" t="s">
        <v>844</v>
      </c>
      <c r="O422" t="s">
        <v>845</v>
      </c>
      <c r="Q422">
        <v>2003</v>
      </c>
      <c r="R422" t="s">
        <v>3430</v>
      </c>
      <c r="U422" t="s">
        <v>847</v>
      </c>
      <c r="W422">
        <v>50.09178</v>
      </c>
      <c r="X422">
        <v>8.5310500000000005</v>
      </c>
      <c r="AC422">
        <v>0.38829999999999998</v>
      </c>
      <c r="AD422" t="s">
        <v>1223</v>
      </c>
      <c r="AE422" t="s">
        <v>3030</v>
      </c>
      <c r="AG422" t="s">
        <v>859</v>
      </c>
      <c r="AH422" t="s">
        <v>1493</v>
      </c>
      <c r="AI422" t="s">
        <v>891</v>
      </c>
      <c r="AJ422" t="s">
        <v>1489</v>
      </c>
      <c r="AK422" t="s">
        <v>1284</v>
      </c>
    </row>
    <row r="423" spans="1:37">
      <c r="A423" s="38" t="s">
        <v>3431</v>
      </c>
      <c r="B423" t="s">
        <v>414</v>
      </c>
      <c r="C423" t="s">
        <v>414</v>
      </c>
      <c r="D423" t="s">
        <v>3432</v>
      </c>
      <c r="E423" t="s">
        <v>3433</v>
      </c>
      <c r="G423" t="s">
        <v>3434</v>
      </c>
      <c r="H423" t="s">
        <v>3435</v>
      </c>
      <c r="I423" t="s">
        <v>924</v>
      </c>
      <c r="J423" t="s">
        <v>721</v>
      </c>
      <c r="K423">
        <v>182</v>
      </c>
      <c r="L423">
        <v>203.97</v>
      </c>
      <c r="M423" t="s">
        <v>3030</v>
      </c>
      <c r="N423" t="s">
        <v>1280</v>
      </c>
      <c r="O423" t="s">
        <v>845</v>
      </c>
      <c r="P423">
        <v>225</v>
      </c>
      <c r="Q423">
        <v>1996</v>
      </c>
      <c r="R423" t="s">
        <v>3436</v>
      </c>
      <c r="U423" t="s">
        <v>847</v>
      </c>
      <c r="W423">
        <v>50.896881</v>
      </c>
      <c r="X423">
        <v>11.585703000000001</v>
      </c>
      <c r="AC423">
        <v>0.52200000000000002</v>
      </c>
      <c r="AD423" t="s">
        <v>1223</v>
      </c>
      <c r="AE423" t="s">
        <v>3030</v>
      </c>
      <c r="AG423" t="s">
        <v>859</v>
      </c>
      <c r="AH423" t="s">
        <v>3437</v>
      </c>
      <c r="AI423" t="s">
        <v>891</v>
      </c>
      <c r="AJ423" t="s">
        <v>927</v>
      </c>
      <c r="AK423" t="s">
        <v>873</v>
      </c>
    </row>
    <row r="424" spans="1:37">
      <c r="A424" s="38" t="s">
        <v>3438</v>
      </c>
      <c r="B424" t="s">
        <v>1495</v>
      </c>
      <c r="C424" t="s">
        <v>936</v>
      </c>
      <c r="E424" t="s">
        <v>1497</v>
      </c>
      <c r="G424" t="s">
        <v>1498</v>
      </c>
      <c r="H424" t="s">
        <v>1499</v>
      </c>
      <c r="I424" t="s">
        <v>1500</v>
      </c>
      <c r="J424" t="s">
        <v>721</v>
      </c>
      <c r="K424">
        <v>11.6</v>
      </c>
      <c r="M424" t="s">
        <v>3030</v>
      </c>
      <c r="N424" t="s">
        <v>844</v>
      </c>
      <c r="O424" t="s">
        <v>845</v>
      </c>
      <c r="Q424">
        <v>1989</v>
      </c>
      <c r="R424" t="s">
        <v>3439</v>
      </c>
      <c r="U424" t="s">
        <v>847</v>
      </c>
      <c r="W424">
        <v>49.434659000000003</v>
      </c>
      <c r="X424">
        <v>7.7602339999999996</v>
      </c>
      <c r="AC424">
        <v>0.37290000000000001</v>
      </c>
      <c r="AD424" t="s">
        <v>1223</v>
      </c>
      <c r="AE424" t="s">
        <v>3030</v>
      </c>
      <c r="AG424" t="s">
        <v>859</v>
      </c>
      <c r="AH424" t="s">
        <v>1502</v>
      </c>
      <c r="AI424" t="s">
        <v>850</v>
      </c>
      <c r="AJ424" t="s">
        <v>1503</v>
      </c>
    </row>
    <row r="425" spans="1:37">
      <c r="A425" s="38" t="s">
        <v>3440</v>
      </c>
      <c r="B425" t="s">
        <v>521</v>
      </c>
      <c r="C425" t="s">
        <v>3441</v>
      </c>
      <c r="D425" t="s">
        <v>3442</v>
      </c>
      <c r="E425" t="s">
        <v>1214</v>
      </c>
      <c r="F425" t="s">
        <v>1507</v>
      </c>
      <c r="G425" t="s">
        <v>1508</v>
      </c>
      <c r="H425" t="s">
        <v>1026</v>
      </c>
      <c r="I425" t="s">
        <v>944</v>
      </c>
      <c r="J425" t="s">
        <v>721</v>
      </c>
      <c r="K425">
        <v>353</v>
      </c>
      <c r="L425">
        <v>363</v>
      </c>
      <c r="M425" t="s">
        <v>3030</v>
      </c>
      <c r="N425" t="s">
        <v>1280</v>
      </c>
      <c r="O425" t="s">
        <v>859</v>
      </c>
      <c r="P425" t="s">
        <v>1331</v>
      </c>
      <c r="Q425">
        <v>1998</v>
      </c>
      <c r="R425" t="s">
        <v>3443</v>
      </c>
      <c r="U425" t="s">
        <v>847</v>
      </c>
      <c r="W425">
        <v>49.012500000000003</v>
      </c>
      <c r="X425">
        <v>8.302778</v>
      </c>
      <c r="Y425" t="s">
        <v>3444</v>
      </c>
      <c r="Z425" t="s">
        <v>3445</v>
      </c>
      <c r="AA425">
        <v>0.56999999999999995</v>
      </c>
      <c r="AB425" s="39" t="s">
        <v>1518</v>
      </c>
      <c r="AC425">
        <v>0.53100000000000003</v>
      </c>
      <c r="AD425" t="s">
        <v>1223</v>
      </c>
      <c r="AE425" t="s">
        <v>3030</v>
      </c>
      <c r="AG425" t="s">
        <v>859</v>
      </c>
      <c r="AH425" t="s">
        <v>1512</v>
      </c>
      <c r="AI425" t="s">
        <v>917</v>
      </c>
      <c r="AJ425" t="s">
        <v>1224</v>
      </c>
      <c r="AK425" t="s">
        <v>873</v>
      </c>
    </row>
    <row r="426" spans="1:37">
      <c r="A426" s="38" t="s">
        <v>3446</v>
      </c>
      <c r="B426" t="s">
        <v>3447</v>
      </c>
      <c r="C426" t="s">
        <v>3448</v>
      </c>
      <c r="E426" t="s">
        <v>3449</v>
      </c>
      <c r="G426" t="s">
        <v>1508</v>
      </c>
      <c r="H426" t="s">
        <v>1026</v>
      </c>
      <c r="I426" t="s">
        <v>944</v>
      </c>
      <c r="J426" t="s">
        <v>721</v>
      </c>
      <c r="K426">
        <v>37</v>
      </c>
      <c r="M426" t="s">
        <v>3030</v>
      </c>
      <c r="N426" t="s">
        <v>844</v>
      </c>
      <c r="O426" t="s">
        <v>845</v>
      </c>
      <c r="Q426">
        <v>1984</v>
      </c>
      <c r="R426" t="s">
        <v>2863</v>
      </c>
      <c r="U426" t="s">
        <v>847</v>
      </c>
      <c r="W426">
        <v>49.014443999999997</v>
      </c>
      <c r="X426">
        <v>8.3480559999999997</v>
      </c>
      <c r="AC426">
        <v>0.3674</v>
      </c>
      <c r="AD426" t="s">
        <v>1223</v>
      </c>
      <c r="AE426" t="s">
        <v>3030</v>
      </c>
      <c r="AG426" t="s">
        <v>859</v>
      </c>
      <c r="AI426" t="s">
        <v>891</v>
      </c>
      <c r="AJ426" t="s">
        <v>1029</v>
      </c>
    </row>
    <row r="427" spans="1:37">
      <c r="A427" s="38" t="s">
        <v>3450</v>
      </c>
      <c r="B427" t="s">
        <v>3451</v>
      </c>
      <c r="E427" t="s">
        <v>2765</v>
      </c>
      <c r="G427" t="s">
        <v>2766</v>
      </c>
      <c r="H427" t="s">
        <v>2767</v>
      </c>
      <c r="I427" t="s">
        <v>974</v>
      </c>
      <c r="J427" t="s">
        <v>721</v>
      </c>
      <c r="K427">
        <v>48.31</v>
      </c>
      <c r="M427" t="s">
        <v>3030</v>
      </c>
      <c r="N427" t="s">
        <v>844</v>
      </c>
      <c r="O427" t="s">
        <v>845</v>
      </c>
      <c r="Q427">
        <v>1988</v>
      </c>
      <c r="R427" t="s">
        <v>3452</v>
      </c>
      <c r="U427" t="s">
        <v>847</v>
      </c>
      <c r="W427">
        <v>51.279099000000002</v>
      </c>
      <c r="X427">
        <v>9.4840119999999999</v>
      </c>
      <c r="AC427">
        <v>0.37180000000000002</v>
      </c>
      <c r="AD427" t="s">
        <v>1223</v>
      </c>
      <c r="AE427" t="s">
        <v>3030</v>
      </c>
      <c r="AG427" t="s">
        <v>859</v>
      </c>
      <c r="AH427" t="s">
        <v>3453</v>
      </c>
      <c r="AI427" t="s">
        <v>891</v>
      </c>
      <c r="AJ427" t="s">
        <v>3454</v>
      </c>
    </row>
    <row r="428" spans="1:37">
      <c r="A428" s="38" t="s">
        <v>3455</v>
      </c>
      <c r="B428" t="s">
        <v>3456</v>
      </c>
      <c r="E428" t="s">
        <v>3457</v>
      </c>
      <c r="G428" t="s">
        <v>3458</v>
      </c>
      <c r="H428" t="s">
        <v>3459</v>
      </c>
      <c r="I428" t="s">
        <v>1353</v>
      </c>
      <c r="J428" t="s">
        <v>721</v>
      </c>
      <c r="K428">
        <v>21.5</v>
      </c>
      <c r="M428" t="s">
        <v>3030</v>
      </c>
      <c r="N428" t="s">
        <v>844</v>
      </c>
      <c r="O428" t="s">
        <v>845</v>
      </c>
      <c r="Q428">
        <v>2005</v>
      </c>
      <c r="R428" t="s">
        <v>3460</v>
      </c>
      <c r="U428" t="s">
        <v>847</v>
      </c>
      <c r="W428">
        <v>54.327536000000002</v>
      </c>
      <c r="X428">
        <v>10.12674</v>
      </c>
      <c r="AC428">
        <v>0.39050000000000001</v>
      </c>
      <c r="AD428" t="s">
        <v>1223</v>
      </c>
      <c r="AE428" t="s">
        <v>3030</v>
      </c>
      <c r="AG428" t="s">
        <v>859</v>
      </c>
      <c r="AH428" t="s">
        <v>3461</v>
      </c>
      <c r="AI428" t="s">
        <v>850</v>
      </c>
      <c r="AJ428" t="s">
        <v>3462</v>
      </c>
    </row>
    <row r="429" spans="1:37">
      <c r="A429" s="38" t="s">
        <v>3463</v>
      </c>
      <c r="B429" t="s">
        <v>415</v>
      </c>
      <c r="D429" t="s">
        <v>3464</v>
      </c>
      <c r="E429" t="s">
        <v>3465</v>
      </c>
      <c r="G429" t="s">
        <v>3466</v>
      </c>
      <c r="H429" t="s">
        <v>3467</v>
      </c>
      <c r="I429" t="s">
        <v>897</v>
      </c>
      <c r="J429" t="s">
        <v>721</v>
      </c>
      <c r="K429">
        <v>125</v>
      </c>
      <c r="L429">
        <v>184.5</v>
      </c>
      <c r="M429" t="s">
        <v>3030</v>
      </c>
      <c r="N429" t="s">
        <v>1280</v>
      </c>
      <c r="O429" t="s">
        <v>859</v>
      </c>
      <c r="P429" t="s">
        <v>1331</v>
      </c>
      <c r="Q429">
        <v>1981</v>
      </c>
      <c r="R429" t="s">
        <v>3468</v>
      </c>
      <c r="U429" t="s">
        <v>847</v>
      </c>
      <c r="W429">
        <v>52.195070000000001</v>
      </c>
      <c r="X429">
        <v>8.6481999999999992</v>
      </c>
      <c r="AC429">
        <v>0.45450000000000002</v>
      </c>
      <c r="AD429" t="s">
        <v>1223</v>
      </c>
      <c r="AE429" t="s">
        <v>3030</v>
      </c>
      <c r="AG429" t="s">
        <v>859</v>
      </c>
      <c r="AH429" t="s">
        <v>3469</v>
      </c>
      <c r="AI429" t="s">
        <v>891</v>
      </c>
      <c r="AJ429" t="s">
        <v>3470</v>
      </c>
      <c r="AK429" t="s">
        <v>873</v>
      </c>
    </row>
    <row r="430" spans="1:37">
      <c r="A430" s="38" t="s">
        <v>3471</v>
      </c>
      <c r="B430" t="s">
        <v>435</v>
      </c>
      <c r="C430" t="s">
        <v>389</v>
      </c>
      <c r="D430" t="s">
        <v>3472</v>
      </c>
      <c r="E430" t="s">
        <v>2773</v>
      </c>
      <c r="G430" t="s">
        <v>3473</v>
      </c>
      <c r="H430" t="s">
        <v>2775</v>
      </c>
      <c r="I430" t="s">
        <v>897</v>
      </c>
      <c r="J430" t="s">
        <v>721</v>
      </c>
      <c r="K430">
        <v>413</v>
      </c>
      <c r="L430">
        <v>421</v>
      </c>
      <c r="M430" t="s">
        <v>3030</v>
      </c>
      <c r="N430" t="s">
        <v>1280</v>
      </c>
      <c r="O430" t="s">
        <v>845</v>
      </c>
      <c r="P430">
        <v>370</v>
      </c>
      <c r="Q430">
        <v>2005</v>
      </c>
      <c r="R430" t="s">
        <v>3474</v>
      </c>
      <c r="S430">
        <v>2008</v>
      </c>
      <c r="U430" t="s">
        <v>847</v>
      </c>
      <c r="W430">
        <v>50.974919999999997</v>
      </c>
      <c r="X430">
        <v>6.9880300000000002</v>
      </c>
      <c r="Y430" t="s">
        <v>3475</v>
      </c>
      <c r="Z430" t="s">
        <v>3476</v>
      </c>
      <c r="AA430">
        <v>0.57999999999999996</v>
      </c>
      <c r="AB430" s="39" t="s">
        <v>3477</v>
      </c>
      <c r="AC430">
        <v>0.57599999999999996</v>
      </c>
      <c r="AD430" t="s">
        <v>1223</v>
      </c>
      <c r="AE430" t="s">
        <v>3030</v>
      </c>
      <c r="AG430" t="s">
        <v>859</v>
      </c>
      <c r="AH430" t="s">
        <v>3478</v>
      </c>
      <c r="AI430" t="s">
        <v>891</v>
      </c>
      <c r="AJ430" t="s">
        <v>2778</v>
      </c>
      <c r="AK430" t="s">
        <v>873</v>
      </c>
    </row>
    <row r="431" spans="1:37">
      <c r="A431" s="38" t="s">
        <v>3479</v>
      </c>
      <c r="B431" t="s">
        <v>2771</v>
      </c>
      <c r="C431" t="s">
        <v>389</v>
      </c>
      <c r="D431" t="s">
        <v>3480</v>
      </c>
      <c r="E431" t="s">
        <v>2773</v>
      </c>
      <c r="G431" t="s">
        <v>2774</v>
      </c>
      <c r="H431" t="s">
        <v>2775</v>
      </c>
      <c r="I431" t="s">
        <v>897</v>
      </c>
      <c r="J431" t="s">
        <v>721</v>
      </c>
      <c r="K431">
        <v>108</v>
      </c>
      <c r="L431">
        <v>110</v>
      </c>
      <c r="M431" t="s">
        <v>3030</v>
      </c>
      <c r="N431" t="s">
        <v>1280</v>
      </c>
      <c r="O431" t="s">
        <v>845</v>
      </c>
      <c r="P431">
        <v>80</v>
      </c>
      <c r="Q431">
        <v>2004</v>
      </c>
      <c r="R431" t="s">
        <v>3481</v>
      </c>
      <c r="U431" t="s">
        <v>847</v>
      </c>
      <c r="W431">
        <v>51.017809999999997</v>
      </c>
      <c r="X431">
        <v>6.9643499999999996</v>
      </c>
      <c r="Y431" t="s">
        <v>3482</v>
      </c>
      <c r="Z431" t="s">
        <v>3483</v>
      </c>
      <c r="AA431">
        <v>0.53</v>
      </c>
      <c r="AC431">
        <v>0.55800000000000005</v>
      </c>
      <c r="AD431" t="s">
        <v>1223</v>
      </c>
      <c r="AE431" t="s">
        <v>3030</v>
      </c>
      <c r="AG431" t="s">
        <v>859</v>
      </c>
      <c r="AH431" t="s">
        <v>2777</v>
      </c>
      <c r="AI431" t="s">
        <v>891</v>
      </c>
      <c r="AJ431" t="s">
        <v>2778</v>
      </c>
      <c r="AK431" t="s">
        <v>873</v>
      </c>
    </row>
    <row r="432" spans="1:37">
      <c r="A432" s="38" t="s">
        <v>3484</v>
      </c>
      <c r="B432" t="s">
        <v>449</v>
      </c>
      <c r="D432" t="s">
        <v>3485</v>
      </c>
      <c r="E432" t="s">
        <v>3486</v>
      </c>
      <c r="G432" t="s">
        <v>3487</v>
      </c>
      <c r="H432" t="s">
        <v>3488</v>
      </c>
      <c r="I432" t="s">
        <v>897</v>
      </c>
      <c r="J432" t="s">
        <v>721</v>
      </c>
      <c r="K432">
        <v>800</v>
      </c>
      <c r="L432">
        <v>812</v>
      </c>
      <c r="M432" t="s">
        <v>3030</v>
      </c>
      <c r="N432" t="s">
        <v>1280</v>
      </c>
      <c r="O432" t="s">
        <v>859</v>
      </c>
      <c r="P432" t="s">
        <v>1331</v>
      </c>
      <c r="Q432">
        <v>2007</v>
      </c>
      <c r="R432" t="s">
        <v>3415</v>
      </c>
      <c r="U432" t="s">
        <v>847</v>
      </c>
      <c r="W432">
        <v>50.861708</v>
      </c>
      <c r="X432">
        <v>6.8423530000000001</v>
      </c>
      <c r="Y432" t="s">
        <v>3489</v>
      </c>
      <c r="Z432" t="s">
        <v>3490</v>
      </c>
      <c r="AC432">
        <v>0.57150000000000001</v>
      </c>
      <c r="AD432" t="s">
        <v>1223</v>
      </c>
      <c r="AE432" t="s">
        <v>3030</v>
      </c>
      <c r="AG432" t="s">
        <v>859</v>
      </c>
      <c r="AI432" t="s">
        <v>917</v>
      </c>
      <c r="AJ432" t="s">
        <v>1238</v>
      </c>
      <c r="AK432" t="s">
        <v>873</v>
      </c>
    </row>
    <row r="433" spans="1:37">
      <c r="A433" s="38" t="s">
        <v>3491</v>
      </c>
      <c r="B433" t="s">
        <v>440</v>
      </c>
      <c r="D433" t="s">
        <v>3492</v>
      </c>
      <c r="E433" t="s">
        <v>952</v>
      </c>
      <c r="G433" t="s">
        <v>3487</v>
      </c>
      <c r="H433" t="s">
        <v>3488</v>
      </c>
      <c r="I433" t="s">
        <v>897</v>
      </c>
      <c r="J433" t="s">
        <v>721</v>
      </c>
      <c r="K433">
        <v>430</v>
      </c>
      <c r="L433">
        <v>450</v>
      </c>
      <c r="M433" t="s">
        <v>3030</v>
      </c>
      <c r="N433" t="s">
        <v>1280</v>
      </c>
      <c r="O433" t="s">
        <v>859</v>
      </c>
      <c r="P433" t="s">
        <v>1331</v>
      </c>
      <c r="Q433">
        <v>2013</v>
      </c>
      <c r="R433" t="s">
        <v>3493</v>
      </c>
      <c r="U433" t="s">
        <v>847</v>
      </c>
      <c r="W433">
        <v>50.861708</v>
      </c>
      <c r="X433">
        <v>6.8423530000000001</v>
      </c>
      <c r="Y433" t="s">
        <v>3494</v>
      </c>
      <c r="Z433" t="s">
        <v>3495</v>
      </c>
      <c r="AA433">
        <v>0.59200000000000008</v>
      </c>
      <c r="AB433" s="39" t="s">
        <v>3496</v>
      </c>
      <c r="AC433">
        <v>0.59850000000000003</v>
      </c>
      <c r="AD433" t="s">
        <v>1223</v>
      </c>
      <c r="AE433" t="s">
        <v>3030</v>
      </c>
      <c r="AG433" t="s">
        <v>859</v>
      </c>
      <c r="AH433" t="s">
        <v>2754</v>
      </c>
      <c r="AI433" t="s">
        <v>917</v>
      </c>
      <c r="AJ433" t="s">
        <v>1238</v>
      </c>
      <c r="AK433" t="s">
        <v>873</v>
      </c>
    </row>
    <row r="434" spans="1:37">
      <c r="A434" s="38" t="s">
        <v>3497</v>
      </c>
      <c r="B434" t="s">
        <v>3498</v>
      </c>
      <c r="C434" t="s">
        <v>1147</v>
      </c>
      <c r="E434" t="s">
        <v>3071</v>
      </c>
      <c r="F434" t="s">
        <v>3499</v>
      </c>
      <c r="G434" t="s">
        <v>3500</v>
      </c>
      <c r="H434" t="s">
        <v>3501</v>
      </c>
      <c r="I434" t="s">
        <v>897</v>
      </c>
      <c r="J434" t="s">
        <v>721</v>
      </c>
      <c r="K434">
        <v>25.8</v>
      </c>
      <c r="M434" t="s">
        <v>3030</v>
      </c>
      <c r="N434" t="s">
        <v>844</v>
      </c>
      <c r="O434" t="s">
        <v>845</v>
      </c>
      <c r="Q434">
        <v>1999</v>
      </c>
      <c r="R434" t="s">
        <v>3502</v>
      </c>
      <c r="U434" t="s">
        <v>847</v>
      </c>
      <c r="W434">
        <v>51.339182999999998</v>
      </c>
      <c r="X434">
        <v>6.6642380000000001</v>
      </c>
      <c r="AC434">
        <v>0.38390000000000002</v>
      </c>
      <c r="AD434" t="s">
        <v>1223</v>
      </c>
      <c r="AE434" t="s">
        <v>3030</v>
      </c>
      <c r="AG434" t="s">
        <v>859</v>
      </c>
      <c r="AH434" t="s">
        <v>3503</v>
      </c>
      <c r="AI434" t="s">
        <v>917</v>
      </c>
      <c r="AJ434" t="s">
        <v>3504</v>
      </c>
    </row>
    <row r="435" spans="1:37">
      <c r="A435" s="38" t="s">
        <v>3505</v>
      </c>
      <c r="B435" t="s">
        <v>3506</v>
      </c>
      <c r="C435" t="s">
        <v>3507</v>
      </c>
      <c r="E435" t="s">
        <v>3071</v>
      </c>
      <c r="F435" t="s">
        <v>3499</v>
      </c>
      <c r="G435" t="s">
        <v>3500</v>
      </c>
      <c r="H435" t="s">
        <v>3501</v>
      </c>
      <c r="I435" t="s">
        <v>897</v>
      </c>
      <c r="J435" t="s">
        <v>721</v>
      </c>
      <c r="K435">
        <v>14</v>
      </c>
      <c r="M435" t="s">
        <v>3030</v>
      </c>
      <c r="N435" t="s">
        <v>1162</v>
      </c>
      <c r="O435" t="s">
        <v>845</v>
      </c>
      <c r="Q435">
        <v>1999</v>
      </c>
      <c r="R435" t="s">
        <v>3502</v>
      </c>
      <c r="U435" t="s">
        <v>847</v>
      </c>
      <c r="W435">
        <v>51.339182999999998</v>
      </c>
      <c r="X435">
        <v>6.6642380000000001</v>
      </c>
      <c r="AC435">
        <v>0.44059999999999999</v>
      </c>
      <c r="AD435" t="s">
        <v>1223</v>
      </c>
      <c r="AE435" t="s">
        <v>3030</v>
      </c>
      <c r="AG435" t="s">
        <v>859</v>
      </c>
      <c r="AH435" t="s">
        <v>3503</v>
      </c>
      <c r="AI435" t="s">
        <v>917</v>
      </c>
      <c r="AJ435" t="s">
        <v>3504</v>
      </c>
    </row>
    <row r="436" spans="1:37">
      <c r="A436" s="38" t="s">
        <v>3508</v>
      </c>
      <c r="B436" t="s">
        <v>445</v>
      </c>
      <c r="C436" t="s">
        <v>958</v>
      </c>
      <c r="E436" t="s">
        <v>952</v>
      </c>
      <c r="G436" t="s">
        <v>1047</v>
      </c>
      <c r="H436" t="s">
        <v>1048</v>
      </c>
      <c r="I436" t="s">
        <v>842</v>
      </c>
      <c r="J436" t="s">
        <v>721</v>
      </c>
      <c r="K436">
        <v>56</v>
      </c>
      <c r="M436" t="s">
        <v>3030</v>
      </c>
      <c r="N436" t="s">
        <v>959</v>
      </c>
      <c r="O436" t="s">
        <v>859</v>
      </c>
      <c r="Q436">
        <v>1973</v>
      </c>
      <c r="R436" t="s">
        <v>960</v>
      </c>
      <c r="U436" t="s">
        <v>847</v>
      </c>
      <c r="W436">
        <v>52.545850000000002</v>
      </c>
      <c r="X436">
        <v>9.1136300000000006</v>
      </c>
      <c r="AC436">
        <v>0.30980000000000002</v>
      </c>
      <c r="AD436" t="s">
        <v>1223</v>
      </c>
      <c r="AE436" t="s">
        <v>3030</v>
      </c>
      <c r="AG436" t="s">
        <v>859</v>
      </c>
      <c r="AH436" t="s">
        <v>1048</v>
      </c>
      <c r="AI436" t="s">
        <v>917</v>
      </c>
      <c r="AJ436" t="s">
        <v>1315</v>
      </c>
    </row>
    <row r="437" spans="1:37">
      <c r="A437" s="38" t="s">
        <v>3509</v>
      </c>
      <c r="B437" t="s">
        <v>445</v>
      </c>
      <c r="C437" t="s">
        <v>1147</v>
      </c>
      <c r="E437" t="s">
        <v>952</v>
      </c>
      <c r="G437" t="s">
        <v>1047</v>
      </c>
      <c r="H437" t="s">
        <v>1048</v>
      </c>
      <c r="I437" t="s">
        <v>842</v>
      </c>
      <c r="J437" t="s">
        <v>721</v>
      </c>
      <c r="K437">
        <v>431</v>
      </c>
      <c r="M437" t="s">
        <v>3030</v>
      </c>
      <c r="N437" t="s">
        <v>844</v>
      </c>
      <c r="O437" t="s">
        <v>859</v>
      </c>
      <c r="Q437">
        <v>1973</v>
      </c>
      <c r="R437" t="s">
        <v>960</v>
      </c>
      <c r="U437" t="s">
        <v>1153</v>
      </c>
      <c r="W437">
        <v>52.545850000000002</v>
      </c>
      <c r="X437">
        <v>9.1136300000000006</v>
      </c>
      <c r="AC437">
        <v>0.3553</v>
      </c>
      <c r="AD437" t="s">
        <v>1223</v>
      </c>
      <c r="AE437" t="s">
        <v>3030</v>
      </c>
      <c r="AG437" t="s">
        <v>859</v>
      </c>
      <c r="AH437" t="s">
        <v>1048</v>
      </c>
      <c r="AI437" t="s">
        <v>917</v>
      </c>
      <c r="AJ437" t="s">
        <v>1315</v>
      </c>
    </row>
    <row r="438" spans="1:37">
      <c r="A438" s="38" t="s">
        <v>3510</v>
      </c>
      <c r="B438" t="s">
        <v>412</v>
      </c>
      <c r="D438" t="s">
        <v>3511</v>
      </c>
      <c r="E438" t="s">
        <v>921</v>
      </c>
      <c r="G438" t="s">
        <v>3512</v>
      </c>
      <c r="H438" t="s">
        <v>3513</v>
      </c>
      <c r="I438" t="s">
        <v>2060</v>
      </c>
      <c r="J438" t="s">
        <v>721</v>
      </c>
      <c r="K438">
        <v>167</v>
      </c>
      <c r="L438">
        <v>174</v>
      </c>
      <c r="M438" t="s">
        <v>3030</v>
      </c>
      <c r="N438" t="s">
        <v>1280</v>
      </c>
      <c r="O438" t="s">
        <v>845</v>
      </c>
      <c r="P438">
        <v>200</v>
      </c>
      <c r="Q438">
        <v>1996</v>
      </c>
      <c r="R438" t="s">
        <v>3514</v>
      </c>
      <c r="S438">
        <v>2010</v>
      </c>
      <c r="U438" t="s">
        <v>847</v>
      </c>
      <c r="W438">
        <v>51.351190000000003</v>
      </c>
      <c r="X438">
        <v>12.37843</v>
      </c>
      <c r="Y438" t="s">
        <v>3515</v>
      </c>
      <c r="Z438" t="s">
        <v>3515</v>
      </c>
      <c r="AC438">
        <v>0.58499999999999996</v>
      </c>
      <c r="AD438" t="s">
        <v>1223</v>
      </c>
      <c r="AE438" t="s">
        <v>3030</v>
      </c>
      <c r="AG438" t="s">
        <v>859</v>
      </c>
      <c r="AH438" t="s">
        <v>3516</v>
      </c>
      <c r="AI438" t="s">
        <v>891</v>
      </c>
      <c r="AJ438" t="s">
        <v>3517</v>
      </c>
      <c r="AK438" t="s">
        <v>873</v>
      </c>
    </row>
    <row r="439" spans="1:37">
      <c r="A439" s="38" t="s">
        <v>3518</v>
      </c>
      <c r="B439" t="s">
        <v>3519</v>
      </c>
      <c r="D439" t="s">
        <v>3520</v>
      </c>
      <c r="E439" t="s">
        <v>3521</v>
      </c>
      <c r="G439" t="s">
        <v>3522</v>
      </c>
      <c r="H439" t="s">
        <v>3523</v>
      </c>
      <c r="I439" t="s">
        <v>867</v>
      </c>
      <c r="J439" t="s">
        <v>721</v>
      </c>
      <c r="K439">
        <v>39</v>
      </c>
      <c r="L439">
        <v>47.54795</v>
      </c>
      <c r="M439" t="s">
        <v>3030</v>
      </c>
      <c r="N439" t="s">
        <v>1280</v>
      </c>
      <c r="O439" t="s">
        <v>859</v>
      </c>
      <c r="Q439">
        <v>1998</v>
      </c>
      <c r="R439" t="s">
        <v>3322</v>
      </c>
      <c r="U439" t="s">
        <v>847</v>
      </c>
      <c r="W439">
        <v>51.299759999999999</v>
      </c>
      <c r="X439">
        <v>12.019299999999999</v>
      </c>
      <c r="AC439">
        <v>0.53100000000000003</v>
      </c>
      <c r="AD439" t="s">
        <v>1223</v>
      </c>
      <c r="AE439" t="s">
        <v>3030</v>
      </c>
      <c r="AG439" t="s">
        <v>859</v>
      </c>
      <c r="AH439" t="s">
        <v>3524</v>
      </c>
      <c r="AI439" t="s">
        <v>891</v>
      </c>
      <c r="AJ439" t="s">
        <v>3521</v>
      </c>
      <c r="AK439" t="s">
        <v>1284</v>
      </c>
    </row>
    <row r="440" spans="1:37">
      <c r="A440" s="38" t="s">
        <v>3525</v>
      </c>
      <c r="B440" t="s">
        <v>3526</v>
      </c>
      <c r="C440" t="s">
        <v>3281</v>
      </c>
      <c r="D440" t="s">
        <v>3520</v>
      </c>
      <c r="E440" t="s">
        <v>3521</v>
      </c>
      <c r="G440" t="s">
        <v>3522</v>
      </c>
      <c r="H440" t="s">
        <v>3523</v>
      </c>
      <c r="I440" t="s">
        <v>867</v>
      </c>
      <c r="J440" t="s">
        <v>721</v>
      </c>
      <c r="K440">
        <v>35</v>
      </c>
      <c r="L440">
        <v>42.671230000000001</v>
      </c>
      <c r="M440" t="s">
        <v>3030</v>
      </c>
      <c r="N440" t="s">
        <v>1280</v>
      </c>
      <c r="O440" t="s">
        <v>845</v>
      </c>
      <c r="Q440">
        <v>1994</v>
      </c>
      <c r="R440" t="s">
        <v>3527</v>
      </c>
      <c r="U440" t="s">
        <v>847</v>
      </c>
      <c r="W440">
        <v>51.299759999999999</v>
      </c>
      <c r="X440">
        <v>12.019299999999999</v>
      </c>
      <c r="AC440">
        <v>0.51300000000000001</v>
      </c>
      <c r="AD440" t="s">
        <v>1223</v>
      </c>
      <c r="AE440" t="s">
        <v>3030</v>
      </c>
      <c r="AG440" t="s">
        <v>859</v>
      </c>
      <c r="AH440" t="s">
        <v>3528</v>
      </c>
      <c r="AI440" t="s">
        <v>891</v>
      </c>
      <c r="AJ440" t="s">
        <v>3521</v>
      </c>
      <c r="AK440" t="s">
        <v>1284</v>
      </c>
    </row>
    <row r="441" spans="1:37">
      <c r="A441" s="38" t="s">
        <v>3529</v>
      </c>
      <c r="B441" t="s">
        <v>3526</v>
      </c>
      <c r="C441" t="s">
        <v>363</v>
      </c>
      <c r="D441" t="s">
        <v>3520</v>
      </c>
      <c r="E441" t="s">
        <v>3530</v>
      </c>
      <c r="G441" t="s">
        <v>3522</v>
      </c>
      <c r="H441" t="s">
        <v>3523</v>
      </c>
      <c r="I441" t="s">
        <v>867</v>
      </c>
      <c r="J441" t="s">
        <v>721</v>
      </c>
      <c r="K441">
        <v>35</v>
      </c>
      <c r="L441">
        <v>42.671230000000001</v>
      </c>
      <c r="M441" t="s">
        <v>3030</v>
      </c>
      <c r="N441" t="s">
        <v>1280</v>
      </c>
      <c r="O441" t="s">
        <v>845</v>
      </c>
      <c r="Q441">
        <v>1994</v>
      </c>
      <c r="R441" t="s">
        <v>3527</v>
      </c>
      <c r="U441" t="s">
        <v>847</v>
      </c>
      <c r="W441">
        <v>51.299759999999999</v>
      </c>
      <c r="X441">
        <v>12.019299999999999</v>
      </c>
      <c r="AC441">
        <v>0.51300000000000001</v>
      </c>
      <c r="AD441" t="s">
        <v>1223</v>
      </c>
      <c r="AE441" t="s">
        <v>3030</v>
      </c>
      <c r="AG441" t="s">
        <v>859</v>
      </c>
      <c r="AH441" t="s">
        <v>3531</v>
      </c>
      <c r="AI441" t="s">
        <v>891</v>
      </c>
      <c r="AJ441" t="s">
        <v>3521</v>
      </c>
      <c r="AK441" t="s">
        <v>1284</v>
      </c>
    </row>
    <row r="442" spans="1:37">
      <c r="A442" s="38" t="s">
        <v>3532</v>
      </c>
      <c r="B442" t="s">
        <v>3526</v>
      </c>
      <c r="C442" t="s">
        <v>358</v>
      </c>
      <c r="D442" t="s">
        <v>3520</v>
      </c>
      <c r="E442" t="s">
        <v>3521</v>
      </c>
      <c r="G442" t="s">
        <v>3522</v>
      </c>
      <c r="H442" t="s">
        <v>3523</v>
      </c>
      <c r="I442" t="s">
        <v>867</v>
      </c>
      <c r="J442" t="s">
        <v>721</v>
      </c>
      <c r="K442">
        <v>37</v>
      </c>
      <c r="L442">
        <v>45.109589999999997</v>
      </c>
      <c r="M442" t="s">
        <v>3030</v>
      </c>
      <c r="N442" t="s">
        <v>1280</v>
      </c>
      <c r="O442" t="s">
        <v>845</v>
      </c>
      <c r="Q442">
        <v>1994</v>
      </c>
      <c r="R442" t="s">
        <v>3527</v>
      </c>
      <c r="U442" t="s">
        <v>847</v>
      </c>
      <c r="W442">
        <v>51.299759999999999</v>
      </c>
      <c r="X442">
        <v>12.019299999999999</v>
      </c>
      <c r="AC442">
        <v>0.51300000000000001</v>
      </c>
      <c r="AD442" t="s">
        <v>1223</v>
      </c>
      <c r="AE442" t="s">
        <v>3030</v>
      </c>
      <c r="AG442" t="s">
        <v>859</v>
      </c>
      <c r="AH442" t="s">
        <v>3528</v>
      </c>
      <c r="AI442" t="s">
        <v>891</v>
      </c>
      <c r="AJ442" t="s">
        <v>3521</v>
      </c>
      <c r="AK442" t="s">
        <v>1284</v>
      </c>
    </row>
    <row r="443" spans="1:37">
      <c r="A443" s="38" t="s">
        <v>3533</v>
      </c>
      <c r="B443" t="s">
        <v>3534</v>
      </c>
      <c r="D443" t="s">
        <v>1532</v>
      </c>
      <c r="E443" t="s">
        <v>1521</v>
      </c>
      <c r="F443" t="s">
        <v>3535</v>
      </c>
      <c r="G443" t="s">
        <v>1534</v>
      </c>
      <c r="H443" t="s">
        <v>1535</v>
      </c>
      <c r="I443" t="s">
        <v>897</v>
      </c>
      <c r="J443" t="s">
        <v>721</v>
      </c>
      <c r="K443">
        <v>25</v>
      </c>
      <c r="L443">
        <v>26.757809999999999</v>
      </c>
      <c r="M443" t="s">
        <v>3030</v>
      </c>
      <c r="N443" t="s">
        <v>844</v>
      </c>
      <c r="O443" t="s">
        <v>845</v>
      </c>
      <c r="P443">
        <v>138.8671875</v>
      </c>
      <c r="Q443">
        <v>1981</v>
      </c>
      <c r="R443" t="s">
        <v>2080</v>
      </c>
      <c r="U443" t="s">
        <v>847</v>
      </c>
      <c r="V443" t="s">
        <v>1537</v>
      </c>
      <c r="W443">
        <v>51.014429999999997</v>
      </c>
      <c r="X443">
        <v>6.98733</v>
      </c>
      <c r="AC443">
        <v>0.36409999999999998</v>
      </c>
      <c r="AD443" t="s">
        <v>1223</v>
      </c>
      <c r="AE443" t="s">
        <v>3030</v>
      </c>
      <c r="AG443" t="s">
        <v>859</v>
      </c>
      <c r="AI443" t="s">
        <v>1182</v>
      </c>
      <c r="AJ443" t="s">
        <v>1526</v>
      </c>
      <c r="AK443" t="s">
        <v>1284</v>
      </c>
    </row>
    <row r="444" spans="1:37">
      <c r="A444" s="38" t="s">
        <v>3536</v>
      </c>
      <c r="B444" t="s">
        <v>451</v>
      </c>
      <c r="C444" t="s">
        <v>3537</v>
      </c>
      <c r="D444" t="s">
        <v>3538</v>
      </c>
      <c r="E444" t="s">
        <v>1418</v>
      </c>
      <c r="G444" t="s">
        <v>3539</v>
      </c>
      <c r="H444" t="s">
        <v>3540</v>
      </c>
      <c r="I444" t="s">
        <v>842</v>
      </c>
      <c r="J444" t="s">
        <v>721</v>
      </c>
      <c r="K444">
        <v>116</v>
      </c>
      <c r="L444">
        <v>116</v>
      </c>
      <c r="M444" t="s">
        <v>3030</v>
      </c>
      <c r="N444" t="s">
        <v>1280</v>
      </c>
      <c r="O444" t="s">
        <v>845</v>
      </c>
      <c r="P444" t="s">
        <v>1331</v>
      </c>
      <c r="Q444">
        <v>1974</v>
      </c>
      <c r="R444" t="s">
        <v>1851</v>
      </c>
      <c r="U444" t="s">
        <v>847</v>
      </c>
      <c r="W444">
        <v>52.481878000000002</v>
      </c>
      <c r="X444">
        <v>7.3066580000000014</v>
      </c>
      <c r="Y444" t="s">
        <v>3541</v>
      </c>
      <c r="Z444" t="s">
        <v>3542</v>
      </c>
      <c r="AA444">
        <v>0.46</v>
      </c>
      <c r="AB444" s="39" t="s">
        <v>3543</v>
      </c>
      <c r="AC444">
        <v>0.42299999999999999</v>
      </c>
      <c r="AD444" t="s">
        <v>1223</v>
      </c>
      <c r="AE444" t="s">
        <v>3030</v>
      </c>
      <c r="AG444" t="s">
        <v>859</v>
      </c>
      <c r="AH444" t="s">
        <v>3544</v>
      </c>
      <c r="AI444" t="s">
        <v>891</v>
      </c>
      <c r="AJ444" t="s">
        <v>937</v>
      </c>
      <c r="AK444" t="s">
        <v>873</v>
      </c>
    </row>
    <row r="445" spans="1:37">
      <c r="A445" s="38" t="s">
        <v>3545</v>
      </c>
      <c r="B445" t="s">
        <v>451</v>
      </c>
      <c r="C445" t="s">
        <v>3546</v>
      </c>
      <c r="D445" t="s">
        <v>3547</v>
      </c>
      <c r="E445" t="s">
        <v>1418</v>
      </c>
      <c r="G445" t="s">
        <v>3539</v>
      </c>
      <c r="H445" t="s">
        <v>3540</v>
      </c>
      <c r="I445" t="s">
        <v>842</v>
      </c>
      <c r="J445" t="s">
        <v>721</v>
      </c>
      <c r="K445">
        <v>116</v>
      </c>
      <c r="L445">
        <v>116</v>
      </c>
      <c r="M445" t="s">
        <v>3030</v>
      </c>
      <c r="N445" t="s">
        <v>1280</v>
      </c>
      <c r="O445" t="s">
        <v>845</v>
      </c>
      <c r="P445" t="s">
        <v>1331</v>
      </c>
      <c r="Q445">
        <v>1973</v>
      </c>
      <c r="R445" t="s">
        <v>960</v>
      </c>
      <c r="U445" t="s">
        <v>847</v>
      </c>
      <c r="W445">
        <v>52.481878000000002</v>
      </c>
      <c r="X445">
        <v>7.3066580000000014</v>
      </c>
      <c r="Y445" t="s">
        <v>3541</v>
      </c>
      <c r="Z445" t="s">
        <v>3548</v>
      </c>
      <c r="AA445">
        <v>0.46</v>
      </c>
      <c r="AB445" s="39" t="s">
        <v>3543</v>
      </c>
      <c r="AC445">
        <v>0.41849999999999998</v>
      </c>
      <c r="AD445" t="s">
        <v>1223</v>
      </c>
      <c r="AE445" t="s">
        <v>3030</v>
      </c>
      <c r="AG445" t="s">
        <v>859</v>
      </c>
      <c r="AH445" t="s">
        <v>3544</v>
      </c>
      <c r="AI445" t="s">
        <v>891</v>
      </c>
      <c r="AJ445" t="s">
        <v>937</v>
      </c>
      <c r="AK445" t="s">
        <v>873</v>
      </c>
    </row>
    <row r="446" spans="1:37">
      <c r="A446" s="38" t="s">
        <v>3549</v>
      </c>
      <c r="B446" t="s">
        <v>451</v>
      </c>
      <c r="C446" t="s">
        <v>3550</v>
      </c>
      <c r="D446" t="s">
        <v>3551</v>
      </c>
      <c r="E446" t="s">
        <v>1418</v>
      </c>
      <c r="G446" t="s">
        <v>3539</v>
      </c>
      <c r="H446" t="s">
        <v>3540</v>
      </c>
      <c r="I446" t="s">
        <v>842</v>
      </c>
      <c r="J446" t="s">
        <v>721</v>
      </c>
      <c r="K446">
        <v>359</v>
      </c>
      <c r="L446">
        <v>372</v>
      </c>
      <c r="M446" t="s">
        <v>3030</v>
      </c>
      <c r="N446" t="s">
        <v>1280</v>
      </c>
      <c r="O446" t="s">
        <v>845</v>
      </c>
      <c r="P446">
        <v>37</v>
      </c>
      <c r="Q446">
        <v>1973</v>
      </c>
      <c r="R446" t="s">
        <v>960</v>
      </c>
      <c r="U446" t="s">
        <v>847</v>
      </c>
      <c r="W446">
        <v>52.481878000000002</v>
      </c>
      <c r="X446">
        <v>7.3066580000000014</v>
      </c>
      <c r="Y446" t="s">
        <v>3541</v>
      </c>
      <c r="Z446" t="s">
        <v>3548</v>
      </c>
      <c r="AA446">
        <v>0.46</v>
      </c>
      <c r="AB446" s="39" t="s">
        <v>3543</v>
      </c>
      <c r="AC446">
        <v>0.41849999999999998</v>
      </c>
      <c r="AD446" t="s">
        <v>1223</v>
      </c>
      <c r="AE446" t="s">
        <v>3030</v>
      </c>
      <c r="AG446" t="s">
        <v>859</v>
      </c>
      <c r="AH446" t="s">
        <v>3544</v>
      </c>
      <c r="AI446" t="s">
        <v>917</v>
      </c>
      <c r="AJ446" t="s">
        <v>1238</v>
      </c>
      <c r="AK446" t="s">
        <v>873</v>
      </c>
    </row>
    <row r="447" spans="1:37">
      <c r="A447" s="38" t="s">
        <v>3552</v>
      </c>
      <c r="B447" t="s">
        <v>451</v>
      </c>
      <c r="C447" t="s">
        <v>3553</v>
      </c>
      <c r="D447" t="s">
        <v>3554</v>
      </c>
      <c r="E447" t="s">
        <v>1418</v>
      </c>
      <c r="G447" t="s">
        <v>3539</v>
      </c>
      <c r="H447" t="s">
        <v>3540</v>
      </c>
      <c r="I447" t="s">
        <v>842</v>
      </c>
      <c r="J447" t="s">
        <v>721</v>
      </c>
      <c r="K447">
        <v>359</v>
      </c>
      <c r="L447">
        <v>372</v>
      </c>
      <c r="M447" t="s">
        <v>3030</v>
      </c>
      <c r="N447" t="s">
        <v>1280</v>
      </c>
      <c r="O447" t="s">
        <v>845</v>
      </c>
      <c r="P447">
        <v>37</v>
      </c>
      <c r="Q447">
        <v>1974</v>
      </c>
      <c r="R447" t="s">
        <v>1851</v>
      </c>
      <c r="U447" t="s">
        <v>847</v>
      </c>
      <c r="W447">
        <v>52.481878000000002</v>
      </c>
      <c r="X447">
        <v>7.3066580000000014</v>
      </c>
      <c r="Y447" t="s">
        <v>3541</v>
      </c>
      <c r="Z447" t="s">
        <v>3542</v>
      </c>
      <c r="AA447">
        <v>0.46</v>
      </c>
      <c r="AB447" s="39" t="s">
        <v>3543</v>
      </c>
      <c r="AC447">
        <v>0.42299999999999999</v>
      </c>
      <c r="AD447" t="s">
        <v>1223</v>
      </c>
      <c r="AE447" t="s">
        <v>3030</v>
      </c>
      <c r="AG447" t="s">
        <v>859</v>
      </c>
      <c r="AH447" t="s">
        <v>3544</v>
      </c>
      <c r="AI447" t="s">
        <v>917</v>
      </c>
      <c r="AJ447" t="s">
        <v>1238</v>
      </c>
      <c r="AK447" t="s">
        <v>873</v>
      </c>
    </row>
    <row r="448" spans="1:37">
      <c r="A448" s="38" t="s">
        <v>3555</v>
      </c>
      <c r="B448" t="s">
        <v>451</v>
      </c>
      <c r="C448" t="s">
        <v>2740</v>
      </c>
      <c r="D448" t="s">
        <v>3556</v>
      </c>
      <c r="E448" t="s">
        <v>1418</v>
      </c>
      <c r="G448" t="s">
        <v>3539</v>
      </c>
      <c r="H448" t="s">
        <v>3540</v>
      </c>
      <c r="I448" t="s">
        <v>842</v>
      </c>
      <c r="J448" t="s">
        <v>721</v>
      </c>
      <c r="K448">
        <v>887</v>
      </c>
      <c r="L448">
        <v>888</v>
      </c>
      <c r="M448" t="s">
        <v>3030</v>
      </c>
      <c r="N448" t="s">
        <v>1280</v>
      </c>
      <c r="O448" t="s">
        <v>845</v>
      </c>
      <c r="P448">
        <v>50</v>
      </c>
      <c r="Q448">
        <v>2010</v>
      </c>
      <c r="R448" t="s">
        <v>3557</v>
      </c>
      <c r="U448" t="s">
        <v>847</v>
      </c>
      <c r="W448">
        <v>52.481878000000002</v>
      </c>
      <c r="X448">
        <v>7.3066580000000014</v>
      </c>
      <c r="Y448" t="s">
        <v>3541</v>
      </c>
      <c r="Z448" t="s">
        <v>3558</v>
      </c>
      <c r="AA448">
        <v>0.59200000000000008</v>
      </c>
      <c r="AB448" s="39" t="s">
        <v>3543</v>
      </c>
      <c r="AC448">
        <v>0.58499999999999996</v>
      </c>
      <c r="AD448" t="s">
        <v>1223</v>
      </c>
      <c r="AE448" t="s">
        <v>3030</v>
      </c>
      <c r="AG448" t="s">
        <v>859</v>
      </c>
      <c r="AH448" t="s">
        <v>3544</v>
      </c>
      <c r="AI448" t="s">
        <v>917</v>
      </c>
      <c r="AJ448" t="s">
        <v>1238</v>
      </c>
      <c r="AK448" t="s">
        <v>2387</v>
      </c>
    </row>
    <row r="449" spans="1:37">
      <c r="A449" s="38" t="s">
        <v>3559</v>
      </c>
      <c r="B449" t="s">
        <v>3560</v>
      </c>
      <c r="C449" t="s">
        <v>3561</v>
      </c>
      <c r="E449" t="s">
        <v>3562</v>
      </c>
      <c r="F449" t="s">
        <v>3563</v>
      </c>
      <c r="G449" t="s">
        <v>3564</v>
      </c>
      <c r="H449" t="s">
        <v>3565</v>
      </c>
      <c r="I449" t="s">
        <v>1500</v>
      </c>
      <c r="J449" t="s">
        <v>721</v>
      </c>
      <c r="K449">
        <v>47</v>
      </c>
      <c r="M449" t="s">
        <v>3030</v>
      </c>
      <c r="N449" t="s">
        <v>959</v>
      </c>
      <c r="O449" t="s">
        <v>845</v>
      </c>
      <c r="Q449">
        <v>1992</v>
      </c>
      <c r="R449" t="s">
        <v>3566</v>
      </c>
      <c r="U449" t="s">
        <v>847</v>
      </c>
      <c r="W449">
        <v>49.513950000000001</v>
      </c>
      <c r="X449">
        <v>8.4315100000000012</v>
      </c>
      <c r="AC449">
        <v>0.35920000000000002</v>
      </c>
      <c r="AD449" t="s">
        <v>1223</v>
      </c>
      <c r="AE449" t="s">
        <v>3030</v>
      </c>
      <c r="AG449" t="s">
        <v>859</v>
      </c>
      <c r="AH449" t="s">
        <v>3567</v>
      </c>
      <c r="AI449" t="s">
        <v>917</v>
      </c>
      <c r="AJ449" t="s">
        <v>1238</v>
      </c>
    </row>
    <row r="450" spans="1:37">
      <c r="A450" s="38" t="s">
        <v>3568</v>
      </c>
      <c r="B450" t="s">
        <v>444</v>
      </c>
      <c r="C450" t="s">
        <v>3569</v>
      </c>
      <c r="D450" t="s">
        <v>3570</v>
      </c>
      <c r="E450" t="s">
        <v>3562</v>
      </c>
      <c r="F450" t="s">
        <v>3571</v>
      </c>
      <c r="G450" t="s">
        <v>3564</v>
      </c>
      <c r="H450" t="s">
        <v>3565</v>
      </c>
      <c r="I450" t="s">
        <v>1500</v>
      </c>
      <c r="J450" t="s">
        <v>721</v>
      </c>
      <c r="K450">
        <v>497.5</v>
      </c>
      <c r="L450">
        <v>510</v>
      </c>
      <c r="M450" t="s">
        <v>3030</v>
      </c>
      <c r="N450" t="s">
        <v>1280</v>
      </c>
      <c r="O450" t="s">
        <v>845</v>
      </c>
      <c r="P450">
        <v>540</v>
      </c>
      <c r="Q450">
        <v>2005</v>
      </c>
      <c r="R450" t="s">
        <v>3572</v>
      </c>
      <c r="U450" t="s">
        <v>847</v>
      </c>
      <c r="V450" t="s">
        <v>1537</v>
      </c>
      <c r="W450">
        <v>49.513730000000002</v>
      </c>
      <c r="X450">
        <v>8.4315560000000005</v>
      </c>
      <c r="Y450" t="s">
        <v>3573</v>
      </c>
      <c r="Z450" t="s">
        <v>3574</v>
      </c>
      <c r="AA450">
        <v>0.43</v>
      </c>
      <c r="AB450" s="39" t="s">
        <v>3575</v>
      </c>
      <c r="AC450">
        <v>0.5625</v>
      </c>
      <c r="AD450" t="s">
        <v>1223</v>
      </c>
      <c r="AE450" t="s">
        <v>3030</v>
      </c>
      <c r="AG450" t="s">
        <v>859</v>
      </c>
      <c r="AH450" t="s">
        <v>3567</v>
      </c>
      <c r="AI450" t="s">
        <v>917</v>
      </c>
      <c r="AJ450" t="s">
        <v>1238</v>
      </c>
      <c r="AK450" t="s">
        <v>873</v>
      </c>
    </row>
    <row r="451" spans="1:37">
      <c r="A451" s="38" t="s">
        <v>3576</v>
      </c>
      <c r="B451" t="s">
        <v>3577</v>
      </c>
      <c r="C451" t="s">
        <v>3578</v>
      </c>
      <c r="D451" t="s">
        <v>3579</v>
      </c>
      <c r="E451" t="s">
        <v>3562</v>
      </c>
      <c r="F451" t="s">
        <v>3580</v>
      </c>
      <c r="G451" t="s">
        <v>3564</v>
      </c>
      <c r="H451" t="s">
        <v>3565</v>
      </c>
      <c r="I451" t="s">
        <v>1500</v>
      </c>
      <c r="J451" t="s">
        <v>721</v>
      </c>
      <c r="K451">
        <v>410</v>
      </c>
      <c r="L451">
        <v>396</v>
      </c>
      <c r="M451" t="s">
        <v>3030</v>
      </c>
      <c r="N451" t="s">
        <v>1280</v>
      </c>
      <c r="O451" t="s">
        <v>845</v>
      </c>
      <c r="P451">
        <v>420</v>
      </c>
      <c r="Q451">
        <v>1997</v>
      </c>
      <c r="R451" t="s">
        <v>3581</v>
      </c>
      <c r="U451" t="s">
        <v>847</v>
      </c>
      <c r="V451" t="s">
        <v>1537</v>
      </c>
      <c r="W451">
        <v>49.513617000000004</v>
      </c>
      <c r="X451">
        <v>8.4316029999999991</v>
      </c>
      <c r="Y451" t="s">
        <v>3582</v>
      </c>
      <c r="Z451" t="s">
        <v>3583</v>
      </c>
      <c r="AC451">
        <v>0.52649999999999997</v>
      </c>
      <c r="AD451" t="s">
        <v>1223</v>
      </c>
      <c r="AE451" t="s">
        <v>3030</v>
      </c>
      <c r="AG451" t="s">
        <v>859</v>
      </c>
      <c r="AH451" t="s">
        <v>3567</v>
      </c>
      <c r="AI451" t="s">
        <v>917</v>
      </c>
      <c r="AJ451" t="s">
        <v>1238</v>
      </c>
      <c r="AK451" t="s">
        <v>873</v>
      </c>
    </row>
    <row r="452" spans="1:37">
      <c r="A452" s="38" t="s">
        <v>3584</v>
      </c>
      <c r="B452" t="s">
        <v>441</v>
      </c>
      <c r="C452" t="s">
        <v>3585</v>
      </c>
      <c r="D452" t="s">
        <v>3586</v>
      </c>
      <c r="E452" t="s">
        <v>3587</v>
      </c>
      <c r="G452" t="s">
        <v>3588</v>
      </c>
      <c r="H452" t="s">
        <v>3589</v>
      </c>
      <c r="I452" t="s">
        <v>1500</v>
      </c>
      <c r="J452" t="s">
        <v>721</v>
      </c>
      <c r="K452">
        <v>434.2</v>
      </c>
      <c r="L452">
        <v>417</v>
      </c>
      <c r="M452" t="s">
        <v>3030</v>
      </c>
      <c r="N452" t="s">
        <v>1280</v>
      </c>
      <c r="O452" t="s">
        <v>845</v>
      </c>
      <c r="P452">
        <v>115</v>
      </c>
      <c r="Q452">
        <v>2000</v>
      </c>
      <c r="R452" t="s">
        <v>3590</v>
      </c>
      <c r="U452" t="s">
        <v>847</v>
      </c>
      <c r="W452">
        <v>50.026426000000001</v>
      </c>
      <c r="X452">
        <v>8.2379350000000002</v>
      </c>
      <c r="Y452" t="s">
        <v>3591</v>
      </c>
      <c r="Z452" t="s">
        <v>3592</v>
      </c>
      <c r="AA452">
        <v>0.57999999999999996</v>
      </c>
      <c r="AB452" s="39" t="s">
        <v>3593</v>
      </c>
      <c r="AC452">
        <v>0.54</v>
      </c>
      <c r="AD452" t="s">
        <v>1223</v>
      </c>
      <c r="AE452" t="s">
        <v>3030</v>
      </c>
      <c r="AG452" t="s">
        <v>859</v>
      </c>
      <c r="AH452" t="s">
        <v>3594</v>
      </c>
      <c r="AI452" t="s">
        <v>891</v>
      </c>
      <c r="AJ452" t="s">
        <v>3595</v>
      </c>
      <c r="AK452" t="s">
        <v>873</v>
      </c>
    </row>
    <row r="453" spans="1:37">
      <c r="A453" s="38" t="s">
        <v>3596</v>
      </c>
      <c r="B453" t="s">
        <v>441</v>
      </c>
      <c r="C453" t="s">
        <v>3597</v>
      </c>
      <c r="D453" t="s">
        <v>3598</v>
      </c>
      <c r="E453" t="s">
        <v>3587</v>
      </c>
      <c r="G453" t="s">
        <v>3588</v>
      </c>
      <c r="H453" t="s">
        <v>3589</v>
      </c>
      <c r="I453" t="s">
        <v>1500</v>
      </c>
      <c r="J453" t="s">
        <v>721</v>
      </c>
      <c r="K453">
        <v>335</v>
      </c>
      <c r="L453">
        <v>350</v>
      </c>
      <c r="M453" t="s">
        <v>3030</v>
      </c>
      <c r="N453" t="s">
        <v>1280</v>
      </c>
      <c r="O453" t="s">
        <v>845</v>
      </c>
      <c r="P453">
        <v>45</v>
      </c>
      <c r="Q453">
        <v>1976</v>
      </c>
      <c r="R453" t="s">
        <v>3599</v>
      </c>
      <c r="U453" t="s">
        <v>847</v>
      </c>
      <c r="W453">
        <v>50.025199999999998</v>
      </c>
      <c r="X453">
        <v>8.2429199999999998</v>
      </c>
      <c r="Y453" t="s">
        <v>3591</v>
      </c>
      <c r="Z453" t="s">
        <v>3600</v>
      </c>
      <c r="AC453">
        <v>0.432</v>
      </c>
      <c r="AD453" t="s">
        <v>1223</v>
      </c>
      <c r="AE453" t="s">
        <v>3030</v>
      </c>
      <c r="AG453" t="s">
        <v>859</v>
      </c>
      <c r="AH453" t="s">
        <v>3601</v>
      </c>
      <c r="AI453" t="s">
        <v>891</v>
      </c>
      <c r="AJ453" t="s">
        <v>3595</v>
      </c>
      <c r="AK453" t="s">
        <v>873</v>
      </c>
    </row>
    <row r="454" spans="1:37">
      <c r="A454" s="38" t="s">
        <v>3602</v>
      </c>
      <c r="B454" t="s">
        <v>372</v>
      </c>
      <c r="C454" t="s">
        <v>3603</v>
      </c>
      <c r="D454" t="s">
        <v>3604</v>
      </c>
      <c r="E454" t="s">
        <v>1561</v>
      </c>
      <c r="F454" t="s">
        <v>1562</v>
      </c>
      <c r="G454" t="s">
        <v>1563</v>
      </c>
      <c r="H454" t="s">
        <v>1564</v>
      </c>
      <c r="I454" t="s">
        <v>897</v>
      </c>
      <c r="J454" t="s">
        <v>721</v>
      </c>
      <c r="K454">
        <v>61.13</v>
      </c>
      <c r="L454">
        <v>81.976780000000005</v>
      </c>
      <c r="M454" t="s">
        <v>3030</v>
      </c>
      <c r="N454" t="s">
        <v>1280</v>
      </c>
      <c r="O454" t="s">
        <v>845</v>
      </c>
      <c r="P454">
        <v>171.88680605623651</v>
      </c>
      <c r="Q454">
        <v>1973</v>
      </c>
      <c r="R454" t="s">
        <v>3605</v>
      </c>
      <c r="S454">
        <v>2003</v>
      </c>
      <c r="U454" t="s">
        <v>847</v>
      </c>
      <c r="V454" t="s">
        <v>1537</v>
      </c>
      <c r="W454">
        <v>51.680370000000003</v>
      </c>
      <c r="X454">
        <v>7.0968800000000014</v>
      </c>
      <c r="AC454">
        <v>0.55349999999999999</v>
      </c>
      <c r="AD454" t="s">
        <v>1223</v>
      </c>
      <c r="AE454" t="s">
        <v>3030</v>
      </c>
      <c r="AG454" t="s">
        <v>859</v>
      </c>
      <c r="AI454" t="s">
        <v>891</v>
      </c>
      <c r="AJ454" t="s">
        <v>1566</v>
      </c>
      <c r="AK454" t="s">
        <v>1284</v>
      </c>
    </row>
    <row r="455" spans="1:37">
      <c r="A455" s="38" t="s">
        <v>3606</v>
      </c>
      <c r="B455" t="s">
        <v>372</v>
      </c>
      <c r="C455" t="s">
        <v>3607</v>
      </c>
      <c r="D455" t="s">
        <v>3604</v>
      </c>
      <c r="E455" t="s">
        <v>1561</v>
      </c>
      <c r="F455" t="s">
        <v>1562</v>
      </c>
      <c r="G455" t="s">
        <v>1563</v>
      </c>
      <c r="H455" t="s">
        <v>1564</v>
      </c>
      <c r="I455" t="s">
        <v>897</v>
      </c>
      <c r="J455" t="s">
        <v>721</v>
      </c>
      <c r="K455">
        <v>77.569999999999993</v>
      </c>
      <c r="L455">
        <v>104.02321999999999</v>
      </c>
      <c r="M455" t="s">
        <v>3030</v>
      </c>
      <c r="N455" t="s">
        <v>1280</v>
      </c>
      <c r="O455" t="s">
        <v>845</v>
      </c>
      <c r="P455">
        <v>218.11319394376349</v>
      </c>
      <c r="Q455">
        <v>1974</v>
      </c>
      <c r="R455" t="s">
        <v>1851</v>
      </c>
      <c r="S455">
        <v>2003</v>
      </c>
      <c r="U455" t="s">
        <v>1737</v>
      </c>
      <c r="V455" t="s">
        <v>1537</v>
      </c>
      <c r="W455">
        <v>51.680370000000003</v>
      </c>
      <c r="X455">
        <v>7.0968800000000014</v>
      </c>
      <c r="AC455">
        <v>0.55349999999999999</v>
      </c>
      <c r="AD455" t="s">
        <v>1223</v>
      </c>
      <c r="AE455" t="s">
        <v>3030</v>
      </c>
      <c r="AG455" t="s">
        <v>859</v>
      </c>
      <c r="AI455" t="s">
        <v>891</v>
      </c>
      <c r="AJ455" t="s">
        <v>1566</v>
      </c>
      <c r="AK455" t="s">
        <v>1284</v>
      </c>
    </row>
    <row r="456" spans="1:37">
      <c r="A456" s="38" t="s">
        <v>3608</v>
      </c>
      <c r="B456" t="s">
        <v>3609</v>
      </c>
      <c r="C456" t="s">
        <v>1683</v>
      </c>
      <c r="D456" t="s">
        <v>3610</v>
      </c>
      <c r="E456" t="s">
        <v>1645</v>
      </c>
      <c r="G456" t="s">
        <v>3611</v>
      </c>
      <c r="H456" t="s">
        <v>3612</v>
      </c>
      <c r="I456" t="s">
        <v>858</v>
      </c>
      <c r="J456" t="s">
        <v>721</v>
      </c>
      <c r="K456">
        <v>79.7</v>
      </c>
      <c r="L456">
        <v>81.001810000000006</v>
      </c>
      <c r="M456" t="s">
        <v>3030</v>
      </c>
      <c r="N456" t="s">
        <v>1280</v>
      </c>
      <c r="O456" t="s">
        <v>845</v>
      </c>
      <c r="P456">
        <v>75.215970961887479</v>
      </c>
      <c r="Q456">
        <v>1980</v>
      </c>
      <c r="R456" t="s">
        <v>3613</v>
      </c>
      <c r="U456" t="s">
        <v>847</v>
      </c>
      <c r="W456">
        <v>48.135125299999999</v>
      </c>
      <c r="X456">
        <v>11.5819806</v>
      </c>
      <c r="AC456">
        <v>0.45</v>
      </c>
      <c r="AD456" t="s">
        <v>1223</v>
      </c>
      <c r="AE456" t="s">
        <v>3030</v>
      </c>
      <c r="AG456" t="s">
        <v>859</v>
      </c>
      <c r="AH456" t="s">
        <v>3614</v>
      </c>
      <c r="AI456" t="s">
        <v>891</v>
      </c>
      <c r="AJ456" t="s">
        <v>1652</v>
      </c>
      <c r="AK456" t="s">
        <v>1284</v>
      </c>
    </row>
    <row r="457" spans="1:37">
      <c r="A457" s="38" t="s">
        <v>3615</v>
      </c>
      <c r="B457" t="s">
        <v>3616</v>
      </c>
      <c r="C457" t="s">
        <v>1683</v>
      </c>
      <c r="D457" t="s">
        <v>3610</v>
      </c>
      <c r="E457" t="s">
        <v>1645</v>
      </c>
      <c r="G457" t="s">
        <v>3611</v>
      </c>
      <c r="H457" t="s">
        <v>3612</v>
      </c>
      <c r="I457" t="s">
        <v>858</v>
      </c>
      <c r="J457" t="s">
        <v>721</v>
      </c>
      <c r="K457">
        <v>97.9</v>
      </c>
      <c r="L457">
        <v>99.499089999999995</v>
      </c>
      <c r="M457" t="s">
        <v>3030</v>
      </c>
      <c r="N457" t="s">
        <v>1280</v>
      </c>
      <c r="O457" t="s">
        <v>845</v>
      </c>
      <c r="P457">
        <v>92.392014519056261</v>
      </c>
      <c r="Q457">
        <v>1980</v>
      </c>
      <c r="R457" t="s">
        <v>3617</v>
      </c>
      <c r="U457" t="s">
        <v>847</v>
      </c>
      <c r="W457">
        <v>48.135125299999999</v>
      </c>
      <c r="X457">
        <v>11.5819806</v>
      </c>
      <c r="Y457" t="s">
        <v>3618</v>
      </c>
      <c r="Z457" t="s">
        <v>3619</v>
      </c>
      <c r="AC457">
        <v>0.45</v>
      </c>
      <c r="AD457" t="s">
        <v>1223</v>
      </c>
      <c r="AE457" t="s">
        <v>3030</v>
      </c>
      <c r="AG457" t="s">
        <v>859</v>
      </c>
      <c r="AH457" t="s">
        <v>3614</v>
      </c>
      <c r="AI457" t="s">
        <v>891</v>
      </c>
      <c r="AJ457" t="s">
        <v>1652</v>
      </c>
      <c r="AK457" t="s">
        <v>1284</v>
      </c>
    </row>
    <row r="458" spans="1:37">
      <c r="A458" s="38" t="s">
        <v>3620</v>
      </c>
      <c r="B458" t="s">
        <v>3621</v>
      </c>
      <c r="C458" t="s">
        <v>1683</v>
      </c>
      <c r="D458" t="s">
        <v>3610</v>
      </c>
      <c r="E458" t="s">
        <v>1645</v>
      </c>
      <c r="G458" t="s">
        <v>3611</v>
      </c>
      <c r="H458" t="s">
        <v>3612</v>
      </c>
      <c r="I458" t="s">
        <v>858</v>
      </c>
      <c r="J458" t="s">
        <v>721</v>
      </c>
      <c r="K458">
        <v>97.9</v>
      </c>
      <c r="L458">
        <v>99.499089999999995</v>
      </c>
      <c r="M458" t="s">
        <v>3030</v>
      </c>
      <c r="N458" t="s">
        <v>1280</v>
      </c>
      <c r="O458" t="s">
        <v>845</v>
      </c>
      <c r="P458">
        <v>92.392014519056261</v>
      </c>
      <c r="Q458">
        <v>1980</v>
      </c>
      <c r="R458" t="s">
        <v>3622</v>
      </c>
      <c r="U458" t="s">
        <v>847</v>
      </c>
      <c r="W458">
        <v>48.135125299999999</v>
      </c>
      <c r="X458">
        <v>11.5819806</v>
      </c>
      <c r="Y458" t="s">
        <v>3618</v>
      </c>
      <c r="Z458" t="s">
        <v>3623</v>
      </c>
      <c r="AC458">
        <v>0.45</v>
      </c>
      <c r="AD458" t="s">
        <v>1223</v>
      </c>
      <c r="AE458" t="s">
        <v>3030</v>
      </c>
      <c r="AG458" t="s">
        <v>859</v>
      </c>
      <c r="AH458" t="s">
        <v>3614</v>
      </c>
      <c r="AI458" t="s">
        <v>891</v>
      </c>
      <c r="AJ458" t="s">
        <v>1652</v>
      </c>
      <c r="AK458" t="s">
        <v>1284</v>
      </c>
    </row>
    <row r="459" spans="1:37">
      <c r="A459" s="38" t="s">
        <v>3624</v>
      </c>
      <c r="B459" t="s">
        <v>3625</v>
      </c>
      <c r="C459" t="s">
        <v>1643</v>
      </c>
      <c r="D459" t="s">
        <v>3626</v>
      </c>
      <c r="E459" t="s">
        <v>1645</v>
      </c>
      <c r="G459" t="s">
        <v>3611</v>
      </c>
      <c r="H459" t="s">
        <v>3612</v>
      </c>
      <c r="I459" t="s">
        <v>858</v>
      </c>
      <c r="J459" t="s">
        <v>721</v>
      </c>
      <c r="K459">
        <v>124.9</v>
      </c>
      <c r="L459">
        <v>138.37221</v>
      </c>
      <c r="M459" t="s">
        <v>3030</v>
      </c>
      <c r="N459" t="s">
        <v>1280</v>
      </c>
      <c r="O459" t="s">
        <v>845</v>
      </c>
      <c r="P459">
        <v>153.63629117959621</v>
      </c>
      <c r="Q459">
        <v>2004</v>
      </c>
      <c r="R459" t="s">
        <v>3627</v>
      </c>
      <c r="U459" t="s">
        <v>847</v>
      </c>
      <c r="W459">
        <v>48.135125299999999</v>
      </c>
      <c r="X459">
        <v>11.5819806</v>
      </c>
      <c r="Y459" t="s">
        <v>3628</v>
      </c>
      <c r="Z459" t="s">
        <v>3629</v>
      </c>
      <c r="AC459">
        <v>0.55800000000000005</v>
      </c>
      <c r="AD459" t="s">
        <v>1223</v>
      </c>
      <c r="AE459" t="s">
        <v>3030</v>
      </c>
      <c r="AG459" t="s">
        <v>859</v>
      </c>
      <c r="AH459" t="s">
        <v>3614</v>
      </c>
      <c r="AI459" t="s">
        <v>891</v>
      </c>
      <c r="AJ459" t="s">
        <v>1652</v>
      </c>
      <c r="AK459" t="s">
        <v>1284</v>
      </c>
    </row>
    <row r="460" spans="1:37">
      <c r="A460" s="38" t="s">
        <v>3630</v>
      </c>
      <c r="B460" t="s">
        <v>3631</v>
      </c>
      <c r="C460" t="s">
        <v>1643</v>
      </c>
      <c r="D460" t="s">
        <v>3626</v>
      </c>
      <c r="E460" t="s">
        <v>1645</v>
      </c>
      <c r="G460" t="s">
        <v>3611</v>
      </c>
      <c r="H460" t="s">
        <v>3612</v>
      </c>
      <c r="I460" t="s">
        <v>858</v>
      </c>
      <c r="J460" t="s">
        <v>721</v>
      </c>
      <c r="K460">
        <v>123.9</v>
      </c>
      <c r="L460">
        <v>137.26435000000001</v>
      </c>
      <c r="M460" t="s">
        <v>3030</v>
      </c>
      <c r="N460" t="s">
        <v>1280</v>
      </c>
      <c r="O460" t="s">
        <v>845</v>
      </c>
      <c r="P460">
        <v>152.4062167906483</v>
      </c>
      <c r="Q460">
        <v>2004</v>
      </c>
      <c r="R460" t="s">
        <v>3627</v>
      </c>
      <c r="U460" t="s">
        <v>847</v>
      </c>
      <c r="W460">
        <v>48.135125299999999</v>
      </c>
      <c r="X460">
        <v>11.5819806</v>
      </c>
      <c r="Y460" t="s">
        <v>3628</v>
      </c>
      <c r="Z460" t="s">
        <v>3632</v>
      </c>
      <c r="AC460">
        <v>0.55800000000000005</v>
      </c>
      <c r="AD460" t="s">
        <v>1223</v>
      </c>
      <c r="AE460" t="s">
        <v>3030</v>
      </c>
      <c r="AG460" t="s">
        <v>859</v>
      </c>
      <c r="AH460" t="s">
        <v>3614</v>
      </c>
      <c r="AI460" t="s">
        <v>891</v>
      </c>
      <c r="AJ460" t="s">
        <v>1652</v>
      </c>
      <c r="AK460" t="s">
        <v>1284</v>
      </c>
    </row>
    <row r="461" spans="1:37">
      <c r="A461" s="38" t="s">
        <v>3633</v>
      </c>
      <c r="B461" t="s">
        <v>3634</v>
      </c>
      <c r="C461" t="s">
        <v>1643</v>
      </c>
      <c r="D461" t="s">
        <v>3626</v>
      </c>
      <c r="E461" t="s">
        <v>1645</v>
      </c>
      <c r="G461" t="s">
        <v>3611</v>
      </c>
      <c r="H461" t="s">
        <v>3612</v>
      </c>
      <c r="I461" t="s">
        <v>858</v>
      </c>
      <c r="J461" t="s">
        <v>721</v>
      </c>
      <c r="K461">
        <v>127.6</v>
      </c>
      <c r="L461">
        <v>141.36344</v>
      </c>
      <c r="M461" t="s">
        <v>3030</v>
      </c>
      <c r="N461" t="s">
        <v>1280</v>
      </c>
      <c r="O461" t="s">
        <v>845</v>
      </c>
      <c r="P461">
        <v>156.9574920297556</v>
      </c>
      <c r="Q461">
        <v>2004</v>
      </c>
      <c r="R461" t="s">
        <v>3627</v>
      </c>
      <c r="U461" t="s">
        <v>847</v>
      </c>
      <c r="W461">
        <v>48.135125299999999</v>
      </c>
      <c r="X461">
        <v>11.5819806</v>
      </c>
      <c r="Y461" t="s">
        <v>3628</v>
      </c>
      <c r="Z461" t="s">
        <v>3635</v>
      </c>
      <c r="AC461">
        <v>0.55800000000000005</v>
      </c>
      <c r="AD461" t="s">
        <v>1223</v>
      </c>
      <c r="AE461" t="s">
        <v>3030</v>
      </c>
      <c r="AG461" t="s">
        <v>859</v>
      </c>
      <c r="AH461" t="s">
        <v>3614</v>
      </c>
      <c r="AI461" t="s">
        <v>891</v>
      </c>
      <c r="AJ461" t="s">
        <v>1652</v>
      </c>
      <c r="AK461" t="s">
        <v>1284</v>
      </c>
    </row>
    <row r="462" spans="1:37">
      <c r="A462" s="38" t="s">
        <v>3636</v>
      </c>
      <c r="B462" t="s">
        <v>390</v>
      </c>
      <c r="C462" t="s">
        <v>389</v>
      </c>
      <c r="D462" t="s">
        <v>3637</v>
      </c>
      <c r="E462" t="s">
        <v>3638</v>
      </c>
      <c r="G462" t="s">
        <v>3639</v>
      </c>
      <c r="H462" t="s">
        <v>1638</v>
      </c>
      <c r="I462" t="s">
        <v>897</v>
      </c>
      <c r="J462" t="s">
        <v>721</v>
      </c>
      <c r="K462">
        <v>104.14</v>
      </c>
      <c r="L462">
        <v>104</v>
      </c>
      <c r="M462" t="s">
        <v>3030</v>
      </c>
      <c r="N462" t="s">
        <v>1280</v>
      </c>
      <c r="O462" t="s">
        <v>845</v>
      </c>
      <c r="P462">
        <v>120</v>
      </c>
      <c r="Q462">
        <v>2005</v>
      </c>
      <c r="R462" t="s">
        <v>3640</v>
      </c>
      <c r="S462">
        <v>2005</v>
      </c>
      <c r="U462" t="s">
        <v>847</v>
      </c>
      <c r="W462">
        <v>51.950085999999999</v>
      </c>
      <c r="X462">
        <v>7.6412760000000004</v>
      </c>
      <c r="AC462">
        <v>0.5625</v>
      </c>
      <c r="AD462" t="s">
        <v>1223</v>
      </c>
      <c r="AE462" t="s">
        <v>3030</v>
      </c>
      <c r="AG462" t="s">
        <v>859</v>
      </c>
      <c r="AH462" t="s">
        <v>3641</v>
      </c>
      <c r="AI462" t="s">
        <v>850</v>
      </c>
      <c r="AJ462" t="s">
        <v>3642</v>
      </c>
      <c r="AK462" t="s">
        <v>873</v>
      </c>
    </row>
    <row r="463" spans="1:37">
      <c r="A463" s="38" t="s">
        <v>3643</v>
      </c>
      <c r="B463" t="s">
        <v>367</v>
      </c>
      <c r="E463" t="s">
        <v>3644</v>
      </c>
      <c r="G463" t="s">
        <v>3645</v>
      </c>
      <c r="H463" t="s">
        <v>3646</v>
      </c>
      <c r="I463" t="s">
        <v>1069</v>
      </c>
      <c r="J463" t="s">
        <v>721</v>
      </c>
      <c r="K463">
        <v>75</v>
      </c>
      <c r="M463" t="s">
        <v>3030</v>
      </c>
      <c r="N463" t="s">
        <v>1280</v>
      </c>
      <c r="O463" t="s">
        <v>845</v>
      </c>
      <c r="Q463">
        <v>1997</v>
      </c>
      <c r="R463" t="s">
        <v>3647</v>
      </c>
      <c r="U463" t="s">
        <v>847</v>
      </c>
      <c r="W463">
        <v>53.5745</v>
      </c>
      <c r="X463">
        <v>13.295142</v>
      </c>
      <c r="AC463">
        <v>0.52649999999999997</v>
      </c>
      <c r="AD463" t="s">
        <v>1223</v>
      </c>
      <c r="AE463" t="s">
        <v>3030</v>
      </c>
      <c r="AG463" t="s">
        <v>859</v>
      </c>
      <c r="AH463" t="s">
        <v>3648</v>
      </c>
      <c r="AJ463" t="s">
        <v>3649</v>
      </c>
    </row>
    <row r="464" spans="1:37">
      <c r="A464" s="38" t="s">
        <v>3650</v>
      </c>
      <c r="B464" t="s">
        <v>3651</v>
      </c>
      <c r="E464" t="s">
        <v>3652</v>
      </c>
      <c r="F464" t="s">
        <v>3653</v>
      </c>
      <c r="G464" t="s">
        <v>3654</v>
      </c>
      <c r="H464" t="s">
        <v>3655</v>
      </c>
      <c r="I464" t="s">
        <v>858</v>
      </c>
      <c r="J464" t="s">
        <v>721</v>
      </c>
      <c r="K464">
        <v>25.4</v>
      </c>
      <c r="M464" t="s">
        <v>3030</v>
      </c>
      <c r="N464" t="s">
        <v>844</v>
      </c>
      <c r="O464" t="s">
        <v>845</v>
      </c>
      <c r="Q464">
        <v>1996</v>
      </c>
      <c r="R464" t="s">
        <v>3656</v>
      </c>
      <c r="U464" t="s">
        <v>1737</v>
      </c>
      <c r="W464">
        <v>48.787889999999997</v>
      </c>
      <c r="X464">
        <v>11.756169999999999</v>
      </c>
      <c r="AC464">
        <v>0.38059999999999999</v>
      </c>
      <c r="AD464" t="s">
        <v>1223</v>
      </c>
      <c r="AE464" t="s">
        <v>3030</v>
      </c>
      <c r="AG464" t="s">
        <v>859</v>
      </c>
      <c r="AH464" t="s">
        <v>3657</v>
      </c>
      <c r="AI464" t="s">
        <v>891</v>
      </c>
      <c r="AJ464" t="s">
        <v>1044</v>
      </c>
    </row>
    <row r="465" spans="1:37">
      <c r="A465" s="38" t="s">
        <v>3658</v>
      </c>
      <c r="B465" t="s">
        <v>3659</v>
      </c>
      <c r="C465" t="s">
        <v>3660</v>
      </c>
      <c r="E465" t="s">
        <v>2659</v>
      </c>
      <c r="G465" t="s">
        <v>3661</v>
      </c>
      <c r="H465" t="s">
        <v>3662</v>
      </c>
      <c r="I465" t="s">
        <v>880</v>
      </c>
      <c r="J465" t="s">
        <v>721</v>
      </c>
      <c r="K465">
        <v>37.5</v>
      </c>
      <c r="M465" t="s">
        <v>3030</v>
      </c>
      <c r="N465" t="s">
        <v>959</v>
      </c>
      <c r="O465" t="s">
        <v>859</v>
      </c>
      <c r="Q465">
        <v>1989</v>
      </c>
      <c r="R465" t="s">
        <v>3663</v>
      </c>
      <c r="U465" t="s">
        <v>847</v>
      </c>
      <c r="W465">
        <v>52.230150000000002</v>
      </c>
      <c r="X465">
        <v>13.30195</v>
      </c>
      <c r="AC465">
        <v>0.35139999999999999</v>
      </c>
      <c r="AD465" t="s">
        <v>1223</v>
      </c>
      <c r="AE465" t="s">
        <v>3030</v>
      </c>
      <c r="AG465" t="s">
        <v>859</v>
      </c>
      <c r="AH465" t="s">
        <v>3659</v>
      </c>
      <c r="AI465" t="s">
        <v>891</v>
      </c>
      <c r="AJ465" t="s">
        <v>918</v>
      </c>
      <c r="AK465" t="s">
        <v>1284</v>
      </c>
    </row>
    <row r="466" spans="1:37">
      <c r="A466" s="38" t="s">
        <v>3664</v>
      </c>
      <c r="B466" t="s">
        <v>3659</v>
      </c>
      <c r="C466" t="s">
        <v>3027</v>
      </c>
      <c r="E466" t="s">
        <v>2659</v>
      </c>
      <c r="G466" t="s">
        <v>3661</v>
      </c>
      <c r="H466" t="s">
        <v>3662</v>
      </c>
      <c r="I466" t="s">
        <v>880</v>
      </c>
      <c r="J466" t="s">
        <v>721</v>
      </c>
      <c r="K466">
        <v>36.5</v>
      </c>
      <c r="M466" t="s">
        <v>3030</v>
      </c>
      <c r="N466" t="s">
        <v>959</v>
      </c>
      <c r="O466" t="s">
        <v>859</v>
      </c>
      <c r="Q466">
        <v>1987</v>
      </c>
      <c r="R466" t="s">
        <v>3665</v>
      </c>
      <c r="U466" t="s">
        <v>847</v>
      </c>
      <c r="W466">
        <v>52.230150000000002</v>
      </c>
      <c r="X466">
        <v>13.30195</v>
      </c>
      <c r="AC466">
        <v>0.34620000000000001</v>
      </c>
      <c r="AD466" t="s">
        <v>1223</v>
      </c>
      <c r="AE466" t="s">
        <v>3030</v>
      </c>
      <c r="AG466" t="s">
        <v>859</v>
      </c>
      <c r="AH466" t="s">
        <v>3659</v>
      </c>
      <c r="AI466" t="s">
        <v>891</v>
      </c>
      <c r="AJ466" t="s">
        <v>918</v>
      </c>
      <c r="AK466" t="s">
        <v>1284</v>
      </c>
    </row>
    <row r="467" spans="1:37">
      <c r="A467" s="38" t="s">
        <v>3666</v>
      </c>
      <c r="B467" t="s">
        <v>3659</v>
      </c>
      <c r="C467" t="s">
        <v>3035</v>
      </c>
      <c r="E467" t="s">
        <v>2659</v>
      </c>
      <c r="G467" t="s">
        <v>3661</v>
      </c>
      <c r="H467" t="s">
        <v>3662</v>
      </c>
      <c r="I467" t="s">
        <v>880</v>
      </c>
      <c r="J467" t="s">
        <v>721</v>
      </c>
      <c r="K467">
        <v>36.5</v>
      </c>
      <c r="M467" t="s">
        <v>3030</v>
      </c>
      <c r="N467" t="s">
        <v>959</v>
      </c>
      <c r="O467" t="s">
        <v>859</v>
      </c>
      <c r="Q467">
        <v>1987</v>
      </c>
      <c r="R467" t="s">
        <v>3667</v>
      </c>
      <c r="U467" t="s">
        <v>847</v>
      </c>
      <c r="W467">
        <v>52.230150000000002</v>
      </c>
      <c r="X467">
        <v>13.30195</v>
      </c>
      <c r="AC467">
        <v>0.34620000000000001</v>
      </c>
      <c r="AD467" t="s">
        <v>1223</v>
      </c>
      <c r="AE467" t="s">
        <v>3030</v>
      </c>
      <c r="AG467" t="s">
        <v>859</v>
      </c>
      <c r="AH467" t="s">
        <v>3659</v>
      </c>
      <c r="AI467" t="s">
        <v>891</v>
      </c>
      <c r="AJ467" t="s">
        <v>918</v>
      </c>
      <c r="AK467" t="s">
        <v>1284</v>
      </c>
    </row>
    <row r="468" spans="1:37">
      <c r="A468" s="38" t="s">
        <v>3668</v>
      </c>
      <c r="B468" t="s">
        <v>3659</v>
      </c>
      <c r="C468" t="s">
        <v>3037</v>
      </c>
      <c r="E468" t="s">
        <v>2659</v>
      </c>
      <c r="G468" t="s">
        <v>3661</v>
      </c>
      <c r="H468" t="s">
        <v>3662</v>
      </c>
      <c r="I468" t="s">
        <v>880</v>
      </c>
      <c r="J468" t="s">
        <v>721</v>
      </c>
      <c r="K468">
        <v>36.5</v>
      </c>
      <c r="M468" t="s">
        <v>3030</v>
      </c>
      <c r="N468" t="s">
        <v>959</v>
      </c>
      <c r="O468" t="s">
        <v>859</v>
      </c>
      <c r="Q468">
        <v>1987</v>
      </c>
      <c r="R468" t="s">
        <v>3669</v>
      </c>
      <c r="U468" t="s">
        <v>847</v>
      </c>
      <c r="W468">
        <v>52.230150000000002</v>
      </c>
      <c r="X468">
        <v>13.30195</v>
      </c>
      <c r="AC468">
        <v>0.34620000000000001</v>
      </c>
      <c r="AD468" t="s">
        <v>1223</v>
      </c>
      <c r="AE468" t="s">
        <v>3030</v>
      </c>
      <c r="AG468" t="s">
        <v>859</v>
      </c>
      <c r="AH468" t="s">
        <v>3659</v>
      </c>
      <c r="AI468" t="s">
        <v>891</v>
      </c>
      <c r="AJ468" t="s">
        <v>918</v>
      </c>
      <c r="AK468" t="s">
        <v>1284</v>
      </c>
    </row>
    <row r="469" spans="1:37">
      <c r="A469" s="38" t="s">
        <v>3670</v>
      </c>
      <c r="B469" t="s">
        <v>3659</v>
      </c>
      <c r="C469" t="s">
        <v>3039</v>
      </c>
      <c r="E469" t="s">
        <v>2659</v>
      </c>
      <c r="G469" t="s">
        <v>3661</v>
      </c>
      <c r="H469" t="s">
        <v>3662</v>
      </c>
      <c r="I469" t="s">
        <v>880</v>
      </c>
      <c r="J469" t="s">
        <v>721</v>
      </c>
      <c r="K469">
        <v>36.5</v>
      </c>
      <c r="M469" t="s">
        <v>3030</v>
      </c>
      <c r="N469" t="s">
        <v>959</v>
      </c>
      <c r="O469" t="s">
        <v>859</v>
      </c>
      <c r="Q469">
        <v>1987</v>
      </c>
      <c r="R469" t="s">
        <v>3671</v>
      </c>
      <c r="U469" t="s">
        <v>847</v>
      </c>
      <c r="W469">
        <v>52.230150000000002</v>
      </c>
      <c r="X469">
        <v>13.30195</v>
      </c>
      <c r="AC469">
        <v>0.34620000000000001</v>
      </c>
      <c r="AD469" t="s">
        <v>1223</v>
      </c>
      <c r="AE469" t="s">
        <v>3030</v>
      </c>
      <c r="AG469" t="s">
        <v>859</v>
      </c>
      <c r="AH469" t="s">
        <v>3659</v>
      </c>
      <c r="AI469" t="s">
        <v>891</v>
      </c>
      <c r="AJ469" t="s">
        <v>918</v>
      </c>
      <c r="AK469" t="s">
        <v>1284</v>
      </c>
    </row>
    <row r="470" spans="1:37">
      <c r="A470" s="38" t="s">
        <v>3672</v>
      </c>
      <c r="B470" t="s">
        <v>3673</v>
      </c>
      <c r="C470" t="s">
        <v>3674</v>
      </c>
      <c r="D470" t="s">
        <v>3675</v>
      </c>
      <c r="E470" t="s">
        <v>3676</v>
      </c>
      <c r="F470" t="s">
        <v>3677</v>
      </c>
      <c r="G470" t="s">
        <v>3678</v>
      </c>
      <c r="H470" t="s">
        <v>3679</v>
      </c>
      <c r="I470" t="s">
        <v>858</v>
      </c>
      <c r="J470" t="s">
        <v>721</v>
      </c>
      <c r="K470">
        <v>75</v>
      </c>
      <c r="L470">
        <v>100.44643000000001</v>
      </c>
      <c r="M470" t="s">
        <v>3030</v>
      </c>
      <c r="N470" t="s">
        <v>1280</v>
      </c>
      <c r="O470" t="s">
        <v>845</v>
      </c>
      <c r="P470">
        <v>142.85714285714289</v>
      </c>
      <c r="Q470">
        <v>2005</v>
      </c>
      <c r="R470" t="s">
        <v>3680</v>
      </c>
      <c r="U470" t="s">
        <v>847</v>
      </c>
      <c r="W470">
        <v>49.438611000000002</v>
      </c>
      <c r="X470">
        <v>11.060556</v>
      </c>
      <c r="AC470">
        <v>0.5625</v>
      </c>
      <c r="AD470" t="s">
        <v>1223</v>
      </c>
      <c r="AE470" t="s">
        <v>3030</v>
      </c>
      <c r="AG470" t="s">
        <v>859</v>
      </c>
      <c r="AH470" t="s">
        <v>3681</v>
      </c>
      <c r="AI470" t="s">
        <v>891</v>
      </c>
      <c r="AJ470" t="s">
        <v>3682</v>
      </c>
      <c r="AK470" t="s">
        <v>1284</v>
      </c>
    </row>
    <row r="471" spans="1:37">
      <c r="A471" s="38" t="s">
        <v>3683</v>
      </c>
      <c r="B471" t="s">
        <v>3673</v>
      </c>
      <c r="C471" t="s">
        <v>3297</v>
      </c>
      <c r="D471" t="s">
        <v>3675</v>
      </c>
      <c r="E471" t="s">
        <v>3676</v>
      </c>
      <c r="F471" t="s">
        <v>3677</v>
      </c>
      <c r="G471" t="s">
        <v>3678</v>
      </c>
      <c r="H471" t="s">
        <v>3679</v>
      </c>
      <c r="I471" t="s">
        <v>858</v>
      </c>
      <c r="J471" t="s">
        <v>721</v>
      </c>
      <c r="K471">
        <v>75</v>
      </c>
      <c r="L471">
        <v>100.44643000000001</v>
      </c>
      <c r="M471" t="s">
        <v>3030</v>
      </c>
      <c r="N471" t="s">
        <v>1280</v>
      </c>
      <c r="O471" t="s">
        <v>845</v>
      </c>
      <c r="P471">
        <v>142.85714285714289</v>
      </c>
      <c r="Q471">
        <v>2005</v>
      </c>
      <c r="R471" t="s">
        <v>3680</v>
      </c>
      <c r="U471" t="s">
        <v>847</v>
      </c>
      <c r="W471">
        <v>49.438611000000002</v>
      </c>
      <c r="X471">
        <v>11.060556</v>
      </c>
      <c r="AC471">
        <v>0.5625</v>
      </c>
      <c r="AD471" t="s">
        <v>1223</v>
      </c>
      <c r="AE471" t="s">
        <v>3030</v>
      </c>
      <c r="AG471" t="s">
        <v>859</v>
      </c>
      <c r="AH471" t="s">
        <v>3681</v>
      </c>
      <c r="AI471" t="s">
        <v>891</v>
      </c>
      <c r="AJ471" t="s">
        <v>3682</v>
      </c>
      <c r="AK471" t="s">
        <v>1284</v>
      </c>
    </row>
    <row r="472" spans="1:37">
      <c r="A472" s="38" t="s">
        <v>3684</v>
      </c>
      <c r="B472" t="s">
        <v>442</v>
      </c>
      <c r="C472" t="s">
        <v>1683</v>
      </c>
      <c r="D472" t="s">
        <v>3685</v>
      </c>
      <c r="E472" t="s">
        <v>1375</v>
      </c>
      <c r="G472" t="s">
        <v>3686</v>
      </c>
      <c r="H472" t="s">
        <v>3679</v>
      </c>
      <c r="I472" t="s">
        <v>858</v>
      </c>
      <c r="J472" t="s">
        <v>721</v>
      </c>
      <c r="K472">
        <v>383</v>
      </c>
      <c r="L472">
        <v>395</v>
      </c>
      <c r="M472" t="s">
        <v>3030</v>
      </c>
      <c r="N472" t="s">
        <v>1280</v>
      </c>
      <c r="O472" t="s">
        <v>859</v>
      </c>
      <c r="P472">
        <v>30</v>
      </c>
      <c r="Q472">
        <v>1973</v>
      </c>
      <c r="R472" t="s">
        <v>960</v>
      </c>
      <c r="U472" t="s">
        <v>1235</v>
      </c>
      <c r="W472">
        <v>49.420836000000001</v>
      </c>
      <c r="X472">
        <v>11.007737000000001</v>
      </c>
      <c r="Y472" t="s">
        <v>3687</v>
      </c>
      <c r="Z472" t="s">
        <v>3688</v>
      </c>
      <c r="AC472">
        <v>0.41849999999999998</v>
      </c>
      <c r="AD472" t="s">
        <v>1223</v>
      </c>
      <c r="AE472" t="s">
        <v>3030</v>
      </c>
      <c r="AG472" t="s">
        <v>859</v>
      </c>
      <c r="AH472" t="s">
        <v>3689</v>
      </c>
      <c r="AI472" t="s">
        <v>891</v>
      </c>
      <c r="AJ472" t="s">
        <v>1044</v>
      </c>
      <c r="AK472" t="s">
        <v>873</v>
      </c>
    </row>
    <row r="473" spans="1:37">
      <c r="A473" s="38" t="s">
        <v>3690</v>
      </c>
      <c r="B473" t="s">
        <v>442</v>
      </c>
      <c r="C473" t="s">
        <v>1643</v>
      </c>
      <c r="D473" t="s">
        <v>3691</v>
      </c>
      <c r="E473" t="s">
        <v>1375</v>
      </c>
      <c r="G473" t="s">
        <v>3686</v>
      </c>
      <c r="H473" t="s">
        <v>3679</v>
      </c>
      <c r="I473" t="s">
        <v>858</v>
      </c>
      <c r="J473" t="s">
        <v>721</v>
      </c>
      <c r="K473">
        <v>440</v>
      </c>
      <c r="L473">
        <v>448</v>
      </c>
      <c r="M473" t="s">
        <v>3030</v>
      </c>
      <c r="N473" t="s">
        <v>1280</v>
      </c>
      <c r="O473" t="s">
        <v>859</v>
      </c>
      <c r="P473" t="s">
        <v>1331</v>
      </c>
      <c r="Q473">
        <v>1976</v>
      </c>
      <c r="R473" t="s">
        <v>1685</v>
      </c>
      <c r="U473" t="s">
        <v>1235</v>
      </c>
      <c r="W473">
        <v>49.420836000000001</v>
      </c>
      <c r="X473">
        <v>11.007737000000001</v>
      </c>
      <c r="Y473" t="s">
        <v>3687</v>
      </c>
      <c r="Z473" t="s">
        <v>3692</v>
      </c>
      <c r="AC473">
        <v>0.432</v>
      </c>
      <c r="AD473" t="s">
        <v>1223</v>
      </c>
      <c r="AE473" t="s">
        <v>3030</v>
      </c>
      <c r="AG473" t="s">
        <v>859</v>
      </c>
      <c r="AH473" t="s">
        <v>3689</v>
      </c>
      <c r="AI473" t="s">
        <v>891</v>
      </c>
      <c r="AJ473" t="s">
        <v>1044</v>
      </c>
      <c r="AK473" t="s">
        <v>873</v>
      </c>
    </row>
    <row r="474" spans="1:37">
      <c r="A474" s="38" t="s">
        <v>3693</v>
      </c>
      <c r="B474" t="s">
        <v>3694</v>
      </c>
      <c r="C474" t="s">
        <v>3694</v>
      </c>
      <c r="E474" t="s">
        <v>3695</v>
      </c>
      <c r="G474" t="s">
        <v>3696</v>
      </c>
      <c r="H474" t="s">
        <v>3697</v>
      </c>
      <c r="I474" t="s">
        <v>897</v>
      </c>
      <c r="J474" t="s">
        <v>721</v>
      </c>
      <c r="K474">
        <v>23.1</v>
      </c>
      <c r="M474" t="s">
        <v>3030</v>
      </c>
      <c r="N474" t="s">
        <v>844</v>
      </c>
      <c r="O474" t="s">
        <v>845</v>
      </c>
      <c r="Q474">
        <v>1971</v>
      </c>
      <c r="R474" t="s">
        <v>3698</v>
      </c>
      <c r="U474" t="s">
        <v>847</v>
      </c>
      <c r="W474">
        <v>51.470671000000003</v>
      </c>
      <c r="X474">
        <v>6.8615979999999999</v>
      </c>
      <c r="AC474">
        <v>0.35310000000000002</v>
      </c>
      <c r="AD474" t="s">
        <v>1223</v>
      </c>
      <c r="AE474" t="s">
        <v>3030</v>
      </c>
      <c r="AG474" t="s">
        <v>859</v>
      </c>
      <c r="AI474" t="s">
        <v>850</v>
      </c>
      <c r="AJ474" t="s">
        <v>3699</v>
      </c>
    </row>
    <row r="475" spans="1:37">
      <c r="A475" s="38" t="s">
        <v>3700</v>
      </c>
      <c r="B475" t="s">
        <v>357</v>
      </c>
      <c r="C475" t="s">
        <v>1643</v>
      </c>
      <c r="D475" t="s">
        <v>357</v>
      </c>
      <c r="E475" t="s">
        <v>3701</v>
      </c>
      <c r="G475" t="s">
        <v>3702</v>
      </c>
      <c r="H475" t="s">
        <v>357</v>
      </c>
      <c r="I475" t="s">
        <v>858</v>
      </c>
      <c r="J475" t="s">
        <v>721</v>
      </c>
      <c r="K475">
        <v>40</v>
      </c>
      <c r="L475">
        <v>44</v>
      </c>
      <c r="M475" t="s">
        <v>3030</v>
      </c>
      <c r="N475" t="s">
        <v>1280</v>
      </c>
      <c r="O475" t="s">
        <v>845</v>
      </c>
      <c r="P475">
        <v>44.8</v>
      </c>
      <c r="Q475">
        <v>1920</v>
      </c>
      <c r="R475" t="s">
        <v>3703</v>
      </c>
      <c r="U475" t="s">
        <v>847</v>
      </c>
      <c r="V475" t="s">
        <v>1537</v>
      </c>
      <c r="W475">
        <v>49.829349999999998</v>
      </c>
      <c r="X475">
        <v>9.1482399999999995</v>
      </c>
      <c r="AC475">
        <v>0.18</v>
      </c>
      <c r="AD475" t="s">
        <v>1223</v>
      </c>
      <c r="AE475" t="s">
        <v>3030</v>
      </c>
      <c r="AG475" t="s">
        <v>859</v>
      </c>
      <c r="AH475" t="s">
        <v>3704</v>
      </c>
      <c r="AI475" t="s">
        <v>850</v>
      </c>
      <c r="AJ475" t="s">
        <v>3705</v>
      </c>
      <c r="AK475" t="s">
        <v>1284</v>
      </c>
    </row>
    <row r="476" spans="1:37">
      <c r="A476" s="38" t="s">
        <v>3706</v>
      </c>
      <c r="B476" t="s">
        <v>357</v>
      </c>
      <c r="C476" t="s">
        <v>1683</v>
      </c>
      <c r="D476" t="s">
        <v>357</v>
      </c>
      <c r="E476" t="s">
        <v>3701</v>
      </c>
      <c r="G476" t="s">
        <v>3702</v>
      </c>
      <c r="H476" t="s">
        <v>357</v>
      </c>
      <c r="I476" t="s">
        <v>858</v>
      </c>
      <c r="J476" t="s">
        <v>721</v>
      </c>
      <c r="K476">
        <v>60</v>
      </c>
      <c r="L476">
        <v>66</v>
      </c>
      <c r="M476" t="s">
        <v>3030</v>
      </c>
      <c r="N476" t="s">
        <v>1280</v>
      </c>
      <c r="O476" t="s">
        <v>845</v>
      </c>
      <c r="P476">
        <v>67.2</v>
      </c>
      <c r="Q476">
        <v>1995</v>
      </c>
      <c r="R476" t="s">
        <v>3707</v>
      </c>
      <c r="U476" t="s">
        <v>847</v>
      </c>
      <c r="V476" t="s">
        <v>1537</v>
      </c>
      <c r="W476">
        <v>49.829349999999998</v>
      </c>
      <c r="X476">
        <v>9.1482399999999995</v>
      </c>
      <c r="AC476">
        <v>0.51749999999999996</v>
      </c>
      <c r="AD476" t="s">
        <v>1223</v>
      </c>
      <c r="AE476" t="s">
        <v>3030</v>
      </c>
      <c r="AG476" t="s">
        <v>859</v>
      </c>
      <c r="AH476" t="s">
        <v>3708</v>
      </c>
      <c r="AI476" t="s">
        <v>850</v>
      </c>
      <c r="AJ476" t="s">
        <v>3705</v>
      </c>
      <c r="AK476" t="s">
        <v>1284</v>
      </c>
    </row>
    <row r="477" spans="1:37">
      <c r="A477" s="38" t="s">
        <v>3709</v>
      </c>
      <c r="B477" t="s">
        <v>1104</v>
      </c>
      <c r="C477" t="s">
        <v>3710</v>
      </c>
      <c r="E477" t="s">
        <v>1104</v>
      </c>
      <c r="F477" t="s">
        <v>1106</v>
      </c>
      <c r="G477" t="s">
        <v>1107</v>
      </c>
      <c r="H477" t="s">
        <v>1108</v>
      </c>
      <c r="I477" t="s">
        <v>944</v>
      </c>
      <c r="J477" t="s">
        <v>721</v>
      </c>
      <c r="K477">
        <v>41.2</v>
      </c>
      <c r="M477" t="s">
        <v>3030</v>
      </c>
      <c r="N477" t="s">
        <v>1280</v>
      </c>
      <c r="O477" t="s">
        <v>845</v>
      </c>
      <c r="Q477">
        <v>1980</v>
      </c>
      <c r="R477" t="s">
        <v>3711</v>
      </c>
      <c r="U477" t="s">
        <v>847</v>
      </c>
      <c r="W477">
        <v>48.883159999999997</v>
      </c>
      <c r="X477">
        <v>8.6653000000000002</v>
      </c>
      <c r="AC477">
        <v>0.45</v>
      </c>
      <c r="AD477" t="s">
        <v>1223</v>
      </c>
      <c r="AE477" t="s">
        <v>3030</v>
      </c>
      <c r="AG477" t="s">
        <v>859</v>
      </c>
      <c r="AH477" t="s">
        <v>1110</v>
      </c>
      <c r="AI477" t="s">
        <v>891</v>
      </c>
      <c r="AJ477" t="s">
        <v>1111</v>
      </c>
    </row>
    <row r="478" spans="1:37">
      <c r="A478" s="38" t="s">
        <v>3712</v>
      </c>
      <c r="B478" t="s">
        <v>3713</v>
      </c>
      <c r="C478" t="s">
        <v>3713</v>
      </c>
      <c r="E478" t="s">
        <v>3421</v>
      </c>
      <c r="G478" t="s">
        <v>3714</v>
      </c>
      <c r="H478" t="s">
        <v>3715</v>
      </c>
      <c r="I478" t="s">
        <v>974</v>
      </c>
      <c r="J478" t="s">
        <v>721</v>
      </c>
      <c r="K478">
        <v>52</v>
      </c>
      <c r="M478" t="s">
        <v>3030</v>
      </c>
      <c r="N478" t="s">
        <v>844</v>
      </c>
      <c r="O478" t="s">
        <v>845</v>
      </c>
      <c r="Q478">
        <v>2013</v>
      </c>
      <c r="R478" t="s">
        <v>3716</v>
      </c>
      <c r="U478" t="s">
        <v>847</v>
      </c>
      <c r="W478">
        <v>50.8379786</v>
      </c>
      <c r="X478">
        <v>9.998778699999999</v>
      </c>
      <c r="AC478">
        <v>0.39929999999999999</v>
      </c>
      <c r="AD478" t="s">
        <v>1223</v>
      </c>
      <c r="AE478" t="s">
        <v>3030</v>
      </c>
      <c r="AG478" t="s">
        <v>859</v>
      </c>
      <c r="AH478" t="s">
        <v>3717</v>
      </c>
      <c r="AI478" t="s">
        <v>891</v>
      </c>
      <c r="AJ478" t="s">
        <v>956</v>
      </c>
    </row>
    <row r="479" spans="1:37">
      <c r="A479" s="38" t="s">
        <v>3718</v>
      </c>
      <c r="B479" t="s">
        <v>387</v>
      </c>
      <c r="D479" t="s">
        <v>2556</v>
      </c>
      <c r="E479" t="s">
        <v>3719</v>
      </c>
      <c r="G479" t="s">
        <v>2555</v>
      </c>
      <c r="H479" t="s">
        <v>2556</v>
      </c>
      <c r="I479" t="s">
        <v>858</v>
      </c>
      <c r="J479" t="s">
        <v>721</v>
      </c>
      <c r="K479">
        <v>118.5</v>
      </c>
      <c r="L479">
        <v>125</v>
      </c>
      <c r="M479" t="s">
        <v>3030</v>
      </c>
      <c r="N479" t="s">
        <v>1280</v>
      </c>
      <c r="O479" t="s">
        <v>845</v>
      </c>
      <c r="P479">
        <v>150</v>
      </c>
      <c r="Q479">
        <v>2010</v>
      </c>
      <c r="R479" t="s">
        <v>3720</v>
      </c>
      <c r="U479" t="s">
        <v>847</v>
      </c>
      <c r="V479" t="s">
        <v>1537</v>
      </c>
      <c r="W479">
        <v>48.787419999999997</v>
      </c>
      <c r="X479">
        <v>12.88246</v>
      </c>
      <c r="AC479">
        <v>0.58499999999999996</v>
      </c>
      <c r="AD479" t="s">
        <v>1223</v>
      </c>
      <c r="AE479" t="s">
        <v>3030</v>
      </c>
      <c r="AG479" t="s">
        <v>859</v>
      </c>
      <c r="AH479" t="s">
        <v>3721</v>
      </c>
      <c r="AI479" t="s">
        <v>3722</v>
      </c>
      <c r="AJ479" t="s">
        <v>1044</v>
      </c>
      <c r="AK479" t="s">
        <v>873</v>
      </c>
    </row>
    <row r="480" spans="1:37">
      <c r="A480" s="38" t="s">
        <v>3723</v>
      </c>
      <c r="B480" t="s">
        <v>3724</v>
      </c>
      <c r="C480" t="s">
        <v>3725</v>
      </c>
      <c r="E480" t="s">
        <v>3726</v>
      </c>
      <c r="G480" t="s">
        <v>3727</v>
      </c>
      <c r="H480" t="s">
        <v>3728</v>
      </c>
      <c r="I480" t="s">
        <v>880</v>
      </c>
      <c r="J480" t="s">
        <v>721</v>
      </c>
      <c r="K480">
        <v>81.8</v>
      </c>
      <c r="M480" t="s">
        <v>3030</v>
      </c>
      <c r="N480" t="s">
        <v>844</v>
      </c>
      <c r="O480" t="s">
        <v>845</v>
      </c>
      <c r="Q480">
        <v>1996</v>
      </c>
      <c r="R480" t="s">
        <v>2878</v>
      </c>
      <c r="U480" t="s">
        <v>847</v>
      </c>
      <c r="W480">
        <v>52.366050000000001</v>
      </c>
      <c r="X480">
        <v>13.11251</v>
      </c>
      <c r="AC480">
        <v>0.38059999999999999</v>
      </c>
      <c r="AD480" t="s">
        <v>1223</v>
      </c>
      <c r="AE480" t="s">
        <v>3030</v>
      </c>
      <c r="AG480" t="s">
        <v>859</v>
      </c>
      <c r="AH480" t="s">
        <v>3729</v>
      </c>
      <c r="AI480" t="s">
        <v>891</v>
      </c>
      <c r="AJ480" t="s">
        <v>3730</v>
      </c>
    </row>
    <row r="481" spans="1:37">
      <c r="A481" s="38" t="s">
        <v>3731</v>
      </c>
      <c r="B481" t="s">
        <v>3732</v>
      </c>
      <c r="C481" t="s">
        <v>3733</v>
      </c>
      <c r="E481" t="s">
        <v>3734</v>
      </c>
      <c r="F481" t="s">
        <v>3735</v>
      </c>
      <c r="G481" t="s">
        <v>3736</v>
      </c>
      <c r="H481" t="s">
        <v>3737</v>
      </c>
      <c r="I481" t="s">
        <v>944</v>
      </c>
      <c r="J481" t="s">
        <v>721</v>
      </c>
      <c r="K481">
        <v>9.84</v>
      </c>
      <c r="M481" t="s">
        <v>3030</v>
      </c>
      <c r="N481" t="s">
        <v>1162</v>
      </c>
      <c r="O481" t="s">
        <v>845</v>
      </c>
      <c r="Q481">
        <v>2011</v>
      </c>
      <c r="R481" t="s">
        <v>3738</v>
      </c>
      <c r="U481" t="s">
        <v>847</v>
      </c>
      <c r="W481">
        <v>48.493949999999998</v>
      </c>
      <c r="X481">
        <v>9.1856299999999997</v>
      </c>
      <c r="AC481">
        <v>0.45739999999999997</v>
      </c>
      <c r="AD481" t="s">
        <v>1223</v>
      </c>
      <c r="AE481" t="s">
        <v>3030</v>
      </c>
      <c r="AG481" t="s">
        <v>859</v>
      </c>
      <c r="AH481" t="s">
        <v>3739</v>
      </c>
      <c r="AI481" t="s">
        <v>850</v>
      </c>
      <c r="AJ481" t="s">
        <v>3740</v>
      </c>
    </row>
    <row r="482" spans="1:37">
      <c r="A482" s="38" t="s">
        <v>3741</v>
      </c>
      <c r="B482" t="s">
        <v>3742</v>
      </c>
      <c r="E482" t="s">
        <v>3105</v>
      </c>
      <c r="G482" t="s">
        <v>3743</v>
      </c>
      <c r="H482" t="s">
        <v>3744</v>
      </c>
      <c r="I482" t="s">
        <v>897</v>
      </c>
      <c r="J482" t="s">
        <v>721</v>
      </c>
      <c r="K482">
        <v>79</v>
      </c>
      <c r="M482" t="s">
        <v>3030</v>
      </c>
      <c r="N482" t="s">
        <v>844</v>
      </c>
      <c r="O482" t="s">
        <v>845</v>
      </c>
      <c r="Q482">
        <v>1961</v>
      </c>
      <c r="R482" t="s">
        <v>3745</v>
      </c>
      <c r="U482" t="s">
        <v>847</v>
      </c>
      <c r="W482">
        <v>51.564890000000013</v>
      </c>
      <c r="X482">
        <v>6.5782399999999992</v>
      </c>
      <c r="AC482">
        <v>0.34210000000000002</v>
      </c>
      <c r="AD482" t="s">
        <v>1223</v>
      </c>
      <c r="AE482" t="s">
        <v>3030</v>
      </c>
      <c r="AG482" t="s">
        <v>859</v>
      </c>
      <c r="AH482" t="s">
        <v>3746</v>
      </c>
      <c r="AI482" t="s">
        <v>3747</v>
      </c>
      <c r="AJ482" t="s">
        <v>3105</v>
      </c>
      <c r="AK482" t="s">
        <v>873</v>
      </c>
    </row>
    <row r="483" spans="1:37">
      <c r="A483" s="38" t="s">
        <v>3748</v>
      </c>
      <c r="B483" t="s">
        <v>3749</v>
      </c>
      <c r="C483" t="s">
        <v>3750</v>
      </c>
      <c r="E483" t="s">
        <v>3751</v>
      </c>
      <c r="F483" t="s">
        <v>3752</v>
      </c>
      <c r="G483" t="s">
        <v>3753</v>
      </c>
      <c r="H483" t="s">
        <v>2192</v>
      </c>
      <c r="I483" t="s">
        <v>858</v>
      </c>
      <c r="J483" t="s">
        <v>721</v>
      </c>
      <c r="K483">
        <v>9.81</v>
      </c>
      <c r="M483" t="s">
        <v>3030</v>
      </c>
      <c r="N483" t="s">
        <v>1162</v>
      </c>
      <c r="O483" t="s">
        <v>845</v>
      </c>
      <c r="Q483">
        <v>2011</v>
      </c>
      <c r="R483" t="s">
        <v>3754</v>
      </c>
      <c r="U483" t="s">
        <v>847</v>
      </c>
      <c r="W483">
        <v>47.856133999999997</v>
      </c>
      <c r="X483">
        <v>12.134085000000001</v>
      </c>
      <c r="AC483">
        <v>0.45739999999999997</v>
      </c>
      <c r="AD483" t="s">
        <v>1223</v>
      </c>
      <c r="AE483" t="s">
        <v>3030</v>
      </c>
      <c r="AG483" t="s">
        <v>859</v>
      </c>
      <c r="AH483" t="s">
        <v>3755</v>
      </c>
      <c r="AI483" t="s">
        <v>850</v>
      </c>
      <c r="AJ483" t="s">
        <v>3756</v>
      </c>
    </row>
    <row r="484" spans="1:37">
      <c r="A484" s="38" t="s">
        <v>3757</v>
      </c>
      <c r="B484" t="s">
        <v>3758</v>
      </c>
      <c r="C484" t="s">
        <v>3758</v>
      </c>
      <c r="E484" t="s">
        <v>3751</v>
      </c>
      <c r="F484" t="s">
        <v>3752</v>
      </c>
      <c r="G484" t="s">
        <v>3753</v>
      </c>
      <c r="H484" t="s">
        <v>2192</v>
      </c>
      <c r="I484" t="s">
        <v>858</v>
      </c>
      <c r="J484" t="s">
        <v>721</v>
      </c>
      <c r="K484">
        <v>9.1999999999999993</v>
      </c>
      <c r="M484" t="s">
        <v>3030</v>
      </c>
      <c r="N484" t="s">
        <v>1162</v>
      </c>
      <c r="O484" t="s">
        <v>845</v>
      </c>
      <c r="Q484">
        <v>2013</v>
      </c>
      <c r="R484" t="s">
        <v>3759</v>
      </c>
      <c r="U484" t="s">
        <v>847</v>
      </c>
      <c r="W484">
        <v>47.855930000000001</v>
      </c>
      <c r="X484">
        <v>12.1341</v>
      </c>
      <c r="AA484">
        <v>0.48699999999999999</v>
      </c>
      <c r="AB484" s="39" t="s">
        <v>3760</v>
      </c>
      <c r="AC484">
        <v>0.4602</v>
      </c>
      <c r="AD484" t="s">
        <v>1223</v>
      </c>
      <c r="AE484" t="s">
        <v>3030</v>
      </c>
      <c r="AG484" t="s">
        <v>859</v>
      </c>
      <c r="AH484" t="s">
        <v>3755</v>
      </c>
      <c r="AI484" t="s">
        <v>850</v>
      </c>
      <c r="AJ484" t="s">
        <v>3756</v>
      </c>
    </row>
    <row r="485" spans="1:37">
      <c r="A485" s="38" t="s">
        <v>3761</v>
      </c>
      <c r="B485" t="s">
        <v>3762</v>
      </c>
      <c r="C485" t="s">
        <v>3762</v>
      </c>
      <c r="E485" t="s">
        <v>3751</v>
      </c>
      <c r="F485" t="s">
        <v>3763</v>
      </c>
      <c r="G485" t="s">
        <v>3764</v>
      </c>
      <c r="H485" t="s">
        <v>2192</v>
      </c>
      <c r="I485" t="s">
        <v>858</v>
      </c>
      <c r="J485" t="s">
        <v>721</v>
      </c>
      <c r="K485">
        <v>4.3</v>
      </c>
      <c r="M485" t="s">
        <v>3030</v>
      </c>
      <c r="N485" t="s">
        <v>1162</v>
      </c>
      <c r="O485" t="s">
        <v>845</v>
      </c>
      <c r="Q485">
        <v>2012</v>
      </c>
      <c r="R485" t="s">
        <v>3765</v>
      </c>
      <c r="U485" t="s">
        <v>847</v>
      </c>
      <c r="W485">
        <v>47.856133999999997</v>
      </c>
      <c r="X485">
        <v>12.134085000000001</v>
      </c>
      <c r="AC485">
        <v>0.45879999999999999</v>
      </c>
      <c r="AD485" t="s">
        <v>1223</v>
      </c>
      <c r="AE485" t="s">
        <v>3030</v>
      </c>
      <c r="AG485" t="s">
        <v>859</v>
      </c>
      <c r="AH485" t="s">
        <v>3763</v>
      </c>
      <c r="AI485" t="s">
        <v>850</v>
      </c>
      <c r="AJ485" t="s">
        <v>3756</v>
      </c>
    </row>
    <row r="486" spans="1:37">
      <c r="A486" s="38" t="s">
        <v>3766</v>
      </c>
      <c r="B486" t="s">
        <v>394</v>
      </c>
      <c r="D486" t="s">
        <v>3767</v>
      </c>
      <c r="E486" t="s">
        <v>3768</v>
      </c>
      <c r="G486" t="s">
        <v>3769</v>
      </c>
      <c r="H486" t="s">
        <v>1605</v>
      </c>
      <c r="I486" t="s">
        <v>1069</v>
      </c>
      <c r="J486" t="s">
        <v>721</v>
      </c>
      <c r="K486">
        <v>108</v>
      </c>
      <c r="L486">
        <v>114</v>
      </c>
      <c r="M486" t="s">
        <v>3030</v>
      </c>
      <c r="N486" t="s">
        <v>1280</v>
      </c>
      <c r="O486" t="s">
        <v>845</v>
      </c>
      <c r="P486">
        <v>120</v>
      </c>
      <c r="Q486">
        <v>1996</v>
      </c>
      <c r="R486" t="s">
        <v>3770</v>
      </c>
      <c r="U486" t="s">
        <v>847</v>
      </c>
      <c r="W486">
        <v>54.125453999999998</v>
      </c>
      <c r="X486">
        <v>12.081897</v>
      </c>
      <c r="AC486">
        <v>0.52200000000000002</v>
      </c>
      <c r="AD486" t="s">
        <v>1223</v>
      </c>
      <c r="AE486" t="s">
        <v>3030</v>
      </c>
      <c r="AG486" t="s">
        <v>859</v>
      </c>
      <c r="AH486" t="s">
        <v>3771</v>
      </c>
      <c r="AI486" t="s">
        <v>891</v>
      </c>
      <c r="AJ486" t="s">
        <v>3772</v>
      </c>
      <c r="AK486" t="s">
        <v>873</v>
      </c>
    </row>
    <row r="487" spans="1:37">
      <c r="A487" s="38" t="s">
        <v>3773</v>
      </c>
      <c r="B487" t="s">
        <v>3774</v>
      </c>
      <c r="E487" t="s">
        <v>3775</v>
      </c>
      <c r="G487" t="s">
        <v>3776</v>
      </c>
      <c r="H487" t="s">
        <v>3777</v>
      </c>
      <c r="I487" t="s">
        <v>924</v>
      </c>
      <c r="J487" t="s">
        <v>721</v>
      </c>
      <c r="K487">
        <v>26.5</v>
      </c>
      <c r="M487" t="s">
        <v>3030</v>
      </c>
      <c r="N487" t="s">
        <v>844</v>
      </c>
      <c r="O487" t="s">
        <v>845</v>
      </c>
      <c r="Q487">
        <v>1936</v>
      </c>
      <c r="R487" t="s">
        <v>3778</v>
      </c>
      <c r="U487" t="s">
        <v>847</v>
      </c>
      <c r="W487">
        <v>50.686928000000002</v>
      </c>
      <c r="X487">
        <v>11.329302999999999</v>
      </c>
      <c r="AC487">
        <v>0.31459999999999999</v>
      </c>
      <c r="AD487" t="s">
        <v>1223</v>
      </c>
      <c r="AE487" t="s">
        <v>3030</v>
      </c>
      <c r="AG487" t="s">
        <v>859</v>
      </c>
      <c r="AH487" t="s">
        <v>3779</v>
      </c>
      <c r="AI487" t="s">
        <v>850</v>
      </c>
      <c r="AJ487" t="s">
        <v>3780</v>
      </c>
    </row>
    <row r="488" spans="1:37">
      <c r="A488" s="38" t="s">
        <v>3781</v>
      </c>
      <c r="B488" t="s">
        <v>3782</v>
      </c>
      <c r="C488" t="s">
        <v>3783</v>
      </c>
      <c r="D488" t="s">
        <v>3784</v>
      </c>
      <c r="E488" t="s">
        <v>3785</v>
      </c>
      <c r="G488" t="s">
        <v>3786</v>
      </c>
      <c r="H488" t="s">
        <v>3787</v>
      </c>
      <c r="I488" t="s">
        <v>974</v>
      </c>
      <c r="J488" t="s">
        <v>721</v>
      </c>
      <c r="K488">
        <v>112.1</v>
      </c>
      <c r="L488">
        <v>113.9</v>
      </c>
      <c r="M488" t="s">
        <v>3030</v>
      </c>
      <c r="N488" t="s">
        <v>1280</v>
      </c>
      <c r="O488" t="s">
        <v>845</v>
      </c>
      <c r="P488">
        <v>88</v>
      </c>
      <c r="Q488">
        <v>1999</v>
      </c>
      <c r="R488" t="s">
        <v>3788</v>
      </c>
      <c r="U488" t="s">
        <v>847</v>
      </c>
      <c r="V488" t="s">
        <v>1537</v>
      </c>
      <c r="W488">
        <v>49.992040000000003</v>
      </c>
      <c r="X488">
        <v>8.4141100000000009</v>
      </c>
      <c r="AC488">
        <v>0.53549999999999998</v>
      </c>
      <c r="AD488" t="s">
        <v>1223</v>
      </c>
      <c r="AE488" t="s">
        <v>3030</v>
      </c>
      <c r="AG488" t="s">
        <v>859</v>
      </c>
      <c r="AH488" t="s">
        <v>3789</v>
      </c>
      <c r="AI488" t="s">
        <v>891</v>
      </c>
      <c r="AJ488" t="s">
        <v>3790</v>
      </c>
      <c r="AK488" t="s">
        <v>873</v>
      </c>
    </row>
    <row r="489" spans="1:37">
      <c r="A489" s="38" t="s">
        <v>3791</v>
      </c>
      <c r="B489" t="s">
        <v>1614</v>
      </c>
      <c r="C489" t="s">
        <v>3792</v>
      </c>
      <c r="D489" t="s">
        <v>1616</v>
      </c>
      <c r="E489" t="s">
        <v>1617</v>
      </c>
      <c r="G489" t="s">
        <v>1618</v>
      </c>
      <c r="H489" t="s">
        <v>1619</v>
      </c>
      <c r="I489" t="s">
        <v>1267</v>
      </c>
      <c r="J489" t="s">
        <v>721</v>
      </c>
      <c r="K489">
        <v>75</v>
      </c>
      <c r="L489">
        <v>79.2</v>
      </c>
      <c r="M489" t="s">
        <v>3030</v>
      </c>
      <c r="N489" t="s">
        <v>1280</v>
      </c>
      <c r="O489" t="s">
        <v>845</v>
      </c>
      <c r="P489">
        <v>141</v>
      </c>
      <c r="Q489">
        <v>2005</v>
      </c>
      <c r="R489" t="s">
        <v>3793</v>
      </c>
      <c r="S489">
        <v>2005</v>
      </c>
      <c r="U489" t="s">
        <v>847</v>
      </c>
      <c r="V489" t="s">
        <v>869</v>
      </c>
      <c r="W489">
        <v>49.223899000000003</v>
      </c>
      <c r="X489">
        <v>7.0148990000000007</v>
      </c>
      <c r="Y489" t="s">
        <v>1620</v>
      </c>
      <c r="Z489" t="s">
        <v>1621</v>
      </c>
      <c r="AC489">
        <v>0.5625</v>
      </c>
      <c r="AD489" t="s">
        <v>1223</v>
      </c>
      <c r="AE489" t="s">
        <v>3030</v>
      </c>
      <c r="AG489" t="s">
        <v>859</v>
      </c>
      <c r="AH489" t="s">
        <v>1623</v>
      </c>
      <c r="AI489" t="s">
        <v>891</v>
      </c>
      <c r="AJ489" t="s">
        <v>1624</v>
      </c>
      <c r="AK489" t="s">
        <v>1284</v>
      </c>
    </row>
    <row r="490" spans="1:37">
      <c r="A490" s="38" t="s">
        <v>3794</v>
      </c>
      <c r="B490" t="s">
        <v>401</v>
      </c>
      <c r="D490" t="s">
        <v>3795</v>
      </c>
      <c r="E490" t="s">
        <v>3796</v>
      </c>
      <c r="F490" t="s">
        <v>3797</v>
      </c>
      <c r="G490" t="s">
        <v>3798</v>
      </c>
      <c r="H490" t="s">
        <v>3795</v>
      </c>
      <c r="I490" t="s">
        <v>880</v>
      </c>
      <c r="J490" t="s">
        <v>721</v>
      </c>
      <c r="K490">
        <v>122</v>
      </c>
      <c r="L490">
        <v>124</v>
      </c>
      <c r="M490" t="s">
        <v>3030</v>
      </c>
      <c r="N490" t="s">
        <v>1280</v>
      </c>
      <c r="O490" t="s">
        <v>845</v>
      </c>
      <c r="P490">
        <v>209</v>
      </c>
      <c r="Q490">
        <v>1994</v>
      </c>
      <c r="R490" t="s">
        <v>1608</v>
      </c>
      <c r="U490" t="s">
        <v>847</v>
      </c>
      <c r="V490" t="s">
        <v>1537</v>
      </c>
      <c r="W490">
        <v>51.476170000000003</v>
      </c>
      <c r="X490">
        <v>13.889099999999999</v>
      </c>
      <c r="AC490">
        <v>0.51300000000000001</v>
      </c>
      <c r="AD490" t="s">
        <v>1223</v>
      </c>
      <c r="AE490" t="s">
        <v>3030</v>
      </c>
      <c r="AG490" t="s">
        <v>859</v>
      </c>
      <c r="AI490" t="s">
        <v>891</v>
      </c>
      <c r="AJ490" t="s">
        <v>1063</v>
      </c>
      <c r="AK490" t="s">
        <v>873</v>
      </c>
    </row>
    <row r="491" spans="1:37">
      <c r="A491" s="38" t="s">
        <v>3799</v>
      </c>
      <c r="B491" t="s">
        <v>3800</v>
      </c>
      <c r="E491" t="s">
        <v>3801</v>
      </c>
      <c r="G491" t="s">
        <v>3802</v>
      </c>
      <c r="H491" t="s">
        <v>3803</v>
      </c>
      <c r="I491" t="s">
        <v>1069</v>
      </c>
      <c r="J491" t="s">
        <v>721</v>
      </c>
      <c r="K491">
        <v>44.9</v>
      </c>
      <c r="M491" t="s">
        <v>3030</v>
      </c>
      <c r="N491" t="s">
        <v>844</v>
      </c>
      <c r="O491" t="s">
        <v>845</v>
      </c>
      <c r="Q491">
        <v>1994</v>
      </c>
      <c r="R491" t="s">
        <v>3804</v>
      </c>
      <c r="U491" t="s">
        <v>847</v>
      </c>
      <c r="W491">
        <v>53.577869999999997</v>
      </c>
      <c r="X491">
        <v>11.396470000000001</v>
      </c>
      <c r="AC491">
        <v>0.37840000000000001</v>
      </c>
      <c r="AD491" t="s">
        <v>1223</v>
      </c>
      <c r="AE491" t="s">
        <v>3030</v>
      </c>
      <c r="AG491" t="s">
        <v>859</v>
      </c>
      <c r="AH491" t="s">
        <v>3805</v>
      </c>
      <c r="AI491" t="s">
        <v>891</v>
      </c>
      <c r="AJ491" t="s">
        <v>3806</v>
      </c>
    </row>
    <row r="492" spans="1:37">
      <c r="A492" s="38" t="s">
        <v>3807</v>
      </c>
      <c r="B492" t="s">
        <v>3808</v>
      </c>
      <c r="E492" t="s">
        <v>3801</v>
      </c>
      <c r="G492" t="s">
        <v>3809</v>
      </c>
      <c r="H492" t="s">
        <v>3803</v>
      </c>
      <c r="I492" t="s">
        <v>1069</v>
      </c>
      <c r="J492" t="s">
        <v>721</v>
      </c>
      <c r="K492">
        <v>23</v>
      </c>
      <c r="M492" t="s">
        <v>3030</v>
      </c>
      <c r="N492" t="s">
        <v>844</v>
      </c>
      <c r="O492" t="s">
        <v>845</v>
      </c>
      <c r="Q492">
        <v>1994</v>
      </c>
      <c r="R492" t="s">
        <v>3804</v>
      </c>
      <c r="U492" t="s">
        <v>847</v>
      </c>
      <c r="W492">
        <v>53.653917000000007</v>
      </c>
      <c r="X492">
        <v>11.372972000000001</v>
      </c>
      <c r="AC492">
        <v>0.37840000000000001</v>
      </c>
      <c r="AD492" t="s">
        <v>1223</v>
      </c>
      <c r="AE492" t="s">
        <v>3030</v>
      </c>
      <c r="AG492" t="s">
        <v>859</v>
      </c>
      <c r="AH492" t="s">
        <v>3810</v>
      </c>
      <c r="AI492" t="s">
        <v>850</v>
      </c>
      <c r="AJ492" t="s">
        <v>3806</v>
      </c>
    </row>
    <row r="493" spans="1:37">
      <c r="A493" s="38" t="s">
        <v>3811</v>
      </c>
      <c r="B493" t="s">
        <v>413</v>
      </c>
      <c r="C493" t="s">
        <v>3812</v>
      </c>
      <c r="D493" t="s">
        <v>3813</v>
      </c>
      <c r="E493" t="s">
        <v>3814</v>
      </c>
      <c r="F493" t="s">
        <v>3815</v>
      </c>
      <c r="G493" t="s">
        <v>3816</v>
      </c>
      <c r="H493" t="s">
        <v>3817</v>
      </c>
      <c r="I493" t="s">
        <v>842</v>
      </c>
      <c r="J493" t="s">
        <v>721</v>
      </c>
      <c r="K493">
        <v>157</v>
      </c>
      <c r="L493">
        <v>173</v>
      </c>
      <c r="M493" t="s">
        <v>3030</v>
      </c>
      <c r="N493" t="s">
        <v>1280</v>
      </c>
      <c r="O493" t="s">
        <v>845</v>
      </c>
      <c r="P493" t="s">
        <v>1331</v>
      </c>
      <c r="Q493">
        <v>2015</v>
      </c>
      <c r="R493" t="s">
        <v>3818</v>
      </c>
      <c r="U493" t="s">
        <v>847</v>
      </c>
      <c r="V493" t="s">
        <v>1537</v>
      </c>
      <c r="W493">
        <v>53.651919700000008</v>
      </c>
      <c r="X493">
        <v>9.5078664999999987</v>
      </c>
      <c r="AC493">
        <v>0.60750000000000004</v>
      </c>
      <c r="AD493" t="s">
        <v>1223</v>
      </c>
      <c r="AE493" t="s">
        <v>3030</v>
      </c>
      <c r="AG493" t="s">
        <v>859</v>
      </c>
      <c r="AH493" t="s">
        <v>3819</v>
      </c>
      <c r="AI493" t="s">
        <v>1182</v>
      </c>
      <c r="AJ493" t="s">
        <v>956</v>
      </c>
      <c r="AK493" t="s">
        <v>873</v>
      </c>
    </row>
    <row r="494" spans="1:37">
      <c r="A494" s="38" t="s">
        <v>3820</v>
      </c>
      <c r="B494" t="s">
        <v>3821</v>
      </c>
      <c r="D494" t="s">
        <v>3822</v>
      </c>
      <c r="E494" t="s">
        <v>3823</v>
      </c>
      <c r="F494" t="s">
        <v>3824</v>
      </c>
      <c r="G494" t="s">
        <v>3825</v>
      </c>
      <c r="H494" t="s">
        <v>3826</v>
      </c>
      <c r="I494" t="s">
        <v>867</v>
      </c>
      <c r="J494" t="s">
        <v>721</v>
      </c>
      <c r="K494">
        <v>100</v>
      </c>
      <c r="L494">
        <v>134</v>
      </c>
      <c r="M494" t="s">
        <v>3030</v>
      </c>
      <c r="N494" t="s">
        <v>1280</v>
      </c>
      <c r="O494" t="s">
        <v>845</v>
      </c>
      <c r="P494">
        <v>160</v>
      </c>
      <c r="Q494">
        <v>2015</v>
      </c>
      <c r="R494" t="s">
        <v>3827</v>
      </c>
      <c r="U494" t="s">
        <v>847</v>
      </c>
      <c r="V494" t="s">
        <v>1537</v>
      </c>
      <c r="W494">
        <v>51.865527</v>
      </c>
      <c r="X494">
        <v>11.573812999999999</v>
      </c>
      <c r="AC494">
        <v>0.60750000000000004</v>
      </c>
      <c r="AD494" t="s">
        <v>1223</v>
      </c>
      <c r="AE494" t="s">
        <v>3030</v>
      </c>
      <c r="AG494" t="s">
        <v>859</v>
      </c>
      <c r="AH494" t="s">
        <v>3828</v>
      </c>
      <c r="AI494" t="s">
        <v>891</v>
      </c>
      <c r="AJ494" t="s">
        <v>2394</v>
      </c>
      <c r="AK494" t="s">
        <v>873</v>
      </c>
    </row>
    <row r="495" spans="1:37">
      <c r="A495" s="38" t="s">
        <v>3829</v>
      </c>
      <c r="B495" t="s">
        <v>3830</v>
      </c>
      <c r="C495" t="s">
        <v>3831</v>
      </c>
      <c r="E495" t="s">
        <v>3832</v>
      </c>
      <c r="G495" t="s">
        <v>3833</v>
      </c>
      <c r="H495" t="s">
        <v>3834</v>
      </c>
      <c r="I495" t="s">
        <v>944</v>
      </c>
      <c r="J495" t="s">
        <v>721</v>
      </c>
      <c r="K495">
        <v>13.4</v>
      </c>
      <c r="M495" t="s">
        <v>3030</v>
      </c>
      <c r="N495" t="s">
        <v>844</v>
      </c>
      <c r="O495" t="s">
        <v>845</v>
      </c>
      <c r="Q495">
        <v>2000</v>
      </c>
      <c r="R495" t="s">
        <v>3835</v>
      </c>
      <c r="U495" t="s">
        <v>847</v>
      </c>
      <c r="W495">
        <v>48.510854999999999</v>
      </c>
      <c r="X495">
        <v>9.0714629999999996</v>
      </c>
      <c r="AC495">
        <v>0.38500000000000001</v>
      </c>
      <c r="AD495" t="s">
        <v>1223</v>
      </c>
      <c r="AE495" t="s">
        <v>3030</v>
      </c>
      <c r="AG495" t="s">
        <v>859</v>
      </c>
      <c r="AH495" t="s">
        <v>3836</v>
      </c>
      <c r="AI495" t="s">
        <v>850</v>
      </c>
      <c r="AJ495" t="s">
        <v>3832</v>
      </c>
    </row>
    <row r="496" spans="1:37">
      <c r="A496" s="38" t="s">
        <v>3837</v>
      </c>
      <c r="B496" t="s">
        <v>450</v>
      </c>
      <c r="C496" t="s">
        <v>1388</v>
      </c>
      <c r="D496" t="s">
        <v>3838</v>
      </c>
      <c r="E496" t="s">
        <v>3839</v>
      </c>
      <c r="G496" t="s">
        <v>2361</v>
      </c>
      <c r="H496" t="s">
        <v>2360</v>
      </c>
      <c r="I496" t="s">
        <v>858</v>
      </c>
      <c r="J496" t="s">
        <v>721</v>
      </c>
      <c r="K496">
        <v>846</v>
      </c>
      <c r="L496">
        <v>876</v>
      </c>
      <c r="M496" t="s">
        <v>3030</v>
      </c>
      <c r="N496" t="s">
        <v>1280</v>
      </c>
      <c r="O496" t="s">
        <v>859</v>
      </c>
      <c r="P496" t="s">
        <v>1331</v>
      </c>
      <c r="Q496">
        <v>2010</v>
      </c>
      <c r="R496" t="s">
        <v>3840</v>
      </c>
      <c r="U496" t="s">
        <v>847</v>
      </c>
      <c r="W496">
        <v>48.767020000000002</v>
      </c>
      <c r="X496">
        <v>11.580033</v>
      </c>
      <c r="Y496" t="s">
        <v>3841</v>
      </c>
      <c r="Z496" t="s">
        <v>3842</v>
      </c>
      <c r="AA496">
        <v>0.59699999999999998</v>
      </c>
      <c r="AB496" s="39" t="s">
        <v>3843</v>
      </c>
      <c r="AC496">
        <v>0.58499999999999996</v>
      </c>
      <c r="AD496" t="s">
        <v>1223</v>
      </c>
      <c r="AE496" t="s">
        <v>3030</v>
      </c>
      <c r="AG496" t="s">
        <v>859</v>
      </c>
      <c r="AH496" t="s">
        <v>436</v>
      </c>
      <c r="AI496" t="s">
        <v>917</v>
      </c>
      <c r="AJ496" t="s">
        <v>1315</v>
      </c>
      <c r="AK496" t="s">
        <v>873</v>
      </c>
    </row>
    <row r="497" spans="1:37">
      <c r="A497" s="38" t="s">
        <v>3844</v>
      </c>
      <c r="B497" t="s">
        <v>446</v>
      </c>
      <c r="C497" t="s">
        <v>1583</v>
      </c>
      <c r="D497" t="s">
        <v>3845</v>
      </c>
      <c r="E497" t="s">
        <v>1375</v>
      </c>
      <c r="G497" t="s">
        <v>2361</v>
      </c>
      <c r="H497" t="s">
        <v>2360</v>
      </c>
      <c r="I497" t="s">
        <v>858</v>
      </c>
      <c r="J497" t="s">
        <v>721</v>
      </c>
      <c r="K497">
        <v>561</v>
      </c>
      <c r="L497">
        <v>578</v>
      </c>
      <c r="M497" t="s">
        <v>3030</v>
      </c>
      <c r="N497" t="s">
        <v>1280</v>
      </c>
      <c r="O497" t="s">
        <v>859</v>
      </c>
      <c r="P497" t="s">
        <v>1331</v>
      </c>
      <c r="Q497">
        <v>2011</v>
      </c>
      <c r="R497" t="s">
        <v>3846</v>
      </c>
      <c r="U497" t="s">
        <v>847</v>
      </c>
      <c r="W497">
        <v>48.767020000000002</v>
      </c>
      <c r="X497">
        <v>11.580033</v>
      </c>
      <c r="Y497" t="s">
        <v>3841</v>
      </c>
      <c r="Z497" t="s">
        <v>3847</v>
      </c>
      <c r="AA497">
        <v>0.60399999999999998</v>
      </c>
      <c r="AB497" s="39" t="s">
        <v>3843</v>
      </c>
      <c r="AC497">
        <v>0.58950000000000002</v>
      </c>
      <c r="AD497" t="s">
        <v>1223</v>
      </c>
      <c r="AE497" t="s">
        <v>3030</v>
      </c>
      <c r="AG497" t="s">
        <v>859</v>
      </c>
      <c r="AH497" t="s">
        <v>436</v>
      </c>
      <c r="AI497" t="s">
        <v>917</v>
      </c>
      <c r="AJ497" t="s">
        <v>1315</v>
      </c>
      <c r="AK497" t="s">
        <v>873</v>
      </c>
    </row>
    <row r="498" spans="1:37">
      <c r="A498" s="38" t="s">
        <v>3848</v>
      </c>
      <c r="B498" t="s">
        <v>554</v>
      </c>
      <c r="C498" t="s">
        <v>3849</v>
      </c>
      <c r="E498" t="s">
        <v>1955</v>
      </c>
      <c r="G498" t="s">
        <v>2908</v>
      </c>
      <c r="H498" t="s">
        <v>2909</v>
      </c>
      <c r="I498" t="s">
        <v>897</v>
      </c>
      <c r="J498" t="s">
        <v>721</v>
      </c>
      <c r="K498">
        <v>200</v>
      </c>
      <c r="M498" t="s">
        <v>3030</v>
      </c>
      <c r="N498" t="s">
        <v>959</v>
      </c>
      <c r="O498" t="s">
        <v>859</v>
      </c>
      <c r="Q498">
        <v>2006</v>
      </c>
      <c r="R498" t="s">
        <v>3850</v>
      </c>
      <c r="U498" t="s">
        <v>847</v>
      </c>
      <c r="W498">
        <v>50.839167000000003</v>
      </c>
      <c r="X498">
        <v>6.3211110000000001</v>
      </c>
      <c r="Y498" t="s">
        <v>2911</v>
      </c>
      <c r="Z498" t="s">
        <v>3851</v>
      </c>
      <c r="AA498">
        <v>0.5</v>
      </c>
      <c r="AB498" s="39" t="s">
        <v>2913</v>
      </c>
      <c r="AC498">
        <v>0.39560000000000001</v>
      </c>
      <c r="AD498" t="s">
        <v>1223</v>
      </c>
      <c r="AE498" t="s">
        <v>3030</v>
      </c>
      <c r="AG498" t="s">
        <v>859</v>
      </c>
      <c r="AH498" t="s">
        <v>2914</v>
      </c>
      <c r="AI498" t="s">
        <v>891</v>
      </c>
      <c r="AJ498" t="s">
        <v>937</v>
      </c>
    </row>
    <row r="499" spans="1:37">
      <c r="A499" s="38" t="s">
        <v>3852</v>
      </c>
      <c r="B499" t="s">
        <v>554</v>
      </c>
      <c r="C499" t="s">
        <v>3853</v>
      </c>
      <c r="E499" t="s">
        <v>1955</v>
      </c>
      <c r="G499" t="s">
        <v>2908</v>
      </c>
      <c r="H499" t="s">
        <v>2909</v>
      </c>
      <c r="I499" t="s">
        <v>897</v>
      </c>
      <c r="J499" t="s">
        <v>721</v>
      </c>
      <c r="K499">
        <v>200</v>
      </c>
      <c r="M499" t="s">
        <v>3030</v>
      </c>
      <c r="N499" t="s">
        <v>959</v>
      </c>
      <c r="O499" t="s">
        <v>859</v>
      </c>
      <c r="Q499">
        <v>2006</v>
      </c>
      <c r="R499" t="s">
        <v>3854</v>
      </c>
      <c r="U499" t="s">
        <v>847</v>
      </c>
      <c r="W499">
        <v>50.839167000000003</v>
      </c>
      <c r="X499">
        <v>6.3211110000000001</v>
      </c>
      <c r="Y499" t="s">
        <v>2911</v>
      </c>
      <c r="Z499" t="s">
        <v>3855</v>
      </c>
      <c r="AA499">
        <v>0.5</v>
      </c>
      <c r="AB499" s="39" t="s">
        <v>2913</v>
      </c>
      <c r="AC499">
        <v>0.39560000000000001</v>
      </c>
      <c r="AD499" t="s">
        <v>1223</v>
      </c>
      <c r="AE499" t="s">
        <v>3030</v>
      </c>
      <c r="AG499" t="s">
        <v>859</v>
      </c>
      <c r="AH499" t="s">
        <v>2914</v>
      </c>
      <c r="AI499" t="s">
        <v>891</v>
      </c>
      <c r="AJ499" t="s">
        <v>937</v>
      </c>
    </row>
    <row r="500" spans="1:37">
      <c r="A500" s="38" t="s">
        <v>3856</v>
      </c>
      <c r="B500" t="s">
        <v>504</v>
      </c>
      <c r="C500" t="s">
        <v>3857</v>
      </c>
      <c r="D500" t="s">
        <v>3858</v>
      </c>
      <c r="E500" t="s">
        <v>1418</v>
      </c>
      <c r="G500" t="s">
        <v>3859</v>
      </c>
      <c r="H500" t="s">
        <v>3860</v>
      </c>
      <c r="I500" t="s">
        <v>897</v>
      </c>
      <c r="J500" t="s">
        <v>721</v>
      </c>
      <c r="K500">
        <v>55</v>
      </c>
      <c r="L500">
        <v>57.28049</v>
      </c>
      <c r="M500" t="s">
        <v>3030</v>
      </c>
      <c r="N500" t="s">
        <v>1280</v>
      </c>
      <c r="O500" t="s">
        <v>859</v>
      </c>
      <c r="Q500">
        <v>1973</v>
      </c>
      <c r="R500" t="s">
        <v>960</v>
      </c>
      <c r="U500" t="s">
        <v>847</v>
      </c>
      <c r="W500">
        <v>51.672452999999997</v>
      </c>
      <c r="X500">
        <v>7.7099470000000014</v>
      </c>
      <c r="Y500" t="s">
        <v>3861</v>
      </c>
      <c r="Z500" t="s">
        <v>3862</v>
      </c>
      <c r="AA500">
        <v>0.41</v>
      </c>
      <c r="AB500" s="39" t="s">
        <v>3863</v>
      </c>
      <c r="AC500">
        <v>0.41849999999999998</v>
      </c>
      <c r="AD500" t="s">
        <v>1223</v>
      </c>
      <c r="AE500" t="s">
        <v>3030</v>
      </c>
      <c r="AG500" t="s">
        <v>859</v>
      </c>
      <c r="AH500" t="s">
        <v>504</v>
      </c>
      <c r="AI500" t="s">
        <v>891</v>
      </c>
      <c r="AJ500" t="s">
        <v>937</v>
      </c>
      <c r="AK500" t="s">
        <v>1284</v>
      </c>
    </row>
    <row r="501" spans="1:37">
      <c r="A501" s="38" t="s">
        <v>3864</v>
      </c>
      <c r="B501" t="s">
        <v>504</v>
      </c>
      <c r="C501" t="s">
        <v>3865</v>
      </c>
      <c r="D501" t="s">
        <v>3866</v>
      </c>
      <c r="E501" t="s">
        <v>1418</v>
      </c>
      <c r="G501" t="s">
        <v>3859</v>
      </c>
      <c r="H501" t="s">
        <v>3860</v>
      </c>
      <c r="I501" t="s">
        <v>897</v>
      </c>
      <c r="J501" t="s">
        <v>721</v>
      </c>
      <c r="K501">
        <v>55</v>
      </c>
      <c r="L501">
        <v>57.28049</v>
      </c>
      <c r="M501" t="s">
        <v>3030</v>
      </c>
      <c r="N501" t="s">
        <v>1280</v>
      </c>
      <c r="O501" t="s">
        <v>859</v>
      </c>
      <c r="Q501">
        <v>1973</v>
      </c>
      <c r="R501" t="s">
        <v>960</v>
      </c>
      <c r="U501" t="s">
        <v>847</v>
      </c>
      <c r="W501">
        <v>51.672452999999997</v>
      </c>
      <c r="X501">
        <v>7.7099470000000014</v>
      </c>
      <c r="Y501" t="s">
        <v>3861</v>
      </c>
      <c r="Z501" t="s">
        <v>3867</v>
      </c>
      <c r="AA501">
        <v>0.41</v>
      </c>
      <c r="AB501" s="39" t="s">
        <v>3863</v>
      </c>
      <c r="AC501">
        <v>0.41849999999999998</v>
      </c>
      <c r="AD501" t="s">
        <v>1223</v>
      </c>
      <c r="AE501" t="s">
        <v>3030</v>
      </c>
      <c r="AG501" t="s">
        <v>859</v>
      </c>
      <c r="AH501" t="s">
        <v>504</v>
      </c>
      <c r="AI501" t="s">
        <v>891</v>
      </c>
      <c r="AJ501" t="s">
        <v>937</v>
      </c>
      <c r="AK501" t="s">
        <v>1284</v>
      </c>
    </row>
    <row r="502" spans="1:37">
      <c r="A502" s="38" t="s">
        <v>3868</v>
      </c>
      <c r="B502" t="s">
        <v>504</v>
      </c>
      <c r="C502" t="s">
        <v>3869</v>
      </c>
      <c r="E502" t="s">
        <v>1418</v>
      </c>
      <c r="G502" t="s">
        <v>3859</v>
      </c>
      <c r="H502" t="s">
        <v>3860</v>
      </c>
      <c r="I502" t="s">
        <v>897</v>
      </c>
      <c r="J502" t="s">
        <v>721</v>
      </c>
      <c r="K502">
        <v>55</v>
      </c>
      <c r="M502" t="s">
        <v>3030</v>
      </c>
      <c r="N502" t="s">
        <v>844</v>
      </c>
      <c r="O502" t="s">
        <v>859</v>
      </c>
      <c r="Q502">
        <v>1973</v>
      </c>
      <c r="R502" t="s">
        <v>960</v>
      </c>
      <c r="U502" t="s">
        <v>847</v>
      </c>
      <c r="W502">
        <v>51.672452999999997</v>
      </c>
      <c r="X502">
        <v>7.7099470000000014</v>
      </c>
      <c r="Y502" t="s">
        <v>3861</v>
      </c>
      <c r="Z502" t="s">
        <v>3870</v>
      </c>
      <c r="AA502">
        <v>0.41</v>
      </c>
      <c r="AB502" s="39" t="s">
        <v>3863</v>
      </c>
      <c r="AC502">
        <v>0.3553</v>
      </c>
      <c r="AD502" t="s">
        <v>1223</v>
      </c>
      <c r="AE502" t="s">
        <v>3030</v>
      </c>
      <c r="AG502" t="s">
        <v>859</v>
      </c>
      <c r="AH502" t="s">
        <v>504</v>
      </c>
      <c r="AI502" t="s">
        <v>891</v>
      </c>
      <c r="AJ502" t="s">
        <v>937</v>
      </c>
      <c r="AK502" t="s">
        <v>1284</v>
      </c>
    </row>
    <row r="503" spans="1:37">
      <c r="A503" s="38" t="s">
        <v>3871</v>
      </c>
      <c r="B503" t="s">
        <v>504</v>
      </c>
      <c r="C503" t="s">
        <v>3872</v>
      </c>
      <c r="E503" t="s">
        <v>1418</v>
      </c>
      <c r="G503" t="s">
        <v>3859</v>
      </c>
      <c r="H503" t="s">
        <v>3860</v>
      </c>
      <c r="I503" t="s">
        <v>897</v>
      </c>
      <c r="J503" t="s">
        <v>721</v>
      </c>
      <c r="K503">
        <v>355</v>
      </c>
      <c r="M503" t="s">
        <v>3030</v>
      </c>
      <c r="N503" t="s">
        <v>844</v>
      </c>
      <c r="O503" t="s">
        <v>859</v>
      </c>
      <c r="Q503">
        <v>1973</v>
      </c>
      <c r="R503" t="s">
        <v>960</v>
      </c>
      <c r="U503" t="s">
        <v>1153</v>
      </c>
      <c r="W503">
        <v>51.672452999999997</v>
      </c>
      <c r="X503">
        <v>7.7099470000000014</v>
      </c>
      <c r="Y503" t="s">
        <v>3861</v>
      </c>
      <c r="Z503" t="s">
        <v>3870</v>
      </c>
      <c r="AA503">
        <v>0.41</v>
      </c>
      <c r="AB503" s="39" t="s">
        <v>3863</v>
      </c>
      <c r="AC503">
        <v>0.3553</v>
      </c>
      <c r="AD503" t="s">
        <v>1223</v>
      </c>
      <c r="AE503" t="s">
        <v>3030</v>
      </c>
      <c r="AG503" t="s">
        <v>859</v>
      </c>
      <c r="AH503" t="s">
        <v>504</v>
      </c>
      <c r="AI503" t="s">
        <v>917</v>
      </c>
      <c r="AJ503" t="s">
        <v>1238</v>
      </c>
    </row>
    <row r="504" spans="1:37">
      <c r="A504" s="38" t="s">
        <v>3873</v>
      </c>
      <c r="B504" t="s">
        <v>504</v>
      </c>
      <c r="C504" t="s">
        <v>3874</v>
      </c>
      <c r="D504" t="s">
        <v>3858</v>
      </c>
      <c r="E504" t="s">
        <v>1418</v>
      </c>
      <c r="G504" t="s">
        <v>3859</v>
      </c>
      <c r="H504" t="s">
        <v>3860</v>
      </c>
      <c r="I504" t="s">
        <v>897</v>
      </c>
      <c r="J504" t="s">
        <v>721</v>
      </c>
      <c r="K504">
        <v>355</v>
      </c>
      <c r="L504">
        <v>369.71951000000001</v>
      </c>
      <c r="M504" t="s">
        <v>3030</v>
      </c>
      <c r="N504" t="s">
        <v>1280</v>
      </c>
      <c r="O504" t="s">
        <v>859</v>
      </c>
      <c r="Q504">
        <v>1973</v>
      </c>
      <c r="R504" t="s">
        <v>960</v>
      </c>
      <c r="U504" t="s">
        <v>847</v>
      </c>
      <c r="W504">
        <v>51.672452999999997</v>
      </c>
      <c r="X504">
        <v>7.7099470000000014</v>
      </c>
      <c r="Y504" t="s">
        <v>3861</v>
      </c>
      <c r="Z504" t="s">
        <v>3862</v>
      </c>
      <c r="AA504">
        <v>0.41</v>
      </c>
      <c r="AB504" s="39" t="s">
        <v>3863</v>
      </c>
      <c r="AC504">
        <v>0.41849999999999998</v>
      </c>
      <c r="AD504" t="s">
        <v>1223</v>
      </c>
      <c r="AE504" t="s">
        <v>3030</v>
      </c>
      <c r="AG504" t="s">
        <v>859</v>
      </c>
      <c r="AH504" t="s">
        <v>504</v>
      </c>
      <c r="AI504" t="s">
        <v>917</v>
      </c>
      <c r="AJ504" t="s">
        <v>1238</v>
      </c>
      <c r="AK504" t="s">
        <v>1284</v>
      </c>
    </row>
    <row r="505" spans="1:37">
      <c r="A505" s="38" t="s">
        <v>3875</v>
      </c>
      <c r="B505" t="s">
        <v>504</v>
      </c>
      <c r="C505" t="s">
        <v>3876</v>
      </c>
      <c r="D505" t="s">
        <v>3866</v>
      </c>
      <c r="E505" t="s">
        <v>1418</v>
      </c>
      <c r="G505" t="s">
        <v>3859</v>
      </c>
      <c r="H505" t="s">
        <v>3860</v>
      </c>
      <c r="I505" t="s">
        <v>897</v>
      </c>
      <c r="J505" t="s">
        <v>721</v>
      </c>
      <c r="K505">
        <v>355</v>
      </c>
      <c r="L505">
        <v>369.71951000000001</v>
      </c>
      <c r="M505" t="s">
        <v>3030</v>
      </c>
      <c r="N505" t="s">
        <v>1280</v>
      </c>
      <c r="O505" t="s">
        <v>859</v>
      </c>
      <c r="Q505">
        <v>1973</v>
      </c>
      <c r="R505" t="s">
        <v>960</v>
      </c>
      <c r="U505" t="s">
        <v>847</v>
      </c>
      <c r="W505">
        <v>51.672452999999997</v>
      </c>
      <c r="X505">
        <v>7.7099470000000014</v>
      </c>
      <c r="Y505" t="s">
        <v>3861</v>
      </c>
      <c r="Z505" t="s">
        <v>3867</v>
      </c>
      <c r="AA505">
        <v>0.41</v>
      </c>
      <c r="AB505" s="39" t="s">
        <v>3863</v>
      </c>
      <c r="AC505">
        <v>0.41849999999999998</v>
      </c>
      <c r="AD505" t="s">
        <v>1223</v>
      </c>
      <c r="AE505" t="s">
        <v>3030</v>
      </c>
      <c r="AG505" t="s">
        <v>859</v>
      </c>
      <c r="AH505" t="s">
        <v>504</v>
      </c>
      <c r="AI505" t="s">
        <v>917</v>
      </c>
      <c r="AJ505" t="s">
        <v>1238</v>
      </c>
      <c r="AK505" t="s">
        <v>1284</v>
      </c>
    </row>
    <row r="506" spans="1:37">
      <c r="A506" s="38" t="s">
        <v>3877</v>
      </c>
      <c r="B506" t="s">
        <v>504</v>
      </c>
      <c r="C506" t="s">
        <v>3878</v>
      </c>
      <c r="D506" t="s">
        <v>3879</v>
      </c>
      <c r="E506" t="s">
        <v>1418</v>
      </c>
      <c r="G506" t="s">
        <v>3859</v>
      </c>
      <c r="H506" t="s">
        <v>3860</v>
      </c>
      <c r="I506" t="s">
        <v>897</v>
      </c>
      <c r="J506" t="s">
        <v>721</v>
      </c>
      <c r="K506">
        <v>112</v>
      </c>
      <c r="L506">
        <v>112</v>
      </c>
      <c r="M506" t="s">
        <v>3030</v>
      </c>
      <c r="N506" t="s">
        <v>959</v>
      </c>
      <c r="O506" t="s">
        <v>859</v>
      </c>
      <c r="Q506">
        <v>1984</v>
      </c>
      <c r="R506" t="s">
        <v>3880</v>
      </c>
      <c r="U506" t="s">
        <v>847</v>
      </c>
      <c r="W506">
        <v>51.672452999999997</v>
      </c>
      <c r="X506">
        <v>7.7099470000000014</v>
      </c>
      <c r="Y506" t="s">
        <v>3861</v>
      </c>
      <c r="Z506" t="s">
        <v>3881</v>
      </c>
      <c r="AC506">
        <v>0.33839999999999998</v>
      </c>
      <c r="AD506" t="s">
        <v>1223</v>
      </c>
      <c r="AE506" t="s">
        <v>3030</v>
      </c>
      <c r="AG506" t="s">
        <v>859</v>
      </c>
      <c r="AH506" t="s">
        <v>3882</v>
      </c>
      <c r="AI506" t="s">
        <v>891</v>
      </c>
      <c r="AJ506" t="s">
        <v>3883</v>
      </c>
      <c r="AK506" t="s">
        <v>873</v>
      </c>
    </row>
    <row r="507" spans="1:37">
      <c r="A507" s="38" t="s">
        <v>3884</v>
      </c>
      <c r="B507" t="s">
        <v>1130</v>
      </c>
      <c r="C507" t="s">
        <v>1704</v>
      </c>
      <c r="E507" t="s">
        <v>1132</v>
      </c>
      <c r="G507" t="s">
        <v>1133</v>
      </c>
      <c r="H507" t="s">
        <v>1134</v>
      </c>
      <c r="I507" t="s">
        <v>974</v>
      </c>
      <c r="J507" t="s">
        <v>721</v>
      </c>
      <c r="K507">
        <v>25.015000000000001</v>
      </c>
      <c r="M507" t="s">
        <v>3030</v>
      </c>
      <c r="N507" t="s">
        <v>844</v>
      </c>
      <c r="O507" t="s">
        <v>845</v>
      </c>
      <c r="Q507">
        <v>2006</v>
      </c>
      <c r="R507" t="s">
        <v>3885</v>
      </c>
      <c r="U507" t="s">
        <v>847</v>
      </c>
      <c r="W507">
        <v>50.040545999999999</v>
      </c>
      <c r="X507">
        <v>8.2532479999999993</v>
      </c>
      <c r="AC507">
        <v>0.3916</v>
      </c>
      <c r="AD507" t="s">
        <v>1223</v>
      </c>
      <c r="AE507" t="s">
        <v>3030</v>
      </c>
      <c r="AG507" t="s">
        <v>859</v>
      </c>
      <c r="AH507" t="s">
        <v>1136</v>
      </c>
      <c r="AI507" t="s">
        <v>850</v>
      </c>
      <c r="AJ507" t="s">
        <v>1132</v>
      </c>
    </row>
    <row r="508" spans="1:37">
      <c r="A508" s="38" t="s">
        <v>3886</v>
      </c>
      <c r="B508" t="s">
        <v>3887</v>
      </c>
      <c r="E508" t="s">
        <v>1066</v>
      </c>
      <c r="G508" t="s">
        <v>3888</v>
      </c>
      <c r="H508" t="s">
        <v>3889</v>
      </c>
      <c r="I508" t="s">
        <v>867</v>
      </c>
      <c r="J508" t="s">
        <v>721</v>
      </c>
      <c r="K508">
        <v>40</v>
      </c>
      <c r="M508" t="s">
        <v>3030</v>
      </c>
      <c r="N508" t="s">
        <v>844</v>
      </c>
      <c r="O508" t="s">
        <v>859</v>
      </c>
      <c r="Q508">
        <v>1997</v>
      </c>
      <c r="R508" t="s">
        <v>3890</v>
      </c>
      <c r="U508" t="s">
        <v>847</v>
      </c>
      <c r="W508">
        <v>51.643127</v>
      </c>
      <c r="X508">
        <v>12.228892</v>
      </c>
      <c r="AC508">
        <v>0.38169999999999998</v>
      </c>
      <c r="AD508" t="s">
        <v>1223</v>
      </c>
      <c r="AE508" t="s">
        <v>3030</v>
      </c>
      <c r="AG508" t="s">
        <v>859</v>
      </c>
      <c r="AH508" t="s">
        <v>3891</v>
      </c>
      <c r="AI508" t="s">
        <v>891</v>
      </c>
      <c r="AJ508" t="s">
        <v>1063</v>
      </c>
    </row>
    <row r="509" spans="1:37">
      <c r="A509" s="38" t="s">
        <v>3892</v>
      </c>
      <c r="B509" t="s">
        <v>3893</v>
      </c>
      <c r="E509" t="s">
        <v>3273</v>
      </c>
      <c r="F509" t="s">
        <v>3894</v>
      </c>
      <c r="G509" t="s">
        <v>3895</v>
      </c>
      <c r="H509" t="s">
        <v>3896</v>
      </c>
      <c r="I509" t="s">
        <v>1500</v>
      </c>
      <c r="J509" t="s">
        <v>721</v>
      </c>
      <c r="K509">
        <v>59</v>
      </c>
      <c r="M509" t="s">
        <v>3030</v>
      </c>
      <c r="N509" t="s">
        <v>844</v>
      </c>
      <c r="O509" t="s">
        <v>845</v>
      </c>
      <c r="Q509">
        <v>2007</v>
      </c>
      <c r="R509" t="s">
        <v>3897</v>
      </c>
      <c r="U509" t="s">
        <v>847</v>
      </c>
      <c r="W509">
        <v>49.069959999999988</v>
      </c>
      <c r="X509">
        <v>8.3070199999999996</v>
      </c>
      <c r="AC509">
        <v>0.39269999999999999</v>
      </c>
      <c r="AD509" t="s">
        <v>1223</v>
      </c>
      <c r="AE509" t="s">
        <v>3030</v>
      </c>
      <c r="AG509" t="s">
        <v>859</v>
      </c>
      <c r="AH509" t="s">
        <v>3898</v>
      </c>
      <c r="AI509" t="s">
        <v>891</v>
      </c>
      <c r="AJ509" t="s">
        <v>3899</v>
      </c>
    </row>
    <row r="510" spans="1:37">
      <c r="A510" s="38" t="s">
        <v>3900</v>
      </c>
      <c r="B510" t="s">
        <v>376</v>
      </c>
      <c r="C510" t="s">
        <v>1704</v>
      </c>
      <c r="D510" t="s">
        <v>3901</v>
      </c>
      <c r="E510" t="s">
        <v>3902</v>
      </c>
      <c r="G510" t="s">
        <v>3903</v>
      </c>
      <c r="H510" t="s">
        <v>3904</v>
      </c>
      <c r="I510" t="s">
        <v>897</v>
      </c>
      <c r="J510" t="s">
        <v>721</v>
      </c>
      <c r="K510">
        <v>88.019000000000005</v>
      </c>
      <c r="L510">
        <v>86.223759999999999</v>
      </c>
      <c r="M510" t="s">
        <v>3030</v>
      </c>
      <c r="N510" t="s">
        <v>1280</v>
      </c>
      <c r="O510" t="s">
        <v>845</v>
      </c>
      <c r="P510">
        <v>80</v>
      </c>
      <c r="Q510">
        <v>2005</v>
      </c>
      <c r="R510" t="s">
        <v>925</v>
      </c>
      <c r="U510" t="s">
        <v>847</v>
      </c>
      <c r="W510">
        <v>51.268889000000001</v>
      </c>
      <c r="X510">
        <v>7.200278</v>
      </c>
      <c r="AC510">
        <v>0.5625</v>
      </c>
      <c r="AD510" t="s">
        <v>1223</v>
      </c>
      <c r="AE510" t="s">
        <v>3030</v>
      </c>
      <c r="AG510" t="s">
        <v>859</v>
      </c>
      <c r="AI510" t="s">
        <v>1182</v>
      </c>
      <c r="AJ510" t="s">
        <v>3905</v>
      </c>
      <c r="AK510" t="s">
        <v>1284</v>
      </c>
    </row>
    <row r="511" spans="1:37">
      <c r="A511" s="38" t="s">
        <v>3906</v>
      </c>
      <c r="B511" t="s">
        <v>3907</v>
      </c>
      <c r="C511" t="s">
        <v>3908</v>
      </c>
      <c r="E511" t="s">
        <v>3909</v>
      </c>
      <c r="F511" t="s">
        <v>3910</v>
      </c>
      <c r="G511" t="s">
        <v>3911</v>
      </c>
      <c r="H511" t="s">
        <v>3912</v>
      </c>
      <c r="I511" t="s">
        <v>858</v>
      </c>
      <c r="J511" t="s">
        <v>721</v>
      </c>
      <c r="K511">
        <v>23</v>
      </c>
      <c r="M511" t="s">
        <v>3030</v>
      </c>
      <c r="N511" t="s">
        <v>844</v>
      </c>
      <c r="O511" t="s">
        <v>845</v>
      </c>
      <c r="Q511">
        <v>1971</v>
      </c>
      <c r="R511" t="s">
        <v>1530</v>
      </c>
      <c r="U511" t="s">
        <v>847</v>
      </c>
      <c r="W511">
        <v>49.800041</v>
      </c>
      <c r="X511">
        <v>9.9231359999999995</v>
      </c>
      <c r="AA511">
        <v>0.25</v>
      </c>
      <c r="AC511">
        <v>0.35310000000000002</v>
      </c>
      <c r="AD511" t="s">
        <v>1223</v>
      </c>
      <c r="AE511" t="s">
        <v>3030</v>
      </c>
      <c r="AG511" t="s">
        <v>859</v>
      </c>
      <c r="AH511" t="s">
        <v>3913</v>
      </c>
      <c r="AI511" t="s">
        <v>850</v>
      </c>
      <c r="AJ511" t="s">
        <v>3914</v>
      </c>
      <c r="AK511" t="s">
        <v>1284</v>
      </c>
    </row>
    <row r="512" spans="1:37">
      <c r="A512" s="38" t="s">
        <v>3915</v>
      </c>
      <c r="B512" t="s">
        <v>3907</v>
      </c>
      <c r="C512" t="s">
        <v>3916</v>
      </c>
      <c r="E512" t="s">
        <v>3909</v>
      </c>
      <c r="F512" t="s">
        <v>3910</v>
      </c>
      <c r="G512" t="s">
        <v>3911</v>
      </c>
      <c r="H512" t="s">
        <v>3912</v>
      </c>
      <c r="I512" t="s">
        <v>858</v>
      </c>
      <c r="J512" t="s">
        <v>721</v>
      </c>
      <c r="K512">
        <v>25</v>
      </c>
      <c r="M512" t="s">
        <v>3030</v>
      </c>
      <c r="N512" t="s">
        <v>844</v>
      </c>
      <c r="O512" t="s">
        <v>845</v>
      </c>
      <c r="Q512">
        <v>1993</v>
      </c>
      <c r="R512" t="s">
        <v>3917</v>
      </c>
      <c r="U512" t="s">
        <v>847</v>
      </c>
      <c r="W512">
        <v>49.800041</v>
      </c>
      <c r="X512">
        <v>9.9231359999999995</v>
      </c>
      <c r="AA512">
        <v>0.25</v>
      </c>
      <c r="AB512" s="39" t="s">
        <v>3918</v>
      </c>
      <c r="AC512">
        <v>0.37730000000000002</v>
      </c>
      <c r="AD512" t="s">
        <v>1223</v>
      </c>
      <c r="AE512" t="s">
        <v>3030</v>
      </c>
      <c r="AG512" t="s">
        <v>859</v>
      </c>
      <c r="AH512" t="s">
        <v>3919</v>
      </c>
      <c r="AI512" t="s">
        <v>850</v>
      </c>
      <c r="AJ512" t="s">
        <v>3914</v>
      </c>
      <c r="AK512" t="s">
        <v>1284</v>
      </c>
    </row>
    <row r="513" spans="1:37">
      <c r="A513" s="38" t="s">
        <v>3920</v>
      </c>
      <c r="B513" t="s">
        <v>3907</v>
      </c>
      <c r="C513" t="s">
        <v>3921</v>
      </c>
      <c r="E513" t="s">
        <v>3909</v>
      </c>
      <c r="F513" t="s">
        <v>3910</v>
      </c>
      <c r="G513" t="s">
        <v>3911</v>
      </c>
      <c r="H513" t="s">
        <v>3912</v>
      </c>
      <c r="I513" t="s">
        <v>858</v>
      </c>
      <c r="J513" t="s">
        <v>721</v>
      </c>
      <c r="K513">
        <v>29.5</v>
      </c>
      <c r="M513" t="s">
        <v>3030</v>
      </c>
      <c r="N513" t="s">
        <v>959</v>
      </c>
      <c r="O513" t="s">
        <v>845</v>
      </c>
      <c r="Q513">
        <v>2009</v>
      </c>
      <c r="R513" t="s">
        <v>3922</v>
      </c>
      <c r="U513" t="s">
        <v>847</v>
      </c>
      <c r="W513">
        <v>49.800041</v>
      </c>
      <c r="X513">
        <v>9.9231359999999995</v>
      </c>
      <c r="AA513">
        <v>0.5</v>
      </c>
      <c r="AB513" s="39" t="s">
        <v>3918</v>
      </c>
      <c r="AC513">
        <v>0.40339999999999998</v>
      </c>
      <c r="AD513" t="s">
        <v>1223</v>
      </c>
      <c r="AE513" t="s">
        <v>3030</v>
      </c>
      <c r="AG513" t="s">
        <v>859</v>
      </c>
      <c r="AH513" t="s">
        <v>3923</v>
      </c>
      <c r="AI513" t="s">
        <v>891</v>
      </c>
      <c r="AJ513" t="s">
        <v>3914</v>
      </c>
      <c r="AK513" t="s">
        <v>1284</v>
      </c>
    </row>
    <row r="514" spans="1:37">
      <c r="A514" s="38" t="s">
        <v>3924</v>
      </c>
      <c r="B514" t="s">
        <v>3907</v>
      </c>
      <c r="C514" t="s">
        <v>3925</v>
      </c>
      <c r="E514" t="s">
        <v>3909</v>
      </c>
      <c r="F514" t="s">
        <v>3910</v>
      </c>
      <c r="G514" t="s">
        <v>3911</v>
      </c>
      <c r="H514" t="s">
        <v>3912</v>
      </c>
      <c r="I514" t="s">
        <v>858</v>
      </c>
      <c r="J514" t="s">
        <v>721</v>
      </c>
      <c r="K514">
        <v>44.5</v>
      </c>
      <c r="M514" t="s">
        <v>3030</v>
      </c>
      <c r="N514" t="s">
        <v>959</v>
      </c>
      <c r="O514" t="s">
        <v>845</v>
      </c>
      <c r="Q514">
        <v>2005</v>
      </c>
      <c r="R514" t="s">
        <v>955</v>
      </c>
      <c r="U514" t="s">
        <v>847</v>
      </c>
      <c r="W514">
        <v>49.800041</v>
      </c>
      <c r="X514">
        <v>9.9231359999999995</v>
      </c>
      <c r="AA514">
        <v>0.5</v>
      </c>
      <c r="AB514" s="39" t="s">
        <v>3918</v>
      </c>
      <c r="AC514">
        <v>0.39300000000000002</v>
      </c>
      <c r="AD514" t="s">
        <v>1223</v>
      </c>
      <c r="AE514" t="s">
        <v>3030</v>
      </c>
      <c r="AG514" t="s">
        <v>859</v>
      </c>
      <c r="AH514" t="s">
        <v>3926</v>
      </c>
      <c r="AI514" t="s">
        <v>891</v>
      </c>
      <c r="AJ514" t="s">
        <v>3914</v>
      </c>
      <c r="AK514" t="s">
        <v>1284</v>
      </c>
    </row>
    <row r="515" spans="1:37">
      <c r="A515" s="38" t="s">
        <v>3927</v>
      </c>
      <c r="B515" t="s">
        <v>3928</v>
      </c>
      <c r="C515" t="s">
        <v>3928</v>
      </c>
      <c r="E515" t="s">
        <v>3421</v>
      </c>
      <c r="G515" t="s">
        <v>3929</v>
      </c>
      <c r="H515" t="s">
        <v>3928</v>
      </c>
      <c r="I515" t="s">
        <v>867</v>
      </c>
      <c r="J515" t="s">
        <v>721</v>
      </c>
      <c r="K515">
        <v>27</v>
      </c>
      <c r="M515" t="s">
        <v>3030</v>
      </c>
      <c r="N515" t="s">
        <v>844</v>
      </c>
      <c r="O515" t="s">
        <v>845</v>
      </c>
      <c r="Q515">
        <v>1996</v>
      </c>
      <c r="R515" t="s">
        <v>2878</v>
      </c>
      <c r="U515" t="s">
        <v>847</v>
      </c>
      <c r="W515">
        <v>52.298479999999998</v>
      </c>
      <c r="X515">
        <v>11.67963</v>
      </c>
      <c r="AC515">
        <v>0.38059999999999999</v>
      </c>
      <c r="AD515" t="s">
        <v>1223</v>
      </c>
      <c r="AE515" t="s">
        <v>3030</v>
      </c>
      <c r="AG515" t="s">
        <v>859</v>
      </c>
      <c r="AH515" t="s">
        <v>3930</v>
      </c>
      <c r="AI515" t="s">
        <v>891</v>
      </c>
      <c r="AJ515" t="s">
        <v>3426</v>
      </c>
    </row>
    <row r="516" spans="1:37">
      <c r="A516" s="38" t="s">
        <v>3931</v>
      </c>
      <c r="B516" t="s">
        <v>3041</v>
      </c>
      <c r="C516" t="s">
        <v>3932</v>
      </c>
      <c r="E516" t="s">
        <v>2932</v>
      </c>
      <c r="F516" t="s">
        <v>2933</v>
      </c>
      <c r="G516" t="s">
        <v>3933</v>
      </c>
      <c r="H516" t="s">
        <v>2935</v>
      </c>
      <c r="I516" t="s">
        <v>897</v>
      </c>
      <c r="J516" t="s">
        <v>721</v>
      </c>
      <c r="K516">
        <v>15.1</v>
      </c>
      <c r="M516" t="s">
        <v>3030</v>
      </c>
      <c r="N516" t="s">
        <v>844</v>
      </c>
      <c r="O516" t="s">
        <v>845</v>
      </c>
      <c r="Q516">
        <v>1996</v>
      </c>
      <c r="R516" t="s">
        <v>3934</v>
      </c>
      <c r="U516" t="s">
        <v>847</v>
      </c>
      <c r="W516">
        <v>50.705500000000001</v>
      </c>
      <c r="X516">
        <v>6.6536200000000001</v>
      </c>
      <c r="AC516">
        <v>0.38059999999999999</v>
      </c>
      <c r="AD516" t="s">
        <v>1223</v>
      </c>
      <c r="AE516" t="s">
        <v>3030</v>
      </c>
      <c r="AG516" t="s">
        <v>859</v>
      </c>
      <c r="AH516" t="s">
        <v>2937</v>
      </c>
      <c r="AI516" t="s">
        <v>850</v>
      </c>
      <c r="AJ516" t="s">
        <v>937</v>
      </c>
    </row>
    <row r="517" spans="1:37">
      <c r="A517" s="38" t="s">
        <v>3935</v>
      </c>
      <c r="B517" t="s">
        <v>3936</v>
      </c>
      <c r="C517" t="s">
        <v>3937</v>
      </c>
      <c r="E517" t="s">
        <v>3938</v>
      </c>
      <c r="F517" t="s">
        <v>3939</v>
      </c>
      <c r="G517" t="s">
        <v>3940</v>
      </c>
      <c r="H517" t="s">
        <v>3941</v>
      </c>
      <c r="I517" t="s">
        <v>858</v>
      </c>
      <c r="J517" t="s">
        <v>721</v>
      </c>
      <c r="K517">
        <v>29</v>
      </c>
      <c r="M517" t="s">
        <v>3030</v>
      </c>
      <c r="N517" t="s">
        <v>844</v>
      </c>
      <c r="O517" t="s">
        <v>845</v>
      </c>
      <c r="Q517">
        <v>1967</v>
      </c>
      <c r="R517" t="s">
        <v>3942</v>
      </c>
      <c r="U517" t="s">
        <v>1153</v>
      </c>
      <c r="W517">
        <v>48.38008</v>
      </c>
      <c r="X517">
        <v>10.90143</v>
      </c>
      <c r="AC517">
        <v>0.34870000000000001</v>
      </c>
      <c r="AD517" t="s">
        <v>1223</v>
      </c>
      <c r="AE517" t="s">
        <v>3030</v>
      </c>
      <c r="AG517" t="s">
        <v>859</v>
      </c>
      <c r="AI517" t="s">
        <v>936</v>
      </c>
      <c r="AJ517" t="s">
        <v>3943</v>
      </c>
    </row>
    <row r="518" spans="1:37">
      <c r="A518" s="38" t="s">
        <v>3944</v>
      </c>
      <c r="B518" t="s">
        <v>478</v>
      </c>
      <c r="C518" t="s">
        <v>3945</v>
      </c>
      <c r="E518" t="s">
        <v>3062</v>
      </c>
      <c r="F518" t="s">
        <v>3946</v>
      </c>
      <c r="G518" t="s">
        <v>3947</v>
      </c>
      <c r="H518" t="s">
        <v>3065</v>
      </c>
      <c r="I518" t="s">
        <v>858</v>
      </c>
      <c r="J518" t="s">
        <v>721</v>
      </c>
      <c r="K518">
        <v>20.399999999999999</v>
      </c>
      <c r="M518" t="s">
        <v>3030</v>
      </c>
      <c r="N518" t="s">
        <v>844</v>
      </c>
      <c r="O518" t="s">
        <v>845</v>
      </c>
      <c r="Q518">
        <v>1976</v>
      </c>
      <c r="R518" t="s">
        <v>3948</v>
      </c>
      <c r="U518" t="s">
        <v>847</v>
      </c>
      <c r="W518">
        <v>48.37509</v>
      </c>
      <c r="X518">
        <v>10.90277</v>
      </c>
      <c r="AC518">
        <v>0.35859999999999997</v>
      </c>
      <c r="AD518" t="s">
        <v>1223</v>
      </c>
      <c r="AE518" t="s">
        <v>3030</v>
      </c>
      <c r="AG518" t="s">
        <v>859</v>
      </c>
      <c r="AH518" t="s">
        <v>3949</v>
      </c>
      <c r="AI518" t="s">
        <v>850</v>
      </c>
      <c r="AJ518" t="s">
        <v>3068</v>
      </c>
    </row>
    <row r="519" spans="1:37">
      <c r="A519" s="38" t="s">
        <v>3950</v>
      </c>
      <c r="B519" t="s">
        <v>3951</v>
      </c>
      <c r="C519" t="s">
        <v>3951</v>
      </c>
      <c r="E519" t="s">
        <v>3433</v>
      </c>
      <c r="G519" t="s">
        <v>3952</v>
      </c>
      <c r="H519" t="s">
        <v>3953</v>
      </c>
      <c r="I519" t="s">
        <v>924</v>
      </c>
      <c r="J519" t="s">
        <v>721</v>
      </c>
      <c r="K519">
        <v>9.6999999999999993</v>
      </c>
      <c r="M519" t="s">
        <v>3030</v>
      </c>
      <c r="N519" t="s">
        <v>844</v>
      </c>
      <c r="O519" t="s">
        <v>845</v>
      </c>
      <c r="Q519">
        <v>1994</v>
      </c>
      <c r="R519" t="s">
        <v>1608</v>
      </c>
      <c r="U519" t="s">
        <v>847</v>
      </c>
      <c r="W519">
        <v>50.800266000000001</v>
      </c>
      <c r="X519">
        <v>10.220563</v>
      </c>
      <c r="AC519">
        <v>0.37840000000000001</v>
      </c>
      <c r="AD519" t="s">
        <v>1223</v>
      </c>
      <c r="AE519" t="s">
        <v>3030</v>
      </c>
      <c r="AG519" t="s">
        <v>859</v>
      </c>
      <c r="AH519" t="s">
        <v>3954</v>
      </c>
      <c r="AI519" t="s">
        <v>850</v>
      </c>
      <c r="AJ519" t="s">
        <v>927</v>
      </c>
    </row>
    <row r="520" spans="1:37">
      <c r="A520" s="38" t="s">
        <v>3955</v>
      </c>
      <c r="B520" t="s">
        <v>3956</v>
      </c>
      <c r="E520" t="s">
        <v>3957</v>
      </c>
      <c r="F520" t="s">
        <v>3958</v>
      </c>
      <c r="G520" t="s">
        <v>3959</v>
      </c>
      <c r="H520" t="s">
        <v>3960</v>
      </c>
      <c r="I520" t="s">
        <v>974</v>
      </c>
      <c r="J520" t="s">
        <v>721</v>
      </c>
      <c r="K520">
        <v>11.4</v>
      </c>
      <c r="M520" t="s">
        <v>3030</v>
      </c>
      <c r="N520" t="s">
        <v>844</v>
      </c>
      <c r="O520" t="s">
        <v>845</v>
      </c>
      <c r="Q520">
        <v>1999</v>
      </c>
      <c r="R520" t="s">
        <v>3961</v>
      </c>
      <c r="U520" t="s">
        <v>847</v>
      </c>
      <c r="W520">
        <v>49.81082</v>
      </c>
      <c r="X520">
        <v>9.0116899999999998</v>
      </c>
      <c r="AC520">
        <v>0.38390000000000002</v>
      </c>
      <c r="AD520" t="s">
        <v>1223</v>
      </c>
      <c r="AE520" t="s">
        <v>3030</v>
      </c>
      <c r="AG520" t="s">
        <v>859</v>
      </c>
      <c r="AH520" t="s">
        <v>3962</v>
      </c>
      <c r="AI520" t="s">
        <v>850</v>
      </c>
      <c r="AJ520" t="s">
        <v>3963</v>
      </c>
    </row>
    <row r="521" spans="1:37">
      <c r="A521" s="38" t="s">
        <v>3964</v>
      </c>
      <c r="B521" t="s">
        <v>3965</v>
      </c>
      <c r="C521" t="s">
        <v>958</v>
      </c>
      <c r="E521" t="s">
        <v>3966</v>
      </c>
      <c r="F521" t="s">
        <v>3967</v>
      </c>
      <c r="G521" t="s">
        <v>3968</v>
      </c>
      <c r="H521" t="s">
        <v>3969</v>
      </c>
      <c r="I521" t="s">
        <v>897</v>
      </c>
      <c r="J521" t="s">
        <v>721</v>
      </c>
      <c r="K521">
        <v>10.199999999999999</v>
      </c>
      <c r="M521" t="s">
        <v>3030</v>
      </c>
      <c r="N521" t="s">
        <v>959</v>
      </c>
      <c r="O521" t="s">
        <v>845</v>
      </c>
      <c r="Q521">
        <v>1991</v>
      </c>
      <c r="R521" t="s">
        <v>3970</v>
      </c>
      <c r="U521" t="s">
        <v>847</v>
      </c>
      <c r="W521">
        <v>51.574420000000003</v>
      </c>
      <c r="X521">
        <v>7.2979399999999996</v>
      </c>
      <c r="AC521">
        <v>0.35659999999999997</v>
      </c>
      <c r="AD521" t="s">
        <v>1223</v>
      </c>
      <c r="AE521" t="s">
        <v>3030</v>
      </c>
      <c r="AG521" t="s">
        <v>859</v>
      </c>
      <c r="AH521" t="s">
        <v>3971</v>
      </c>
      <c r="AI521" t="s">
        <v>850</v>
      </c>
      <c r="AJ521" t="s">
        <v>937</v>
      </c>
    </row>
    <row r="522" spans="1:37">
      <c r="A522" s="38" t="s">
        <v>3972</v>
      </c>
      <c r="B522" t="s">
        <v>3965</v>
      </c>
      <c r="C522" t="s">
        <v>3973</v>
      </c>
      <c r="E522" t="s">
        <v>3966</v>
      </c>
      <c r="F522" t="s">
        <v>3967</v>
      </c>
      <c r="G522" t="s">
        <v>3968</v>
      </c>
      <c r="H522" t="s">
        <v>3969</v>
      </c>
      <c r="I522" t="s">
        <v>897</v>
      </c>
      <c r="J522" t="s">
        <v>721</v>
      </c>
      <c r="K522">
        <v>0.9</v>
      </c>
      <c r="M522" t="s">
        <v>3030</v>
      </c>
      <c r="N522" t="s">
        <v>844</v>
      </c>
      <c r="O522" t="s">
        <v>845</v>
      </c>
      <c r="Q522">
        <v>2005</v>
      </c>
      <c r="R522" t="s">
        <v>3974</v>
      </c>
      <c r="U522" t="s">
        <v>847</v>
      </c>
      <c r="W522">
        <v>51.574420000000003</v>
      </c>
      <c r="X522">
        <v>7.2979399999999996</v>
      </c>
      <c r="AC522">
        <v>0.39050000000000001</v>
      </c>
      <c r="AD522" t="s">
        <v>1223</v>
      </c>
      <c r="AE522" t="s">
        <v>3030</v>
      </c>
      <c r="AG522" t="s">
        <v>859</v>
      </c>
      <c r="AJ522" t="s">
        <v>937</v>
      </c>
    </row>
    <row r="523" spans="1:37">
      <c r="A523" s="38" t="s">
        <v>3975</v>
      </c>
      <c r="B523" t="s">
        <v>478</v>
      </c>
      <c r="C523" t="s">
        <v>167</v>
      </c>
      <c r="E523" t="s">
        <v>3976</v>
      </c>
      <c r="F523" t="s">
        <v>3977</v>
      </c>
      <c r="G523" t="s">
        <v>3978</v>
      </c>
      <c r="H523" t="s">
        <v>3979</v>
      </c>
      <c r="I523" t="s">
        <v>974</v>
      </c>
      <c r="J523" t="s">
        <v>721</v>
      </c>
      <c r="K523">
        <v>10</v>
      </c>
      <c r="M523" t="s">
        <v>3030</v>
      </c>
      <c r="N523" t="s">
        <v>959</v>
      </c>
      <c r="O523" t="s">
        <v>845</v>
      </c>
      <c r="Q523">
        <v>1999</v>
      </c>
      <c r="R523" t="s">
        <v>3980</v>
      </c>
      <c r="U523" t="s">
        <v>847</v>
      </c>
      <c r="W523">
        <v>49.882818299999997</v>
      </c>
      <c r="X523">
        <v>8.6287185849999997</v>
      </c>
      <c r="AC523">
        <v>0.37740000000000001</v>
      </c>
      <c r="AD523" t="s">
        <v>1223</v>
      </c>
      <c r="AE523" t="s">
        <v>3030</v>
      </c>
      <c r="AG523" t="s">
        <v>859</v>
      </c>
      <c r="AH523" t="s">
        <v>3981</v>
      </c>
      <c r="AI523" t="s">
        <v>850</v>
      </c>
      <c r="AJ523" t="s">
        <v>3963</v>
      </c>
    </row>
    <row r="524" spans="1:37">
      <c r="A524" s="38" t="s">
        <v>3982</v>
      </c>
      <c r="B524" t="s">
        <v>3983</v>
      </c>
      <c r="E524" t="s">
        <v>3984</v>
      </c>
      <c r="F524" t="s">
        <v>3985</v>
      </c>
      <c r="G524" t="s">
        <v>3986</v>
      </c>
      <c r="H524" t="s">
        <v>3021</v>
      </c>
      <c r="I524" t="s">
        <v>897</v>
      </c>
      <c r="J524" t="s">
        <v>721</v>
      </c>
      <c r="K524">
        <v>14</v>
      </c>
      <c r="M524" t="s">
        <v>3030</v>
      </c>
      <c r="N524" t="s">
        <v>844</v>
      </c>
      <c r="O524" t="s">
        <v>845</v>
      </c>
      <c r="Q524">
        <v>1940</v>
      </c>
      <c r="R524" t="s">
        <v>3987</v>
      </c>
      <c r="U524" t="s">
        <v>847</v>
      </c>
      <c r="W524">
        <v>50.772840000000002</v>
      </c>
      <c r="X524">
        <v>6.49003</v>
      </c>
      <c r="AC524">
        <v>0.31900000000000001</v>
      </c>
      <c r="AD524" t="s">
        <v>1223</v>
      </c>
      <c r="AE524" t="s">
        <v>3030</v>
      </c>
      <c r="AG524" t="s">
        <v>859</v>
      </c>
      <c r="AH524" t="s">
        <v>3988</v>
      </c>
      <c r="AI524" t="s">
        <v>850</v>
      </c>
      <c r="AJ524" t="s">
        <v>3024</v>
      </c>
    </row>
    <row r="525" spans="1:37">
      <c r="A525" s="38" t="s">
        <v>3989</v>
      </c>
      <c r="B525" t="s">
        <v>3990</v>
      </c>
      <c r="C525" t="s">
        <v>3991</v>
      </c>
      <c r="E525" t="s">
        <v>3992</v>
      </c>
      <c r="F525" t="s">
        <v>3993</v>
      </c>
      <c r="G525" t="s">
        <v>3994</v>
      </c>
      <c r="H525" t="s">
        <v>3995</v>
      </c>
      <c r="I525" t="s">
        <v>897</v>
      </c>
      <c r="J525" t="s">
        <v>721</v>
      </c>
      <c r="K525">
        <v>10.199999999999999</v>
      </c>
      <c r="M525" t="s">
        <v>3030</v>
      </c>
      <c r="N525" t="s">
        <v>844</v>
      </c>
      <c r="O525" t="s">
        <v>845</v>
      </c>
      <c r="Q525">
        <v>2000</v>
      </c>
      <c r="R525" t="s">
        <v>3996</v>
      </c>
      <c r="U525" t="s">
        <v>847</v>
      </c>
      <c r="W525">
        <v>51.216859999999997</v>
      </c>
      <c r="X525">
        <v>6.94733</v>
      </c>
      <c r="AC525">
        <v>0.38500000000000001</v>
      </c>
      <c r="AD525" t="s">
        <v>1223</v>
      </c>
      <c r="AE525" t="s">
        <v>3030</v>
      </c>
      <c r="AG525" t="s">
        <v>859</v>
      </c>
      <c r="AH525" t="s">
        <v>3997</v>
      </c>
      <c r="AI525" t="s">
        <v>850</v>
      </c>
      <c r="AJ525" t="s">
        <v>3992</v>
      </c>
    </row>
    <row r="526" spans="1:37">
      <c r="A526" s="38" t="s">
        <v>3998</v>
      </c>
      <c r="B526" t="s">
        <v>3999</v>
      </c>
      <c r="E526" t="s">
        <v>903</v>
      </c>
      <c r="F526" t="s">
        <v>4000</v>
      </c>
      <c r="G526" t="s">
        <v>4001</v>
      </c>
      <c r="H526" t="s">
        <v>4002</v>
      </c>
      <c r="I526" t="s">
        <v>944</v>
      </c>
      <c r="J526" t="s">
        <v>721</v>
      </c>
      <c r="K526">
        <v>13.5</v>
      </c>
      <c r="M526" t="s">
        <v>3030</v>
      </c>
      <c r="N526" t="s">
        <v>844</v>
      </c>
      <c r="O526" t="s">
        <v>845</v>
      </c>
      <c r="Q526">
        <v>2001</v>
      </c>
      <c r="R526" t="s">
        <v>4003</v>
      </c>
      <c r="U526" t="s">
        <v>847</v>
      </c>
      <c r="W526">
        <v>49.421579999999999</v>
      </c>
      <c r="X526">
        <v>8.672839999999999</v>
      </c>
      <c r="AC526">
        <v>0.3861</v>
      </c>
      <c r="AD526" t="s">
        <v>1223</v>
      </c>
      <c r="AE526" t="s">
        <v>3030</v>
      </c>
      <c r="AG526" t="s">
        <v>859</v>
      </c>
      <c r="AH526" t="s">
        <v>4004</v>
      </c>
      <c r="AI526" t="s">
        <v>850</v>
      </c>
      <c r="AJ526" t="s">
        <v>4005</v>
      </c>
    </row>
    <row r="527" spans="1:37">
      <c r="A527" s="38" t="s">
        <v>4006</v>
      </c>
      <c r="B527" t="s">
        <v>4007</v>
      </c>
      <c r="C527" t="s">
        <v>4008</v>
      </c>
      <c r="E527" t="s">
        <v>2941</v>
      </c>
      <c r="F527" t="s">
        <v>4009</v>
      </c>
      <c r="G527" t="s">
        <v>4010</v>
      </c>
      <c r="H527" t="s">
        <v>4011</v>
      </c>
      <c r="I527" t="s">
        <v>897</v>
      </c>
      <c r="J527" t="s">
        <v>721</v>
      </c>
      <c r="K527">
        <v>11.4</v>
      </c>
      <c r="M527" t="s">
        <v>3030</v>
      </c>
      <c r="N527" t="s">
        <v>844</v>
      </c>
      <c r="O527" t="s">
        <v>845</v>
      </c>
      <c r="Q527">
        <v>2002</v>
      </c>
      <c r="R527" t="s">
        <v>4012</v>
      </c>
      <c r="U527" t="s">
        <v>847</v>
      </c>
      <c r="W527">
        <v>51.729669999999999</v>
      </c>
      <c r="X527">
        <v>6.3586499999999999</v>
      </c>
      <c r="AC527">
        <v>0.38719999999999999</v>
      </c>
      <c r="AD527" t="s">
        <v>1223</v>
      </c>
      <c r="AE527" t="s">
        <v>3030</v>
      </c>
      <c r="AG527" t="s">
        <v>859</v>
      </c>
      <c r="AI527" t="s">
        <v>850</v>
      </c>
      <c r="AJ527" t="s">
        <v>937</v>
      </c>
    </row>
    <row r="528" spans="1:37">
      <c r="A528" s="38" t="s">
        <v>4013</v>
      </c>
      <c r="B528" t="s">
        <v>2771</v>
      </c>
      <c r="C528" t="s">
        <v>3316</v>
      </c>
      <c r="D528" t="s">
        <v>2772</v>
      </c>
      <c r="E528" t="s">
        <v>2773</v>
      </c>
      <c r="G528" t="s">
        <v>2774</v>
      </c>
      <c r="H528" t="s">
        <v>2775</v>
      </c>
      <c r="I528" t="s">
        <v>897</v>
      </c>
      <c r="J528" t="s">
        <v>721</v>
      </c>
      <c r="K528">
        <v>15.5</v>
      </c>
      <c r="L528">
        <v>17.582599999999999</v>
      </c>
      <c r="M528" t="s">
        <v>3030</v>
      </c>
      <c r="N528" t="s">
        <v>844</v>
      </c>
      <c r="O528" t="s">
        <v>845</v>
      </c>
      <c r="P528">
        <v>28.678414096916299</v>
      </c>
      <c r="Q528">
        <v>2010</v>
      </c>
      <c r="R528" t="s">
        <v>4014</v>
      </c>
      <c r="U528" t="s">
        <v>847</v>
      </c>
      <c r="W528">
        <v>51.017899</v>
      </c>
      <c r="X528">
        <v>6.9640449999999996</v>
      </c>
      <c r="AA528">
        <v>0.53</v>
      </c>
      <c r="AB528" s="39" t="s">
        <v>4015</v>
      </c>
      <c r="AC528">
        <v>0.39600000000000002</v>
      </c>
      <c r="AD528" t="s">
        <v>1223</v>
      </c>
      <c r="AE528" t="s">
        <v>3030</v>
      </c>
      <c r="AG528" t="s">
        <v>859</v>
      </c>
      <c r="AH528" t="s">
        <v>2777</v>
      </c>
      <c r="AI528" t="s">
        <v>1182</v>
      </c>
      <c r="AJ528" t="s">
        <v>2778</v>
      </c>
      <c r="AK528" t="s">
        <v>1284</v>
      </c>
    </row>
    <row r="529" spans="1:37">
      <c r="A529" s="38" t="s">
        <v>4016</v>
      </c>
      <c r="B529" t="s">
        <v>4017</v>
      </c>
      <c r="C529" t="s">
        <v>389</v>
      </c>
      <c r="E529" t="s">
        <v>2773</v>
      </c>
      <c r="G529" t="s">
        <v>4018</v>
      </c>
      <c r="H529" t="s">
        <v>2775</v>
      </c>
      <c r="I529" t="s">
        <v>897</v>
      </c>
      <c r="J529" t="s">
        <v>721</v>
      </c>
      <c r="K529">
        <v>15.8</v>
      </c>
      <c r="M529" t="s">
        <v>3030</v>
      </c>
      <c r="N529" t="s">
        <v>1280</v>
      </c>
      <c r="O529" t="s">
        <v>845</v>
      </c>
      <c r="Q529">
        <v>2001</v>
      </c>
      <c r="R529" t="s">
        <v>4019</v>
      </c>
      <c r="U529" t="s">
        <v>847</v>
      </c>
      <c r="W529">
        <v>50.943082390000001</v>
      </c>
      <c r="X529">
        <v>7.0852391920000004</v>
      </c>
      <c r="AC529">
        <v>0.54449999999999998</v>
      </c>
      <c r="AD529" t="s">
        <v>1223</v>
      </c>
      <c r="AE529" t="s">
        <v>3030</v>
      </c>
      <c r="AG529" t="s">
        <v>859</v>
      </c>
      <c r="AH529" t="s">
        <v>4020</v>
      </c>
      <c r="AI529" t="s">
        <v>850</v>
      </c>
      <c r="AJ529" t="s">
        <v>2778</v>
      </c>
    </row>
    <row r="530" spans="1:37">
      <c r="A530" s="38" t="s">
        <v>4021</v>
      </c>
      <c r="B530" t="s">
        <v>4022</v>
      </c>
      <c r="C530" t="s">
        <v>4023</v>
      </c>
      <c r="E530" t="s">
        <v>2941</v>
      </c>
      <c r="F530" t="s">
        <v>4024</v>
      </c>
      <c r="G530" t="s">
        <v>4025</v>
      </c>
      <c r="H530" t="s">
        <v>4026</v>
      </c>
      <c r="I530" t="s">
        <v>897</v>
      </c>
      <c r="J530" t="s">
        <v>721</v>
      </c>
      <c r="K530">
        <v>10.199999999999999</v>
      </c>
      <c r="M530" t="s">
        <v>3030</v>
      </c>
      <c r="N530" t="s">
        <v>844</v>
      </c>
      <c r="O530" t="s">
        <v>845</v>
      </c>
      <c r="Q530">
        <v>2017</v>
      </c>
      <c r="R530" t="s">
        <v>4027</v>
      </c>
      <c r="U530" t="s">
        <v>847</v>
      </c>
      <c r="W530">
        <v>51.986139999999999</v>
      </c>
      <c r="X530">
        <v>8.8073199999999989</v>
      </c>
      <c r="AC530">
        <v>0.4037</v>
      </c>
      <c r="AD530" t="s">
        <v>1223</v>
      </c>
      <c r="AE530" t="s">
        <v>3030</v>
      </c>
      <c r="AG530" t="s">
        <v>859</v>
      </c>
      <c r="AI530" t="s">
        <v>850</v>
      </c>
      <c r="AJ530" t="s">
        <v>3470</v>
      </c>
    </row>
    <row r="531" spans="1:37">
      <c r="A531" s="38" t="s">
        <v>4028</v>
      </c>
      <c r="B531" t="s">
        <v>4029</v>
      </c>
      <c r="E531" t="s">
        <v>4030</v>
      </c>
      <c r="F531" t="s">
        <v>4031</v>
      </c>
      <c r="G531" t="s">
        <v>4032</v>
      </c>
      <c r="H531" t="s">
        <v>4033</v>
      </c>
      <c r="I531" t="s">
        <v>897</v>
      </c>
      <c r="J531" t="s">
        <v>721</v>
      </c>
      <c r="K531">
        <v>12.6</v>
      </c>
      <c r="M531" t="s">
        <v>3030</v>
      </c>
      <c r="N531" t="s">
        <v>844</v>
      </c>
      <c r="O531" t="s">
        <v>845</v>
      </c>
      <c r="Q531">
        <v>2001</v>
      </c>
      <c r="R531" t="s">
        <v>4034</v>
      </c>
      <c r="U531" t="s">
        <v>847</v>
      </c>
      <c r="W531">
        <v>52.026243999999998</v>
      </c>
      <c r="X531">
        <v>8.8665970000000005</v>
      </c>
      <c r="AC531">
        <v>0.3861</v>
      </c>
      <c r="AD531" t="s">
        <v>1223</v>
      </c>
      <c r="AE531" t="s">
        <v>3030</v>
      </c>
      <c r="AG531" t="s">
        <v>859</v>
      </c>
      <c r="AH531" t="s">
        <v>4035</v>
      </c>
      <c r="AI531" t="s">
        <v>850</v>
      </c>
      <c r="AJ531" t="s">
        <v>4036</v>
      </c>
    </row>
    <row r="532" spans="1:37">
      <c r="A532" s="38" t="s">
        <v>4037</v>
      </c>
      <c r="B532" t="s">
        <v>4038</v>
      </c>
      <c r="C532" t="s">
        <v>4039</v>
      </c>
      <c r="E532" t="s">
        <v>970</v>
      </c>
      <c r="F532" t="s">
        <v>4040</v>
      </c>
      <c r="G532" t="s">
        <v>4041</v>
      </c>
      <c r="H532" t="s">
        <v>3565</v>
      </c>
      <c r="I532" t="s">
        <v>1500</v>
      </c>
      <c r="J532" t="s">
        <v>721</v>
      </c>
      <c r="K532">
        <v>12.5</v>
      </c>
      <c r="M532" t="s">
        <v>3030</v>
      </c>
      <c r="N532" t="s">
        <v>844</v>
      </c>
      <c r="O532" t="s">
        <v>845</v>
      </c>
      <c r="Q532">
        <v>2008</v>
      </c>
      <c r="R532" t="s">
        <v>4042</v>
      </c>
      <c r="U532" t="s">
        <v>847</v>
      </c>
      <c r="W532">
        <v>49.45308</v>
      </c>
      <c r="X532">
        <v>8.4336399999999987</v>
      </c>
      <c r="AC532">
        <v>0.39379999999999998</v>
      </c>
      <c r="AD532" t="s">
        <v>1223</v>
      </c>
      <c r="AE532" t="s">
        <v>3030</v>
      </c>
      <c r="AG532" t="s">
        <v>859</v>
      </c>
      <c r="AH532" t="s">
        <v>4043</v>
      </c>
      <c r="AI532" t="s">
        <v>850</v>
      </c>
      <c r="AJ532" t="s">
        <v>4044</v>
      </c>
    </row>
    <row r="533" spans="1:37">
      <c r="A533" s="38" t="s">
        <v>4045</v>
      </c>
      <c r="B533" t="s">
        <v>4046</v>
      </c>
      <c r="C533" t="s">
        <v>389</v>
      </c>
      <c r="E533" t="s">
        <v>970</v>
      </c>
      <c r="F533" t="s">
        <v>4047</v>
      </c>
      <c r="G533" t="s">
        <v>4041</v>
      </c>
      <c r="H533" t="s">
        <v>3565</v>
      </c>
      <c r="I533" t="s">
        <v>1500</v>
      </c>
      <c r="J533" t="s">
        <v>721</v>
      </c>
      <c r="K533">
        <v>11.96</v>
      </c>
      <c r="M533" t="s">
        <v>3030</v>
      </c>
      <c r="N533" t="s">
        <v>1280</v>
      </c>
      <c r="O533" t="s">
        <v>845</v>
      </c>
      <c r="Q533">
        <v>2003</v>
      </c>
      <c r="R533" t="s">
        <v>4048</v>
      </c>
      <c r="U533" t="s">
        <v>847</v>
      </c>
      <c r="W533">
        <v>49.453181000000001</v>
      </c>
      <c r="X533">
        <v>8.4335919999999991</v>
      </c>
      <c r="AC533">
        <v>0.55349999999999999</v>
      </c>
      <c r="AD533" t="s">
        <v>1223</v>
      </c>
      <c r="AE533" t="s">
        <v>3030</v>
      </c>
      <c r="AG533" t="s">
        <v>859</v>
      </c>
      <c r="AH533" t="s">
        <v>4043</v>
      </c>
      <c r="AI533" t="s">
        <v>850</v>
      </c>
      <c r="AJ533" t="s">
        <v>4044</v>
      </c>
    </row>
    <row r="534" spans="1:37">
      <c r="A534" s="38" t="s">
        <v>4049</v>
      </c>
      <c r="B534" t="s">
        <v>4050</v>
      </c>
      <c r="E534" t="s">
        <v>4051</v>
      </c>
      <c r="F534" t="s">
        <v>4052</v>
      </c>
      <c r="G534" t="s">
        <v>2379</v>
      </c>
      <c r="H534" t="s">
        <v>4053</v>
      </c>
      <c r="I534" t="s">
        <v>858</v>
      </c>
      <c r="J534" t="s">
        <v>721</v>
      </c>
      <c r="K534">
        <v>15.1</v>
      </c>
      <c r="M534" t="s">
        <v>3030</v>
      </c>
      <c r="N534" t="s">
        <v>844</v>
      </c>
      <c r="O534" t="s">
        <v>845</v>
      </c>
      <c r="Q534">
        <v>2000</v>
      </c>
      <c r="R534" t="s">
        <v>4054</v>
      </c>
      <c r="U534" t="s">
        <v>847</v>
      </c>
      <c r="W534">
        <v>48.056350999999999</v>
      </c>
      <c r="X534">
        <v>12.185174</v>
      </c>
      <c r="AC534">
        <v>0.38500000000000001</v>
      </c>
      <c r="AD534" t="s">
        <v>1223</v>
      </c>
      <c r="AE534" t="s">
        <v>3030</v>
      </c>
      <c r="AG534" t="s">
        <v>859</v>
      </c>
      <c r="AH534" t="s">
        <v>4055</v>
      </c>
      <c r="AI534" t="s">
        <v>850</v>
      </c>
      <c r="AJ534" t="s">
        <v>4056</v>
      </c>
    </row>
    <row r="535" spans="1:37">
      <c r="A535" s="38" t="s">
        <v>4057</v>
      </c>
      <c r="B535" t="s">
        <v>2585</v>
      </c>
      <c r="C535" t="s">
        <v>4058</v>
      </c>
      <c r="E535" t="s">
        <v>2587</v>
      </c>
      <c r="F535" t="s">
        <v>2588</v>
      </c>
      <c r="G535" t="s">
        <v>2589</v>
      </c>
      <c r="H535" t="s">
        <v>2590</v>
      </c>
      <c r="I535" t="s">
        <v>858</v>
      </c>
      <c r="J535" t="s">
        <v>721</v>
      </c>
      <c r="K535">
        <v>64</v>
      </c>
      <c r="M535" t="s">
        <v>3030</v>
      </c>
      <c r="N535" t="s">
        <v>844</v>
      </c>
      <c r="O535" t="s">
        <v>845</v>
      </c>
      <c r="Q535">
        <v>1954</v>
      </c>
      <c r="R535" t="s">
        <v>4059</v>
      </c>
      <c r="U535" t="s">
        <v>847</v>
      </c>
      <c r="W535">
        <v>47.808109999999999</v>
      </c>
      <c r="X535">
        <v>10.902509999999999</v>
      </c>
      <c r="AC535">
        <v>0.33439999999999998</v>
      </c>
      <c r="AD535" t="s">
        <v>1223</v>
      </c>
      <c r="AE535" t="s">
        <v>3030</v>
      </c>
      <c r="AG535" t="s">
        <v>859</v>
      </c>
      <c r="AH535" t="s">
        <v>2592</v>
      </c>
      <c r="AI535" t="s">
        <v>891</v>
      </c>
      <c r="AJ535" t="s">
        <v>861</v>
      </c>
    </row>
    <row r="536" spans="1:37">
      <c r="A536" s="38" t="s">
        <v>4060</v>
      </c>
      <c r="B536" t="s">
        <v>360</v>
      </c>
      <c r="C536" t="s">
        <v>4061</v>
      </c>
      <c r="E536" t="s">
        <v>2587</v>
      </c>
      <c r="F536" t="s">
        <v>2588</v>
      </c>
      <c r="G536" t="s">
        <v>2589</v>
      </c>
      <c r="H536" t="s">
        <v>2590</v>
      </c>
      <c r="I536" t="s">
        <v>858</v>
      </c>
      <c r="J536" t="s">
        <v>721</v>
      </c>
      <c r="K536">
        <v>76</v>
      </c>
      <c r="M536" t="s">
        <v>3030</v>
      </c>
      <c r="N536" t="s">
        <v>844</v>
      </c>
      <c r="O536" t="s">
        <v>845</v>
      </c>
      <c r="Q536">
        <v>2014</v>
      </c>
      <c r="R536" t="s">
        <v>4062</v>
      </c>
      <c r="U536" t="s">
        <v>847</v>
      </c>
      <c r="W536">
        <v>47.808109999999999</v>
      </c>
      <c r="X536">
        <v>10.902509999999999</v>
      </c>
      <c r="AC536">
        <v>0.40039999999999998</v>
      </c>
      <c r="AD536" t="s">
        <v>1223</v>
      </c>
      <c r="AE536" t="s">
        <v>3030</v>
      </c>
      <c r="AG536" t="s">
        <v>859</v>
      </c>
      <c r="AI536" t="s">
        <v>891</v>
      </c>
      <c r="AJ536" t="s">
        <v>861</v>
      </c>
    </row>
    <row r="537" spans="1:37">
      <c r="A537" s="38" t="s">
        <v>4063</v>
      </c>
      <c r="B537" t="s">
        <v>382</v>
      </c>
      <c r="C537" t="s">
        <v>4064</v>
      </c>
      <c r="D537" t="s">
        <v>4065</v>
      </c>
      <c r="E537" t="s">
        <v>4066</v>
      </c>
      <c r="G537" t="s">
        <v>4067</v>
      </c>
      <c r="H537" t="s">
        <v>4065</v>
      </c>
      <c r="I537" t="s">
        <v>944</v>
      </c>
      <c r="J537" t="s">
        <v>721</v>
      </c>
      <c r="K537">
        <v>95</v>
      </c>
      <c r="L537">
        <v>102</v>
      </c>
      <c r="M537" t="s">
        <v>3030</v>
      </c>
      <c r="N537" t="s">
        <v>844</v>
      </c>
      <c r="O537" t="s">
        <v>845</v>
      </c>
      <c r="P537">
        <v>102</v>
      </c>
      <c r="Q537">
        <v>2013</v>
      </c>
      <c r="R537" t="s">
        <v>4068</v>
      </c>
      <c r="U537" t="s">
        <v>847</v>
      </c>
      <c r="V537" t="s">
        <v>869</v>
      </c>
      <c r="W537">
        <v>48.697221999999996</v>
      </c>
      <c r="X537">
        <v>8.9991669999999999</v>
      </c>
      <c r="AC537">
        <v>0.39929999999999999</v>
      </c>
      <c r="AD537" t="s">
        <v>1223</v>
      </c>
      <c r="AE537" t="s">
        <v>3030</v>
      </c>
      <c r="AG537" t="s">
        <v>859</v>
      </c>
      <c r="AH537" t="s">
        <v>4069</v>
      </c>
      <c r="AI537" t="s">
        <v>1182</v>
      </c>
      <c r="AJ537" t="s">
        <v>946</v>
      </c>
      <c r="AK537" t="s">
        <v>873</v>
      </c>
    </row>
    <row r="538" spans="1:37">
      <c r="A538" s="38" t="s">
        <v>4070</v>
      </c>
      <c r="B538" t="s">
        <v>4071</v>
      </c>
      <c r="E538" t="s">
        <v>4072</v>
      </c>
      <c r="F538" t="s">
        <v>4073</v>
      </c>
      <c r="G538" t="s">
        <v>4074</v>
      </c>
      <c r="H538" t="s">
        <v>4075</v>
      </c>
      <c r="I538" t="s">
        <v>924</v>
      </c>
      <c r="J538" t="s">
        <v>721</v>
      </c>
      <c r="K538">
        <v>13.5</v>
      </c>
      <c r="M538" t="s">
        <v>3030</v>
      </c>
      <c r="N538" t="s">
        <v>844</v>
      </c>
      <c r="O538" t="s">
        <v>845</v>
      </c>
      <c r="Q538">
        <v>1995</v>
      </c>
      <c r="R538" t="s">
        <v>4076</v>
      </c>
      <c r="U538" t="s">
        <v>847</v>
      </c>
      <c r="W538">
        <v>50.631500000000003</v>
      </c>
      <c r="X538">
        <v>10.69866</v>
      </c>
      <c r="AC538">
        <v>0.3795</v>
      </c>
      <c r="AD538" t="s">
        <v>1223</v>
      </c>
      <c r="AE538" t="s">
        <v>3030</v>
      </c>
      <c r="AG538" t="s">
        <v>859</v>
      </c>
      <c r="AH538" t="s">
        <v>4077</v>
      </c>
      <c r="AI538" t="s">
        <v>850</v>
      </c>
      <c r="AJ538" t="s">
        <v>4078</v>
      </c>
    </row>
    <row r="539" spans="1:37">
      <c r="A539" s="38" t="s">
        <v>4079</v>
      </c>
      <c r="B539" t="s">
        <v>4080</v>
      </c>
      <c r="C539" t="s">
        <v>4080</v>
      </c>
      <c r="E539" t="s">
        <v>3421</v>
      </c>
      <c r="G539" t="s">
        <v>4081</v>
      </c>
      <c r="H539" t="s">
        <v>4080</v>
      </c>
      <c r="I539" t="s">
        <v>924</v>
      </c>
      <c r="J539" t="s">
        <v>721</v>
      </c>
      <c r="K539">
        <v>20</v>
      </c>
      <c r="M539" t="s">
        <v>3030</v>
      </c>
      <c r="N539" t="s">
        <v>844</v>
      </c>
      <c r="O539" t="s">
        <v>845</v>
      </c>
      <c r="Q539">
        <v>1995</v>
      </c>
      <c r="R539" t="s">
        <v>3707</v>
      </c>
      <c r="U539" t="s">
        <v>847</v>
      </c>
      <c r="W539">
        <v>50.813190000000013</v>
      </c>
      <c r="X539">
        <v>9.9775200000000002</v>
      </c>
      <c r="AC539">
        <v>0.3795</v>
      </c>
      <c r="AD539" t="s">
        <v>1223</v>
      </c>
      <c r="AE539" t="s">
        <v>3030</v>
      </c>
      <c r="AG539" t="s">
        <v>859</v>
      </c>
      <c r="AH539" t="s">
        <v>3717</v>
      </c>
      <c r="AI539" t="s">
        <v>891</v>
      </c>
      <c r="AJ539" t="s">
        <v>3426</v>
      </c>
    </row>
    <row r="540" spans="1:37">
      <c r="A540" s="38" t="s">
        <v>4082</v>
      </c>
      <c r="B540" t="s">
        <v>958</v>
      </c>
      <c r="C540" t="s">
        <v>4083</v>
      </c>
      <c r="E540" t="s">
        <v>4084</v>
      </c>
      <c r="G540" t="s">
        <v>4085</v>
      </c>
      <c r="H540" t="s">
        <v>4086</v>
      </c>
      <c r="I540" t="s">
        <v>897</v>
      </c>
      <c r="J540" t="s">
        <v>721</v>
      </c>
      <c r="K540">
        <v>51.9</v>
      </c>
      <c r="M540" t="s">
        <v>3030</v>
      </c>
      <c r="N540" t="s">
        <v>959</v>
      </c>
      <c r="O540" t="s">
        <v>845</v>
      </c>
      <c r="Q540">
        <v>1996</v>
      </c>
      <c r="R540" t="s">
        <v>4087</v>
      </c>
      <c r="U540" t="s">
        <v>847</v>
      </c>
      <c r="W540">
        <v>50.830509999999997</v>
      </c>
      <c r="X540">
        <v>6.9593600000000002</v>
      </c>
      <c r="AC540">
        <v>0.36959999999999998</v>
      </c>
      <c r="AD540" t="s">
        <v>1223</v>
      </c>
      <c r="AE540" t="s">
        <v>3030</v>
      </c>
      <c r="AG540" t="s">
        <v>859</v>
      </c>
      <c r="AH540" t="s">
        <v>4088</v>
      </c>
      <c r="AI540" t="s">
        <v>891</v>
      </c>
      <c r="AJ540" t="s">
        <v>937</v>
      </c>
      <c r="AK540" t="s">
        <v>1284</v>
      </c>
    </row>
    <row r="541" spans="1:37">
      <c r="A541" s="38" t="s">
        <v>4089</v>
      </c>
      <c r="B541" t="s">
        <v>4090</v>
      </c>
      <c r="C541" t="s">
        <v>169</v>
      </c>
      <c r="E541" t="s">
        <v>4091</v>
      </c>
      <c r="F541" t="s">
        <v>4092</v>
      </c>
      <c r="G541" t="s">
        <v>4093</v>
      </c>
      <c r="H541" t="s">
        <v>4094</v>
      </c>
      <c r="I541" t="s">
        <v>1500</v>
      </c>
      <c r="J541" t="s">
        <v>721</v>
      </c>
      <c r="K541">
        <v>11.5</v>
      </c>
      <c r="M541" t="s">
        <v>3030</v>
      </c>
      <c r="N541" t="s">
        <v>844</v>
      </c>
      <c r="O541" t="s">
        <v>845</v>
      </c>
      <c r="Q541">
        <v>1991</v>
      </c>
      <c r="R541" t="s">
        <v>4095</v>
      </c>
      <c r="U541" t="s">
        <v>847</v>
      </c>
      <c r="W541">
        <v>49.66328</v>
      </c>
      <c r="X541">
        <v>8.3589399999999987</v>
      </c>
      <c r="AC541">
        <v>0.37509999999999999</v>
      </c>
      <c r="AD541" t="s">
        <v>1223</v>
      </c>
      <c r="AE541" t="s">
        <v>3030</v>
      </c>
      <c r="AG541" t="s">
        <v>859</v>
      </c>
      <c r="AH541" t="s">
        <v>4096</v>
      </c>
      <c r="AI541" t="s">
        <v>850</v>
      </c>
      <c r="AJ541" t="s">
        <v>4097</v>
      </c>
    </row>
    <row r="542" spans="1:37">
      <c r="A542" s="38" t="s">
        <v>4098</v>
      </c>
      <c r="B542" t="s">
        <v>4099</v>
      </c>
      <c r="C542" t="s">
        <v>4099</v>
      </c>
      <c r="E542" t="s">
        <v>3421</v>
      </c>
      <c r="G542" t="s">
        <v>4100</v>
      </c>
      <c r="H542" t="s">
        <v>4101</v>
      </c>
      <c r="I542" t="s">
        <v>842</v>
      </c>
      <c r="J542" t="s">
        <v>721</v>
      </c>
      <c r="K542">
        <v>11</v>
      </c>
      <c r="M542" t="s">
        <v>3030</v>
      </c>
      <c r="N542" t="s">
        <v>844</v>
      </c>
      <c r="O542" t="s">
        <v>845</v>
      </c>
      <c r="Q542">
        <v>1974</v>
      </c>
      <c r="R542" t="s">
        <v>1851</v>
      </c>
      <c r="U542" t="s">
        <v>847</v>
      </c>
      <c r="W542">
        <v>52.418520000000001</v>
      </c>
      <c r="X542">
        <v>9.36815</v>
      </c>
      <c r="AC542">
        <v>0.35639999999999999</v>
      </c>
      <c r="AD542" t="s">
        <v>1223</v>
      </c>
      <c r="AE542" t="s">
        <v>3030</v>
      </c>
      <c r="AG542" t="s">
        <v>859</v>
      </c>
      <c r="AH542" t="s">
        <v>4102</v>
      </c>
      <c r="AI542" t="s">
        <v>891</v>
      </c>
      <c r="AJ542" t="s">
        <v>3426</v>
      </c>
    </row>
    <row r="543" spans="1:37">
      <c r="A543" s="38" t="s">
        <v>4103</v>
      </c>
      <c r="B543" t="s">
        <v>4104</v>
      </c>
      <c r="C543" t="s">
        <v>4105</v>
      </c>
      <c r="E543" t="s">
        <v>4106</v>
      </c>
      <c r="F543" t="s">
        <v>4107</v>
      </c>
      <c r="G543" t="s">
        <v>4108</v>
      </c>
      <c r="H543" t="s">
        <v>4109</v>
      </c>
      <c r="I543" t="s">
        <v>944</v>
      </c>
      <c r="J543" t="s">
        <v>721</v>
      </c>
      <c r="K543">
        <v>18.899999999999999</v>
      </c>
      <c r="M543" t="s">
        <v>3030</v>
      </c>
      <c r="N543" t="s">
        <v>844</v>
      </c>
      <c r="O543" t="s">
        <v>845</v>
      </c>
      <c r="Q543">
        <v>2014</v>
      </c>
      <c r="R543" t="s">
        <v>4110</v>
      </c>
      <c r="U543" t="s">
        <v>847</v>
      </c>
      <c r="W543">
        <v>48.670060999999997</v>
      </c>
      <c r="X543">
        <v>10.150584</v>
      </c>
      <c r="AC543">
        <v>0.40039999999999998</v>
      </c>
      <c r="AD543" t="s">
        <v>1223</v>
      </c>
      <c r="AE543" t="s">
        <v>3030</v>
      </c>
      <c r="AG543" t="s">
        <v>859</v>
      </c>
      <c r="AH543" t="s">
        <v>4111</v>
      </c>
      <c r="AI543" t="s">
        <v>850</v>
      </c>
      <c r="AJ543" t="s">
        <v>4112</v>
      </c>
    </row>
    <row r="544" spans="1:37">
      <c r="A544" s="38" t="s">
        <v>4113</v>
      </c>
      <c r="B544" t="s">
        <v>2962</v>
      </c>
      <c r="C544" t="s">
        <v>4114</v>
      </c>
      <c r="E544" t="s">
        <v>2964</v>
      </c>
      <c r="F544" t="s">
        <v>2965</v>
      </c>
      <c r="G544" t="s">
        <v>2966</v>
      </c>
      <c r="H544" t="s">
        <v>1826</v>
      </c>
      <c r="I544" t="s">
        <v>897</v>
      </c>
      <c r="J544" t="s">
        <v>721</v>
      </c>
      <c r="K544">
        <v>3</v>
      </c>
      <c r="M544" t="s">
        <v>3030</v>
      </c>
      <c r="N544" t="s">
        <v>844</v>
      </c>
      <c r="O544" t="s">
        <v>845</v>
      </c>
      <c r="Q544">
        <v>1995</v>
      </c>
      <c r="R544" t="s">
        <v>2967</v>
      </c>
      <c r="U544" t="s">
        <v>847</v>
      </c>
      <c r="W544">
        <v>50.945630000000001</v>
      </c>
      <c r="X544">
        <v>6.6649600000000007</v>
      </c>
      <c r="AC544">
        <v>0.3795</v>
      </c>
      <c r="AD544" t="s">
        <v>1223</v>
      </c>
      <c r="AE544" t="s">
        <v>3030</v>
      </c>
      <c r="AG544" t="s">
        <v>859</v>
      </c>
      <c r="AH544" t="s">
        <v>2968</v>
      </c>
      <c r="AI544" t="s">
        <v>850</v>
      </c>
      <c r="AJ544" t="s">
        <v>937</v>
      </c>
    </row>
    <row r="545" spans="1:36">
      <c r="A545" s="38" t="s">
        <v>4115</v>
      </c>
      <c r="B545" t="s">
        <v>3145</v>
      </c>
      <c r="C545" t="s">
        <v>3145</v>
      </c>
      <c r="E545" t="s">
        <v>4116</v>
      </c>
      <c r="F545" t="s">
        <v>4117</v>
      </c>
      <c r="G545" t="s">
        <v>4118</v>
      </c>
      <c r="H545" t="s">
        <v>3321</v>
      </c>
      <c r="I545" t="s">
        <v>944</v>
      </c>
      <c r="J545" t="s">
        <v>721</v>
      </c>
      <c r="K545">
        <v>27</v>
      </c>
      <c r="M545" t="s">
        <v>3030</v>
      </c>
      <c r="N545" t="s">
        <v>844</v>
      </c>
      <c r="O545" t="s">
        <v>845</v>
      </c>
      <c r="Q545">
        <v>2001</v>
      </c>
      <c r="R545" t="s">
        <v>4119</v>
      </c>
      <c r="U545" t="s">
        <v>847</v>
      </c>
      <c r="W545">
        <v>48.005572170000001</v>
      </c>
      <c r="X545">
        <v>7.8422798170000014</v>
      </c>
      <c r="AC545">
        <v>0.3861</v>
      </c>
      <c r="AD545" t="s">
        <v>1223</v>
      </c>
      <c r="AE545" t="s">
        <v>3030</v>
      </c>
      <c r="AG545" t="s">
        <v>859</v>
      </c>
      <c r="AH545" t="s">
        <v>4120</v>
      </c>
      <c r="AI545" t="s">
        <v>850</v>
      </c>
      <c r="AJ545" t="s">
        <v>4121</v>
      </c>
    </row>
    <row r="546" spans="1:36">
      <c r="A546" s="38" t="s">
        <v>4122</v>
      </c>
      <c r="B546" t="s">
        <v>4123</v>
      </c>
      <c r="C546" t="s">
        <v>4124</v>
      </c>
      <c r="E546" t="s">
        <v>4125</v>
      </c>
      <c r="F546" t="s">
        <v>4126</v>
      </c>
      <c r="G546" t="s">
        <v>4127</v>
      </c>
      <c r="H546" t="s">
        <v>3612</v>
      </c>
      <c r="I546" t="s">
        <v>858</v>
      </c>
      <c r="J546" t="s">
        <v>721</v>
      </c>
      <c r="K546">
        <v>9.5</v>
      </c>
      <c r="M546" t="s">
        <v>3030</v>
      </c>
      <c r="N546" t="s">
        <v>844</v>
      </c>
      <c r="O546" t="s">
        <v>845</v>
      </c>
      <c r="Q546">
        <v>1992</v>
      </c>
      <c r="R546" t="s">
        <v>4128</v>
      </c>
      <c r="U546" t="s">
        <v>1737</v>
      </c>
      <c r="W546">
        <v>48.359099999999998</v>
      </c>
      <c r="X546">
        <v>11.7903</v>
      </c>
      <c r="AC546">
        <v>0.37619999999999998</v>
      </c>
      <c r="AD546" t="s">
        <v>1223</v>
      </c>
      <c r="AE546" t="s">
        <v>3030</v>
      </c>
      <c r="AG546" t="s">
        <v>859</v>
      </c>
      <c r="AH546" t="s">
        <v>4129</v>
      </c>
      <c r="AI546" t="s">
        <v>850</v>
      </c>
      <c r="AJ546" t="s">
        <v>1044</v>
      </c>
    </row>
    <row r="547" spans="1:36">
      <c r="A547" s="38" t="s">
        <v>4130</v>
      </c>
      <c r="B547" t="s">
        <v>4131</v>
      </c>
      <c r="C547" t="s">
        <v>4132</v>
      </c>
      <c r="E547" t="s">
        <v>4133</v>
      </c>
      <c r="F547" t="s">
        <v>4126</v>
      </c>
      <c r="G547" t="s">
        <v>4127</v>
      </c>
      <c r="H547" t="s">
        <v>3612</v>
      </c>
      <c r="I547" t="s">
        <v>858</v>
      </c>
      <c r="J547" t="s">
        <v>721</v>
      </c>
      <c r="K547">
        <v>7.44</v>
      </c>
      <c r="M547" t="s">
        <v>3030</v>
      </c>
      <c r="N547" t="s">
        <v>844</v>
      </c>
      <c r="O547" t="s">
        <v>845</v>
      </c>
      <c r="Q547">
        <v>2003</v>
      </c>
      <c r="R547" t="s">
        <v>4134</v>
      </c>
      <c r="U547" t="s">
        <v>847</v>
      </c>
      <c r="W547">
        <v>48.359099999999998</v>
      </c>
      <c r="X547">
        <v>11.7903</v>
      </c>
      <c r="AC547">
        <v>0.38829999999999998</v>
      </c>
      <c r="AD547" t="s">
        <v>1223</v>
      </c>
      <c r="AE547" t="s">
        <v>3030</v>
      </c>
      <c r="AG547" t="s">
        <v>859</v>
      </c>
      <c r="AH547" t="s">
        <v>4129</v>
      </c>
      <c r="AI547" t="s">
        <v>850</v>
      </c>
      <c r="AJ547" t="s">
        <v>1044</v>
      </c>
    </row>
    <row r="548" spans="1:36">
      <c r="A548" s="38" t="s">
        <v>4135</v>
      </c>
      <c r="B548" t="s">
        <v>4136</v>
      </c>
      <c r="C548" t="s">
        <v>4137</v>
      </c>
      <c r="E548" t="s">
        <v>4138</v>
      </c>
      <c r="F548" t="s">
        <v>4139</v>
      </c>
      <c r="G548" t="s">
        <v>4140</v>
      </c>
      <c r="H548" t="s">
        <v>4141</v>
      </c>
      <c r="I548" t="s">
        <v>858</v>
      </c>
      <c r="J548" t="s">
        <v>721</v>
      </c>
      <c r="K548">
        <v>24</v>
      </c>
      <c r="M548" t="s">
        <v>3030</v>
      </c>
      <c r="N548" t="s">
        <v>844</v>
      </c>
      <c r="O548" t="s">
        <v>845</v>
      </c>
      <c r="Q548">
        <v>2001</v>
      </c>
      <c r="R548" t="s">
        <v>4142</v>
      </c>
      <c r="U548" t="s">
        <v>847</v>
      </c>
      <c r="W548">
        <v>47.79598</v>
      </c>
      <c r="X548">
        <v>12.11927</v>
      </c>
      <c r="AC548">
        <v>0.3861</v>
      </c>
      <c r="AD548" t="s">
        <v>1223</v>
      </c>
      <c r="AE548" t="s">
        <v>3030</v>
      </c>
      <c r="AG548" t="s">
        <v>859</v>
      </c>
      <c r="AH548" t="s">
        <v>4143</v>
      </c>
      <c r="AI548" t="s">
        <v>850</v>
      </c>
      <c r="AJ548" t="s">
        <v>1044</v>
      </c>
    </row>
    <row r="549" spans="1:36">
      <c r="A549" s="38" t="s">
        <v>4144</v>
      </c>
      <c r="B549" t="s">
        <v>4145</v>
      </c>
      <c r="C549" t="s">
        <v>4146</v>
      </c>
      <c r="E549" t="s">
        <v>4147</v>
      </c>
      <c r="F549" t="s">
        <v>4148</v>
      </c>
      <c r="G549" t="s">
        <v>4149</v>
      </c>
      <c r="H549" t="s">
        <v>4150</v>
      </c>
      <c r="I549" t="s">
        <v>2060</v>
      </c>
      <c r="J549" t="s">
        <v>721</v>
      </c>
      <c r="K549">
        <v>13.11</v>
      </c>
      <c r="M549" t="s">
        <v>3030</v>
      </c>
      <c r="N549" t="s">
        <v>1280</v>
      </c>
      <c r="O549" t="s">
        <v>845</v>
      </c>
      <c r="Q549">
        <v>1993</v>
      </c>
      <c r="R549" t="s">
        <v>4151</v>
      </c>
      <c r="U549" t="s">
        <v>847</v>
      </c>
      <c r="W549">
        <v>51.051349999999999</v>
      </c>
      <c r="X549">
        <v>13.01661</v>
      </c>
      <c r="AC549">
        <v>0.50849999999999995</v>
      </c>
      <c r="AD549" t="s">
        <v>1223</v>
      </c>
      <c r="AE549" t="s">
        <v>3030</v>
      </c>
      <c r="AG549" t="s">
        <v>859</v>
      </c>
      <c r="AH549" t="s">
        <v>4152</v>
      </c>
      <c r="AI549" t="s">
        <v>1574</v>
      </c>
      <c r="AJ549" t="s">
        <v>1063</v>
      </c>
    </row>
    <row r="550" spans="1:36">
      <c r="A550" s="38" t="s">
        <v>4153</v>
      </c>
      <c r="B550" t="s">
        <v>4154</v>
      </c>
      <c r="C550" t="s">
        <v>4155</v>
      </c>
      <c r="E550" t="s">
        <v>4156</v>
      </c>
      <c r="F550" t="s">
        <v>4157</v>
      </c>
      <c r="G550" t="s">
        <v>4158</v>
      </c>
      <c r="H550" t="s">
        <v>4159</v>
      </c>
      <c r="I550" t="s">
        <v>897</v>
      </c>
      <c r="J550" t="s">
        <v>721</v>
      </c>
      <c r="K550">
        <v>24</v>
      </c>
      <c r="M550" t="s">
        <v>3030</v>
      </c>
      <c r="N550" t="s">
        <v>844</v>
      </c>
      <c r="O550" t="s">
        <v>845</v>
      </c>
      <c r="Q550">
        <v>1995</v>
      </c>
      <c r="R550" t="s">
        <v>4160</v>
      </c>
      <c r="U550" t="s">
        <v>847</v>
      </c>
      <c r="W550">
        <v>51.469349999999999</v>
      </c>
      <c r="X550">
        <v>6.64358</v>
      </c>
      <c r="AC550">
        <v>0.3795</v>
      </c>
      <c r="AD550" t="s">
        <v>1223</v>
      </c>
      <c r="AE550" t="s">
        <v>3030</v>
      </c>
      <c r="AG550" t="s">
        <v>859</v>
      </c>
      <c r="AH550" t="s">
        <v>4161</v>
      </c>
      <c r="AI550" t="s">
        <v>4162</v>
      </c>
      <c r="AJ550" t="s">
        <v>937</v>
      </c>
    </row>
    <row r="551" spans="1:36">
      <c r="A551" s="38" t="s">
        <v>4163</v>
      </c>
      <c r="B551" t="s">
        <v>4164</v>
      </c>
      <c r="C551" t="s">
        <v>4165</v>
      </c>
      <c r="E551" t="s">
        <v>4166</v>
      </c>
      <c r="F551" t="s">
        <v>4167</v>
      </c>
      <c r="G551" t="s">
        <v>4168</v>
      </c>
      <c r="H551" t="s">
        <v>1634</v>
      </c>
      <c r="I551" t="s">
        <v>944</v>
      </c>
      <c r="J551" t="s">
        <v>721</v>
      </c>
      <c r="K551">
        <v>12.180999999999999</v>
      </c>
      <c r="M551" t="s">
        <v>3030</v>
      </c>
      <c r="N551" t="s">
        <v>844</v>
      </c>
      <c r="O551" t="s">
        <v>845</v>
      </c>
      <c r="Q551">
        <v>1988</v>
      </c>
      <c r="R551" t="s">
        <v>4169</v>
      </c>
      <c r="U551" t="s">
        <v>847</v>
      </c>
      <c r="W551">
        <v>48.750809999999987</v>
      </c>
      <c r="X551">
        <v>9.1103000000000005</v>
      </c>
      <c r="AC551">
        <v>0.37180000000000002</v>
      </c>
      <c r="AD551" t="s">
        <v>1223</v>
      </c>
      <c r="AE551" t="s">
        <v>3030</v>
      </c>
      <c r="AG551" t="s">
        <v>859</v>
      </c>
      <c r="AH551" t="s">
        <v>4170</v>
      </c>
      <c r="AI551" t="s">
        <v>850</v>
      </c>
      <c r="AJ551" t="s">
        <v>946</v>
      </c>
    </row>
    <row r="552" spans="1:36">
      <c r="A552" s="38" t="s">
        <v>4171</v>
      </c>
      <c r="B552" t="s">
        <v>4164</v>
      </c>
      <c r="C552" t="s">
        <v>4172</v>
      </c>
      <c r="E552" t="s">
        <v>4166</v>
      </c>
      <c r="F552" t="s">
        <v>4167</v>
      </c>
      <c r="G552" t="s">
        <v>4168</v>
      </c>
      <c r="H552" t="s">
        <v>1634</v>
      </c>
      <c r="I552" t="s">
        <v>944</v>
      </c>
      <c r="J552" t="s">
        <v>721</v>
      </c>
      <c r="K552">
        <v>11.3377</v>
      </c>
      <c r="M552" t="s">
        <v>3030</v>
      </c>
      <c r="N552" t="s">
        <v>844</v>
      </c>
      <c r="O552" t="s">
        <v>845</v>
      </c>
      <c r="Q552">
        <v>1969</v>
      </c>
      <c r="R552" t="s">
        <v>4173</v>
      </c>
      <c r="U552" t="s">
        <v>847</v>
      </c>
      <c r="W552">
        <v>48.750809999999987</v>
      </c>
      <c r="X552">
        <v>9.1103000000000005</v>
      </c>
      <c r="AC552">
        <v>0.35089999999999999</v>
      </c>
      <c r="AD552" t="s">
        <v>1223</v>
      </c>
      <c r="AE552" t="s">
        <v>3030</v>
      </c>
      <c r="AG552" t="s">
        <v>859</v>
      </c>
      <c r="AH552" t="s">
        <v>4170</v>
      </c>
      <c r="AI552" t="s">
        <v>850</v>
      </c>
      <c r="AJ552" t="s">
        <v>946</v>
      </c>
    </row>
    <row r="553" spans="1:36">
      <c r="A553" s="38" t="s">
        <v>4174</v>
      </c>
      <c r="B553" t="s">
        <v>4164</v>
      </c>
      <c r="C553" t="s">
        <v>4175</v>
      </c>
      <c r="E553" t="s">
        <v>4166</v>
      </c>
      <c r="F553" t="s">
        <v>4167</v>
      </c>
      <c r="G553" t="s">
        <v>4168</v>
      </c>
      <c r="H553" t="s">
        <v>1634</v>
      </c>
      <c r="I553" t="s">
        <v>944</v>
      </c>
      <c r="J553" t="s">
        <v>721</v>
      </c>
      <c r="K553">
        <v>11.6188</v>
      </c>
      <c r="M553" t="s">
        <v>3030</v>
      </c>
      <c r="N553" t="s">
        <v>844</v>
      </c>
      <c r="O553" t="s">
        <v>845</v>
      </c>
      <c r="Q553">
        <v>1968</v>
      </c>
      <c r="R553" t="s">
        <v>4176</v>
      </c>
      <c r="U553" t="s">
        <v>847</v>
      </c>
      <c r="W553">
        <v>48.750809999999987</v>
      </c>
      <c r="X553">
        <v>9.1103000000000005</v>
      </c>
      <c r="AC553">
        <v>0.3498</v>
      </c>
      <c r="AD553" t="s">
        <v>1223</v>
      </c>
      <c r="AE553" t="s">
        <v>3030</v>
      </c>
      <c r="AG553" t="s">
        <v>859</v>
      </c>
      <c r="AH553" t="s">
        <v>4170</v>
      </c>
      <c r="AI553" t="s">
        <v>850</v>
      </c>
      <c r="AJ553" t="s">
        <v>946</v>
      </c>
    </row>
    <row r="554" spans="1:36">
      <c r="A554" s="38" t="s">
        <v>4177</v>
      </c>
      <c r="B554" t="s">
        <v>4178</v>
      </c>
      <c r="C554" t="s">
        <v>4179</v>
      </c>
      <c r="E554" t="s">
        <v>4180</v>
      </c>
      <c r="F554" t="s">
        <v>4181</v>
      </c>
      <c r="G554" t="s">
        <v>1302</v>
      </c>
      <c r="H554" t="s">
        <v>1291</v>
      </c>
      <c r="I554" t="s">
        <v>1291</v>
      </c>
      <c r="J554" t="s">
        <v>721</v>
      </c>
      <c r="K554">
        <v>14.8</v>
      </c>
      <c r="M554" t="s">
        <v>3030</v>
      </c>
      <c r="N554" t="s">
        <v>1280</v>
      </c>
      <c r="O554" t="s">
        <v>845</v>
      </c>
      <c r="Q554">
        <v>2002</v>
      </c>
      <c r="R554" t="s">
        <v>4182</v>
      </c>
      <c r="U554" t="s">
        <v>847</v>
      </c>
      <c r="W554">
        <v>53.120989999999999</v>
      </c>
      <c r="X554">
        <v>8.7347760000000001</v>
      </c>
      <c r="AC554">
        <v>0.54900000000000004</v>
      </c>
      <c r="AD554" t="s">
        <v>1223</v>
      </c>
      <c r="AE554" t="s">
        <v>3030</v>
      </c>
      <c r="AG554" t="s">
        <v>859</v>
      </c>
      <c r="AH554" t="s">
        <v>4183</v>
      </c>
      <c r="AI554" t="s">
        <v>850</v>
      </c>
      <c r="AJ554" t="s">
        <v>1296</v>
      </c>
    </row>
    <row r="555" spans="1:36">
      <c r="A555" s="38" t="s">
        <v>4184</v>
      </c>
      <c r="B555" t="s">
        <v>1156</v>
      </c>
      <c r="C555" t="s">
        <v>4185</v>
      </c>
      <c r="E555" t="s">
        <v>1158</v>
      </c>
      <c r="F555" t="s">
        <v>1159</v>
      </c>
      <c r="G555" t="s">
        <v>1160</v>
      </c>
      <c r="H555" t="s">
        <v>1161</v>
      </c>
      <c r="I555" t="s">
        <v>842</v>
      </c>
      <c r="J555" t="s">
        <v>721</v>
      </c>
      <c r="K555">
        <v>58.1</v>
      </c>
      <c r="M555" t="s">
        <v>3030</v>
      </c>
      <c r="N555" t="s">
        <v>844</v>
      </c>
      <c r="O555" t="s">
        <v>845</v>
      </c>
      <c r="Q555">
        <v>1989</v>
      </c>
      <c r="R555" t="s">
        <v>4186</v>
      </c>
      <c r="U555" t="s">
        <v>847</v>
      </c>
      <c r="W555">
        <v>53.403170000000003</v>
      </c>
      <c r="X555">
        <v>8.128210000000001</v>
      </c>
      <c r="AC555">
        <v>0.37290000000000001</v>
      </c>
      <c r="AD555" t="s">
        <v>1223</v>
      </c>
      <c r="AE555" t="s">
        <v>3030</v>
      </c>
      <c r="AG555" t="s">
        <v>859</v>
      </c>
      <c r="AI555" t="s">
        <v>850</v>
      </c>
      <c r="AJ555" t="s">
        <v>1102</v>
      </c>
    </row>
    <row r="556" spans="1:36">
      <c r="A556" s="38" t="s">
        <v>4187</v>
      </c>
      <c r="B556" t="s">
        <v>1156</v>
      </c>
      <c r="C556" t="s">
        <v>4188</v>
      </c>
      <c r="E556" t="s">
        <v>1158</v>
      </c>
      <c r="F556" t="s">
        <v>1159</v>
      </c>
      <c r="G556" t="s">
        <v>1160</v>
      </c>
      <c r="H556" t="s">
        <v>1161</v>
      </c>
      <c r="I556" t="s">
        <v>842</v>
      </c>
      <c r="J556" t="s">
        <v>721</v>
      </c>
      <c r="K556">
        <v>0.48</v>
      </c>
      <c r="M556" t="s">
        <v>3030</v>
      </c>
      <c r="N556" t="s">
        <v>844</v>
      </c>
      <c r="O556" t="s">
        <v>859</v>
      </c>
      <c r="Q556">
        <v>1968</v>
      </c>
      <c r="R556" t="s">
        <v>4189</v>
      </c>
      <c r="U556" t="s">
        <v>847</v>
      </c>
      <c r="W556">
        <v>53.403170000000003</v>
      </c>
      <c r="X556">
        <v>8.128210000000001</v>
      </c>
      <c r="AC556">
        <v>0.3498</v>
      </c>
      <c r="AD556" t="s">
        <v>1223</v>
      </c>
      <c r="AE556" t="s">
        <v>3030</v>
      </c>
      <c r="AG556" t="s">
        <v>859</v>
      </c>
      <c r="AI556" t="s">
        <v>850</v>
      </c>
      <c r="AJ556" t="s">
        <v>1102</v>
      </c>
    </row>
    <row r="557" spans="1:36">
      <c r="A557" s="38" t="s">
        <v>4190</v>
      </c>
      <c r="B557" t="s">
        <v>378</v>
      </c>
      <c r="E557" t="s">
        <v>4191</v>
      </c>
      <c r="F557" t="s">
        <v>4192</v>
      </c>
      <c r="G557" t="s">
        <v>4193</v>
      </c>
      <c r="H557" t="s">
        <v>3240</v>
      </c>
      <c r="I557" t="s">
        <v>897</v>
      </c>
      <c r="J557" t="s">
        <v>721</v>
      </c>
      <c r="K557">
        <v>84</v>
      </c>
      <c r="M557" t="s">
        <v>3030</v>
      </c>
      <c r="N557" t="s">
        <v>844</v>
      </c>
      <c r="O557" t="s">
        <v>845</v>
      </c>
      <c r="Q557">
        <v>1948</v>
      </c>
      <c r="R557" t="s">
        <v>4194</v>
      </c>
      <c r="U557" t="s">
        <v>847</v>
      </c>
      <c r="W557">
        <v>51.175649999999997</v>
      </c>
      <c r="X557">
        <v>6.83805</v>
      </c>
      <c r="AC557">
        <v>0.32779999999999998</v>
      </c>
      <c r="AD557" t="s">
        <v>1223</v>
      </c>
      <c r="AE557" t="s">
        <v>3030</v>
      </c>
      <c r="AG557" t="s">
        <v>859</v>
      </c>
      <c r="AH557" t="s">
        <v>4195</v>
      </c>
      <c r="AI557" t="s">
        <v>1182</v>
      </c>
      <c r="AJ557" t="s">
        <v>3246</v>
      </c>
    </row>
    <row r="558" spans="1:36">
      <c r="A558" s="38" t="s">
        <v>4196</v>
      </c>
      <c r="B558" t="s">
        <v>3792</v>
      </c>
      <c r="C558" t="s">
        <v>3792</v>
      </c>
      <c r="E558" t="s">
        <v>1165</v>
      </c>
      <c r="F558" t="s">
        <v>1166</v>
      </c>
      <c r="G558" t="s">
        <v>1167</v>
      </c>
      <c r="H558" t="s">
        <v>1168</v>
      </c>
      <c r="I558" t="s">
        <v>858</v>
      </c>
      <c r="J558" t="s">
        <v>721</v>
      </c>
      <c r="K558">
        <v>47</v>
      </c>
      <c r="M558" t="s">
        <v>3030</v>
      </c>
      <c r="N558" t="s">
        <v>1280</v>
      </c>
      <c r="O558" t="s">
        <v>845</v>
      </c>
      <c r="Q558">
        <v>2013</v>
      </c>
      <c r="R558" t="s">
        <v>4197</v>
      </c>
      <c r="U558" t="s">
        <v>847</v>
      </c>
      <c r="W558">
        <v>49.988218000000003</v>
      </c>
      <c r="X558">
        <v>9.155761</v>
      </c>
      <c r="AC558">
        <v>0.59850000000000003</v>
      </c>
      <c r="AD558" t="s">
        <v>1223</v>
      </c>
      <c r="AE558" t="s">
        <v>3030</v>
      </c>
      <c r="AG558" t="s">
        <v>859</v>
      </c>
      <c r="AI558" t="s">
        <v>850</v>
      </c>
      <c r="AJ558" t="s">
        <v>1170</v>
      </c>
    </row>
    <row r="559" spans="1:36">
      <c r="A559" s="38" t="s">
        <v>4198</v>
      </c>
      <c r="B559" t="s">
        <v>4199</v>
      </c>
      <c r="C559" t="s">
        <v>4200</v>
      </c>
      <c r="E559" t="s">
        <v>4201</v>
      </c>
      <c r="F559" t="s">
        <v>4202</v>
      </c>
      <c r="G559" t="s">
        <v>4203</v>
      </c>
      <c r="H559" t="s">
        <v>4204</v>
      </c>
      <c r="I559" t="s">
        <v>2060</v>
      </c>
      <c r="J559" t="s">
        <v>721</v>
      </c>
      <c r="K559">
        <v>34.299999999999997</v>
      </c>
      <c r="M559" t="s">
        <v>3030</v>
      </c>
      <c r="N559" t="s">
        <v>844</v>
      </c>
      <c r="O559" t="s">
        <v>845</v>
      </c>
      <c r="Q559">
        <v>1998</v>
      </c>
      <c r="R559" t="s">
        <v>3322</v>
      </c>
      <c r="U559" t="s">
        <v>847</v>
      </c>
      <c r="W559">
        <v>51.12697</v>
      </c>
      <c r="X559">
        <v>13.715</v>
      </c>
      <c r="AC559">
        <v>0.38279999999999997</v>
      </c>
      <c r="AD559" t="s">
        <v>1223</v>
      </c>
      <c r="AE559" t="s">
        <v>3030</v>
      </c>
      <c r="AG559" t="s">
        <v>859</v>
      </c>
      <c r="AI559" t="s">
        <v>850</v>
      </c>
      <c r="AJ559" t="s">
        <v>3221</v>
      </c>
    </row>
    <row r="560" spans="1:36">
      <c r="A560" s="38" t="s">
        <v>4205</v>
      </c>
      <c r="B560" t="s">
        <v>2972</v>
      </c>
      <c r="C560" t="s">
        <v>4206</v>
      </c>
      <c r="E560" t="s">
        <v>2974</v>
      </c>
      <c r="F560" t="s">
        <v>2975</v>
      </c>
      <c r="G560" t="s">
        <v>2976</v>
      </c>
      <c r="H560" t="s">
        <v>2977</v>
      </c>
      <c r="I560" t="s">
        <v>867</v>
      </c>
      <c r="J560" t="s">
        <v>721</v>
      </c>
      <c r="K560">
        <v>23.3</v>
      </c>
      <c r="M560" t="s">
        <v>3030</v>
      </c>
      <c r="N560" t="s">
        <v>844</v>
      </c>
      <c r="O560" t="s">
        <v>859</v>
      </c>
      <c r="Q560">
        <v>1993</v>
      </c>
      <c r="R560" t="s">
        <v>2978</v>
      </c>
      <c r="U560" t="s">
        <v>847</v>
      </c>
      <c r="W560">
        <v>51.048850000000002</v>
      </c>
      <c r="X560">
        <v>12.110379999999999</v>
      </c>
      <c r="AC560">
        <v>0.37730000000000002</v>
      </c>
      <c r="AD560" t="s">
        <v>1223</v>
      </c>
      <c r="AE560" t="s">
        <v>3030</v>
      </c>
      <c r="AG560" t="s">
        <v>859</v>
      </c>
      <c r="AH560" t="s">
        <v>2979</v>
      </c>
      <c r="AI560" t="s">
        <v>891</v>
      </c>
      <c r="AJ560" t="s">
        <v>2980</v>
      </c>
    </row>
    <row r="561" spans="1:37">
      <c r="A561" s="38" t="s">
        <v>4207</v>
      </c>
      <c r="B561" t="s">
        <v>4208</v>
      </c>
      <c r="E561" t="s">
        <v>4209</v>
      </c>
      <c r="F561" t="s">
        <v>4210</v>
      </c>
      <c r="G561" t="s">
        <v>4211</v>
      </c>
      <c r="H561" t="s">
        <v>4212</v>
      </c>
      <c r="I561" t="s">
        <v>842</v>
      </c>
      <c r="J561" t="s">
        <v>721</v>
      </c>
      <c r="K561">
        <v>18.100000000000001</v>
      </c>
      <c r="M561" t="s">
        <v>3030</v>
      </c>
      <c r="N561" t="s">
        <v>844</v>
      </c>
      <c r="O561" t="s">
        <v>845</v>
      </c>
      <c r="Q561">
        <v>1996</v>
      </c>
      <c r="R561" t="s">
        <v>4213</v>
      </c>
      <c r="U561" t="s">
        <v>847</v>
      </c>
      <c r="W561">
        <v>52.617959999999997</v>
      </c>
      <c r="X561">
        <v>7.8618800000000002</v>
      </c>
      <c r="AC561">
        <v>0.38059999999999999</v>
      </c>
      <c r="AD561" t="s">
        <v>1223</v>
      </c>
      <c r="AE561" t="s">
        <v>3030</v>
      </c>
      <c r="AG561" t="s">
        <v>859</v>
      </c>
      <c r="AJ561" t="s">
        <v>937</v>
      </c>
    </row>
    <row r="562" spans="1:37">
      <c r="A562" s="38" t="s">
        <v>4214</v>
      </c>
      <c r="B562" t="s">
        <v>4215</v>
      </c>
      <c r="C562" t="s">
        <v>4137</v>
      </c>
      <c r="E562" t="s">
        <v>4216</v>
      </c>
      <c r="F562" t="s">
        <v>4217</v>
      </c>
      <c r="G562" t="s">
        <v>4218</v>
      </c>
      <c r="H562" t="s">
        <v>4215</v>
      </c>
      <c r="I562" t="s">
        <v>867</v>
      </c>
      <c r="J562" t="s">
        <v>721</v>
      </c>
      <c r="K562">
        <v>11.4</v>
      </c>
      <c r="M562" t="s">
        <v>3030</v>
      </c>
      <c r="N562" t="s">
        <v>844</v>
      </c>
      <c r="O562" t="s">
        <v>845</v>
      </c>
      <c r="Q562">
        <v>1999</v>
      </c>
      <c r="R562" t="s">
        <v>4219</v>
      </c>
      <c r="U562" t="s">
        <v>847</v>
      </c>
      <c r="W562">
        <v>52.83005</v>
      </c>
      <c r="X562">
        <v>11.10328</v>
      </c>
      <c r="AC562">
        <v>0.38390000000000002</v>
      </c>
      <c r="AD562" t="s">
        <v>1223</v>
      </c>
      <c r="AE562" t="s">
        <v>3030</v>
      </c>
      <c r="AG562" t="s">
        <v>859</v>
      </c>
      <c r="AH562" t="s">
        <v>4220</v>
      </c>
      <c r="AI562" t="s">
        <v>1574</v>
      </c>
      <c r="AJ562" t="s">
        <v>956</v>
      </c>
    </row>
    <row r="563" spans="1:37">
      <c r="A563" s="38" t="s">
        <v>4221</v>
      </c>
      <c r="B563" t="s">
        <v>4222</v>
      </c>
      <c r="E563" t="s">
        <v>4223</v>
      </c>
      <c r="F563" t="s">
        <v>4224</v>
      </c>
      <c r="G563" t="s">
        <v>4225</v>
      </c>
      <c r="H563" t="s">
        <v>4226</v>
      </c>
      <c r="I563" t="s">
        <v>897</v>
      </c>
      <c r="J563" t="s">
        <v>721</v>
      </c>
      <c r="K563">
        <v>18.879000000000001</v>
      </c>
      <c r="M563" t="s">
        <v>3030</v>
      </c>
      <c r="N563" t="s">
        <v>844</v>
      </c>
      <c r="O563" t="s">
        <v>845</v>
      </c>
      <c r="Q563">
        <v>1992</v>
      </c>
      <c r="R563" t="s">
        <v>4227</v>
      </c>
      <c r="U563" t="s">
        <v>847</v>
      </c>
      <c r="W563">
        <v>51.217100000000002</v>
      </c>
      <c r="X563">
        <v>6.6965399999999997</v>
      </c>
      <c r="AC563">
        <v>0.37619999999999998</v>
      </c>
      <c r="AD563" t="s">
        <v>1223</v>
      </c>
      <c r="AE563" t="s">
        <v>3030</v>
      </c>
      <c r="AG563" t="s">
        <v>859</v>
      </c>
      <c r="AI563" t="s">
        <v>891</v>
      </c>
      <c r="AJ563" t="s">
        <v>937</v>
      </c>
    </row>
    <row r="564" spans="1:37">
      <c r="A564" s="38" t="s">
        <v>4228</v>
      </c>
      <c r="B564" t="s">
        <v>4229</v>
      </c>
      <c r="E564" t="s">
        <v>4230</v>
      </c>
      <c r="F564" t="s">
        <v>4231</v>
      </c>
      <c r="G564" t="s">
        <v>4232</v>
      </c>
      <c r="H564" t="s">
        <v>4233</v>
      </c>
      <c r="I564" t="s">
        <v>2060</v>
      </c>
      <c r="J564" t="s">
        <v>721</v>
      </c>
      <c r="K564">
        <v>18.72</v>
      </c>
      <c r="M564" t="s">
        <v>3030</v>
      </c>
      <c r="N564" t="s">
        <v>844</v>
      </c>
      <c r="O564" t="s">
        <v>845</v>
      </c>
      <c r="Q564">
        <v>1997</v>
      </c>
      <c r="R564" t="s">
        <v>4234</v>
      </c>
      <c r="U564" t="s">
        <v>847</v>
      </c>
      <c r="W564">
        <v>50.874130000000001</v>
      </c>
      <c r="X564">
        <v>13.394360000000001</v>
      </c>
      <c r="AC564">
        <v>0.38169999999999998</v>
      </c>
      <c r="AD564" t="s">
        <v>1223</v>
      </c>
      <c r="AE564" t="s">
        <v>3030</v>
      </c>
      <c r="AG564" t="s">
        <v>859</v>
      </c>
      <c r="AH564" t="s">
        <v>4235</v>
      </c>
      <c r="AI564" t="s">
        <v>850</v>
      </c>
      <c r="AJ564" t="s">
        <v>1063</v>
      </c>
    </row>
    <row r="565" spans="1:37">
      <c r="A565" s="38" t="s">
        <v>4236</v>
      </c>
      <c r="B565" t="s">
        <v>4237</v>
      </c>
      <c r="E565" t="s">
        <v>1561</v>
      </c>
      <c r="F565" t="s">
        <v>4238</v>
      </c>
      <c r="G565" t="s">
        <v>2187</v>
      </c>
      <c r="H565" t="s">
        <v>2188</v>
      </c>
      <c r="I565" t="s">
        <v>944</v>
      </c>
      <c r="J565" t="s">
        <v>721</v>
      </c>
      <c r="K565">
        <v>15.68</v>
      </c>
      <c r="M565" t="s">
        <v>3030</v>
      </c>
      <c r="N565" t="s">
        <v>844</v>
      </c>
      <c r="O565" t="s">
        <v>845</v>
      </c>
      <c r="Q565">
        <v>1979</v>
      </c>
      <c r="R565" t="s">
        <v>4239</v>
      </c>
      <c r="U565" t="s">
        <v>847</v>
      </c>
      <c r="W565">
        <v>47.570793999999999</v>
      </c>
      <c r="X565">
        <v>7.8071919999999997</v>
      </c>
      <c r="AC565">
        <v>0.3619</v>
      </c>
      <c r="AD565" t="s">
        <v>1223</v>
      </c>
      <c r="AE565" t="s">
        <v>3030</v>
      </c>
      <c r="AG565" t="s">
        <v>859</v>
      </c>
      <c r="AH565" t="s">
        <v>4240</v>
      </c>
      <c r="AI565" t="s">
        <v>891</v>
      </c>
      <c r="AJ565" t="s">
        <v>4241</v>
      </c>
    </row>
    <row r="566" spans="1:37">
      <c r="A566" s="38" t="s">
        <v>4242</v>
      </c>
      <c r="B566" t="s">
        <v>4243</v>
      </c>
      <c r="C566" t="s">
        <v>4244</v>
      </c>
      <c r="E566" t="s">
        <v>4245</v>
      </c>
      <c r="F566" t="s">
        <v>4246</v>
      </c>
      <c r="G566" t="s">
        <v>3816</v>
      </c>
      <c r="H566" t="s">
        <v>4247</v>
      </c>
      <c r="I566" t="s">
        <v>842</v>
      </c>
      <c r="J566" t="s">
        <v>721</v>
      </c>
      <c r="K566">
        <v>30.72</v>
      </c>
      <c r="M566" t="s">
        <v>3030</v>
      </c>
      <c r="N566" t="s">
        <v>959</v>
      </c>
      <c r="O566" t="s">
        <v>845</v>
      </c>
      <c r="Q566">
        <v>2012</v>
      </c>
      <c r="R566" t="s">
        <v>4248</v>
      </c>
      <c r="U566" t="s">
        <v>847</v>
      </c>
      <c r="W566">
        <v>53.657519999999998</v>
      </c>
      <c r="X566">
        <v>9.5019799999999996</v>
      </c>
      <c r="AC566">
        <v>0.41120000000000001</v>
      </c>
      <c r="AD566" t="s">
        <v>1223</v>
      </c>
      <c r="AE566" t="s">
        <v>3030</v>
      </c>
      <c r="AG566" t="s">
        <v>859</v>
      </c>
      <c r="AH566" t="s">
        <v>4249</v>
      </c>
      <c r="AI566" t="s">
        <v>891</v>
      </c>
      <c r="AJ566" t="s">
        <v>956</v>
      </c>
    </row>
    <row r="567" spans="1:37">
      <c r="A567" s="38" t="s">
        <v>4250</v>
      </c>
      <c r="B567" t="s">
        <v>4251</v>
      </c>
      <c r="E567" t="s">
        <v>4252</v>
      </c>
      <c r="F567" t="s">
        <v>4253</v>
      </c>
      <c r="G567" t="s">
        <v>4254</v>
      </c>
      <c r="H567" t="s">
        <v>3679</v>
      </c>
      <c r="I567" t="s">
        <v>858</v>
      </c>
      <c r="J567" t="s">
        <v>721</v>
      </c>
      <c r="K567">
        <v>4.2</v>
      </c>
      <c r="M567" t="s">
        <v>3030</v>
      </c>
      <c r="N567" t="s">
        <v>959</v>
      </c>
      <c r="O567" t="s">
        <v>845</v>
      </c>
      <c r="Q567">
        <v>1993</v>
      </c>
      <c r="R567" t="s">
        <v>3917</v>
      </c>
      <c r="U567" t="s">
        <v>847</v>
      </c>
      <c r="W567">
        <v>49.405929999999998</v>
      </c>
      <c r="X567">
        <v>11.132860000000001</v>
      </c>
      <c r="AC567">
        <v>0.36180000000000001</v>
      </c>
      <c r="AD567" t="s">
        <v>1223</v>
      </c>
      <c r="AE567" t="s">
        <v>3030</v>
      </c>
      <c r="AG567" t="s">
        <v>859</v>
      </c>
      <c r="AH567" t="s">
        <v>4255</v>
      </c>
      <c r="AI567" t="s">
        <v>850</v>
      </c>
      <c r="AJ567" t="s">
        <v>4256</v>
      </c>
    </row>
    <row r="568" spans="1:37">
      <c r="A568" s="38" t="s">
        <v>4257</v>
      </c>
      <c r="B568" t="s">
        <v>4258</v>
      </c>
      <c r="E568" t="s">
        <v>4252</v>
      </c>
      <c r="F568" t="s">
        <v>4253</v>
      </c>
      <c r="G568" t="s">
        <v>4254</v>
      </c>
      <c r="H568" t="s">
        <v>3679</v>
      </c>
      <c r="I568" t="s">
        <v>858</v>
      </c>
      <c r="J568" t="s">
        <v>721</v>
      </c>
      <c r="K568">
        <v>4.2</v>
      </c>
      <c r="M568" t="s">
        <v>3030</v>
      </c>
      <c r="N568" t="s">
        <v>959</v>
      </c>
      <c r="O568" t="s">
        <v>845</v>
      </c>
      <c r="Q568">
        <v>1993</v>
      </c>
      <c r="R568" t="s">
        <v>3917</v>
      </c>
      <c r="U568" t="s">
        <v>847</v>
      </c>
      <c r="W568">
        <v>49.405929999999998</v>
      </c>
      <c r="X568">
        <v>11.132860000000001</v>
      </c>
      <c r="AC568">
        <v>0.36180000000000001</v>
      </c>
      <c r="AD568" t="s">
        <v>1223</v>
      </c>
      <c r="AE568" t="s">
        <v>3030</v>
      </c>
      <c r="AG568" t="s">
        <v>859</v>
      </c>
      <c r="AH568" t="s">
        <v>4255</v>
      </c>
      <c r="AI568" t="s">
        <v>850</v>
      </c>
      <c r="AJ568" t="s">
        <v>4256</v>
      </c>
    </row>
    <row r="569" spans="1:37">
      <c r="A569" s="38" t="s">
        <v>4259</v>
      </c>
      <c r="B569" t="s">
        <v>4260</v>
      </c>
      <c r="E569" t="s">
        <v>4252</v>
      </c>
      <c r="F569" t="s">
        <v>4253</v>
      </c>
      <c r="G569" t="s">
        <v>4254</v>
      </c>
      <c r="H569" t="s">
        <v>3679</v>
      </c>
      <c r="I569" t="s">
        <v>858</v>
      </c>
      <c r="J569" t="s">
        <v>721</v>
      </c>
      <c r="K569">
        <v>5.0999999999999996</v>
      </c>
      <c r="M569" t="s">
        <v>3030</v>
      </c>
      <c r="N569" t="s">
        <v>959</v>
      </c>
      <c r="O569" t="s">
        <v>845</v>
      </c>
      <c r="Q569">
        <v>1994</v>
      </c>
      <c r="R569" t="s">
        <v>2557</v>
      </c>
      <c r="U569" t="s">
        <v>847</v>
      </c>
      <c r="W569">
        <v>49.405929999999998</v>
      </c>
      <c r="X569">
        <v>11.132860000000001</v>
      </c>
      <c r="AC569">
        <v>0.3644</v>
      </c>
      <c r="AD569" t="s">
        <v>1223</v>
      </c>
      <c r="AE569" t="s">
        <v>3030</v>
      </c>
      <c r="AG569" t="s">
        <v>859</v>
      </c>
      <c r="AH569" t="s">
        <v>4255</v>
      </c>
      <c r="AI569" t="s">
        <v>850</v>
      </c>
      <c r="AJ569" t="s">
        <v>4256</v>
      </c>
    </row>
    <row r="570" spans="1:37">
      <c r="A570" s="38" t="s">
        <v>4261</v>
      </c>
      <c r="B570" t="s">
        <v>4262</v>
      </c>
      <c r="E570" t="s">
        <v>4252</v>
      </c>
      <c r="F570" t="s">
        <v>4253</v>
      </c>
      <c r="G570" t="s">
        <v>4254</v>
      </c>
      <c r="H570" t="s">
        <v>3679</v>
      </c>
      <c r="I570" t="s">
        <v>858</v>
      </c>
      <c r="J570" t="s">
        <v>721</v>
      </c>
      <c r="K570">
        <v>5.0999999999999996</v>
      </c>
      <c r="M570" t="s">
        <v>3030</v>
      </c>
      <c r="N570" t="s">
        <v>959</v>
      </c>
      <c r="O570" t="s">
        <v>845</v>
      </c>
      <c r="Q570">
        <v>1995</v>
      </c>
      <c r="R570" t="s">
        <v>3707</v>
      </c>
      <c r="U570" t="s">
        <v>847</v>
      </c>
      <c r="W570">
        <v>49.405929999999998</v>
      </c>
      <c r="X570">
        <v>11.132860000000001</v>
      </c>
      <c r="AC570">
        <v>0.36699999999999999</v>
      </c>
      <c r="AD570" t="s">
        <v>1223</v>
      </c>
      <c r="AE570" t="s">
        <v>3030</v>
      </c>
      <c r="AG570" t="s">
        <v>859</v>
      </c>
      <c r="AH570" t="s">
        <v>4255</v>
      </c>
      <c r="AI570" t="s">
        <v>850</v>
      </c>
      <c r="AJ570" t="s">
        <v>4256</v>
      </c>
    </row>
    <row r="571" spans="1:37">
      <c r="A571" s="38" t="s">
        <v>4263</v>
      </c>
      <c r="B571" t="s">
        <v>4264</v>
      </c>
      <c r="E571" t="s">
        <v>4265</v>
      </c>
      <c r="F571" t="s">
        <v>4266</v>
      </c>
      <c r="G571" t="s">
        <v>4267</v>
      </c>
      <c r="H571" t="s">
        <v>4268</v>
      </c>
      <c r="I571" t="s">
        <v>842</v>
      </c>
      <c r="J571" t="s">
        <v>721</v>
      </c>
      <c r="K571">
        <v>13</v>
      </c>
      <c r="M571" t="s">
        <v>3030</v>
      </c>
      <c r="N571" t="s">
        <v>1280</v>
      </c>
      <c r="O571" t="s">
        <v>845</v>
      </c>
      <c r="Q571">
        <v>2000</v>
      </c>
      <c r="R571" t="s">
        <v>4269</v>
      </c>
      <c r="U571" t="s">
        <v>847</v>
      </c>
      <c r="W571">
        <v>52.623451000000003</v>
      </c>
      <c r="X571">
        <v>10.245654999999999</v>
      </c>
      <c r="AC571">
        <v>0.54</v>
      </c>
      <c r="AD571" t="s">
        <v>1223</v>
      </c>
      <c r="AE571" t="s">
        <v>3030</v>
      </c>
      <c r="AG571" t="s">
        <v>859</v>
      </c>
      <c r="AI571" t="s">
        <v>891</v>
      </c>
      <c r="AJ571" t="s">
        <v>956</v>
      </c>
    </row>
    <row r="572" spans="1:37">
      <c r="A572" s="38" t="s">
        <v>4270</v>
      </c>
      <c r="B572" t="s">
        <v>4271</v>
      </c>
      <c r="E572" t="s">
        <v>4272</v>
      </c>
      <c r="F572" t="s">
        <v>4273</v>
      </c>
      <c r="G572" t="s">
        <v>4274</v>
      </c>
      <c r="H572" t="s">
        <v>1619</v>
      </c>
      <c r="I572" t="s">
        <v>1267</v>
      </c>
      <c r="J572" t="s">
        <v>721</v>
      </c>
      <c r="K572">
        <v>38.61</v>
      </c>
      <c r="M572" t="s">
        <v>3030</v>
      </c>
      <c r="N572" t="s">
        <v>844</v>
      </c>
      <c r="O572" t="s">
        <v>845</v>
      </c>
      <c r="Q572">
        <v>2012</v>
      </c>
      <c r="R572" t="s">
        <v>4275</v>
      </c>
      <c r="U572" t="s">
        <v>847</v>
      </c>
      <c r="W572">
        <v>49.213706000000002</v>
      </c>
      <c r="X572">
        <v>6.9781300000000002</v>
      </c>
      <c r="AC572">
        <v>0.3982</v>
      </c>
      <c r="AD572" t="s">
        <v>1223</v>
      </c>
      <c r="AE572" t="s">
        <v>3030</v>
      </c>
      <c r="AG572" t="s">
        <v>859</v>
      </c>
      <c r="AH572" t="s">
        <v>4276</v>
      </c>
      <c r="AI572" t="s">
        <v>850</v>
      </c>
      <c r="AJ572" t="s">
        <v>4277</v>
      </c>
    </row>
    <row r="573" spans="1:37">
      <c r="A573" s="38" t="s">
        <v>4278</v>
      </c>
      <c r="B573" t="s">
        <v>3041</v>
      </c>
      <c r="E573" t="s">
        <v>1165</v>
      </c>
      <c r="F573" t="s">
        <v>4279</v>
      </c>
      <c r="G573" t="s">
        <v>4280</v>
      </c>
      <c r="H573" t="s">
        <v>4281</v>
      </c>
      <c r="I573" t="s">
        <v>974</v>
      </c>
      <c r="J573" t="s">
        <v>721</v>
      </c>
      <c r="K573">
        <v>13.2</v>
      </c>
      <c r="M573" t="s">
        <v>3030</v>
      </c>
      <c r="N573" t="s">
        <v>844</v>
      </c>
      <c r="O573" t="s">
        <v>845</v>
      </c>
      <c r="Q573">
        <v>1990</v>
      </c>
      <c r="R573" t="s">
        <v>1246</v>
      </c>
      <c r="U573" t="s">
        <v>1737</v>
      </c>
      <c r="W573">
        <v>51.319810750000002</v>
      </c>
      <c r="X573">
        <v>9.848941452</v>
      </c>
      <c r="AC573">
        <v>0.374</v>
      </c>
      <c r="AD573" t="s">
        <v>1223</v>
      </c>
      <c r="AE573" t="s">
        <v>3030</v>
      </c>
      <c r="AG573" t="s">
        <v>859</v>
      </c>
      <c r="AH573" t="s">
        <v>4282</v>
      </c>
      <c r="AI573" t="s">
        <v>850</v>
      </c>
      <c r="AJ573" t="s">
        <v>4283</v>
      </c>
    </row>
    <row r="574" spans="1:37">
      <c r="A574" s="38" t="s">
        <v>4284</v>
      </c>
      <c r="B574" t="s">
        <v>380</v>
      </c>
      <c r="D574" t="s">
        <v>4285</v>
      </c>
      <c r="E574" t="s">
        <v>4286</v>
      </c>
      <c r="F574" t="s">
        <v>4287</v>
      </c>
      <c r="G574" t="s">
        <v>3978</v>
      </c>
      <c r="H574" t="s">
        <v>4285</v>
      </c>
      <c r="I574" t="s">
        <v>974</v>
      </c>
      <c r="J574" t="s">
        <v>721</v>
      </c>
      <c r="K574">
        <v>94.6</v>
      </c>
      <c r="L574">
        <v>100</v>
      </c>
      <c r="M574" t="s">
        <v>3030</v>
      </c>
      <c r="N574" t="s">
        <v>959</v>
      </c>
      <c r="O574" t="s">
        <v>859</v>
      </c>
      <c r="Q574">
        <v>2013</v>
      </c>
      <c r="R574" t="s">
        <v>4288</v>
      </c>
      <c r="U574" t="s">
        <v>847</v>
      </c>
      <c r="W574">
        <v>49.884878999999998</v>
      </c>
      <c r="X574">
        <v>8.650067</v>
      </c>
      <c r="AC574">
        <v>0.4138</v>
      </c>
      <c r="AD574" t="s">
        <v>1223</v>
      </c>
      <c r="AE574" t="s">
        <v>3030</v>
      </c>
      <c r="AG574" t="s">
        <v>859</v>
      </c>
      <c r="AH574" t="s">
        <v>4289</v>
      </c>
      <c r="AI574" t="s">
        <v>891</v>
      </c>
      <c r="AJ574" t="s">
        <v>3963</v>
      </c>
      <c r="AK574" t="s">
        <v>873</v>
      </c>
    </row>
    <row r="575" spans="1:37">
      <c r="A575" s="38" t="s">
        <v>4290</v>
      </c>
      <c r="B575" t="s">
        <v>4291</v>
      </c>
      <c r="E575" t="s">
        <v>4292</v>
      </c>
      <c r="F575" t="s">
        <v>4293</v>
      </c>
      <c r="G575" t="s">
        <v>4294</v>
      </c>
      <c r="H575" t="s">
        <v>4295</v>
      </c>
      <c r="I575" t="s">
        <v>867</v>
      </c>
      <c r="J575" t="s">
        <v>721</v>
      </c>
      <c r="K575">
        <v>13.2</v>
      </c>
      <c r="M575" t="s">
        <v>3030</v>
      </c>
      <c r="N575" t="s">
        <v>844</v>
      </c>
      <c r="O575" t="s">
        <v>845</v>
      </c>
      <c r="Q575">
        <v>1994</v>
      </c>
      <c r="R575" t="s">
        <v>4296</v>
      </c>
      <c r="U575" t="s">
        <v>847</v>
      </c>
      <c r="W575">
        <v>52.608713199999997</v>
      </c>
      <c r="X575">
        <v>11.832450700000001</v>
      </c>
      <c r="AC575">
        <v>0.37840000000000001</v>
      </c>
      <c r="AD575" t="s">
        <v>1223</v>
      </c>
      <c r="AE575" t="s">
        <v>3030</v>
      </c>
      <c r="AG575" t="s">
        <v>859</v>
      </c>
      <c r="AH575" t="s">
        <v>4297</v>
      </c>
      <c r="AI575" t="s">
        <v>850</v>
      </c>
      <c r="AJ575" t="s">
        <v>4298</v>
      </c>
    </row>
    <row r="576" spans="1:37">
      <c r="A576" s="38" t="s">
        <v>4299</v>
      </c>
      <c r="B576" t="s">
        <v>2628</v>
      </c>
      <c r="E576" t="s">
        <v>4300</v>
      </c>
      <c r="F576" t="s">
        <v>4301</v>
      </c>
      <c r="G576" t="s">
        <v>4302</v>
      </c>
      <c r="H576" t="s">
        <v>4303</v>
      </c>
      <c r="I576" t="s">
        <v>974</v>
      </c>
      <c r="J576" t="s">
        <v>721</v>
      </c>
      <c r="K576">
        <v>26.2</v>
      </c>
      <c r="M576" t="s">
        <v>3030</v>
      </c>
      <c r="N576" t="s">
        <v>844</v>
      </c>
      <c r="O576" t="s">
        <v>845</v>
      </c>
      <c r="Q576">
        <v>2012</v>
      </c>
      <c r="R576" t="s">
        <v>4304</v>
      </c>
      <c r="U576" t="s">
        <v>847</v>
      </c>
      <c r="W576">
        <v>50.569119999999998</v>
      </c>
      <c r="X576">
        <v>9.681280000000001</v>
      </c>
      <c r="AC576">
        <v>0.3982</v>
      </c>
      <c r="AD576" t="s">
        <v>1223</v>
      </c>
      <c r="AE576" t="s">
        <v>3030</v>
      </c>
      <c r="AG576" t="s">
        <v>859</v>
      </c>
      <c r="AH576" t="s">
        <v>4305</v>
      </c>
      <c r="AI576" t="s">
        <v>850</v>
      </c>
      <c r="AJ576" t="s">
        <v>4306</v>
      </c>
    </row>
    <row r="577" spans="1:36">
      <c r="A577" s="38" t="s">
        <v>4307</v>
      </c>
      <c r="B577" t="s">
        <v>4308</v>
      </c>
      <c r="E577" t="s">
        <v>4300</v>
      </c>
      <c r="F577" t="s">
        <v>4301</v>
      </c>
      <c r="G577" t="s">
        <v>4302</v>
      </c>
      <c r="H577" t="s">
        <v>4303</v>
      </c>
      <c r="I577" t="s">
        <v>974</v>
      </c>
      <c r="J577" t="s">
        <v>721</v>
      </c>
      <c r="K577">
        <v>7.5</v>
      </c>
      <c r="M577" t="s">
        <v>3030</v>
      </c>
      <c r="N577" t="s">
        <v>844</v>
      </c>
      <c r="O577" t="s">
        <v>845</v>
      </c>
      <c r="Q577">
        <v>1982</v>
      </c>
      <c r="R577" t="s">
        <v>4309</v>
      </c>
      <c r="U577" t="s">
        <v>847</v>
      </c>
      <c r="W577">
        <v>50.569119999999998</v>
      </c>
      <c r="X577">
        <v>9.681280000000001</v>
      </c>
      <c r="AC577">
        <v>0.36520000000000002</v>
      </c>
      <c r="AD577" t="s">
        <v>1223</v>
      </c>
      <c r="AE577" t="s">
        <v>3030</v>
      </c>
      <c r="AG577" t="s">
        <v>859</v>
      </c>
      <c r="AH577" t="s">
        <v>4305</v>
      </c>
      <c r="AI577" t="s">
        <v>850</v>
      </c>
      <c r="AJ577" t="s">
        <v>4306</v>
      </c>
    </row>
    <row r="578" spans="1:36">
      <c r="A578" s="38" t="s">
        <v>4310</v>
      </c>
      <c r="B578" t="s">
        <v>4311</v>
      </c>
      <c r="E578" t="s">
        <v>4312</v>
      </c>
      <c r="F578" t="s">
        <v>4313</v>
      </c>
      <c r="G578" t="s">
        <v>4314</v>
      </c>
      <c r="H578" t="s">
        <v>4315</v>
      </c>
      <c r="I578" t="s">
        <v>842</v>
      </c>
      <c r="J578" t="s">
        <v>721</v>
      </c>
      <c r="K578">
        <v>30.6</v>
      </c>
      <c r="M578" t="s">
        <v>3030</v>
      </c>
      <c r="N578" t="s">
        <v>844</v>
      </c>
      <c r="O578" t="s">
        <v>845</v>
      </c>
      <c r="Q578">
        <v>1953</v>
      </c>
      <c r="R578" t="s">
        <v>4316</v>
      </c>
      <c r="U578" t="s">
        <v>1737</v>
      </c>
      <c r="W578">
        <v>52.16921</v>
      </c>
      <c r="X578">
        <v>9.7909000000000006</v>
      </c>
      <c r="AC578">
        <v>0.33329999999999999</v>
      </c>
      <c r="AD578" t="s">
        <v>1223</v>
      </c>
      <c r="AE578" t="s">
        <v>3030</v>
      </c>
      <c r="AG578" t="s">
        <v>859</v>
      </c>
      <c r="AI578" t="s">
        <v>850</v>
      </c>
      <c r="AJ578" t="s">
        <v>956</v>
      </c>
    </row>
    <row r="579" spans="1:36">
      <c r="A579" s="38" t="s">
        <v>4317</v>
      </c>
      <c r="B579" t="s">
        <v>4318</v>
      </c>
      <c r="E579" t="s">
        <v>4319</v>
      </c>
      <c r="F579" t="s">
        <v>4320</v>
      </c>
      <c r="G579" t="s">
        <v>1474</v>
      </c>
      <c r="H579" t="s">
        <v>4321</v>
      </c>
      <c r="I579" t="s">
        <v>842</v>
      </c>
      <c r="J579" t="s">
        <v>721</v>
      </c>
      <c r="K579">
        <v>17.11</v>
      </c>
      <c r="M579" t="s">
        <v>3030</v>
      </c>
      <c r="N579" t="s">
        <v>844</v>
      </c>
      <c r="O579" t="s">
        <v>845</v>
      </c>
      <c r="Q579">
        <v>2003</v>
      </c>
      <c r="R579" t="s">
        <v>1070</v>
      </c>
      <c r="U579" t="s">
        <v>1737</v>
      </c>
      <c r="W579">
        <v>52.232196299999998</v>
      </c>
      <c r="X579">
        <v>10.033284999999999</v>
      </c>
      <c r="AC579">
        <v>0.38829999999999998</v>
      </c>
      <c r="AD579" t="s">
        <v>1223</v>
      </c>
      <c r="AE579" t="s">
        <v>3030</v>
      </c>
      <c r="AG579" t="s">
        <v>859</v>
      </c>
      <c r="AH579" t="s">
        <v>4322</v>
      </c>
      <c r="AI579" t="s">
        <v>891</v>
      </c>
      <c r="AJ579" t="s">
        <v>956</v>
      </c>
    </row>
    <row r="580" spans="1:36">
      <c r="A580" s="38" t="s">
        <v>4323</v>
      </c>
      <c r="B580" t="s">
        <v>4324</v>
      </c>
      <c r="E580" t="s">
        <v>4325</v>
      </c>
      <c r="G580" t="s">
        <v>4326</v>
      </c>
      <c r="H580" t="s">
        <v>3501</v>
      </c>
      <c r="I580" t="s">
        <v>897</v>
      </c>
      <c r="J580" t="s">
        <v>721</v>
      </c>
      <c r="K580">
        <v>12.6</v>
      </c>
      <c r="M580" t="s">
        <v>3030</v>
      </c>
      <c r="N580" t="s">
        <v>844</v>
      </c>
      <c r="O580" t="s">
        <v>845</v>
      </c>
      <c r="Q580">
        <v>2011</v>
      </c>
      <c r="R580" t="s">
        <v>2308</v>
      </c>
      <c r="U580" t="s">
        <v>847</v>
      </c>
      <c r="W580">
        <v>51.338760899999997</v>
      </c>
      <c r="X580">
        <v>6.5853416999999999</v>
      </c>
      <c r="AC580">
        <v>0.39710000000000001</v>
      </c>
      <c r="AD580" t="s">
        <v>1223</v>
      </c>
      <c r="AE580" t="s">
        <v>3030</v>
      </c>
      <c r="AG580" t="s">
        <v>859</v>
      </c>
      <c r="AH580" t="s">
        <v>4327</v>
      </c>
      <c r="AI580" t="s">
        <v>850</v>
      </c>
      <c r="AJ580" t="s">
        <v>4328</v>
      </c>
    </row>
    <row r="581" spans="1:36">
      <c r="A581" s="38" t="s">
        <v>4329</v>
      </c>
      <c r="B581" t="s">
        <v>4330</v>
      </c>
      <c r="E581" t="s">
        <v>4066</v>
      </c>
      <c r="F581" t="s">
        <v>4331</v>
      </c>
      <c r="G581" t="s">
        <v>4332</v>
      </c>
      <c r="H581" t="s">
        <v>3240</v>
      </c>
      <c r="I581" t="s">
        <v>897</v>
      </c>
      <c r="J581" t="s">
        <v>721</v>
      </c>
      <c r="K581">
        <v>21.1</v>
      </c>
      <c r="M581" t="s">
        <v>3030</v>
      </c>
      <c r="N581" t="s">
        <v>844</v>
      </c>
      <c r="O581" t="s">
        <v>845</v>
      </c>
      <c r="Q581">
        <v>2012</v>
      </c>
      <c r="R581" t="s">
        <v>3428</v>
      </c>
      <c r="U581" t="s">
        <v>847</v>
      </c>
      <c r="W581">
        <v>51.254540000000013</v>
      </c>
      <c r="X581">
        <v>6.7864800000000001</v>
      </c>
      <c r="AC581">
        <v>0.3982</v>
      </c>
      <c r="AD581" t="s">
        <v>1223</v>
      </c>
      <c r="AE581" t="s">
        <v>3030</v>
      </c>
      <c r="AG581" t="s">
        <v>859</v>
      </c>
      <c r="AH581" t="s">
        <v>4333</v>
      </c>
      <c r="AI581" t="s">
        <v>871</v>
      </c>
      <c r="AJ581" t="s">
        <v>3246</v>
      </c>
    </row>
    <row r="582" spans="1:36">
      <c r="A582" s="38" t="s">
        <v>4334</v>
      </c>
      <c r="B582" t="s">
        <v>4335</v>
      </c>
      <c r="E582" t="s">
        <v>4066</v>
      </c>
      <c r="F582" t="s">
        <v>4336</v>
      </c>
      <c r="G582" t="s">
        <v>4337</v>
      </c>
      <c r="H582" t="s">
        <v>4338</v>
      </c>
      <c r="I582" t="s">
        <v>1500</v>
      </c>
      <c r="J582" t="s">
        <v>721</v>
      </c>
      <c r="K582">
        <v>13.04</v>
      </c>
      <c r="M582" t="s">
        <v>3030</v>
      </c>
      <c r="N582" t="s">
        <v>844</v>
      </c>
      <c r="O582" t="s">
        <v>845</v>
      </c>
      <c r="Q582">
        <v>2013</v>
      </c>
      <c r="R582" t="s">
        <v>4339</v>
      </c>
      <c r="U582" t="s">
        <v>847</v>
      </c>
      <c r="W582">
        <v>49.047474000000001</v>
      </c>
      <c r="X582">
        <v>8.2816020000000012</v>
      </c>
      <c r="AC582">
        <v>0.39929999999999999</v>
      </c>
      <c r="AD582" t="s">
        <v>1223</v>
      </c>
      <c r="AE582" t="s">
        <v>3030</v>
      </c>
      <c r="AG582" t="s">
        <v>859</v>
      </c>
      <c r="AH582" t="s">
        <v>4340</v>
      </c>
      <c r="AI582" t="s">
        <v>891</v>
      </c>
      <c r="AJ582" t="s">
        <v>3899</v>
      </c>
    </row>
    <row r="583" spans="1:36">
      <c r="A583" s="38" t="s">
        <v>4341</v>
      </c>
      <c r="B583" t="s">
        <v>4342</v>
      </c>
      <c r="E583" t="s">
        <v>4343</v>
      </c>
      <c r="F583" t="s">
        <v>4344</v>
      </c>
      <c r="G583" t="s">
        <v>4345</v>
      </c>
      <c r="H583" t="s">
        <v>4346</v>
      </c>
      <c r="I583" t="s">
        <v>924</v>
      </c>
      <c r="J583" t="s">
        <v>721</v>
      </c>
      <c r="K583">
        <v>22.1</v>
      </c>
      <c r="M583" t="s">
        <v>3030</v>
      </c>
      <c r="N583" t="s">
        <v>844</v>
      </c>
      <c r="O583" t="s">
        <v>845</v>
      </c>
      <c r="Q583">
        <v>1993</v>
      </c>
      <c r="R583" t="s">
        <v>4347</v>
      </c>
      <c r="U583" t="s">
        <v>847</v>
      </c>
      <c r="W583">
        <v>50.981556599999998</v>
      </c>
      <c r="X583">
        <v>10.2905599</v>
      </c>
      <c r="AC583">
        <v>0.37730000000000002</v>
      </c>
      <c r="AD583" t="s">
        <v>1223</v>
      </c>
      <c r="AE583" t="s">
        <v>3030</v>
      </c>
      <c r="AG583" t="s">
        <v>859</v>
      </c>
      <c r="AH583" t="s">
        <v>4348</v>
      </c>
      <c r="AI583" t="s">
        <v>891</v>
      </c>
      <c r="AJ583" t="s">
        <v>4349</v>
      </c>
    </row>
    <row r="584" spans="1:36">
      <c r="A584" s="38" t="s">
        <v>4350</v>
      </c>
      <c r="B584" t="s">
        <v>4351</v>
      </c>
      <c r="E584" t="s">
        <v>1732</v>
      </c>
      <c r="F584" t="s">
        <v>4352</v>
      </c>
      <c r="G584" t="s">
        <v>4353</v>
      </c>
      <c r="H584" t="s">
        <v>4354</v>
      </c>
      <c r="I584" t="s">
        <v>867</v>
      </c>
      <c r="J584" t="s">
        <v>721</v>
      </c>
      <c r="K584">
        <v>23.4</v>
      </c>
      <c r="M584" t="s">
        <v>3030</v>
      </c>
      <c r="N584" t="s">
        <v>844</v>
      </c>
      <c r="O584" t="s">
        <v>859</v>
      </c>
      <c r="Q584">
        <v>1994</v>
      </c>
      <c r="R584" t="s">
        <v>4355</v>
      </c>
      <c r="U584" t="s">
        <v>1737</v>
      </c>
      <c r="W584">
        <v>52.070093</v>
      </c>
      <c r="X584">
        <v>11.385306</v>
      </c>
      <c r="AC584">
        <v>0.37840000000000001</v>
      </c>
      <c r="AD584" t="s">
        <v>1223</v>
      </c>
      <c r="AE584" t="s">
        <v>3030</v>
      </c>
      <c r="AG584" t="s">
        <v>859</v>
      </c>
      <c r="AI584" t="s">
        <v>850</v>
      </c>
      <c r="AJ584" t="s">
        <v>956</v>
      </c>
    </row>
    <row r="585" spans="1:36">
      <c r="A585" s="38" t="s">
        <v>4356</v>
      </c>
      <c r="B585" t="s">
        <v>362</v>
      </c>
      <c r="E585" t="s">
        <v>4357</v>
      </c>
      <c r="F585" t="s">
        <v>4358</v>
      </c>
      <c r="G585" t="s">
        <v>4359</v>
      </c>
      <c r="H585" t="s">
        <v>3540</v>
      </c>
      <c r="I585" t="s">
        <v>842</v>
      </c>
      <c r="J585" t="s">
        <v>721</v>
      </c>
      <c r="K585">
        <v>66</v>
      </c>
      <c r="M585" t="s">
        <v>3030</v>
      </c>
      <c r="N585" t="s">
        <v>844</v>
      </c>
      <c r="O585" t="s">
        <v>845</v>
      </c>
      <c r="Q585">
        <v>1996</v>
      </c>
      <c r="R585" t="s">
        <v>2878</v>
      </c>
      <c r="U585" t="s">
        <v>847</v>
      </c>
      <c r="W585">
        <v>52.560606000000007</v>
      </c>
      <c r="X585">
        <v>7.2951639999999998</v>
      </c>
      <c r="AC585">
        <v>0.38059999999999999</v>
      </c>
      <c r="AD585" t="s">
        <v>1223</v>
      </c>
      <c r="AE585" t="s">
        <v>3030</v>
      </c>
      <c r="AG585" t="s">
        <v>859</v>
      </c>
      <c r="AH585" t="s">
        <v>4360</v>
      </c>
      <c r="AI585" t="s">
        <v>891</v>
      </c>
      <c r="AJ585" t="s">
        <v>937</v>
      </c>
    </row>
    <row r="586" spans="1:36">
      <c r="A586" s="38" t="s">
        <v>4361</v>
      </c>
      <c r="B586" t="s">
        <v>4362</v>
      </c>
      <c r="E586" t="s">
        <v>4363</v>
      </c>
      <c r="F586" t="s">
        <v>4364</v>
      </c>
      <c r="G586" t="s">
        <v>4365</v>
      </c>
      <c r="H586" t="s">
        <v>4366</v>
      </c>
      <c r="I586" t="s">
        <v>1500</v>
      </c>
      <c r="J586" t="s">
        <v>721</v>
      </c>
      <c r="K586">
        <v>30</v>
      </c>
      <c r="M586" t="s">
        <v>3030</v>
      </c>
      <c r="N586" t="s">
        <v>844</v>
      </c>
      <c r="O586" t="s">
        <v>845</v>
      </c>
      <c r="Q586">
        <v>1961</v>
      </c>
      <c r="R586" t="s">
        <v>949</v>
      </c>
      <c r="U586" t="s">
        <v>847</v>
      </c>
      <c r="W586">
        <v>49.599140000000013</v>
      </c>
      <c r="X586">
        <v>8.2209599999999998</v>
      </c>
      <c r="AC586">
        <v>0.34210000000000002</v>
      </c>
      <c r="AD586" t="s">
        <v>1223</v>
      </c>
      <c r="AE586" t="s">
        <v>3030</v>
      </c>
      <c r="AG586" t="s">
        <v>859</v>
      </c>
      <c r="AH586" t="s">
        <v>4367</v>
      </c>
      <c r="AI586" t="s">
        <v>850</v>
      </c>
      <c r="AJ586" t="s">
        <v>4368</v>
      </c>
    </row>
    <row r="587" spans="1:36">
      <c r="A587" s="38" t="s">
        <v>4369</v>
      </c>
      <c r="B587" t="s">
        <v>4370</v>
      </c>
      <c r="C587" t="s">
        <v>4371</v>
      </c>
      <c r="E587" t="s">
        <v>4372</v>
      </c>
      <c r="F587" t="s">
        <v>4373</v>
      </c>
      <c r="G587" t="s">
        <v>4374</v>
      </c>
      <c r="H587" t="s">
        <v>4375</v>
      </c>
      <c r="I587" t="s">
        <v>1500</v>
      </c>
      <c r="J587" t="s">
        <v>721</v>
      </c>
      <c r="K587">
        <v>11.4</v>
      </c>
      <c r="M587" t="s">
        <v>3030</v>
      </c>
      <c r="N587" t="s">
        <v>1280</v>
      </c>
      <c r="O587" t="s">
        <v>845</v>
      </c>
      <c r="Q587">
        <v>1992</v>
      </c>
      <c r="R587" t="s">
        <v>1392</v>
      </c>
      <c r="U587" t="s">
        <v>847</v>
      </c>
      <c r="W587">
        <v>50.321134000000001</v>
      </c>
      <c r="X587">
        <v>7.2339070000000003</v>
      </c>
      <c r="AC587">
        <v>0.504</v>
      </c>
      <c r="AD587" t="s">
        <v>1223</v>
      </c>
      <c r="AE587" t="s">
        <v>3030</v>
      </c>
      <c r="AG587" t="s">
        <v>859</v>
      </c>
      <c r="AH587" t="s">
        <v>4376</v>
      </c>
      <c r="AI587" t="s">
        <v>850</v>
      </c>
      <c r="AJ587" t="s">
        <v>937</v>
      </c>
    </row>
    <row r="588" spans="1:36">
      <c r="A588" s="38" t="s">
        <v>4377</v>
      </c>
      <c r="B588" t="s">
        <v>4370</v>
      </c>
      <c r="C588" t="s">
        <v>4378</v>
      </c>
      <c r="E588" t="s">
        <v>4372</v>
      </c>
      <c r="F588" t="s">
        <v>4373</v>
      </c>
      <c r="G588" t="s">
        <v>4374</v>
      </c>
      <c r="H588" t="s">
        <v>4375</v>
      </c>
      <c r="I588" t="s">
        <v>1500</v>
      </c>
      <c r="J588" t="s">
        <v>721</v>
      </c>
      <c r="K588">
        <v>27.4</v>
      </c>
      <c r="M588" t="s">
        <v>3030</v>
      </c>
      <c r="N588" t="s">
        <v>1280</v>
      </c>
      <c r="O588" t="s">
        <v>845</v>
      </c>
      <c r="Q588">
        <v>2013</v>
      </c>
      <c r="R588" t="s">
        <v>3716</v>
      </c>
      <c r="U588" t="s">
        <v>847</v>
      </c>
      <c r="W588">
        <v>50.321134000000001</v>
      </c>
      <c r="X588">
        <v>7.2339070000000003</v>
      </c>
      <c r="AC588">
        <v>0.59850000000000003</v>
      </c>
      <c r="AD588" t="s">
        <v>1223</v>
      </c>
      <c r="AE588" t="s">
        <v>3030</v>
      </c>
      <c r="AG588" t="s">
        <v>859</v>
      </c>
      <c r="AH588" t="s">
        <v>4376</v>
      </c>
      <c r="AI588" t="s">
        <v>850</v>
      </c>
      <c r="AJ588" t="s">
        <v>937</v>
      </c>
    </row>
    <row r="589" spans="1:36">
      <c r="A589" s="38" t="s">
        <v>4379</v>
      </c>
      <c r="B589" t="s">
        <v>4370</v>
      </c>
      <c r="C589" t="s">
        <v>4380</v>
      </c>
      <c r="E589" t="s">
        <v>4372</v>
      </c>
      <c r="F589" t="s">
        <v>4373</v>
      </c>
      <c r="G589" t="s">
        <v>4374</v>
      </c>
      <c r="H589" t="s">
        <v>4375</v>
      </c>
      <c r="I589" t="s">
        <v>1500</v>
      </c>
      <c r="J589" t="s">
        <v>721</v>
      </c>
      <c r="K589">
        <v>8.4</v>
      </c>
      <c r="M589" t="s">
        <v>3030</v>
      </c>
      <c r="N589" t="s">
        <v>844</v>
      </c>
      <c r="O589" t="s">
        <v>845</v>
      </c>
      <c r="Q589">
        <v>1971</v>
      </c>
      <c r="R589" t="s">
        <v>1530</v>
      </c>
      <c r="U589" t="s">
        <v>1153</v>
      </c>
      <c r="W589">
        <v>50.321134000000001</v>
      </c>
      <c r="X589">
        <v>7.2339070000000003</v>
      </c>
      <c r="AC589">
        <v>0.35310000000000002</v>
      </c>
      <c r="AD589" t="s">
        <v>1223</v>
      </c>
      <c r="AE589" t="s">
        <v>3030</v>
      </c>
      <c r="AG589" t="s">
        <v>859</v>
      </c>
      <c r="AH589" t="s">
        <v>4376</v>
      </c>
      <c r="AI589" t="s">
        <v>850</v>
      </c>
      <c r="AJ589" t="s">
        <v>937</v>
      </c>
    </row>
    <row r="590" spans="1:36">
      <c r="A590" s="38" t="s">
        <v>4381</v>
      </c>
      <c r="B590" t="s">
        <v>4382</v>
      </c>
      <c r="E590" t="s">
        <v>4106</v>
      </c>
      <c r="F590" t="s">
        <v>4383</v>
      </c>
      <c r="G590" t="s">
        <v>4384</v>
      </c>
      <c r="H590" t="s">
        <v>4385</v>
      </c>
      <c r="I590" t="s">
        <v>842</v>
      </c>
      <c r="J590" t="s">
        <v>721</v>
      </c>
      <c r="K590">
        <v>12.75</v>
      </c>
      <c r="M590" t="s">
        <v>3030</v>
      </c>
      <c r="N590" t="s">
        <v>844</v>
      </c>
      <c r="O590" t="s">
        <v>845</v>
      </c>
      <c r="Q590">
        <v>1969</v>
      </c>
      <c r="R590" t="s">
        <v>4386</v>
      </c>
      <c r="U590" t="s">
        <v>847</v>
      </c>
      <c r="W590">
        <v>52.904778</v>
      </c>
      <c r="X590">
        <v>9.658513000000001</v>
      </c>
      <c r="AC590">
        <v>0.35089999999999999</v>
      </c>
      <c r="AD590" t="s">
        <v>1223</v>
      </c>
      <c r="AE590" t="s">
        <v>3030</v>
      </c>
      <c r="AG590" t="s">
        <v>859</v>
      </c>
      <c r="AH590" t="s">
        <v>4387</v>
      </c>
      <c r="AI590" t="s">
        <v>850</v>
      </c>
      <c r="AJ590" t="s">
        <v>956</v>
      </c>
    </row>
    <row r="591" spans="1:36">
      <c r="A591" s="38" t="s">
        <v>4388</v>
      </c>
      <c r="B591" t="s">
        <v>4389</v>
      </c>
      <c r="E591" t="s">
        <v>4390</v>
      </c>
      <c r="G591" t="s">
        <v>4391</v>
      </c>
      <c r="H591" t="s">
        <v>4392</v>
      </c>
      <c r="I591" t="s">
        <v>1069</v>
      </c>
      <c r="J591" t="s">
        <v>721</v>
      </c>
      <c r="K591">
        <v>38</v>
      </c>
      <c r="M591" t="s">
        <v>3030</v>
      </c>
      <c r="N591" t="s">
        <v>844</v>
      </c>
      <c r="O591" t="s">
        <v>845</v>
      </c>
      <c r="Q591">
        <v>2013</v>
      </c>
      <c r="R591" t="s">
        <v>3134</v>
      </c>
      <c r="U591" t="s">
        <v>847</v>
      </c>
      <c r="W591">
        <v>54.137883000000002</v>
      </c>
      <c r="X591">
        <v>13.667149</v>
      </c>
      <c r="AA591">
        <v>0.39</v>
      </c>
      <c r="AB591" s="39" t="s">
        <v>4393</v>
      </c>
      <c r="AC591">
        <v>0.39929999999999999</v>
      </c>
      <c r="AD591" t="s">
        <v>1223</v>
      </c>
      <c r="AE591" t="s">
        <v>3030</v>
      </c>
      <c r="AG591" t="s">
        <v>859</v>
      </c>
      <c r="AH591" t="s">
        <v>4394</v>
      </c>
      <c r="AI591" t="s">
        <v>891</v>
      </c>
      <c r="AJ591" t="s">
        <v>883</v>
      </c>
    </row>
    <row r="592" spans="1:36">
      <c r="A592" s="38" t="s">
        <v>4395</v>
      </c>
      <c r="B592" t="s">
        <v>4396</v>
      </c>
      <c r="E592" t="s">
        <v>4397</v>
      </c>
      <c r="G592" t="s">
        <v>4398</v>
      </c>
      <c r="H592" t="s">
        <v>4399</v>
      </c>
      <c r="I592" t="s">
        <v>2060</v>
      </c>
      <c r="J592" t="s">
        <v>721</v>
      </c>
      <c r="K592">
        <v>13.4</v>
      </c>
      <c r="M592" t="s">
        <v>3030</v>
      </c>
      <c r="N592" t="s">
        <v>844</v>
      </c>
      <c r="O592" t="s">
        <v>845</v>
      </c>
      <c r="Q592">
        <v>2013</v>
      </c>
      <c r="R592" t="s">
        <v>4400</v>
      </c>
      <c r="U592" t="s">
        <v>847</v>
      </c>
      <c r="W592">
        <v>50.913038</v>
      </c>
      <c r="X592">
        <v>13.324847999999999</v>
      </c>
      <c r="AC592">
        <v>0.39929999999999999</v>
      </c>
      <c r="AD592" t="s">
        <v>1223</v>
      </c>
      <c r="AE592" t="s">
        <v>3030</v>
      </c>
      <c r="AG592" t="s">
        <v>859</v>
      </c>
      <c r="AH592" t="s">
        <v>4401</v>
      </c>
      <c r="AI592" t="s">
        <v>850</v>
      </c>
      <c r="AJ592" t="s">
        <v>1063</v>
      </c>
    </row>
    <row r="593" spans="1:37">
      <c r="A593" s="38" t="s">
        <v>4402</v>
      </c>
      <c r="B593" t="s">
        <v>1274</v>
      </c>
      <c r="E593" t="s">
        <v>4030</v>
      </c>
      <c r="F593" t="s">
        <v>4403</v>
      </c>
      <c r="G593" t="s">
        <v>4032</v>
      </c>
      <c r="H593" t="s">
        <v>4404</v>
      </c>
      <c r="I593" t="s">
        <v>897</v>
      </c>
      <c r="J593" t="s">
        <v>721</v>
      </c>
      <c r="K593">
        <v>10.1</v>
      </c>
      <c r="M593" t="s">
        <v>3030</v>
      </c>
      <c r="N593" t="s">
        <v>844</v>
      </c>
      <c r="O593" t="s">
        <v>845</v>
      </c>
      <c r="Q593">
        <v>1980</v>
      </c>
      <c r="R593" t="s">
        <v>4405</v>
      </c>
      <c r="U593" t="s">
        <v>847</v>
      </c>
      <c r="W593">
        <v>52.029657</v>
      </c>
      <c r="X593">
        <v>8.9071630000000006</v>
      </c>
      <c r="AC593">
        <v>0.36299999999999999</v>
      </c>
      <c r="AD593" t="s">
        <v>1223</v>
      </c>
      <c r="AE593" t="s">
        <v>3030</v>
      </c>
      <c r="AG593" t="s">
        <v>859</v>
      </c>
      <c r="AH593" t="s">
        <v>4406</v>
      </c>
      <c r="AI593" t="s">
        <v>850</v>
      </c>
      <c r="AJ593" t="s">
        <v>4036</v>
      </c>
    </row>
    <row r="594" spans="1:37">
      <c r="A594" s="38" t="s">
        <v>4407</v>
      </c>
      <c r="B594" t="s">
        <v>355</v>
      </c>
      <c r="C594" t="s">
        <v>1683</v>
      </c>
      <c r="E594" t="s">
        <v>1561</v>
      </c>
      <c r="F594" t="s">
        <v>1562</v>
      </c>
      <c r="G594" t="s">
        <v>1563</v>
      </c>
      <c r="H594" t="s">
        <v>1564</v>
      </c>
      <c r="I594" t="s">
        <v>897</v>
      </c>
      <c r="J594" t="s">
        <v>721</v>
      </c>
      <c r="K594">
        <v>60.76</v>
      </c>
      <c r="M594" t="s">
        <v>3030</v>
      </c>
      <c r="N594" t="s">
        <v>844</v>
      </c>
      <c r="O594" t="s">
        <v>845</v>
      </c>
      <c r="Q594">
        <v>2016</v>
      </c>
      <c r="R594" t="s">
        <v>4408</v>
      </c>
      <c r="U594" t="s">
        <v>847</v>
      </c>
      <c r="W594">
        <v>51.680370000000003</v>
      </c>
      <c r="X594">
        <v>7.0968800000000014</v>
      </c>
      <c r="AC594">
        <v>0.40260000000000001</v>
      </c>
      <c r="AD594" t="s">
        <v>1223</v>
      </c>
      <c r="AE594" t="s">
        <v>3030</v>
      </c>
      <c r="AG594" t="s">
        <v>859</v>
      </c>
      <c r="AH594" t="s">
        <v>4409</v>
      </c>
      <c r="AI594" t="s">
        <v>891</v>
      </c>
      <c r="AJ594" t="s">
        <v>1566</v>
      </c>
    </row>
    <row r="595" spans="1:37">
      <c r="A595" s="38" t="s">
        <v>4410</v>
      </c>
      <c r="B595" t="s">
        <v>4411</v>
      </c>
      <c r="E595" t="s">
        <v>1693</v>
      </c>
      <c r="F595" t="s">
        <v>4412</v>
      </c>
      <c r="G595" t="s">
        <v>1694</v>
      </c>
      <c r="H595" t="s">
        <v>1695</v>
      </c>
      <c r="I595" t="s">
        <v>842</v>
      </c>
      <c r="J595" t="s">
        <v>721</v>
      </c>
      <c r="K595">
        <v>10.4</v>
      </c>
      <c r="M595" t="s">
        <v>3030</v>
      </c>
      <c r="N595" t="s">
        <v>844</v>
      </c>
      <c r="O595" t="s">
        <v>845</v>
      </c>
      <c r="Q595">
        <v>2014</v>
      </c>
      <c r="R595" t="s">
        <v>4413</v>
      </c>
      <c r="U595" t="s">
        <v>847</v>
      </c>
      <c r="W595">
        <v>52.295298000000003</v>
      </c>
      <c r="X595">
        <v>10.521672000000001</v>
      </c>
      <c r="AC595">
        <v>0.40039999999999998</v>
      </c>
      <c r="AD595" t="s">
        <v>1223</v>
      </c>
      <c r="AE595" t="s">
        <v>3030</v>
      </c>
      <c r="AG595" t="s">
        <v>859</v>
      </c>
      <c r="AI595" t="s">
        <v>891</v>
      </c>
      <c r="AJ595" t="s">
        <v>1283</v>
      </c>
    </row>
    <row r="596" spans="1:37">
      <c r="A596" s="38" t="s">
        <v>4414</v>
      </c>
      <c r="B596" t="s">
        <v>4415</v>
      </c>
      <c r="E596" t="s">
        <v>4125</v>
      </c>
      <c r="G596" t="s">
        <v>4127</v>
      </c>
      <c r="H596" t="s">
        <v>3612</v>
      </c>
      <c r="I596" t="s">
        <v>858</v>
      </c>
      <c r="J596" t="s">
        <v>721</v>
      </c>
      <c r="K596">
        <v>16.8</v>
      </c>
      <c r="M596" t="s">
        <v>3030</v>
      </c>
      <c r="N596" t="s">
        <v>844</v>
      </c>
      <c r="O596" t="s">
        <v>845</v>
      </c>
      <c r="Q596">
        <v>2014</v>
      </c>
      <c r="R596" t="s">
        <v>4416</v>
      </c>
      <c r="U596" t="s">
        <v>847</v>
      </c>
      <c r="W596">
        <v>48.354126000000001</v>
      </c>
      <c r="X596">
        <v>11.774520000000001</v>
      </c>
      <c r="AC596">
        <v>0.40039999999999998</v>
      </c>
      <c r="AD596" t="s">
        <v>1223</v>
      </c>
      <c r="AE596" t="s">
        <v>3030</v>
      </c>
      <c r="AG596" t="s">
        <v>859</v>
      </c>
      <c r="AI596" t="s">
        <v>850</v>
      </c>
      <c r="AJ596" t="s">
        <v>4417</v>
      </c>
    </row>
    <row r="597" spans="1:37">
      <c r="A597" s="38" t="s">
        <v>4418</v>
      </c>
      <c r="B597" t="s">
        <v>389</v>
      </c>
      <c r="C597" t="s">
        <v>4419</v>
      </c>
      <c r="E597" t="s">
        <v>3237</v>
      </c>
      <c r="F597" t="s">
        <v>3238</v>
      </c>
      <c r="G597" t="s">
        <v>3239</v>
      </c>
      <c r="H597" t="s">
        <v>3240</v>
      </c>
      <c r="I597" t="s">
        <v>897</v>
      </c>
      <c r="J597" t="s">
        <v>721</v>
      </c>
      <c r="K597">
        <v>595</v>
      </c>
      <c r="M597" t="s">
        <v>3030</v>
      </c>
      <c r="N597" t="s">
        <v>1280</v>
      </c>
      <c r="O597" t="s">
        <v>845</v>
      </c>
      <c r="Q597">
        <v>2016</v>
      </c>
      <c r="R597" t="s">
        <v>4420</v>
      </c>
      <c r="U597" t="s">
        <v>847</v>
      </c>
      <c r="W597">
        <v>51.223975000000003</v>
      </c>
      <c r="X597">
        <v>6.7353699999999996</v>
      </c>
      <c r="AC597">
        <v>0.61199999999999999</v>
      </c>
      <c r="AD597" t="s">
        <v>1223</v>
      </c>
      <c r="AE597" t="s">
        <v>3030</v>
      </c>
      <c r="AG597" t="s">
        <v>859</v>
      </c>
      <c r="AH597" t="s">
        <v>4421</v>
      </c>
      <c r="AI597" t="s">
        <v>891</v>
      </c>
      <c r="AJ597" t="s">
        <v>4422</v>
      </c>
    </row>
    <row r="598" spans="1:37">
      <c r="A598" s="38" t="s">
        <v>4423</v>
      </c>
      <c r="B598" t="s">
        <v>4424</v>
      </c>
      <c r="C598" t="s">
        <v>4425</v>
      </c>
      <c r="E598" t="s">
        <v>2773</v>
      </c>
      <c r="G598" t="s">
        <v>3473</v>
      </c>
      <c r="H598" t="s">
        <v>2775</v>
      </c>
      <c r="I598" t="s">
        <v>897</v>
      </c>
      <c r="J598" t="s">
        <v>721</v>
      </c>
      <c r="K598">
        <v>459.9</v>
      </c>
      <c r="M598" t="s">
        <v>3030</v>
      </c>
      <c r="N598" t="s">
        <v>844</v>
      </c>
      <c r="O598" t="s">
        <v>845</v>
      </c>
      <c r="Q598">
        <v>2016</v>
      </c>
      <c r="R598" t="s">
        <v>4426</v>
      </c>
      <c r="U598" t="s">
        <v>847</v>
      </c>
      <c r="W598">
        <v>50.974896000000001</v>
      </c>
      <c r="X598">
        <v>6.9877690000000001</v>
      </c>
      <c r="AC598">
        <v>0.40260000000000001</v>
      </c>
      <c r="AD598" t="s">
        <v>1223</v>
      </c>
      <c r="AE598" t="s">
        <v>3030</v>
      </c>
      <c r="AG598" t="s">
        <v>859</v>
      </c>
      <c r="AH598" t="s">
        <v>4427</v>
      </c>
      <c r="AI598" t="s">
        <v>917</v>
      </c>
      <c r="AJ598" t="s">
        <v>4428</v>
      </c>
    </row>
    <row r="599" spans="1:37">
      <c r="A599" s="38" t="s">
        <v>4429</v>
      </c>
      <c r="B599" t="s">
        <v>1346</v>
      </c>
      <c r="C599" t="s">
        <v>3156</v>
      </c>
      <c r="D599" t="s">
        <v>1348</v>
      </c>
      <c r="E599" t="s">
        <v>1349</v>
      </c>
      <c r="F599" t="s">
        <v>1350</v>
      </c>
      <c r="G599" t="s">
        <v>1351</v>
      </c>
      <c r="H599" t="s">
        <v>1352</v>
      </c>
      <c r="I599" t="s">
        <v>1353</v>
      </c>
      <c r="J599" t="s">
        <v>721</v>
      </c>
      <c r="K599">
        <v>78</v>
      </c>
      <c r="L599">
        <v>67.346339999999998</v>
      </c>
      <c r="M599" t="s">
        <v>3030</v>
      </c>
      <c r="N599" t="s">
        <v>1280</v>
      </c>
      <c r="O599" t="s">
        <v>845</v>
      </c>
      <c r="P599">
        <v>110.72195121951221</v>
      </c>
      <c r="Q599">
        <v>2016</v>
      </c>
      <c r="R599" t="s">
        <v>4430</v>
      </c>
      <c r="U599" t="s">
        <v>847</v>
      </c>
      <c r="V599" t="s">
        <v>869</v>
      </c>
      <c r="W599">
        <v>54.804777000000001</v>
      </c>
      <c r="X599">
        <v>9.4333570000000009</v>
      </c>
      <c r="AC599">
        <v>0.61199999999999999</v>
      </c>
      <c r="AD599" t="s">
        <v>1223</v>
      </c>
      <c r="AE599" t="s">
        <v>3030</v>
      </c>
      <c r="AG599" t="s">
        <v>859</v>
      </c>
      <c r="AI599" t="s">
        <v>850</v>
      </c>
      <c r="AJ599" t="s">
        <v>1356</v>
      </c>
      <c r="AK599" t="s">
        <v>1284</v>
      </c>
    </row>
    <row r="600" spans="1:37">
      <c r="A600" s="38" t="s">
        <v>4431</v>
      </c>
      <c r="B600" t="s">
        <v>4432</v>
      </c>
      <c r="C600" t="s">
        <v>4433</v>
      </c>
      <c r="E600" t="s">
        <v>4434</v>
      </c>
      <c r="G600" t="s">
        <v>1302</v>
      </c>
      <c r="H600" t="s">
        <v>1291</v>
      </c>
      <c r="I600" t="s">
        <v>1291</v>
      </c>
      <c r="J600" t="s">
        <v>721</v>
      </c>
      <c r="K600">
        <v>444.5</v>
      </c>
      <c r="M600" t="s">
        <v>3030</v>
      </c>
      <c r="N600" t="s">
        <v>1280</v>
      </c>
      <c r="O600" t="s">
        <v>859</v>
      </c>
      <c r="Q600">
        <v>2016</v>
      </c>
      <c r="R600" t="s">
        <v>4430</v>
      </c>
      <c r="U600" t="s">
        <v>847</v>
      </c>
      <c r="W600">
        <v>53.128909999999998</v>
      </c>
      <c r="X600">
        <v>8.6852400000000003</v>
      </c>
      <c r="AC600">
        <v>0.61199999999999999</v>
      </c>
      <c r="AD600" t="s">
        <v>1223</v>
      </c>
      <c r="AE600" t="s">
        <v>3030</v>
      </c>
      <c r="AG600" t="s">
        <v>859</v>
      </c>
      <c r="AH600" t="s">
        <v>4435</v>
      </c>
      <c r="AI600" t="s">
        <v>891</v>
      </c>
      <c r="AJ600" t="s">
        <v>4436</v>
      </c>
    </row>
    <row r="601" spans="1:37">
      <c r="A601" s="38" t="s">
        <v>4437</v>
      </c>
      <c r="B601" t="s">
        <v>4438</v>
      </c>
      <c r="E601" t="s">
        <v>4439</v>
      </c>
      <c r="F601" t="s">
        <v>4440</v>
      </c>
      <c r="G601" t="s">
        <v>1245</v>
      </c>
      <c r="H601" t="s">
        <v>906</v>
      </c>
      <c r="I601" t="s">
        <v>906</v>
      </c>
      <c r="J601" t="s">
        <v>721</v>
      </c>
      <c r="K601">
        <v>15</v>
      </c>
      <c r="M601" t="s">
        <v>3030</v>
      </c>
      <c r="N601" t="s">
        <v>844</v>
      </c>
      <c r="O601" t="s">
        <v>845</v>
      </c>
      <c r="Q601">
        <v>1972</v>
      </c>
      <c r="R601" t="s">
        <v>4441</v>
      </c>
      <c r="U601" t="s">
        <v>847</v>
      </c>
      <c r="W601">
        <v>52.53931</v>
      </c>
      <c r="X601">
        <v>13.363904</v>
      </c>
      <c r="AC601">
        <v>0.35420000000000001</v>
      </c>
      <c r="AD601" t="s">
        <v>1223</v>
      </c>
      <c r="AE601" t="s">
        <v>3030</v>
      </c>
      <c r="AG601" t="s">
        <v>859</v>
      </c>
      <c r="AI601" t="s">
        <v>891</v>
      </c>
      <c r="AJ601" t="s">
        <v>909</v>
      </c>
    </row>
    <row r="602" spans="1:37">
      <c r="A602" s="38" t="s">
        <v>4442</v>
      </c>
      <c r="B602" t="s">
        <v>4443</v>
      </c>
      <c r="E602" t="s">
        <v>4444</v>
      </c>
      <c r="G602" t="s">
        <v>4445</v>
      </c>
      <c r="H602" t="s">
        <v>4446</v>
      </c>
      <c r="I602" t="s">
        <v>1267</v>
      </c>
      <c r="J602" t="s">
        <v>721</v>
      </c>
      <c r="K602">
        <v>22</v>
      </c>
      <c r="M602" t="s">
        <v>3030</v>
      </c>
      <c r="N602" t="s">
        <v>844</v>
      </c>
      <c r="O602" t="s">
        <v>845</v>
      </c>
      <c r="Q602">
        <v>2016</v>
      </c>
      <c r="R602" t="s">
        <v>4447</v>
      </c>
      <c r="U602" t="s">
        <v>847</v>
      </c>
      <c r="W602">
        <v>49.346651999999999</v>
      </c>
      <c r="X602">
        <v>6.7651009999999996</v>
      </c>
      <c r="AC602">
        <v>0.40260000000000001</v>
      </c>
      <c r="AD602" t="s">
        <v>1223</v>
      </c>
      <c r="AE602" t="s">
        <v>3030</v>
      </c>
      <c r="AG602" t="s">
        <v>859</v>
      </c>
    </row>
    <row r="603" spans="1:37">
      <c r="A603" s="38" t="s">
        <v>4448</v>
      </c>
      <c r="B603" t="s">
        <v>4449</v>
      </c>
      <c r="E603" t="s">
        <v>4450</v>
      </c>
      <c r="F603" t="s">
        <v>4451</v>
      </c>
      <c r="G603" t="s">
        <v>4452</v>
      </c>
      <c r="H603" t="s">
        <v>4449</v>
      </c>
      <c r="I603" t="s">
        <v>858</v>
      </c>
      <c r="J603" t="s">
        <v>721</v>
      </c>
      <c r="K603">
        <v>10.6</v>
      </c>
      <c r="M603" t="s">
        <v>3030</v>
      </c>
      <c r="N603" t="s">
        <v>844</v>
      </c>
      <c r="O603" t="s">
        <v>845</v>
      </c>
      <c r="Q603">
        <v>2012</v>
      </c>
      <c r="R603" t="s">
        <v>4453</v>
      </c>
      <c r="U603" t="s">
        <v>847</v>
      </c>
      <c r="W603">
        <v>48.980010999999998</v>
      </c>
      <c r="X603">
        <v>12.170249999999999</v>
      </c>
      <c r="AC603">
        <v>0.3982</v>
      </c>
      <c r="AD603" t="s">
        <v>1223</v>
      </c>
      <c r="AE603" t="s">
        <v>3030</v>
      </c>
      <c r="AG603" t="s">
        <v>859</v>
      </c>
      <c r="AH603" t="s">
        <v>4454</v>
      </c>
      <c r="AI603" t="s">
        <v>850</v>
      </c>
      <c r="AJ603" t="s">
        <v>4455</v>
      </c>
    </row>
    <row r="604" spans="1:37">
      <c r="A604" s="38" t="s">
        <v>4456</v>
      </c>
      <c r="B604" t="s">
        <v>4449</v>
      </c>
      <c r="E604" t="s">
        <v>4450</v>
      </c>
      <c r="F604" t="s">
        <v>4451</v>
      </c>
      <c r="G604" t="s">
        <v>4452</v>
      </c>
      <c r="H604" t="s">
        <v>4449</v>
      </c>
      <c r="I604" t="s">
        <v>858</v>
      </c>
      <c r="J604" t="s">
        <v>721</v>
      </c>
      <c r="K604">
        <v>2.65</v>
      </c>
      <c r="M604" t="s">
        <v>3030</v>
      </c>
      <c r="N604" t="s">
        <v>844</v>
      </c>
      <c r="O604" t="s">
        <v>845</v>
      </c>
      <c r="Q604">
        <v>2016</v>
      </c>
      <c r="R604" t="s">
        <v>4457</v>
      </c>
      <c r="U604" t="s">
        <v>847</v>
      </c>
      <c r="W604">
        <v>48.980010999999998</v>
      </c>
      <c r="X604">
        <v>12.170249999999999</v>
      </c>
      <c r="AC604">
        <v>0.40260000000000001</v>
      </c>
      <c r="AD604" t="s">
        <v>1223</v>
      </c>
      <c r="AE604" t="s">
        <v>3030</v>
      </c>
      <c r="AG604" t="s">
        <v>859</v>
      </c>
      <c r="AH604" t="s">
        <v>4458</v>
      </c>
      <c r="AI604" t="s">
        <v>850</v>
      </c>
      <c r="AJ604" t="s">
        <v>4455</v>
      </c>
    </row>
    <row r="605" spans="1:37">
      <c r="A605" s="38" t="s">
        <v>4459</v>
      </c>
      <c r="B605" t="s">
        <v>4460</v>
      </c>
      <c r="E605" t="s">
        <v>4461</v>
      </c>
      <c r="F605" t="s">
        <v>4462</v>
      </c>
      <c r="G605" t="s">
        <v>4463</v>
      </c>
      <c r="H605" t="s">
        <v>4464</v>
      </c>
      <c r="I605" t="s">
        <v>1267</v>
      </c>
      <c r="J605" t="s">
        <v>721</v>
      </c>
      <c r="K605">
        <v>19.5</v>
      </c>
      <c r="M605" t="s">
        <v>3030</v>
      </c>
      <c r="N605" t="s">
        <v>959</v>
      </c>
      <c r="O605" t="s">
        <v>845</v>
      </c>
      <c r="Q605">
        <v>2014</v>
      </c>
      <c r="R605" t="s">
        <v>4465</v>
      </c>
      <c r="U605" t="s">
        <v>847</v>
      </c>
      <c r="W605">
        <v>49.464184000000003</v>
      </c>
      <c r="X605">
        <v>7.1488969999999998</v>
      </c>
      <c r="AC605">
        <v>0.41639999999999999</v>
      </c>
      <c r="AD605" t="s">
        <v>1223</v>
      </c>
      <c r="AE605" t="s">
        <v>3030</v>
      </c>
      <c r="AG605" t="s">
        <v>859</v>
      </c>
      <c r="AH605" t="s">
        <v>4466</v>
      </c>
      <c r="AI605" t="s">
        <v>871</v>
      </c>
      <c r="AJ605" t="s">
        <v>4467</v>
      </c>
    </row>
    <row r="606" spans="1:37">
      <c r="A606" s="38" t="s">
        <v>4468</v>
      </c>
      <c r="B606" t="s">
        <v>4469</v>
      </c>
      <c r="C606" t="s">
        <v>4470</v>
      </c>
      <c r="E606" t="s">
        <v>979</v>
      </c>
      <c r="F606" t="s">
        <v>1365</v>
      </c>
      <c r="G606" t="s">
        <v>4471</v>
      </c>
      <c r="H606" t="s">
        <v>982</v>
      </c>
      <c r="I606" t="s">
        <v>974</v>
      </c>
      <c r="J606" t="s">
        <v>721</v>
      </c>
      <c r="K606">
        <v>38.700000000000003</v>
      </c>
      <c r="M606" t="s">
        <v>3030</v>
      </c>
      <c r="N606" t="s">
        <v>844</v>
      </c>
      <c r="O606" t="s">
        <v>845</v>
      </c>
      <c r="Q606">
        <v>2018</v>
      </c>
      <c r="R606" t="s">
        <v>4472</v>
      </c>
      <c r="U606" t="s">
        <v>847</v>
      </c>
      <c r="W606">
        <v>50.098562000000001</v>
      </c>
      <c r="X606">
        <v>8.653080000000001</v>
      </c>
      <c r="AC606">
        <v>0.40479999999999999</v>
      </c>
      <c r="AD606" t="s">
        <v>1223</v>
      </c>
      <c r="AE606" t="s">
        <v>3030</v>
      </c>
      <c r="AG606" t="s">
        <v>859</v>
      </c>
      <c r="AH606" t="s">
        <v>4473</v>
      </c>
      <c r="AI606" t="s">
        <v>891</v>
      </c>
      <c r="AJ606" t="s">
        <v>4474</v>
      </c>
    </row>
    <row r="607" spans="1:37">
      <c r="A607" s="38" t="s">
        <v>4475</v>
      </c>
      <c r="B607" t="s">
        <v>4476</v>
      </c>
      <c r="C607" t="s">
        <v>4477</v>
      </c>
      <c r="E607" t="s">
        <v>4450</v>
      </c>
      <c r="F607" t="s">
        <v>4478</v>
      </c>
      <c r="G607" t="s">
        <v>2434</v>
      </c>
      <c r="H607" t="s">
        <v>2432</v>
      </c>
      <c r="I607" t="s">
        <v>858</v>
      </c>
      <c r="J607" t="s">
        <v>721</v>
      </c>
      <c r="K607">
        <v>16</v>
      </c>
      <c r="M607" t="s">
        <v>3030</v>
      </c>
      <c r="N607" t="s">
        <v>844</v>
      </c>
      <c r="O607" t="s">
        <v>845</v>
      </c>
      <c r="Q607">
        <v>2017</v>
      </c>
      <c r="R607" t="s">
        <v>4479</v>
      </c>
      <c r="U607" t="s">
        <v>847</v>
      </c>
      <c r="W607">
        <v>48.644561299999992</v>
      </c>
      <c r="X607">
        <v>12.482932999999999</v>
      </c>
      <c r="AC607">
        <v>0.4037</v>
      </c>
      <c r="AD607" t="s">
        <v>1223</v>
      </c>
      <c r="AE607" t="s">
        <v>3030</v>
      </c>
      <c r="AG607" t="s">
        <v>859</v>
      </c>
      <c r="AH607" t="s">
        <v>4480</v>
      </c>
      <c r="AI607" t="s">
        <v>891</v>
      </c>
      <c r="AJ607" t="s">
        <v>1044</v>
      </c>
    </row>
    <row r="608" spans="1:37">
      <c r="A608" s="38" t="s">
        <v>4481</v>
      </c>
      <c r="B608" t="s">
        <v>4482</v>
      </c>
      <c r="E608" t="s">
        <v>1349</v>
      </c>
      <c r="F608" t="s">
        <v>1350</v>
      </c>
      <c r="G608" t="s">
        <v>1351</v>
      </c>
      <c r="H608" t="s">
        <v>1352</v>
      </c>
      <c r="I608" t="s">
        <v>1353</v>
      </c>
      <c r="J608" t="s">
        <v>721</v>
      </c>
      <c r="K608">
        <v>29</v>
      </c>
      <c r="M608" t="s">
        <v>3030</v>
      </c>
      <c r="N608" t="s">
        <v>844</v>
      </c>
      <c r="O608" t="s">
        <v>845</v>
      </c>
      <c r="Q608">
        <v>2016</v>
      </c>
      <c r="R608" t="s">
        <v>4430</v>
      </c>
      <c r="U608" t="s">
        <v>847</v>
      </c>
      <c r="W608">
        <v>54.80499185</v>
      </c>
      <c r="X608">
        <v>9.4304847709999997</v>
      </c>
      <c r="AC608">
        <v>0.40260000000000001</v>
      </c>
      <c r="AD608" t="s">
        <v>1223</v>
      </c>
      <c r="AE608" t="s">
        <v>3030</v>
      </c>
      <c r="AG608" t="s">
        <v>859</v>
      </c>
      <c r="AH608" t="s">
        <v>4483</v>
      </c>
      <c r="AI608" t="s">
        <v>850</v>
      </c>
      <c r="AJ608" t="s">
        <v>1356</v>
      </c>
    </row>
    <row r="609" spans="1:37">
      <c r="A609" s="38" t="s">
        <v>4484</v>
      </c>
      <c r="B609" t="s">
        <v>4485</v>
      </c>
      <c r="C609" t="s">
        <v>4486</v>
      </c>
      <c r="E609" t="s">
        <v>1214</v>
      </c>
      <c r="G609" t="s">
        <v>4487</v>
      </c>
      <c r="H609" t="s">
        <v>1634</v>
      </c>
      <c r="I609" t="s">
        <v>944</v>
      </c>
      <c r="J609" t="s">
        <v>721</v>
      </c>
      <c r="K609">
        <v>29.151</v>
      </c>
      <c r="M609" t="s">
        <v>3030</v>
      </c>
      <c r="N609" t="s">
        <v>844</v>
      </c>
      <c r="O609" t="s">
        <v>845</v>
      </c>
      <c r="Q609">
        <v>2018</v>
      </c>
      <c r="R609" t="s">
        <v>4488</v>
      </c>
      <c r="U609" t="s">
        <v>847</v>
      </c>
      <c r="W609">
        <v>48.778448500000003</v>
      </c>
      <c r="X609">
        <v>9.1800131999999994</v>
      </c>
      <c r="AC609">
        <v>0.40479999999999999</v>
      </c>
      <c r="AD609" t="s">
        <v>1223</v>
      </c>
      <c r="AE609" t="s">
        <v>3030</v>
      </c>
      <c r="AG609" t="s">
        <v>859</v>
      </c>
      <c r="AI609" t="s">
        <v>891</v>
      </c>
    </row>
    <row r="610" spans="1:37">
      <c r="A610" s="38" t="s">
        <v>4489</v>
      </c>
      <c r="B610" t="s">
        <v>4490</v>
      </c>
      <c r="C610" t="s">
        <v>4490</v>
      </c>
      <c r="E610" t="s">
        <v>3213</v>
      </c>
      <c r="F610" t="s">
        <v>4491</v>
      </c>
      <c r="G610" t="s">
        <v>4492</v>
      </c>
      <c r="H610" t="s">
        <v>3216</v>
      </c>
      <c r="I610" t="s">
        <v>2060</v>
      </c>
      <c r="J610" t="s">
        <v>721</v>
      </c>
      <c r="K610">
        <v>11.5</v>
      </c>
      <c r="M610" t="s">
        <v>3030</v>
      </c>
      <c r="N610" t="s">
        <v>844</v>
      </c>
      <c r="O610" t="s">
        <v>845</v>
      </c>
      <c r="Q610">
        <v>2018</v>
      </c>
      <c r="R610" t="s">
        <v>4493</v>
      </c>
      <c r="U610" t="s">
        <v>847</v>
      </c>
      <c r="W610">
        <v>51.086742800000003</v>
      </c>
      <c r="X610">
        <v>13.764734799999999</v>
      </c>
      <c r="AC610">
        <v>0.40479999999999999</v>
      </c>
      <c r="AD610" t="s">
        <v>1223</v>
      </c>
      <c r="AE610" t="s">
        <v>3030</v>
      </c>
      <c r="AG610" t="s">
        <v>859</v>
      </c>
      <c r="AH610" t="s">
        <v>4494</v>
      </c>
      <c r="AI610" t="s">
        <v>850</v>
      </c>
      <c r="AJ610" t="s">
        <v>4495</v>
      </c>
    </row>
    <row r="611" spans="1:37">
      <c r="A611" s="38" t="s">
        <v>4496</v>
      </c>
      <c r="B611" t="s">
        <v>4497</v>
      </c>
      <c r="E611" t="s">
        <v>4498</v>
      </c>
      <c r="G611" t="s">
        <v>4499</v>
      </c>
      <c r="H611" t="s">
        <v>4500</v>
      </c>
      <c r="I611" t="s">
        <v>924</v>
      </c>
      <c r="J611" t="s">
        <v>721</v>
      </c>
      <c r="K611">
        <v>17.3</v>
      </c>
      <c r="M611" t="s">
        <v>3030</v>
      </c>
      <c r="N611" t="s">
        <v>844</v>
      </c>
      <c r="O611" t="s">
        <v>845</v>
      </c>
      <c r="Q611">
        <v>2018</v>
      </c>
      <c r="R611" t="s">
        <v>4501</v>
      </c>
      <c r="U611" t="s">
        <v>847</v>
      </c>
      <c r="W611">
        <v>50.877230100000013</v>
      </c>
      <c r="X611">
        <v>12.079620800000001</v>
      </c>
      <c r="AC611">
        <v>0.40479999999999999</v>
      </c>
      <c r="AD611" t="s">
        <v>1223</v>
      </c>
      <c r="AE611" t="s">
        <v>3030</v>
      </c>
      <c r="AG611" t="s">
        <v>859</v>
      </c>
      <c r="AI611" t="s">
        <v>850</v>
      </c>
      <c r="AJ611" t="s">
        <v>4502</v>
      </c>
    </row>
    <row r="612" spans="1:37">
      <c r="A612" s="38" t="s">
        <v>4503</v>
      </c>
      <c r="B612" t="s">
        <v>4504</v>
      </c>
      <c r="E612" t="s">
        <v>4498</v>
      </c>
      <c r="G612" t="s">
        <v>4505</v>
      </c>
      <c r="H612" t="s">
        <v>4500</v>
      </c>
      <c r="I612" t="s">
        <v>924</v>
      </c>
      <c r="J612" t="s">
        <v>721</v>
      </c>
      <c r="K612">
        <v>22.1</v>
      </c>
      <c r="M612" t="s">
        <v>3030</v>
      </c>
      <c r="N612" t="s">
        <v>844</v>
      </c>
      <c r="O612" t="s">
        <v>845</v>
      </c>
      <c r="Q612">
        <v>2018</v>
      </c>
      <c r="R612" t="s">
        <v>4501</v>
      </c>
      <c r="U612" t="s">
        <v>847</v>
      </c>
      <c r="W612">
        <v>50.877230100000013</v>
      </c>
      <c r="X612">
        <v>12.079620800000001</v>
      </c>
      <c r="AC612">
        <v>0.40479999999999999</v>
      </c>
      <c r="AD612" t="s">
        <v>1223</v>
      </c>
      <c r="AE612" t="s">
        <v>3030</v>
      </c>
      <c r="AG612" t="s">
        <v>859</v>
      </c>
      <c r="AI612" t="s">
        <v>850</v>
      </c>
      <c r="AJ612" t="s">
        <v>4502</v>
      </c>
    </row>
    <row r="613" spans="1:37">
      <c r="A613" s="38" t="s">
        <v>4506</v>
      </c>
      <c r="B613" t="s">
        <v>4507</v>
      </c>
      <c r="C613" t="s">
        <v>4507</v>
      </c>
      <c r="E613" t="s">
        <v>3433</v>
      </c>
      <c r="G613" t="s">
        <v>3952</v>
      </c>
      <c r="H613" t="s">
        <v>3953</v>
      </c>
      <c r="I613" t="s">
        <v>924</v>
      </c>
      <c r="J613" t="s">
        <v>721</v>
      </c>
      <c r="K613">
        <v>10</v>
      </c>
      <c r="M613" t="s">
        <v>3030</v>
      </c>
      <c r="N613" t="s">
        <v>844</v>
      </c>
      <c r="O613" t="s">
        <v>845</v>
      </c>
      <c r="Q613">
        <v>2018</v>
      </c>
      <c r="R613" t="s">
        <v>4508</v>
      </c>
      <c r="U613" t="s">
        <v>847</v>
      </c>
      <c r="W613">
        <v>50.812317999999998</v>
      </c>
      <c r="X613">
        <v>10.232078400000001</v>
      </c>
      <c r="AC613">
        <v>0.40479999999999999</v>
      </c>
      <c r="AD613" t="s">
        <v>1223</v>
      </c>
      <c r="AE613" t="s">
        <v>3030</v>
      </c>
      <c r="AG613" t="s">
        <v>859</v>
      </c>
      <c r="AH613" t="s">
        <v>3954</v>
      </c>
      <c r="AI613" t="s">
        <v>850</v>
      </c>
      <c r="AJ613" t="s">
        <v>4509</v>
      </c>
    </row>
    <row r="614" spans="1:37">
      <c r="A614" s="38" t="s">
        <v>4510</v>
      </c>
      <c r="B614" t="s">
        <v>4511</v>
      </c>
      <c r="C614" t="s">
        <v>4511</v>
      </c>
      <c r="E614" t="s">
        <v>4450</v>
      </c>
      <c r="F614" t="s">
        <v>4512</v>
      </c>
      <c r="G614" t="s">
        <v>4513</v>
      </c>
      <c r="H614" t="s">
        <v>4514</v>
      </c>
      <c r="I614" t="s">
        <v>858</v>
      </c>
      <c r="J614" t="s">
        <v>721</v>
      </c>
      <c r="K614">
        <v>17.600000000000001</v>
      </c>
      <c r="M614" t="s">
        <v>3030</v>
      </c>
      <c r="N614" t="s">
        <v>844</v>
      </c>
      <c r="O614" t="s">
        <v>845</v>
      </c>
      <c r="Q614">
        <v>2019</v>
      </c>
      <c r="R614" t="s">
        <v>4515</v>
      </c>
      <c r="U614" t="s">
        <v>847</v>
      </c>
      <c r="W614">
        <v>48.558113800000001</v>
      </c>
      <c r="X614">
        <v>12.148581200000001</v>
      </c>
      <c r="AC614">
        <v>0.40589999999999998</v>
      </c>
      <c r="AD614" t="s">
        <v>1223</v>
      </c>
      <c r="AE614" t="s">
        <v>3030</v>
      </c>
      <c r="AG614" t="s">
        <v>859</v>
      </c>
      <c r="AI614" t="s">
        <v>850</v>
      </c>
      <c r="AJ614" t="s">
        <v>4516</v>
      </c>
    </row>
    <row r="615" spans="1:37">
      <c r="A615" s="38" t="s">
        <v>4517</v>
      </c>
      <c r="B615" t="s">
        <v>409</v>
      </c>
      <c r="E615" t="s">
        <v>1243</v>
      </c>
      <c r="G615" t="s">
        <v>4518</v>
      </c>
      <c r="H615" t="s">
        <v>906</v>
      </c>
      <c r="I615" t="s">
        <v>906</v>
      </c>
      <c r="J615" t="s">
        <v>721</v>
      </c>
      <c r="K615">
        <v>289</v>
      </c>
      <c r="M615" t="s">
        <v>3030</v>
      </c>
      <c r="N615" t="s">
        <v>844</v>
      </c>
      <c r="O615" t="s">
        <v>845</v>
      </c>
      <c r="Q615">
        <v>2019</v>
      </c>
      <c r="R615" t="s">
        <v>4519</v>
      </c>
      <c r="U615" t="s">
        <v>847</v>
      </c>
      <c r="W615">
        <v>52.42224307</v>
      </c>
      <c r="X615">
        <v>13.312712980000001</v>
      </c>
      <c r="AC615">
        <v>0.40589999999999998</v>
      </c>
      <c r="AD615" t="s">
        <v>1223</v>
      </c>
      <c r="AE615" t="s">
        <v>3030</v>
      </c>
      <c r="AG615" t="s">
        <v>859</v>
      </c>
      <c r="AI615" t="s">
        <v>891</v>
      </c>
    </row>
    <row r="616" spans="1:37">
      <c r="A616" s="38" t="s">
        <v>4520</v>
      </c>
      <c r="B616" t="s">
        <v>4521</v>
      </c>
      <c r="C616" t="s">
        <v>4522</v>
      </c>
      <c r="E616" t="s">
        <v>979</v>
      </c>
      <c r="F616" t="s">
        <v>1365</v>
      </c>
      <c r="G616" t="s">
        <v>4471</v>
      </c>
      <c r="H616" t="s">
        <v>982</v>
      </c>
      <c r="I616" t="s">
        <v>974</v>
      </c>
      <c r="J616" t="s">
        <v>721</v>
      </c>
      <c r="K616">
        <v>38.700000000000003</v>
      </c>
      <c r="M616" t="s">
        <v>3030</v>
      </c>
      <c r="N616" t="s">
        <v>844</v>
      </c>
      <c r="O616" t="s">
        <v>845</v>
      </c>
      <c r="Q616">
        <v>2018</v>
      </c>
      <c r="R616" t="s">
        <v>4472</v>
      </c>
      <c r="U616" t="s">
        <v>847</v>
      </c>
      <c r="W616">
        <v>50.099067100000013</v>
      </c>
      <c r="X616">
        <v>8.6535844789999992</v>
      </c>
      <c r="AC616">
        <v>0.40479999999999999</v>
      </c>
      <c r="AD616" t="s">
        <v>1223</v>
      </c>
      <c r="AE616" t="s">
        <v>3030</v>
      </c>
      <c r="AG616" t="s">
        <v>859</v>
      </c>
      <c r="AH616" t="s">
        <v>4473</v>
      </c>
      <c r="AI616" t="s">
        <v>891</v>
      </c>
      <c r="AJ616" t="s">
        <v>985</v>
      </c>
    </row>
    <row r="617" spans="1:37">
      <c r="A617" s="38" t="s">
        <v>4523</v>
      </c>
      <c r="B617" t="s">
        <v>4524</v>
      </c>
      <c r="C617" t="s">
        <v>4525</v>
      </c>
      <c r="E617" t="s">
        <v>4526</v>
      </c>
      <c r="G617" t="s">
        <v>4527</v>
      </c>
      <c r="H617" t="s">
        <v>4528</v>
      </c>
      <c r="I617" t="s">
        <v>944</v>
      </c>
      <c r="J617" t="s">
        <v>721</v>
      </c>
      <c r="K617">
        <v>15</v>
      </c>
      <c r="M617" t="s">
        <v>3030</v>
      </c>
      <c r="N617" t="s">
        <v>844</v>
      </c>
      <c r="O617" t="s">
        <v>845</v>
      </c>
      <c r="Q617">
        <v>1960</v>
      </c>
      <c r="R617" t="s">
        <v>2596</v>
      </c>
      <c r="U617" t="s">
        <v>847</v>
      </c>
      <c r="W617">
        <v>48.836270499999998</v>
      </c>
      <c r="X617">
        <v>10.0931765</v>
      </c>
      <c r="AC617">
        <v>0.34100000000000003</v>
      </c>
      <c r="AD617" t="s">
        <v>1223</v>
      </c>
      <c r="AE617" t="s">
        <v>3030</v>
      </c>
      <c r="AG617" t="s">
        <v>859</v>
      </c>
      <c r="AH617" t="s">
        <v>4529</v>
      </c>
      <c r="AI617" t="s">
        <v>850</v>
      </c>
      <c r="AJ617" t="s">
        <v>4530</v>
      </c>
    </row>
    <row r="618" spans="1:37">
      <c r="A618" s="38" t="s">
        <v>4531</v>
      </c>
      <c r="B618" t="s">
        <v>4532</v>
      </c>
      <c r="C618" t="s">
        <v>4533</v>
      </c>
      <c r="E618" t="s">
        <v>4450</v>
      </c>
      <c r="F618" t="s">
        <v>4534</v>
      </c>
      <c r="G618" t="s">
        <v>2434</v>
      </c>
      <c r="H618" t="s">
        <v>2432</v>
      </c>
      <c r="I618" t="s">
        <v>858</v>
      </c>
      <c r="J618" t="s">
        <v>721</v>
      </c>
      <c r="K618">
        <v>13.5</v>
      </c>
      <c r="M618" t="s">
        <v>3030</v>
      </c>
      <c r="N618" t="s">
        <v>844</v>
      </c>
      <c r="O618" t="s">
        <v>845</v>
      </c>
      <c r="Q618">
        <v>2019</v>
      </c>
      <c r="R618" t="s">
        <v>4535</v>
      </c>
      <c r="U618" t="s">
        <v>847</v>
      </c>
      <c r="W618">
        <v>48.644561299999992</v>
      </c>
      <c r="X618">
        <v>12.482932999999999</v>
      </c>
      <c r="AC618">
        <v>0.40589999999999998</v>
      </c>
      <c r="AD618" t="s">
        <v>1223</v>
      </c>
      <c r="AE618" t="s">
        <v>3030</v>
      </c>
      <c r="AG618" t="s">
        <v>859</v>
      </c>
      <c r="AI618" t="s">
        <v>891</v>
      </c>
      <c r="AJ618" t="s">
        <v>4536</v>
      </c>
    </row>
    <row r="619" spans="1:37">
      <c r="A619" s="38" t="s">
        <v>4537</v>
      </c>
      <c r="B619" t="s">
        <v>4538</v>
      </c>
      <c r="C619" t="s">
        <v>4539</v>
      </c>
      <c r="E619" t="s">
        <v>3457</v>
      </c>
      <c r="F619" t="s">
        <v>4540</v>
      </c>
      <c r="G619" t="s">
        <v>4541</v>
      </c>
      <c r="H619" t="s">
        <v>3459</v>
      </c>
      <c r="I619" t="s">
        <v>1353</v>
      </c>
      <c r="J619" t="s">
        <v>721</v>
      </c>
      <c r="K619">
        <v>188</v>
      </c>
      <c r="M619" t="s">
        <v>3030</v>
      </c>
      <c r="N619" t="s">
        <v>844</v>
      </c>
      <c r="O619" t="s">
        <v>845</v>
      </c>
      <c r="Q619">
        <v>2019</v>
      </c>
      <c r="R619" t="s">
        <v>4542</v>
      </c>
      <c r="U619" t="s">
        <v>847</v>
      </c>
      <c r="W619">
        <v>54.342838100000009</v>
      </c>
      <c r="X619">
        <v>10.182981</v>
      </c>
      <c r="AC619">
        <v>0.40589999999999998</v>
      </c>
      <c r="AD619" t="s">
        <v>1223</v>
      </c>
      <c r="AE619" t="s">
        <v>3030</v>
      </c>
      <c r="AG619" t="s">
        <v>859</v>
      </c>
      <c r="AH619" t="s">
        <v>4543</v>
      </c>
      <c r="AI619" t="s">
        <v>891</v>
      </c>
      <c r="AJ619" t="s">
        <v>4544</v>
      </c>
    </row>
    <row r="620" spans="1:37">
      <c r="A620" s="38" t="s">
        <v>4545</v>
      </c>
      <c r="B620" t="s">
        <v>4546</v>
      </c>
      <c r="C620" t="s">
        <v>4547</v>
      </c>
      <c r="E620" t="s">
        <v>4450</v>
      </c>
      <c r="F620" t="s">
        <v>4548</v>
      </c>
      <c r="G620" t="s">
        <v>4549</v>
      </c>
      <c r="H620" t="s">
        <v>3612</v>
      </c>
      <c r="I620" t="s">
        <v>858</v>
      </c>
      <c r="J620" t="s">
        <v>721</v>
      </c>
      <c r="K620">
        <v>13.5</v>
      </c>
      <c r="M620" t="s">
        <v>3030</v>
      </c>
      <c r="N620" t="s">
        <v>844</v>
      </c>
      <c r="O620" t="s">
        <v>845</v>
      </c>
      <c r="Q620">
        <v>2019</v>
      </c>
      <c r="R620" t="s">
        <v>4550</v>
      </c>
      <c r="U620" t="s">
        <v>847</v>
      </c>
      <c r="W620">
        <v>48.179774000000002</v>
      </c>
      <c r="X620">
        <v>11.561399</v>
      </c>
      <c r="AC620">
        <v>0.40589999999999998</v>
      </c>
      <c r="AD620" t="s">
        <v>1223</v>
      </c>
      <c r="AE620" t="s">
        <v>3030</v>
      </c>
      <c r="AG620" t="s">
        <v>859</v>
      </c>
      <c r="AI620" t="s">
        <v>850</v>
      </c>
      <c r="AJ620" t="s">
        <v>4551</v>
      </c>
    </row>
    <row r="621" spans="1:37">
      <c r="A621" s="38" t="s">
        <v>4552</v>
      </c>
      <c r="B621" t="s">
        <v>4553</v>
      </c>
      <c r="C621" t="s">
        <v>4554</v>
      </c>
      <c r="E621" t="s">
        <v>4450</v>
      </c>
      <c r="F621" t="s">
        <v>4555</v>
      </c>
      <c r="G621" t="s">
        <v>4556</v>
      </c>
      <c r="H621" t="s">
        <v>3612</v>
      </c>
      <c r="I621" t="s">
        <v>858</v>
      </c>
      <c r="J621" t="s">
        <v>721</v>
      </c>
      <c r="K621">
        <v>13.6</v>
      </c>
      <c r="M621" t="s">
        <v>3030</v>
      </c>
      <c r="N621" t="s">
        <v>844</v>
      </c>
      <c r="O621" t="s">
        <v>845</v>
      </c>
      <c r="Q621">
        <v>2019</v>
      </c>
      <c r="R621" t="s">
        <v>4550</v>
      </c>
      <c r="U621" t="s">
        <v>847</v>
      </c>
      <c r="W621">
        <v>48.1941688</v>
      </c>
      <c r="X621">
        <v>11.5707734</v>
      </c>
      <c r="AC621">
        <v>0.40589999999999998</v>
      </c>
      <c r="AD621" t="s">
        <v>1223</v>
      </c>
      <c r="AE621" t="s">
        <v>3030</v>
      </c>
      <c r="AG621" t="s">
        <v>859</v>
      </c>
      <c r="AI621" t="s">
        <v>850</v>
      </c>
      <c r="AJ621" t="s">
        <v>4551</v>
      </c>
    </row>
    <row r="622" spans="1:37">
      <c r="A622" s="38" t="s">
        <v>4557</v>
      </c>
      <c r="B622" t="s">
        <v>331</v>
      </c>
      <c r="C622" t="s">
        <v>4558</v>
      </c>
      <c r="D622" t="s">
        <v>4559</v>
      </c>
      <c r="E622" t="s">
        <v>4560</v>
      </c>
      <c r="G622" t="s">
        <v>4561</v>
      </c>
      <c r="H622" t="s">
        <v>331</v>
      </c>
      <c r="I622" t="s">
        <v>1353</v>
      </c>
      <c r="J622" t="s">
        <v>721</v>
      </c>
      <c r="K622">
        <v>1410</v>
      </c>
      <c r="L622">
        <v>1480</v>
      </c>
      <c r="M622" t="s">
        <v>123</v>
      </c>
      <c r="N622" t="s">
        <v>844</v>
      </c>
      <c r="O622" t="s">
        <v>859</v>
      </c>
      <c r="Q622">
        <v>1986</v>
      </c>
      <c r="R622" t="s">
        <v>4562</v>
      </c>
      <c r="U622" t="s">
        <v>847</v>
      </c>
      <c r="W622">
        <v>53.851094999999987</v>
      </c>
      <c r="X622">
        <v>9.3459439999999994</v>
      </c>
      <c r="Y622" t="s">
        <v>4563</v>
      </c>
      <c r="Z622" t="s">
        <v>4564</v>
      </c>
      <c r="AC622">
        <v>0.33</v>
      </c>
      <c r="AD622" t="s">
        <v>123</v>
      </c>
      <c r="AG622" t="s">
        <v>859</v>
      </c>
      <c r="AH622" t="s">
        <v>331</v>
      </c>
      <c r="AI622" t="s">
        <v>917</v>
      </c>
      <c r="AJ622" t="s">
        <v>1315</v>
      </c>
      <c r="AK622" t="s">
        <v>873</v>
      </c>
    </row>
    <row r="623" spans="1:37">
      <c r="A623" s="38" t="s">
        <v>4565</v>
      </c>
      <c r="B623" t="s">
        <v>329</v>
      </c>
      <c r="C623" t="s">
        <v>4566</v>
      </c>
      <c r="D623" t="s">
        <v>4567</v>
      </c>
      <c r="E623" t="s">
        <v>4560</v>
      </c>
      <c r="G623" t="s">
        <v>4568</v>
      </c>
      <c r="H623" t="s">
        <v>4569</v>
      </c>
      <c r="I623" t="s">
        <v>842</v>
      </c>
      <c r="J623" t="s">
        <v>721</v>
      </c>
      <c r="K623">
        <v>1360</v>
      </c>
      <c r="L623">
        <v>1430</v>
      </c>
      <c r="M623" t="s">
        <v>123</v>
      </c>
      <c r="N623" t="s">
        <v>844</v>
      </c>
      <c r="O623" t="s">
        <v>859</v>
      </c>
      <c r="Q623">
        <v>1985</v>
      </c>
      <c r="R623" t="s">
        <v>4570</v>
      </c>
      <c r="U623" t="s">
        <v>847</v>
      </c>
      <c r="W623">
        <v>52.035640999999998</v>
      </c>
      <c r="X623">
        <v>9.4134969999999996</v>
      </c>
      <c r="Y623" t="s">
        <v>4571</v>
      </c>
      <c r="Z623" t="s">
        <v>4572</v>
      </c>
      <c r="AA623">
        <v>0.34599999999999997</v>
      </c>
      <c r="AB623" s="39" t="s">
        <v>4573</v>
      </c>
      <c r="AC623">
        <v>0.33</v>
      </c>
      <c r="AD623" t="s">
        <v>123</v>
      </c>
      <c r="AG623" t="s">
        <v>859</v>
      </c>
      <c r="AH623" t="s">
        <v>329</v>
      </c>
      <c r="AI623" t="s">
        <v>917</v>
      </c>
      <c r="AJ623" t="s">
        <v>1315</v>
      </c>
      <c r="AK623" t="s">
        <v>873</v>
      </c>
    </row>
    <row r="624" spans="1:37">
      <c r="A624" s="38" t="s">
        <v>4574</v>
      </c>
      <c r="B624" t="s">
        <v>332</v>
      </c>
      <c r="C624" t="s">
        <v>4575</v>
      </c>
      <c r="D624" t="s">
        <v>4576</v>
      </c>
      <c r="E624" t="s">
        <v>4560</v>
      </c>
      <c r="G624" t="s">
        <v>2457</v>
      </c>
      <c r="H624" t="s">
        <v>2458</v>
      </c>
      <c r="I624" t="s">
        <v>858</v>
      </c>
      <c r="J624" t="s">
        <v>721</v>
      </c>
      <c r="K624">
        <v>1410</v>
      </c>
      <c r="L624">
        <v>1485</v>
      </c>
      <c r="M624" t="s">
        <v>123</v>
      </c>
      <c r="N624" t="s">
        <v>844</v>
      </c>
      <c r="O624" t="s">
        <v>859</v>
      </c>
      <c r="Q624">
        <v>1988</v>
      </c>
      <c r="R624" t="s">
        <v>4577</v>
      </c>
      <c r="U624" t="s">
        <v>847</v>
      </c>
      <c r="W624">
        <v>48.604599999999998</v>
      </c>
      <c r="X624">
        <v>12.295070000000001</v>
      </c>
      <c r="Y624" t="s">
        <v>4578</v>
      </c>
      <c r="Z624" t="s">
        <v>4579</v>
      </c>
      <c r="AC624">
        <v>0.33</v>
      </c>
      <c r="AD624" t="s">
        <v>123</v>
      </c>
      <c r="AG624" t="s">
        <v>859</v>
      </c>
      <c r="AH624" t="s">
        <v>4580</v>
      </c>
      <c r="AI624" t="s">
        <v>917</v>
      </c>
      <c r="AJ624" t="s">
        <v>1315</v>
      </c>
      <c r="AK624" t="s">
        <v>873</v>
      </c>
    </row>
    <row r="625" spans="1:37">
      <c r="A625" s="38" t="s">
        <v>4581</v>
      </c>
      <c r="B625" t="s">
        <v>324</v>
      </c>
      <c r="C625" t="s">
        <v>1373</v>
      </c>
      <c r="D625" t="s">
        <v>4582</v>
      </c>
      <c r="E625" t="s">
        <v>1955</v>
      </c>
      <c r="G625" t="s">
        <v>4583</v>
      </c>
      <c r="H625" t="s">
        <v>4584</v>
      </c>
      <c r="I625" t="s">
        <v>858</v>
      </c>
      <c r="J625" t="s">
        <v>721</v>
      </c>
      <c r="K625">
        <v>1288</v>
      </c>
      <c r="L625">
        <v>1344</v>
      </c>
      <c r="M625" t="s">
        <v>123</v>
      </c>
      <c r="N625" t="s">
        <v>844</v>
      </c>
      <c r="O625" t="s">
        <v>859</v>
      </c>
      <c r="Q625">
        <v>1984</v>
      </c>
      <c r="R625" t="s">
        <v>4585</v>
      </c>
      <c r="U625" t="s">
        <v>847</v>
      </c>
      <c r="W625">
        <v>48.516080000000002</v>
      </c>
      <c r="X625">
        <v>10.39822</v>
      </c>
      <c r="Y625" t="s">
        <v>4586</v>
      </c>
      <c r="Z625" t="s">
        <v>4587</v>
      </c>
      <c r="AA625">
        <v>0.35</v>
      </c>
      <c r="AB625" s="39" t="s">
        <v>4588</v>
      </c>
      <c r="AC625">
        <v>0.33</v>
      </c>
      <c r="AD625" t="s">
        <v>123</v>
      </c>
      <c r="AG625" t="s">
        <v>859</v>
      </c>
      <c r="AH625" t="s">
        <v>4589</v>
      </c>
      <c r="AI625" t="s">
        <v>917</v>
      </c>
      <c r="AJ625" t="s">
        <v>1238</v>
      </c>
      <c r="AK625" t="s">
        <v>873</v>
      </c>
    </row>
    <row r="626" spans="1:37">
      <c r="A626" s="38" t="s">
        <v>4590</v>
      </c>
      <c r="B626" t="s">
        <v>328</v>
      </c>
      <c r="C626" t="s">
        <v>4591</v>
      </c>
      <c r="D626" t="s">
        <v>4592</v>
      </c>
      <c r="E626" t="s">
        <v>1955</v>
      </c>
      <c r="G626" t="s">
        <v>3539</v>
      </c>
      <c r="H626" t="s">
        <v>3540</v>
      </c>
      <c r="I626" t="s">
        <v>842</v>
      </c>
      <c r="J626" t="s">
        <v>721</v>
      </c>
      <c r="K626">
        <v>1336</v>
      </c>
      <c r="L626">
        <v>1400</v>
      </c>
      <c r="M626" t="s">
        <v>123</v>
      </c>
      <c r="N626" t="s">
        <v>844</v>
      </c>
      <c r="O626" t="s">
        <v>859</v>
      </c>
      <c r="Q626">
        <v>1988</v>
      </c>
      <c r="R626" t="s">
        <v>4593</v>
      </c>
      <c r="U626" t="s">
        <v>847</v>
      </c>
      <c r="W626">
        <v>52.481878000000002</v>
      </c>
      <c r="X626">
        <v>7.3066580000000014</v>
      </c>
      <c r="Y626" t="s">
        <v>4594</v>
      </c>
      <c r="Z626" t="s">
        <v>4595</v>
      </c>
      <c r="AA626">
        <v>0.34499999999999997</v>
      </c>
      <c r="AB626" s="39" t="s">
        <v>4596</v>
      </c>
      <c r="AC626">
        <v>0.33</v>
      </c>
      <c r="AD626" t="s">
        <v>123</v>
      </c>
      <c r="AG626" t="s">
        <v>859</v>
      </c>
      <c r="AH626" t="s">
        <v>3544</v>
      </c>
      <c r="AI626" t="s">
        <v>917</v>
      </c>
      <c r="AJ626" t="s">
        <v>1238</v>
      </c>
      <c r="AK626" t="s">
        <v>873</v>
      </c>
    </row>
    <row r="627" spans="1:37">
      <c r="A627" s="38" t="s">
        <v>4597</v>
      </c>
      <c r="B627" t="s">
        <v>327</v>
      </c>
      <c r="C627" t="s">
        <v>4598</v>
      </c>
      <c r="D627" t="s">
        <v>4599</v>
      </c>
      <c r="E627" t="s">
        <v>1214</v>
      </c>
      <c r="F627" t="s">
        <v>4600</v>
      </c>
      <c r="G627" t="s">
        <v>4601</v>
      </c>
      <c r="H627" t="s">
        <v>4602</v>
      </c>
      <c r="I627" t="s">
        <v>944</v>
      </c>
      <c r="J627" t="s">
        <v>721</v>
      </c>
      <c r="K627">
        <v>1310</v>
      </c>
      <c r="L627">
        <v>1400</v>
      </c>
      <c r="M627" t="s">
        <v>123</v>
      </c>
      <c r="N627" t="s">
        <v>844</v>
      </c>
      <c r="O627" t="s">
        <v>859</v>
      </c>
      <c r="Q627">
        <v>1989</v>
      </c>
      <c r="R627" t="s">
        <v>4603</v>
      </c>
      <c r="U627" t="s">
        <v>847</v>
      </c>
      <c r="W627">
        <v>49.041111000000001</v>
      </c>
      <c r="X627">
        <v>9.1750000000000007</v>
      </c>
      <c r="Y627" t="s">
        <v>4604</v>
      </c>
      <c r="Z627" t="s">
        <v>4605</v>
      </c>
      <c r="AC627">
        <v>0.33</v>
      </c>
      <c r="AD627" t="s">
        <v>123</v>
      </c>
      <c r="AG627" t="s">
        <v>859</v>
      </c>
      <c r="AH627" t="s">
        <v>4602</v>
      </c>
      <c r="AI627" t="s">
        <v>917</v>
      </c>
      <c r="AJ627" t="s">
        <v>4606</v>
      </c>
      <c r="AK627" t="s">
        <v>873</v>
      </c>
    </row>
    <row r="628" spans="1:37">
      <c r="A628" s="38" t="s">
        <v>4607</v>
      </c>
      <c r="B628" t="s">
        <v>637</v>
      </c>
      <c r="C628" t="s">
        <v>4608</v>
      </c>
      <c r="E628" t="s">
        <v>1243</v>
      </c>
      <c r="F628" t="s">
        <v>4609</v>
      </c>
      <c r="G628" t="s">
        <v>4610</v>
      </c>
      <c r="H628" t="s">
        <v>906</v>
      </c>
      <c r="I628" t="s">
        <v>906</v>
      </c>
      <c r="J628" t="s">
        <v>721</v>
      </c>
      <c r="K628">
        <v>184</v>
      </c>
      <c r="M628" t="s">
        <v>125</v>
      </c>
      <c r="N628" t="s">
        <v>959</v>
      </c>
      <c r="O628" t="s">
        <v>845</v>
      </c>
      <c r="Q628">
        <v>1977</v>
      </c>
      <c r="R628" t="s">
        <v>3347</v>
      </c>
      <c r="U628" t="s">
        <v>847</v>
      </c>
      <c r="W628">
        <v>52.481593660000001</v>
      </c>
      <c r="X628">
        <v>13.307619089999999</v>
      </c>
      <c r="AC628">
        <v>0.32019999999999998</v>
      </c>
      <c r="AD628" t="s">
        <v>1223</v>
      </c>
      <c r="AE628" t="s">
        <v>125</v>
      </c>
      <c r="AG628" t="s">
        <v>859</v>
      </c>
      <c r="AH628" t="s">
        <v>637</v>
      </c>
      <c r="AI628" t="s">
        <v>891</v>
      </c>
      <c r="AJ628" t="s">
        <v>909</v>
      </c>
      <c r="AK628" t="s">
        <v>873</v>
      </c>
    </row>
    <row r="629" spans="1:37">
      <c r="A629" s="38" t="s">
        <v>4611</v>
      </c>
      <c r="B629" t="s">
        <v>1240</v>
      </c>
      <c r="C629" t="s">
        <v>4612</v>
      </c>
      <c r="E629" t="s">
        <v>1243</v>
      </c>
      <c r="F629" t="s">
        <v>1244</v>
      </c>
      <c r="G629" t="s">
        <v>1245</v>
      </c>
      <c r="H629" t="s">
        <v>906</v>
      </c>
      <c r="I629" t="s">
        <v>906</v>
      </c>
      <c r="J629" t="s">
        <v>721</v>
      </c>
      <c r="K629">
        <v>34</v>
      </c>
      <c r="M629" t="s">
        <v>125</v>
      </c>
      <c r="N629" t="s">
        <v>959</v>
      </c>
      <c r="O629" t="s">
        <v>859</v>
      </c>
      <c r="Q629">
        <v>1971</v>
      </c>
      <c r="R629" t="s">
        <v>4613</v>
      </c>
      <c r="U629" t="s">
        <v>847</v>
      </c>
      <c r="W629">
        <v>52.537351110000003</v>
      </c>
      <c r="X629">
        <v>13.346114160000001</v>
      </c>
      <c r="AC629">
        <v>0.30459999999999998</v>
      </c>
      <c r="AD629" t="s">
        <v>1223</v>
      </c>
      <c r="AE629" t="s">
        <v>125</v>
      </c>
      <c r="AG629" t="s">
        <v>859</v>
      </c>
      <c r="AH629" t="s">
        <v>1240</v>
      </c>
      <c r="AI629" t="s">
        <v>891</v>
      </c>
      <c r="AJ629" t="s">
        <v>909</v>
      </c>
    </row>
    <row r="630" spans="1:37">
      <c r="A630" s="38" t="s">
        <v>4614</v>
      </c>
      <c r="B630" t="s">
        <v>4432</v>
      </c>
      <c r="C630" t="s">
        <v>4615</v>
      </c>
      <c r="E630" t="s">
        <v>1288</v>
      </c>
      <c r="F630" t="s">
        <v>4616</v>
      </c>
      <c r="G630" t="s">
        <v>1302</v>
      </c>
      <c r="H630" t="s">
        <v>1291</v>
      </c>
      <c r="I630" t="s">
        <v>1291</v>
      </c>
      <c r="J630" t="s">
        <v>721</v>
      </c>
      <c r="K630">
        <v>86</v>
      </c>
      <c r="M630" t="s">
        <v>125</v>
      </c>
      <c r="N630" t="s">
        <v>959</v>
      </c>
      <c r="O630" t="s">
        <v>859</v>
      </c>
      <c r="Q630">
        <v>1975</v>
      </c>
      <c r="R630" t="s">
        <v>2484</v>
      </c>
      <c r="U630" t="s">
        <v>847</v>
      </c>
      <c r="W630">
        <v>53.128909999999998</v>
      </c>
      <c r="X630">
        <v>8.6852400000000003</v>
      </c>
      <c r="AC630">
        <v>0.315</v>
      </c>
      <c r="AD630" t="s">
        <v>1223</v>
      </c>
      <c r="AE630" t="s">
        <v>125</v>
      </c>
      <c r="AG630" t="s">
        <v>859</v>
      </c>
      <c r="AH630" t="s">
        <v>4617</v>
      </c>
      <c r="AI630" t="s">
        <v>891</v>
      </c>
      <c r="AJ630" t="s">
        <v>1296</v>
      </c>
    </row>
    <row r="631" spans="1:37">
      <c r="A631" s="38" t="s">
        <v>4618</v>
      </c>
      <c r="B631" t="s">
        <v>167</v>
      </c>
      <c r="C631" t="s">
        <v>4619</v>
      </c>
      <c r="E631" t="s">
        <v>3237</v>
      </c>
      <c r="F631" t="s">
        <v>4620</v>
      </c>
      <c r="G631" t="s">
        <v>4621</v>
      </c>
      <c r="H631" t="s">
        <v>3240</v>
      </c>
      <c r="I631" t="s">
        <v>897</v>
      </c>
      <c r="J631" t="s">
        <v>721</v>
      </c>
      <c r="K631">
        <v>86.2</v>
      </c>
      <c r="M631" t="s">
        <v>125</v>
      </c>
      <c r="N631" t="s">
        <v>959</v>
      </c>
      <c r="O631" t="s">
        <v>859</v>
      </c>
      <c r="Q631">
        <v>1972</v>
      </c>
      <c r="R631" t="s">
        <v>4622</v>
      </c>
      <c r="U631" t="s">
        <v>847</v>
      </c>
      <c r="W631">
        <v>51.222794</v>
      </c>
      <c r="X631">
        <v>6.8136960000000002</v>
      </c>
      <c r="AC631">
        <v>0.30719999999999997</v>
      </c>
      <c r="AD631" t="s">
        <v>1223</v>
      </c>
      <c r="AE631" t="s">
        <v>125</v>
      </c>
      <c r="AG631" t="s">
        <v>859</v>
      </c>
      <c r="AH631" t="s">
        <v>4623</v>
      </c>
      <c r="AI631" t="s">
        <v>891</v>
      </c>
      <c r="AJ631" t="s">
        <v>3251</v>
      </c>
    </row>
    <row r="632" spans="1:37">
      <c r="A632" s="38" t="s">
        <v>4624</v>
      </c>
      <c r="B632" t="s">
        <v>4625</v>
      </c>
      <c r="E632" t="s">
        <v>4626</v>
      </c>
      <c r="G632" t="s">
        <v>4627</v>
      </c>
      <c r="H632" t="s">
        <v>4303</v>
      </c>
      <c r="I632" t="s">
        <v>974</v>
      </c>
      <c r="J632" t="s">
        <v>721</v>
      </c>
      <c r="K632">
        <v>24.8</v>
      </c>
      <c r="M632" t="s">
        <v>125</v>
      </c>
      <c r="N632" t="s">
        <v>844</v>
      </c>
      <c r="O632" t="s">
        <v>859</v>
      </c>
      <c r="Q632">
        <v>2011</v>
      </c>
      <c r="R632" t="s">
        <v>3846</v>
      </c>
      <c r="U632" t="s">
        <v>847</v>
      </c>
      <c r="W632">
        <v>50.566360000000003</v>
      </c>
      <c r="X632">
        <v>9.68614</v>
      </c>
      <c r="AC632">
        <v>0.39710000000000001</v>
      </c>
      <c r="AD632" t="s">
        <v>1223</v>
      </c>
      <c r="AE632" t="s">
        <v>125</v>
      </c>
      <c r="AG632" t="s">
        <v>859</v>
      </c>
      <c r="AI632" t="s">
        <v>850</v>
      </c>
      <c r="AJ632" t="s">
        <v>4306</v>
      </c>
    </row>
    <row r="633" spans="1:37">
      <c r="A633" s="38" t="s">
        <v>4628</v>
      </c>
      <c r="B633" t="s">
        <v>4629</v>
      </c>
      <c r="E633" t="s">
        <v>1066</v>
      </c>
      <c r="G633" t="s">
        <v>4630</v>
      </c>
      <c r="H633" t="s">
        <v>4631</v>
      </c>
      <c r="I633" t="s">
        <v>2060</v>
      </c>
      <c r="J633" t="s">
        <v>721</v>
      </c>
      <c r="K633">
        <v>17</v>
      </c>
      <c r="M633" t="s">
        <v>125</v>
      </c>
      <c r="N633" t="s">
        <v>844</v>
      </c>
      <c r="O633" t="s">
        <v>859</v>
      </c>
      <c r="Q633">
        <v>1995</v>
      </c>
      <c r="R633" t="s">
        <v>4632</v>
      </c>
      <c r="U633" t="s">
        <v>847</v>
      </c>
      <c r="W633">
        <v>51.161368000000003</v>
      </c>
      <c r="X633">
        <v>12.781496000000001</v>
      </c>
      <c r="AC633">
        <v>0.3795</v>
      </c>
      <c r="AD633" t="s">
        <v>1223</v>
      </c>
      <c r="AE633" t="s">
        <v>125</v>
      </c>
      <c r="AG633" t="s">
        <v>859</v>
      </c>
      <c r="AH633" t="s">
        <v>4633</v>
      </c>
      <c r="AI633" t="s">
        <v>891</v>
      </c>
      <c r="AJ633" t="s">
        <v>1063</v>
      </c>
    </row>
    <row r="634" spans="1:37">
      <c r="A634" s="38" t="s">
        <v>4634</v>
      </c>
      <c r="B634" t="s">
        <v>4635</v>
      </c>
      <c r="D634" t="s">
        <v>4636</v>
      </c>
      <c r="E634" t="s">
        <v>1066</v>
      </c>
      <c r="G634" t="s">
        <v>4637</v>
      </c>
      <c r="H634" t="s">
        <v>4636</v>
      </c>
      <c r="I634" t="s">
        <v>867</v>
      </c>
      <c r="J634" t="s">
        <v>721</v>
      </c>
      <c r="K634">
        <v>120</v>
      </c>
      <c r="L634">
        <v>129</v>
      </c>
      <c r="M634" t="s">
        <v>125</v>
      </c>
      <c r="N634" t="s">
        <v>959</v>
      </c>
      <c r="O634" t="s">
        <v>859</v>
      </c>
      <c r="Q634">
        <v>1994</v>
      </c>
      <c r="R634" t="s">
        <v>4638</v>
      </c>
      <c r="U634" t="s">
        <v>847</v>
      </c>
      <c r="W634">
        <v>51.291919999999998</v>
      </c>
      <c r="X634">
        <v>11.94645</v>
      </c>
      <c r="AC634">
        <v>0.3644</v>
      </c>
      <c r="AD634" t="s">
        <v>1223</v>
      </c>
      <c r="AE634" t="s">
        <v>125</v>
      </c>
      <c r="AG634" t="s">
        <v>859</v>
      </c>
      <c r="AH634" t="s">
        <v>4639</v>
      </c>
      <c r="AI634" t="s">
        <v>891</v>
      </c>
      <c r="AJ634" t="s">
        <v>1063</v>
      </c>
      <c r="AK634" t="s">
        <v>873</v>
      </c>
    </row>
    <row r="635" spans="1:37">
      <c r="A635" s="38" t="s">
        <v>4640</v>
      </c>
      <c r="B635" t="s">
        <v>639</v>
      </c>
      <c r="C635" t="s">
        <v>4641</v>
      </c>
      <c r="D635" t="s">
        <v>4642</v>
      </c>
      <c r="E635" t="s">
        <v>1375</v>
      </c>
      <c r="G635" t="s">
        <v>4643</v>
      </c>
      <c r="H635" t="s">
        <v>4644</v>
      </c>
      <c r="I635" t="s">
        <v>858</v>
      </c>
      <c r="J635" t="s">
        <v>721</v>
      </c>
      <c r="K635">
        <v>386</v>
      </c>
      <c r="L635">
        <v>420</v>
      </c>
      <c r="M635" t="s">
        <v>125</v>
      </c>
      <c r="N635" t="s">
        <v>844</v>
      </c>
      <c r="O635" t="s">
        <v>859</v>
      </c>
      <c r="Q635">
        <v>1973</v>
      </c>
      <c r="R635" t="s">
        <v>960</v>
      </c>
      <c r="U635" t="s">
        <v>847</v>
      </c>
      <c r="W635">
        <v>48.761412</v>
      </c>
      <c r="X635">
        <v>11.503000999999999</v>
      </c>
      <c r="Y635" t="s">
        <v>4645</v>
      </c>
      <c r="Z635" t="s">
        <v>4646</v>
      </c>
      <c r="AC635">
        <v>0.3553</v>
      </c>
      <c r="AD635" t="s">
        <v>1223</v>
      </c>
      <c r="AE635" t="s">
        <v>125</v>
      </c>
      <c r="AG635" t="s">
        <v>859</v>
      </c>
      <c r="AH635" t="s">
        <v>639</v>
      </c>
      <c r="AI635" t="s">
        <v>917</v>
      </c>
      <c r="AJ635" t="s">
        <v>1315</v>
      </c>
      <c r="AK635" t="s">
        <v>873</v>
      </c>
    </row>
    <row r="636" spans="1:37">
      <c r="A636" s="38" t="s">
        <v>4647</v>
      </c>
      <c r="B636" t="s">
        <v>639</v>
      </c>
      <c r="C636" t="s">
        <v>1583</v>
      </c>
      <c r="D636" t="s">
        <v>4648</v>
      </c>
      <c r="E636" t="s">
        <v>1375</v>
      </c>
      <c r="G636" t="s">
        <v>4643</v>
      </c>
      <c r="H636" t="s">
        <v>4644</v>
      </c>
      <c r="I636" t="s">
        <v>858</v>
      </c>
      <c r="J636" t="s">
        <v>721</v>
      </c>
      <c r="K636">
        <v>386</v>
      </c>
      <c r="L636">
        <v>420</v>
      </c>
      <c r="M636" t="s">
        <v>125</v>
      </c>
      <c r="N636" t="s">
        <v>844</v>
      </c>
      <c r="O636" t="s">
        <v>859</v>
      </c>
      <c r="Q636">
        <v>1974</v>
      </c>
      <c r="R636" t="s">
        <v>1851</v>
      </c>
      <c r="U636" t="s">
        <v>847</v>
      </c>
      <c r="W636">
        <v>48.761412</v>
      </c>
      <c r="X636">
        <v>11.503000999999999</v>
      </c>
      <c r="Y636" t="s">
        <v>4645</v>
      </c>
      <c r="Z636" t="s">
        <v>4649</v>
      </c>
      <c r="AC636">
        <v>0.35639999999999999</v>
      </c>
      <c r="AD636" t="s">
        <v>1223</v>
      </c>
      <c r="AE636" t="s">
        <v>125</v>
      </c>
      <c r="AG636" t="s">
        <v>859</v>
      </c>
      <c r="AH636" t="s">
        <v>639</v>
      </c>
      <c r="AI636" t="s">
        <v>917</v>
      </c>
      <c r="AJ636" t="s">
        <v>1315</v>
      </c>
      <c r="AK636" t="s">
        <v>873</v>
      </c>
    </row>
    <row r="637" spans="1:37">
      <c r="A637" s="38" t="s">
        <v>4650</v>
      </c>
      <c r="B637" t="s">
        <v>4651</v>
      </c>
      <c r="C637" t="s">
        <v>3561</v>
      </c>
      <c r="D637" t="s">
        <v>4652</v>
      </c>
      <c r="E637" t="s">
        <v>4653</v>
      </c>
      <c r="G637" t="s">
        <v>4654</v>
      </c>
      <c r="H637" t="s">
        <v>4655</v>
      </c>
      <c r="I637" t="s">
        <v>858</v>
      </c>
      <c r="J637" t="s">
        <v>721</v>
      </c>
      <c r="K637">
        <v>23.4</v>
      </c>
      <c r="L637">
        <v>26.75</v>
      </c>
      <c r="M637" t="s">
        <v>125</v>
      </c>
      <c r="N637" t="s">
        <v>959</v>
      </c>
      <c r="O637" t="s">
        <v>859</v>
      </c>
      <c r="Q637">
        <v>1982</v>
      </c>
      <c r="R637" t="s">
        <v>1548</v>
      </c>
      <c r="U637" t="s">
        <v>847</v>
      </c>
      <c r="W637">
        <v>47.752395999999997</v>
      </c>
      <c r="X637">
        <v>11.839802000000001</v>
      </c>
      <c r="AC637">
        <v>0.3332</v>
      </c>
      <c r="AD637" t="s">
        <v>1223</v>
      </c>
      <c r="AE637" t="s">
        <v>125</v>
      </c>
      <c r="AG637" t="s">
        <v>859</v>
      </c>
      <c r="AH637" t="s">
        <v>4656</v>
      </c>
      <c r="AI637" t="s">
        <v>891</v>
      </c>
      <c r="AJ637" t="s">
        <v>1044</v>
      </c>
      <c r="AK637" t="s">
        <v>1284</v>
      </c>
    </row>
    <row r="638" spans="1:37">
      <c r="A638" s="38" t="s">
        <v>4657</v>
      </c>
      <c r="B638" t="s">
        <v>4651</v>
      </c>
      <c r="C638" t="s">
        <v>4658</v>
      </c>
      <c r="D638" t="s">
        <v>4652</v>
      </c>
      <c r="E638" t="s">
        <v>4653</v>
      </c>
      <c r="G638" t="s">
        <v>4654</v>
      </c>
      <c r="H638" t="s">
        <v>4655</v>
      </c>
      <c r="I638" t="s">
        <v>858</v>
      </c>
      <c r="J638" t="s">
        <v>721</v>
      </c>
      <c r="K638">
        <v>23.4</v>
      </c>
      <c r="L638">
        <v>26.75</v>
      </c>
      <c r="M638" t="s">
        <v>125</v>
      </c>
      <c r="N638" t="s">
        <v>959</v>
      </c>
      <c r="O638" t="s">
        <v>859</v>
      </c>
      <c r="Q638">
        <v>1982</v>
      </c>
      <c r="R638" t="s">
        <v>1548</v>
      </c>
      <c r="U638" t="s">
        <v>847</v>
      </c>
      <c r="W638">
        <v>47.752395999999997</v>
      </c>
      <c r="X638">
        <v>11.839802000000001</v>
      </c>
      <c r="AC638">
        <v>0.3332</v>
      </c>
      <c r="AD638" t="s">
        <v>1223</v>
      </c>
      <c r="AE638" t="s">
        <v>125</v>
      </c>
      <c r="AG638" t="s">
        <v>859</v>
      </c>
      <c r="AH638" t="s">
        <v>4656</v>
      </c>
      <c r="AI638" t="s">
        <v>891</v>
      </c>
      <c r="AJ638" t="s">
        <v>1044</v>
      </c>
      <c r="AK638" t="s">
        <v>1284</v>
      </c>
    </row>
    <row r="639" spans="1:37">
      <c r="A639" s="38" t="s">
        <v>4659</v>
      </c>
      <c r="B639" t="s">
        <v>4651</v>
      </c>
      <c r="C639" t="s">
        <v>4615</v>
      </c>
      <c r="D639" t="s">
        <v>4652</v>
      </c>
      <c r="E639" t="s">
        <v>4653</v>
      </c>
      <c r="G639" t="s">
        <v>4654</v>
      </c>
      <c r="H639" t="s">
        <v>4655</v>
      </c>
      <c r="I639" t="s">
        <v>858</v>
      </c>
      <c r="J639" t="s">
        <v>721</v>
      </c>
      <c r="K639">
        <v>23.4</v>
      </c>
      <c r="L639">
        <v>26.75</v>
      </c>
      <c r="M639" t="s">
        <v>125</v>
      </c>
      <c r="N639" t="s">
        <v>959</v>
      </c>
      <c r="O639" t="s">
        <v>859</v>
      </c>
      <c r="Q639">
        <v>1982</v>
      </c>
      <c r="R639" t="s">
        <v>1548</v>
      </c>
      <c r="U639" t="s">
        <v>847</v>
      </c>
      <c r="W639">
        <v>47.752395999999997</v>
      </c>
      <c r="X639">
        <v>11.839802000000001</v>
      </c>
      <c r="AC639">
        <v>0.3332</v>
      </c>
      <c r="AD639" t="s">
        <v>1223</v>
      </c>
      <c r="AE639" t="s">
        <v>125</v>
      </c>
      <c r="AG639" t="s">
        <v>859</v>
      </c>
      <c r="AH639" t="s">
        <v>4656</v>
      </c>
      <c r="AI639" t="s">
        <v>891</v>
      </c>
      <c r="AJ639" t="s">
        <v>1044</v>
      </c>
      <c r="AK639" t="s">
        <v>1284</v>
      </c>
    </row>
    <row r="640" spans="1:37">
      <c r="A640" s="38" t="s">
        <v>4660</v>
      </c>
      <c r="B640" t="s">
        <v>4651</v>
      </c>
      <c r="C640" t="s">
        <v>4661</v>
      </c>
      <c r="D640" t="s">
        <v>4652</v>
      </c>
      <c r="E640" t="s">
        <v>4653</v>
      </c>
      <c r="G640" t="s">
        <v>4654</v>
      </c>
      <c r="H640" t="s">
        <v>4655</v>
      </c>
      <c r="I640" t="s">
        <v>858</v>
      </c>
      <c r="J640" t="s">
        <v>721</v>
      </c>
      <c r="K640">
        <v>23.4</v>
      </c>
      <c r="L640">
        <v>26.75</v>
      </c>
      <c r="M640" t="s">
        <v>125</v>
      </c>
      <c r="N640" t="s">
        <v>959</v>
      </c>
      <c r="O640" t="s">
        <v>859</v>
      </c>
      <c r="Q640">
        <v>1982</v>
      </c>
      <c r="R640" t="s">
        <v>1548</v>
      </c>
      <c r="U640" t="s">
        <v>847</v>
      </c>
      <c r="W640">
        <v>47.752395999999997</v>
      </c>
      <c r="X640">
        <v>11.839802000000001</v>
      </c>
      <c r="AC640">
        <v>0.3332</v>
      </c>
      <c r="AD640" t="s">
        <v>1223</v>
      </c>
      <c r="AE640" t="s">
        <v>125</v>
      </c>
      <c r="AG640" t="s">
        <v>859</v>
      </c>
      <c r="AH640" t="s">
        <v>4656</v>
      </c>
      <c r="AI640" t="s">
        <v>891</v>
      </c>
      <c r="AJ640" t="s">
        <v>1044</v>
      </c>
      <c r="AK640" t="s">
        <v>1284</v>
      </c>
    </row>
    <row r="641" spans="1:37">
      <c r="A641" s="38" t="s">
        <v>4662</v>
      </c>
      <c r="B641" t="s">
        <v>4663</v>
      </c>
      <c r="C641" t="s">
        <v>4664</v>
      </c>
      <c r="E641" t="s">
        <v>4665</v>
      </c>
      <c r="G641" t="s">
        <v>1025</v>
      </c>
      <c r="H641" t="s">
        <v>1026</v>
      </c>
      <c r="I641" t="s">
        <v>944</v>
      </c>
      <c r="J641" t="s">
        <v>721</v>
      </c>
      <c r="K641">
        <v>45</v>
      </c>
      <c r="M641" t="s">
        <v>125</v>
      </c>
      <c r="N641" t="s">
        <v>844</v>
      </c>
      <c r="O641" t="s">
        <v>845</v>
      </c>
      <c r="Q641">
        <v>1995</v>
      </c>
      <c r="R641" t="s">
        <v>4666</v>
      </c>
      <c r="U641" t="s">
        <v>847</v>
      </c>
      <c r="W641">
        <v>49.060809999999996</v>
      </c>
      <c r="X641">
        <v>8.3243899999999993</v>
      </c>
      <c r="AC641">
        <v>0.3795</v>
      </c>
      <c r="AD641" t="s">
        <v>1223</v>
      </c>
      <c r="AE641" t="s">
        <v>125</v>
      </c>
      <c r="AG641" t="s">
        <v>859</v>
      </c>
      <c r="AI641" t="s">
        <v>891</v>
      </c>
      <c r="AJ641" t="s">
        <v>946</v>
      </c>
    </row>
    <row r="642" spans="1:37">
      <c r="A642" s="38" t="s">
        <v>4667</v>
      </c>
      <c r="B642" t="s">
        <v>4663</v>
      </c>
      <c r="C642" t="s">
        <v>4668</v>
      </c>
      <c r="E642" t="s">
        <v>4665</v>
      </c>
      <c r="G642" t="s">
        <v>1025</v>
      </c>
      <c r="H642" t="s">
        <v>1026</v>
      </c>
      <c r="I642" t="s">
        <v>944</v>
      </c>
      <c r="J642" t="s">
        <v>721</v>
      </c>
      <c r="K642">
        <v>25</v>
      </c>
      <c r="M642" t="s">
        <v>125</v>
      </c>
      <c r="N642" t="s">
        <v>844</v>
      </c>
      <c r="O642" t="s">
        <v>845</v>
      </c>
      <c r="Q642">
        <v>1995</v>
      </c>
      <c r="R642" t="s">
        <v>4666</v>
      </c>
      <c r="U642" t="s">
        <v>847</v>
      </c>
      <c r="W642">
        <v>49.060809999999996</v>
      </c>
      <c r="X642">
        <v>8.3243899999999993</v>
      </c>
      <c r="AC642">
        <v>0.3795</v>
      </c>
      <c r="AD642" t="s">
        <v>1223</v>
      </c>
      <c r="AE642" t="s">
        <v>125</v>
      </c>
      <c r="AG642" t="s">
        <v>859</v>
      </c>
      <c r="AI642" t="s">
        <v>891</v>
      </c>
      <c r="AJ642" t="s">
        <v>946</v>
      </c>
    </row>
    <row r="643" spans="1:37">
      <c r="A643" s="38" t="s">
        <v>4669</v>
      </c>
      <c r="B643" t="s">
        <v>4670</v>
      </c>
      <c r="D643" t="s">
        <v>4671</v>
      </c>
      <c r="E643" t="s">
        <v>4670</v>
      </c>
      <c r="F643" t="s">
        <v>4672</v>
      </c>
      <c r="G643" t="s">
        <v>4673</v>
      </c>
      <c r="H643" t="s">
        <v>2775</v>
      </c>
      <c r="I643" t="s">
        <v>897</v>
      </c>
      <c r="J643" t="s">
        <v>721</v>
      </c>
      <c r="K643">
        <v>97.1</v>
      </c>
      <c r="L643">
        <v>215</v>
      </c>
      <c r="M643" t="s">
        <v>125</v>
      </c>
      <c r="N643" t="s">
        <v>1280</v>
      </c>
      <c r="O643" t="s">
        <v>845</v>
      </c>
      <c r="P643">
        <v>235</v>
      </c>
      <c r="Q643">
        <v>2004</v>
      </c>
      <c r="R643" t="s">
        <v>4674</v>
      </c>
      <c r="S643">
        <v>2004</v>
      </c>
      <c r="U643" t="s">
        <v>847</v>
      </c>
      <c r="V643" t="s">
        <v>1537</v>
      </c>
      <c r="W643">
        <v>50.854750000000003</v>
      </c>
      <c r="X643">
        <v>6.9808399999999997</v>
      </c>
      <c r="AC643">
        <v>0.38</v>
      </c>
      <c r="AD643" t="s">
        <v>1223</v>
      </c>
      <c r="AE643" t="s">
        <v>125</v>
      </c>
      <c r="AG643" t="s">
        <v>859</v>
      </c>
      <c r="AH643" t="s">
        <v>4675</v>
      </c>
      <c r="AI643" t="s">
        <v>891</v>
      </c>
      <c r="AJ643" t="s">
        <v>2778</v>
      </c>
      <c r="AK643" t="s">
        <v>873</v>
      </c>
    </row>
    <row r="644" spans="1:37">
      <c r="A644" s="38" t="s">
        <v>4676</v>
      </c>
      <c r="B644" t="s">
        <v>630</v>
      </c>
      <c r="D644" t="s">
        <v>3523</v>
      </c>
      <c r="E644" t="s">
        <v>3530</v>
      </c>
      <c r="G644" t="s">
        <v>3522</v>
      </c>
      <c r="H644" t="s">
        <v>3523</v>
      </c>
      <c r="I644" t="s">
        <v>867</v>
      </c>
      <c r="J644" t="s">
        <v>721</v>
      </c>
      <c r="K644">
        <v>92.5</v>
      </c>
      <c r="L644">
        <v>162</v>
      </c>
      <c r="M644" t="s">
        <v>125</v>
      </c>
      <c r="N644" t="s">
        <v>1280</v>
      </c>
      <c r="O644" t="s">
        <v>845</v>
      </c>
      <c r="P644">
        <v>208</v>
      </c>
      <c r="Q644">
        <v>1997</v>
      </c>
      <c r="R644" t="s">
        <v>1219</v>
      </c>
      <c r="U644" t="s">
        <v>847</v>
      </c>
      <c r="V644" t="s">
        <v>1537</v>
      </c>
      <c r="W644">
        <v>51.299759999999999</v>
      </c>
      <c r="X644">
        <v>12.019299999999999</v>
      </c>
      <c r="AC644">
        <v>0.38</v>
      </c>
      <c r="AD644" t="s">
        <v>1223</v>
      </c>
      <c r="AE644" t="s">
        <v>125</v>
      </c>
      <c r="AG644" t="s">
        <v>859</v>
      </c>
      <c r="AH644" t="s">
        <v>4677</v>
      </c>
      <c r="AI644" t="s">
        <v>891</v>
      </c>
      <c r="AJ644" t="s">
        <v>3521</v>
      </c>
      <c r="AK644" t="s">
        <v>873</v>
      </c>
    </row>
    <row r="645" spans="1:37">
      <c r="A645" s="38" t="s">
        <v>4678</v>
      </c>
      <c r="B645" t="s">
        <v>636</v>
      </c>
      <c r="C645" t="s">
        <v>4679</v>
      </c>
      <c r="E645" t="s">
        <v>1214</v>
      </c>
      <c r="F645" t="s">
        <v>4680</v>
      </c>
      <c r="G645" t="s">
        <v>4681</v>
      </c>
      <c r="H645" t="s">
        <v>4682</v>
      </c>
      <c r="I645" t="s">
        <v>944</v>
      </c>
      <c r="J645" t="s">
        <v>721</v>
      </c>
      <c r="K645">
        <v>77.400000000000006</v>
      </c>
      <c r="M645" t="s">
        <v>125</v>
      </c>
      <c r="N645" t="s">
        <v>959</v>
      </c>
      <c r="O645" t="s">
        <v>859</v>
      </c>
      <c r="Q645">
        <v>1971</v>
      </c>
      <c r="R645" t="s">
        <v>4683</v>
      </c>
      <c r="U645" t="s">
        <v>847</v>
      </c>
      <c r="W645">
        <v>48.927497000000002</v>
      </c>
      <c r="X645">
        <v>9.2300050000000002</v>
      </c>
      <c r="AC645">
        <v>0.30459999999999998</v>
      </c>
      <c r="AD645" t="s">
        <v>1223</v>
      </c>
      <c r="AE645" t="s">
        <v>125</v>
      </c>
      <c r="AG645" t="s">
        <v>859</v>
      </c>
      <c r="AH645" t="s">
        <v>4682</v>
      </c>
      <c r="AI645" t="s">
        <v>891</v>
      </c>
      <c r="AJ645" t="s">
        <v>946</v>
      </c>
    </row>
    <row r="646" spans="1:37">
      <c r="A646" s="38" t="s">
        <v>4684</v>
      </c>
      <c r="B646" t="s">
        <v>636</v>
      </c>
      <c r="C646" t="s">
        <v>4685</v>
      </c>
      <c r="D646" t="s">
        <v>4686</v>
      </c>
      <c r="E646" t="s">
        <v>1214</v>
      </c>
      <c r="F646" t="s">
        <v>4680</v>
      </c>
      <c r="G646" t="s">
        <v>4681</v>
      </c>
      <c r="H646" t="s">
        <v>4682</v>
      </c>
      <c r="I646" t="s">
        <v>944</v>
      </c>
      <c r="J646" t="s">
        <v>721</v>
      </c>
      <c r="K646">
        <v>85</v>
      </c>
      <c r="L646">
        <v>87.804879999999997</v>
      </c>
      <c r="M646" t="s">
        <v>125</v>
      </c>
      <c r="N646" t="s">
        <v>1280</v>
      </c>
      <c r="O646" t="s">
        <v>859</v>
      </c>
      <c r="Q646">
        <v>1975</v>
      </c>
      <c r="R646" t="s">
        <v>4687</v>
      </c>
      <c r="U646" t="s">
        <v>847</v>
      </c>
      <c r="W646">
        <v>48.927497000000002</v>
      </c>
      <c r="X646">
        <v>9.2300050000000002</v>
      </c>
      <c r="AC646">
        <v>0.38</v>
      </c>
      <c r="AD646" t="s">
        <v>1223</v>
      </c>
      <c r="AE646" t="s">
        <v>125</v>
      </c>
      <c r="AG646" t="s">
        <v>859</v>
      </c>
      <c r="AH646" t="s">
        <v>4682</v>
      </c>
      <c r="AI646" t="s">
        <v>891</v>
      </c>
      <c r="AJ646" t="s">
        <v>946</v>
      </c>
      <c r="AK646" t="s">
        <v>1284</v>
      </c>
    </row>
    <row r="647" spans="1:37">
      <c r="A647" s="38" t="s">
        <v>4688</v>
      </c>
      <c r="B647" t="s">
        <v>636</v>
      </c>
      <c r="C647" t="s">
        <v>4689</v>
      </c>
      <c r="D647" t="s">
        <v>4686</v>
      </c>
      <c r="E647" t="s">
        <v>1214</v>
      </c>
      <c r="F647" t="s">
        <v>4680</v>
      </c>
      <c r="G647" t="s">
        <v>4681</v>
      </c>
      <c r="H647" t="s">
        <v>4682</v>
      </c>
      <c r="I647" t="s">
        <v>944</v>
      </c>
      <c r="J647" t="s">
        <v>721</v>
      </c>
      <c r="K647">
        <v>263.5</v>
      </c>
      <c r="L647">
        <v>272.19511999999997</v>
      </c>
      <c r="M647" t="s">
        <v>125</v>
      </c>
      <c r="N647" t="s">
        <v>1280</v>
      </c>
      <c r="O647" t="s">
        <v>859</v>
      </c>
      <c r="Q647">
        <v>1975</v>
      </c>
      <c r="R647" t="s">
        <v>4687</v>
      </c>
      <c r="U647" t="s">
        <v>847</v>
      </c>
      <c r="W647">
        <v>48.927497000000002</v>
      </c>
      <c r="X647">
        <v>9.2300050000000002</v>
      </c>
      <c r="AC647">
        <v>0.38</v>
      </c>
      <c r="AD647" t="s">
        <v>1223</v>
      </c>
      <c r="AE647" t="s">
        <v>125</v>
      </c>
      <c r="AG647" t="s">
        <v>859</v>
      </c>
      <c r="AH647" t="s">
        <v>4682</v>
      </c>
      <c r="AI647" t="s">
        <v>917</v>
      </c>
      <c r="AJ647" t="s">
        <v>1224</v>
      </c>
      <c r="AK647" t="s">
        <v>1284</v>
      </c>
    </row>
    <row r="648" spans="1:37">
      <c r="A648" s="38" t="s">
        <v>4690</v>
      </c>
      <c r="B648" t="s">
        <v>629</v>
      </c>
      <c r="E648" t="s">
        <v>1375</v>
      </c>
      <c r="G648" t="s">
        <v>4691</v>
      </c>
      <c r="H648" t="s">
        <v>4692</v>
      </c>
      <c r="I648" t="s">
        <v>1353</v>
      </c>
      <c r="J648" t="s">
        <v>721</v>
      </c>
      <c r="K648">
        <v>88</v>
      </c>
      <c r="M648" t="s">
        <v>125</v>
      </c>
      <c r="N648" t="s">
        <v>844</v>
      </c>
      <c r="O648" t="s">
        <v>859</v>
      </c>
      <c r="Q648">
        <v>1972</v>
      </c>
      <c r="R648" t="s">
        <v>4693</v>
      </c>
      <c r="U648" t="s">
        <v>847</v>
      </c>
      <c r="W648">
        <v>53.966421999999987</v>
      </c>
      <c r="X648">
        <v>9.4494860000000003</v>
      </c>
      <c r="AC648">
        <v>0.35420000000000001</v>
      </c>
      <c r="AD648" t="s">
        <v>1223</v>
      </c>
      <c r="AE648" t="s">
        <v>125</v>
      </c>
      <c r="AG648" t="s">
        <v>859</v>
      </c>
      <c r="AH648" t="s">
        <v>4694</v>
      </c>
      <c r="AI648" t="s">
        <v>891</v>
      </c>
      <c r="AJ648" t="s">
        <v>4695</v>
      </c>
    </row>
    <row r="649" spans="1:37">
      <c r="A649" s="38" t="s">
        <v>4696</v>
      </c>
      <c r="B649" t="s">
        <v>627</v>
      </c>
      <c r="E649" t="s">
        <v>1375</v>
      </c>
      <c r="G649" t="s">
        <v>4697</v>
      </c>
      <c r="H649" t="s">
        <v>4698</v>
      </c>
      <c r="I649" t="s">
        <v>1353</v>
      </c>
      <c r="J649" t="s">
        <v>721</v>
      </c>
      <c r="K649">
        <v>87</v>
      </c>
      <c r="M649" t="s">
        <v>125</v>
      </c>
      <c r="N649" t="s">
        <v>844</v>
      </c>
      <c r="O649" t="s">
        <v>859</v>
      </c>
      <c r="Q649">
        <v>1973</v>
      </c>
      <c r="R649" t="s">
        <v>960</v>
      </c>
      <c r="U649" t="s">
        <v>847</v>
      </c>
      <c r="W649">
        <v>54.290672000000001</v>
      </c>
      <c r="X649">
        <v>9.7227750000000004</v>
      </c>
      <c r="AC649">
        <v>0.3553</v>
      </c>
      <c r="AD649" t="s">
        <v>1223</v>
      </c>
      <c r="AE649" t="s">
        <v>125</v>
      </c>
      <c r="AG649" t="s">
        <v>859</v>
      </c>
      <c r="AH649" t="s">
        <v>627</v>
      </c>
      <c r="AI649" t="s">
        <v>891</v>
      </c>
      <c r="AJ649" t="s">
        <v>4695</v>
      </c>
    </row>
    <row r="650" spans="1:37">
      <c r="A650" s="38" t="s">
        <v>4699</v>
      </c>
      <c r="B650" t="s">
        <v>632</v>
      </c>
      <c r="C650" t="s">
        <v>4700</v>
      </c>
      <c r="E650" t="s">
        <v>4701</v>
      </c>
      <c r="G650" t="s">
        <v>4702</v>
      </c>
      <c r="H650" t="s">
        <v>4703</v>
      </c>
      <c r="I650" t="s">
        <v>880</v>
      </c>
      <c r="J650" t="s">
        <v>721</v>
      </c>
      <c r="K650">
        <v>28</v>
      </c>
      <c r="M650" t="s">
        <v>125</v>
      </c>
      <c r="N650" t="s">
        <v>844</v>
      </c>
      <c r="O650" t="s">
        <v>845</v>
      </c>
      <c r="Q650">
        <v>1972</v>
      </c>
      <c r="R650" t="s">
        <v>4704</v>
      </c>
      <c r="U650" t="s">
        <v>847</v>
      </c>
      <c r="W650">
        <v>53.098180000000013</v>
      </c>
      <c r="X650">
        <v>14.234540000000001</v>
      </c>
      <c r="AC650">
        <v>0.35420000000000001</v>
      </c>
      <c r="AD650" t="s">
        <v>1223</v>
      </c>
      <c r="AE650" t="s">
        <v>125</v>
      </c>
      <c r="AG650" t="s">
        <v>859</v>
      </c>
      <c r="AH650" t="s">
        <v>4705</v>
      </c>
      <c r="AI650" t="s">
        <v>891</v>
      </c>
      <c r="AJ650" t="s">
        <v>883</v>
      </c>
      <c r="AK650" t="s">
        <v>1284</v>
      </c>
    </row>
    <row r="651" spans="1:37">
      <c r="A651" s="38" t="s">
        <v>4706</v>
      </c>
      <c r="B651" t="s">
        <v>632</v>
      </c>
      <c r="C651" t="s">
        <v>4707</v>
      </c>
      <c r="E651" t="s">
        <v>4701</v>
      </c>
      <c r="G651" t="s">
        <v>4702</v>
      </c>
      <c r="H651" t="s">
        <v>4703</v>
      </c>
      <c r="I651" t="s">
        <v>880</v>
      </c>
      <c r="J651" t="s">
        <v>721</v>
      </c>
      <c r="K651">
        <v>34.5</v>
      </c>
      <c r="M651" t="s">
        <v>125</v>
      </c>
      <c r="N651" t="s">
        <v>844</v>
      </c>
      <c r="O651" t="s">
        <v>859</v>
      </c>
      <c r="Q651">
        <v>1994</v>
      </c>
      <c r="R651" t="s">
        <v>4708</v>
      </c>
      <c r="U651" t="s">
        <v>847</v>
      </c>
      <c r="W651">
        <v>53.098180000000013</v>
      </c>
      <c r="X651">
        <v>14.234540000000001</v>
      </c>
      <c r="AC651">
        <v>0.37840000000000001</v>
      </c>
      <c r="AD651" t="s">
        <v>1223</v>
      </c>
      <c r="AE651" t="s">
        <v>125</v>
      </c>
      <c r="AG651" t="s">
        <v>859</v>
      </c>
      <c r="AH651" t="s">
        <v>4709</v>
      </c>
      <c r="AI651" t="s">
        <v>891</v>
      </c>
      <c r="AJ651" t="s">
        <v>883</v>
      </c>
      <c r="AK651" t="s">
        <v>1284</v>
      </c>
    </row>
    <row r="652" spans="1:37">
      <c r="A652" s="38" t="s">
        <v>4710</v>
      </c>
      <c r="B652" t="s">
        <v>632</v>
      </c>
      <c r="C652" t="s">
        <v>4711</v>
      </c>
      <c r="E652" t="s">
        <v>4701</v>
      </c>
      <c r="G652" t="s">
        <v>4702</v>
      </c>
      <c r="H652" t="s">
        <v>4703</v>
      </c>
      <c r="I652" t="s">
        <v>880</v>
      </c>
      <c r="J652" t="s">
        <v>721</v>
      </c>
      <c r="K652">
        <v>106</v>
      </c>
      <c r="M652" t="s">
        <v>125</v>
      </c>
      <c r="N652" t="s">
        <v>844</v>
      </c>
      <c r="O652" t="s">
        <v>845</v>
      </c>
      <c r="Q652">
        <v>1998</v>
      </c>
      <c r="R652" t="s">
        <v>4712</v>
      </c>
      <c r="U652" t="s">
        <v>847</v>
      </c>
      <c r="W652">
        <v>53.098180000000013</v>
      </c>
      <c r="X652">
        <v>14.234540000000001</v>
      </c>
      <c r="Y652" t="s">
        <v>4713</v>
      </c>
      <c r="Z652" t="s">
        <v>4714</v>
      </c>
      <c r="AC652">
        <v>0.38279999999999997</v>
      </c>
      <c r="AD652" t="s">
        <v>1223</v>
      </c>
      <c r="AE652" t="s">
        <v>125</v>
      </c>
      <c r="AG652" t="s">
        <v>859</v>
      </c>
      <c r="AH652" t="s">
        <v>4705</v>
      </c>
      <c r="AI652" t="s">
        <v>891</v>
      </c>
      <c r="AJ652" t="s">
        <v>883</v>
      </c>
      <c r="AK652" t="s">
        <v>1284</v>
      </c>
    </row>
    <row r="653" spans="1:37">
      <c r="A653" s="38" t="s">
        <v>4715</v>
      </c>
      <c r="B653" t="s">
        <v>632</v>
      </c>
      <c r="C653" t="s">
        <v>4716</v>
      </c>
      <c r="E653" t="s">
        <v>4701</v>
      </c>
      <c r="G653" t="s">
        <v>4702</v>
      </c>
      <c r="H653" t="s">
        <v>4703</v>
      </c>
      <c r="I653" t="s">
        <v>880</v>
      </c>
      <c r="J653" t="s">
        <v>721</v>
      </c>
      <c r="K653">
        <v>106</v>
      </c>
      <c r="M653" t="s">
        <v>125</v>
      </c>
      <c r="N653" t="s">
        <v>844</v>
      </c>
      <c r="O653" t="s">
        <v>845</v>
      </c>
      <c r="Q653">
        <v>1998</v>
      </c>
      <c r="R653" t="s">
        <v>4717</v>
      </c>
      <c r="U653" t="s">
        <v>847</v>
      </c>
      <c r="W653">
        <v>53.098180000000013</v>
      </c>
      <c r="X653">
        <v>14.234540000000001</v>
      </c>
      <c r="Y653" t="s">
        <v>4713</v>
      </c>
      <c r="Z653" t="s">
        <v>4718</v>
      </c>
      <c r="AC653">
        <v>0.38279999999999997</v>
      </c>
      <c r="AD653" t="s">
        <v>1223</v>
      </c>
      <c r="AE653" t="s">
        <v>125</v>
      </c>
      <c r="AG653" t="s">
        <v>859</v>
      </c>
      <c r="AH653" t="s">
        <v>4705</v>
      </c>
      <c r="AI653" t="s">
        <v>891</v>
      </c>
      <c r="AJ653" t="s">
        <v>883</v>
      </c>
      <c r="AK653" t="s">
        <v>1284</v>
      </c>
    </row>
    <row r="654" spans="1:37">
      <c r="A654" s="38" t="s">
        <v>4719</v>
      </c>
      <c r="B654" t="s">
        <v>632</v>
      </c>
      <c r="C654" t="s">
        <v>4720</v>
      </c>
      <c r="E654" t="s">
        <v>4701</v>
      </c>
      <c r="G654" t="s">
        <v>4702</v>
      </c>
      <c r="H654" t="s">
        <v>4703</v>
      </c>
      <c r="I654" t="s">
        <v>880</v>
      </c>
      <c r="J654" t="s">
        <v>721</v>
      </c>
      <c r="K654">
        <v>59</v>
      </c>
      <c r="M654" t="s">
        <v>125</v>
      </c>
      <c r="N654" t="s">
        <v>844</v>
      </c>
      <c r="O654" t="s">
        <v>859</v>
      </c>
      <c r="Q654">
        <v>2011</v>
      </c>
      <c r="R654" t="s">
        <v>4721</v>
      </c>
      <c r="U654" t="s">
        <v>847</v>
      </c>
      <c r="W654">
        <v>53.098180000000013</v>
      </c>
      <c r="X654">
        <v>14.234540000000001</v>
      </c>
      <c r="AC654">
        <v>0.39710000000000001</v>
      </c>
      <c r="AD654" t="s">
        <v>1223</v>
      </c>
      <c r="AE654" t="s">
        <v>125</v>
      </c>
      <c r="AG654" t="s">
        <v>859</v>
      </c>
      <c r="AH654" t="s">
        <v>4709</v>
      </c>
      <c r="AI654" t="s">
        <v>891</v>
      </c>
      <c r="AJ654" t="s">
        <v>883</v>
      </c>
      <c r="AK654" t="s">
        <v>1284</v>
      </c>
    </row>
    <row r="655" spans="1:37">
      <c r="A655" s="38" t="s">
        <v>4722</v>
      </c>
      <c r="B655" t="s">
        <v>1629</v>
      </c>
      <c r="C655" t="s">
        <v>4723</v>
      </c>
      <c r="D655" t="s">
        <v>1631</v>
      </c>
      <c r="E655" t="s">
        <v>1214</v>
      </c>
      <c r="F655" t="s">
        <v>1632</v>
      </c>
      <c r="G655" t="s">
        <v>1633</v>
      </c>
      <c r="H655" t="s">
        <v>1634</v>
      </c>
      <c r="I655" t="s">
        <v>944</v>
      </c>
      <c r="J655" t="s">
        <v>721</v>
      </c>
      <c r="K655">
        <v>23.3</v>
      </c>
      <c r="L655">
        <v>24.728649999999998</v>
      </c>
      <c r="M655" t="s">
        <v>125</v>
      </c>
      <c r="N655" t="s">
        <v>844</v>
      </c>
      <c r="O655" t="s">
        <v>859</v>
      </c>
      <c r="P655">
        <v>95.115068493150687</v>
      </c>
      <c r="Q655">
        <v>1974</v>
      </c>
      <c r="R655" t="s">
        <v>1851</v>
      </c>
      <c r="U655" t="s">
        <v>847</v>
      </c>
      <c r="V655" t="s">
        <v>869</v>
      </c>
      <c r="W655">
        <v>48.815832999999998</v>
      </c>
      <c r="X655">
        <v>9.2211110000000005</v>
      </c>
      <c r="AA655">
        <v>0.23</v>
      </c>
      <c r="AC655">
        <v>0.35639999999999999</v>
      </c>
      <c r="AD655" t="s">
        <v>1223</v>
      </c>
      <c r="AE655" t="s">
        <v>125</v>
      </c>
      <c r="AG655" t="s">
        <v>859</v>
      </c>
      <c r="AH655" t="s">
        <v>1638</v>
      </c>
      <c r="AI655" t="s">
        <v>891</v>
      </c>
      <c r="AJ655" t="s">
        <v>946</v>
      </c>
      <c r="AK655" t="s">
        <v>1284</v>
      </c>
    </row>
    <row r="656" spans="1:37">
      <c r="A656" s="38" t="s">
        <v>4724</v>
      </c>
      <c r="B656" t="s">
        <v>1629</v>
      </c>
      <c r="C656" t="s">
        <v>4725</v>
      </c>
      <c r="D656" t="s">
        <v>1631</v>
      </c>
      <c r="E656" t="s">
        <v>1214</v>
      </c>
      <c r="F656" t="s">
        <v>1632</v>
      </c>
      <c r="G656" t="s">
        <v>1633</v>
      </c>
      <c r="H656" t="s">
        <v>1634</v>
      </c>
      <c r="I656" t="s">
        <v>944</v>
      </c>
      <c r="J656" t="s">
        <v>721</v>
      </c>
      <c r="K656">
        <v>23.3</v>
      </c>
      <c r="L656">
        <v>24.728649999999998</v>
      </c>
      <c r="M656" t="s">
        <v>125</v>
      </c>
      <c r="N656" t="s">
        <v>844</v>
      </c>
      <c r="O656" t="s">
        <v>859</v>
      </c>
      <c r="P656">
        <v>95.115068493150687</v>
      </c>
      <c r="Q656">
        <v>1974</v>
      </c>
      <c r="R656" t="s">
        <v>1851</v>
      </c>
      <c r="U656" t="s">
        <v>847</v>
      </c>
      <c r="V656" t="s">
        <v>869</v>
      </c>
      <c r="W656">
        <v>48.815832999999998</v>
      </c>
      <c r="X656">
        <v>9.2211110000000005</v>
      </c>
      <c r="AA656">
        <v>0.23</v>
      </c>
      <c r="AC656">
        <v>0.35639999999999999</v>
      </c>
      <c r="AD656" t="s">
        <v>1223</v>
      </c>
      <c r="AE656" t="s">
        <v>125</v>
      </c>
      <c r="AG656" t="s">
        <v>859</v>
      </c>
      <c r="AH656" t="s">
        <v>1638</v>
      </c>
      <c r="AI656" t="s">
        <v>891</v>
      </c>
      <c r="AJ656" t="s">
        <v>946</v>
      </c>
      <c r="AK656" t="s">
        <v>1284</v>
      </c>
    </row>
    <row r="657" spans="1:37">
      <c r="A657" s="38" t="s">
        <v>4726</v>
      </c>
      <c r="B657" t="s">
        <v>1629</v>
      </c>
      <c r="C657" t="s">
        <v>4727</v>
      </c>
      <c r="D657" t="s">
        <v>1631</v>
      </c>
      <c r="E657" t="s">
        <v>1214</v>
      </c>
      <c r="F657" t="s">
        <v>1632</v>
      </c>
      <c r="G657" t="s">
        <v>1633</v>
      </c>
      <c r="H657" t="s">
        <v>1634</v>
      </c>
      <c r="I657" t="s">
        <v>944</v>
      </c>
      <c r="J657" t="s">
        <v>721</v>
      </c>
      <c r="K657">
        <v>23.3</v>
      </c>
      <c r="L657">
        <v>24.728649999999998</v>
      </c>
      <c r="M657" t="s">
        <v>125</v>
      </c>
      <c r="N657" t="s">
        <v>844</v>
      </c>
      <c r="O657" t="s">
        <v>859</v>
      </c>
      <c r="P657">
        <v>95.115068493150687</v>
      </c>
      <c r="Q657">
        <v>1974</v>
      </c>
      <c r="R657" t="s">
        <v>1851</v>
      </c>
      <c r="U657" t="s">
        <v>847</v>
      </c>
      <c r="V657" t="s">
        <v>869</v>
      </c>
      <c r="W657">
        <v>48.815832999999998</v>
      </c>
      <c r="X657">
        <v>9.2211110000000005</v>
      </c>
      <c r="AA657">
        <v>0.23</v>
      </c>
      <c r="AC657">
        <v>0.35639999999999999</v>
      </c>
      <c r="AD657" t="s">
        <v>1223</v>
      </c>
      <c r="AE657" t="s">
        <v>125</v>
      </c>
      <c r="AG657" t="s">
        <v>859</v>
      </c>
      <c r="AH657" t="s">
        <v>1638</v>
      </c>
      <c r="AI657" t="s">
        <v>891</v>
      </c>
      <c r="AJ657" t="s">
        <v>946</v>
      </c>
      <c r="AK657" t="s">
        <v>1284</v>
      </c>
    </row>
    <row r="658" spans="1:37">
      <c r="A658" s="38" t="s">
        <v>4728</v>
      </c>
      <c r="B658" t="s">
        <v>436</v>
      </c>
      <c r="C658" t="s">
        <v>4641</v>
      </c>
      <c r="D658" t="s">
        <v>4729</v>
      </c>
      <c r="E658" t="s">
        <v>1375</v>
      </c>
      <c r="G658" t="s">
        <v>2361</v>
      </c>
      <c r="H658" t="s">
        <v>2360</v>
      </c>
      <c r="I658" t="s">
        <v>858</v>
      </c>
      <c r="J658" t="s">
        <v>721</v>
      </c>
      <c r="K658">
        <v>415</v>
      </c>
      <c r="L658">
        <v>440</v>
      </c>
      <c r="M658" t="s">
        <v>125</v>
      </c>
      <c r="N658" t="s">
        <v>844</v>
      </c>
      <c r="O658" t="s">
        <v>859</v>
      </c>
      <c r="P658">
        <v>25</v>
      </c>
      <c r="Q658">
        <v>1974</v>
      </c>
      <c r="R658" t="s">
        <v>1851</v>
      </c>
      <c r="U658" t="s">
        <v>847</v>
      </c>
      <c r="W658">
        <v>48.767020000000002</v>
      </c>
      <c r="X658">
        <v>11.580033</v>
      </c>
      <c r="Y658" t="s">
        <v>3841</v>
      </c>
      <c r="Z658" t="s">
        <v>4730</v>
      </c>
      <c r="AC658">
        <v>0.35639999999999999</v>
      </c>
      <c r="AD658" t="s">
        <v>1223</v>
      </c>
      <c r="AE658" t="s">
        <v>125</v>
      </c>
      <c r="AG658" t="s">
        <v>859</v>
      </c>
      <c r="AH658" t="s">
        <v>436</v>
      </c>
      <c r="AI658" t="s">
        <v>917</v>
      </c>
      <c r="AJ658" t="s">
        <v>1315</v>
      </c>
      <c r="AK658" t="s">
        <v>873</v>
      </c>
    </row>
    <row r="659" spans="1:37">
      <c r="A659" s="38" t="s">
        <v>4731</v>
      </c>
      <c r="B659" t="s">
        <v>634</v>
      </c>
      <c r="C659" t="s">
        <v>4732</v>
      </c>
      <c r="D659" t="s">
        <v>4733</v>
      </c>
      <c r="E659" t="s">
        <v>1214</v>
      </c>
      <c r="F659" t="s">
        <v>1673</v>
      </c>
      <c r="G659" t="s">
        <v>1674</v>
      </c>
      <c r="H659" t="s">
        <v>1675</v>
      </c>
      <c r="I659" t="s">
        <v>944</v>
      </c>
      <c r="J659" t="s">
        <v>721</v>
      </c>
      <c r="K659">
        <v>136</v>
      </c>
      <c r="L659">
        <v>143</v>
      </c>
      <c r="M659" t="s">
        <v>125</v>
      </c>
      <c r="N659" t="s">
        <v>959</v>
      </c>
      <c r="O659" t="s">
        <v>859</v>
      </c>
      <c r="Q659">
        <v>1981</v>
      </c>
      <c r="R659" t="s">
        <v>2080</v>
      </c>
      <c r="U659" t="s">
        <v>847</v>
      </c>
      <c r="W659">
        <v>49.017471999999998</v>
      </c>
      <c r="X659">
        <v>9.1573890000000002</v>
      </c>
      <c r="Y659" t="s">
        <v>4734</v>
      </c>
      <c r="Z659" t="s">
        <v>4735</v>
      </c>
      <c r="AC659">
        <v>0.3306</v>
      </c>
      <c r="AD659" t="s">
        <v>1223</v>
      </c>
      <c r="AE659" t="s">
        <v>125</v>
      </c>
      <c r="AG659" t="s">
        <v>859</v>
      </c>
      <c r="AH659" t="s">
        <v>1675</v>
      </c>
      <c r="AI659" t="s">
        <v>891</v>
      </c>
      <c r="AJ659" t="s">
        <v>946</v>
      </c>
      <c r="AK659" t="s">
        <v>873</v>
      </c>
    </row>
    <row r="660" spans="1:37">
      <c r="A660" s="38" t="s">
        <v>4736</v>
      </c>
      <c r="B660" t="s">
        <v>4737</v>
      </c>
      <c r="C660" t="s">
        <v>4737</v>
      </c>
      <c r="E660" t="s">
        <v>4738</v>
      </c>
      <c r="F660" t="s">
        <v>4739</v>
      </c>
      <c r="G660" t="s">
        <v>4740</v>
      </c>
      <c r="H660" t="s">
        <v>4741</v>
      </c>
      <c r="I660" t="s">
        <v>858</v>
      </c>
      <c r="J660" t="s">
        <v>721</v>
      </c>
      <c r="K660">
        <v>24</v>
      </c>
      <c r="M660" t="s">
        <v>125</v>
      </c>
      <c r="N660" t="s">
        <v>959</v>
      </c>
      <c r="O660" t="s">
        <v>859</v>
      </c>
      <c r="Q660">
        <v>1988</v>
      </c>
      <c r="R660" t="s">
        <v>4742</v>
      </c>
      <c r="U660" t="s">
        <v>847</v>
      </c>
      <c r="W660">
        <v>47.683464000000001</v>
      </c>
      <c r="X660">
        <v>10.31911</v>
      </c>
      <c r="AC660">
        <v>0.3488</v>
      </c>
      <c r="AD660" t="s">
        <v>1223</v>
      </c>
      <c r="AE660" t="s">
        <v>125</v>
      </c>
      <c r="AG660" t="s">
        <v>859</v>
      </c>
      <c r="AH660" t="s">
        <v>4743</v>
      </c>
      <c r="AI660" t="s">
        <v>891</v>
      </c>
      <c r="AJ660" t="s">
        <v>4744</v>
      </c>
    </row>
    <row r="661" spans="1:37">
      <c r="A661" s="38" t="s">
        <v>4745</v>
      </c>
      <c r="B661" t="s">
        <v>4746</v>
      </c>
      <c r="C661" t="s">
        <v>4746</v>
      </c>
      <c r="E661" t="s">
        <v>4738</v>
      </c>
      <c r="F661" t="s">
        <v>4739</v>
      </c>
      <c r="G661" t="s">
        <v>4740</v>
      </c>
      <c r="H661" t="s">
        <v>4741</v>
      </c>
      <c r="I661" t="s">
        <v>858</v>
      </c>
      <c r="J661" t="s">
        <v>721</v>
      </c>
      <c r="K661">
        <v>10.5</v>
      </c>
      <c r="M661" t="s">
        <v>125</v>
      </c>
      <c r="N661" t="s">
        <v>844</v>
      </c>
      <c r="O661" t="s">
        <v>859</v>
      </c>
      <c r="Q661">
        <v>1978</v>
      </c>
      <c r="R661" t="s">
        <v>4747</v>
      </c>
      <c r="U661" t="s">
        <v>847</v>
      </c>
      <c r="W661">
        <v>47.683464000000001</v>
      </c>
      <c r="X661">
        <v>10.31911</v>
      </c>
      <c r="AC661">
        <v>0.36080000000000001</v>
      </c>
      <c r="AD661" t="s">
        <v>1223</v>
      </c>
      <c r="AE661" t="s">
        <v>125</v>
      </c>
      <c r="AG661" t="s">
        <v>859</v>
      </c>
      <c r="AH661" t="s">
        <v>4743</v>
      </c>
      <c r="AI661" t="s">
        <v>850</v>
      </c>
      <c r="AJ661" t="s">
        <v>4744</v>
      </c>
    </row>
    <row r="662" spans="1:37">
      <c r="A662" s="38" t="s">
        <v>4748</v>
      </c>
      <c r="B662" t="s">
        <v>1403</v>
      </c>
      <c r="C662" t="s">
        <v>3027</v>
      </c>
      <c r="D662" t="s">
        <v>4749</v>
      </c>
      <c r="E662" t="s">
        <v>4750</v>
      </c>
      <c r="G662" t="s">
        <v>1406</v>
      </c>
      <c r="H662" t="s">
        <v>1403</v>
      </c>
      <c r="I662" t="s">
        <v>1353</v>
      </c>
      <c r="J662" t="s">
        <v>721</v>
      </c>
      <c r="K662">
        <v>50.5</v>
      </c>
      <c r="L662">
        <v>51</v>
      </c>
      <c r="M662" t="s">
        <v>125</v>
      </c>
      <c r="N662" t="s">
        <v>959</v>
      </c>
      <c r="O662" t="s">
        <v>859</v>
      </c>
      <c r="Q662">
        <v>1972</v>
      </c>
      <c r="R662" t="s">
        <v>4751</v>
      </c>
      <c r="U662" t="s">
        <v>847</v>
      </c>
      <c r="W662">
        <v>53.566251039999997</v>
      </c>
      <c r="X662">
        <v>9.728479385</v>
      </c>
      <c r="AA662">
        <v>0.55000000000000004</v>
      </c>
      <c r="AB662" s="39" t="s">
        <v>4752</v>
      </c>
      <c r="AC662">
        <v>0.30719999999999997</v>
      </c>
      <c r="AD662" t="s">
        <v>1223</v>
      </c>
      <c r="AE662" t="s">
        <v>125</v>
      </c>
      <c r="AG662" t="s">
        <v>859</v>
      </c>
      <c r="AH662" t="s">
        <v>1403</v>
      </c>
      <c r="AI662" t="s">
        <v>891</v>
      </c>
      <c r="AJ662" t="s">
        <v>1012</v>
      </c>
      <c r="AK662" t="s">
        <v>1284</v>
      </c>
    </row>
    <row r="663" spans="1:37">
      <c r="A663" s="38" t="s">
        <v>4753</v>
      </c>
      <c r="B663" t="s">
        <v>1403</v>
      </c>
      <c r="C663" t="s">
        <v>3035</v>
      </c>
      <c r="D663" t="s">
        <v>4749</v>
      </c>
      <c r="E663" t="s">
        <v>4750</v>
      </c>
      <c r="G663" t="s">
        <v>1406</v>
      </c>
      <c r="H663" t="s">
        <v>1403</v>
      </c>
      <c r="I663" t="s">
        <v>1353</v>
      </c>
      <c r="J663" t="s">
        <v>721</v>
      </c>
      <c r="K663">
        <v>50.5</v>
      </c>
      <c r="L663">
        <v>51</v>
      </c>
      <c r="M663" t="s">
        <v>125</v>
      </c>
      <c r="N663" t="s">
        <v>959</v>
      </c>
      <c r="O663" t="s">
        <v>859</v>
      </c>
      <c r="Q663">
        <v>1972</v>
      </c>
      <c r="R663" t="s">
        <v>4751</v>
      </c>
      <c r="U663" t="s">
        <v>847</v>
      </c>
      <c r="W663">
        <v>53.566251039999997</v>
      </c>
      <c r="X663">
        <v>9.728479385</v>
      </c>
      <c r="AA663">
        <v>0.55000000000000004</v>
      </c>
      <c r="AB663" s="39" t="s">
        <v>4752</v>
      </c>
      <c r="AC663">
        <v>0.30719999999999997</v>
      </c>
      <c r="AD663" t="s">
        <v>1223</v>
      </c>
      <c r="AE663" t="s">
        <v>125</v>
      </c>
      <c r="AG663" t="s">
        <v>859</v>
      </c>
      <c r="AH663" t="s">
        <v>1403</v>
      </c>
      <c r="AI663" t="s">
        <v>891</v>
      </c>
      <c r="AJ663" t="s">
        <v>1012</v>
      </c>
      <c r="AK663" t="s">
        <v>1284</v>
      </c>
    </row>
    <row r="664" spans="1:37">
      <c r="A664" s="38" t="s">
        <v>4754</v>
      </c>
      <c r="B664" t="s">
        <v>635</v>
      </c>
      <c r="C664" t="s">
        <v>4755</v>
      </c>
      <c r="E664" t="s">
        <v>998</v>
      </c>
      <c r="G664" t="s">
        <v>4756</v>
      </c>
      <c r="H664" t="s">
        <v>4757</v>
      </c>
      <c r="I664" t="s">
        <v>897</v>
      </c>
      <c r="J664" t="s">
        <v>721</v>
      </c>
      <c r="K664">
        <v>206</v>
      </c>
      <c r="M664" t="s">
        <v>125</v>
      </c>
      <c r="N664" t="s">
        <v>844</v>
      </c>
      <c r="O664" t="s">
        <v>859</v>
      </c>
      <c r="Q664">
        <v>1975</v>
      </c>
      <c r="R664" t="s">
        <v>2484</v>
      </c>
      <c r="U664" t="s">
        <v>1153</v>
      </c>
      <c r="W664">
        <v>51.275590000000001</v>
      </c>
      <c r="X664">
        <v>7.7063699999999997</v>
      </c>
      <c r="AC664">
        <v>0.35749999999999998</v>
      </c>
      <c r="AD664" t="s">
        <v>1223</v>
      </c>
      <c r="AE664" t="s">
        <v>125</v>
      </c>
      <c r="AG664" t="s">
        <v>859</v>
      </c>
      <c r="AH664" t="s">
        <v>4758</v>
      </c>
      <c r="AI664" t="s">
        <v>917</v>
      </c>
      <c r="AJ664" t="s">
        <v>1003</v>
      </c>
      <c r="AK664" t="s">
        <v>873</v>
      </c>
    </row>
    <row r="665" spans="1:37">
      <c r="A665" s="38" t="s">
        <v>4759</v>
      </c>
      <c r="B665" t="s">
        <v>1682</v>
      </c>
      <c r="C665" t="s">
        <v>167</v>
      </c>
      <c r="E665" t="s">
        <v>1375</v>
      </c>
      <c r="G665" t="s">
        <v>1684</v>
      </c>
      <c r="H665" t="s">
        <v>1682</v>
      </c>
      <c r="I665" t="s">
        <v>842</v>
      </c>
      <c r="J665" t="s">
        <v>721</v>
      </c>
      <c r="K665">
        <v>56</v>
      </c>
      <c r="M665" t="s">
        <v>125</v>
      </c>
      <c r="N665" t="s">
        <v>959</v>
      </c>
      <c r="O665" t="s">
        <v>859</v>
      </c>
      <c r="Q665">
        <v>1973</v>
      </c>
      <c r="R665" t="s">
        <v>960</v>
      </c>
      <c r="U665" t="s">
        <v>847</v>
      </c>
      <c r="W665">
        <v>53.565818999999998</v>
      </c>
      <c r="X665">
        <v>8.1462450000000004</v>
      </c>
      <c r="AC665">
        <v>0.30980000000000002</v>
      </c>
      <c r="AD665" t="s">
        <v>1223</v>
      </c>
      <c r="AE665" t="s">
        <v>125</v>
      </c>
      <c r="AG665" t="s">
        <v>859</v>
      </c>
      <c r="AH665" t="s">
        <v>4760</v>
      </c>
      <c r="AI665" t="s">
        <v>891</v>
      </c>
      <c r="AJ665" t="s">
        <v>956</v>
      </c>
    </row>
    <row r="666" spans="1:37">
      <c r="A666" s="38" t="s">
        <v>4761</v>
      </c>
      <c r="B666" t="s">
        <v>4762</v>
      </c>
      <c r="C666" t="s">
        <v>1131</v>
      </c>
      <c r="D666" t="s">
        <v>3901</v>
      </c>
      <c r="E666" t="s">
        <v>3902</v>
      </c>
      <c r="G666" t="s">
        <v>3903</v>
      </c>
      <c r="H666" t="s">
        <v>3904</v>
      </c>
      <c r="I666" t="s">
        <v>897</v>
      </c>
      <c r="J666" t="s">
        <v>721</v>
      </c>
      <c r="K666">
        <v>60</v>
      </c>
      <c r="L666">
        <v>58.776240000000001</v>
      </c>
      <c r="M666" t="s">
        <v>125</v>
      </c>
      <c r="N666" t="s">
        <v>1280</v>
      </c>
      <c r="O666" t="s">
        <v>859</v>
      </c>
      <c r="P666">
        <v>54.533680228132567</v>
      </c>
      <c r="Q666">
        <v>2008</v>
      </c>
      <c r="R666" t="s">
        <v>4763</v>
      </c>
      <c r="U666" t="s">
        <v>847</v>
      </c>
      <c r="W666">
        <v>51.268889000000001</v>
      </c>
      <c r="X666">
        <v>7.200278</v>
      </c>
      <c r="AC666">
        <v>0.38</v>
      </c>
      <c r="AD666" t="s">
        <v>1223</v>
      </c>
      <c r="AE666" t="s">
        <v>125</v>
      </c>
      <c r="AG666" t="s">
        <v>859</v>
      </c>
      <c r="AI666" t="s">
        <v>1182</v>
      </c>
      <c r="AJ666" t="s">
        <v>3905</v>
      </c>
      <c r="AK666" t="s">
        <v>1284</v>
      </c>
    </row>
    <row r="667" spans="1:37">
      <c r="A667" s="38" t="s">
        <v>4764</v>
      </c>
      <c r="B667" t="s">
        <v>1138</v>
      </c>
      <c r="C667" t="s">
        <v>4765</v>
      </c>
      <c r="E667" t="s">
        <v>1140</v>
      </c>
      <c r="F667" t="s">
        <v>1141</v>
      </c>
      <c r="G667" t="s">
        <v>1142</v>
      </c>
      <c r="H667" t="s">
        <v>1138</v>
      </c>
      <c r="I667" t="s">
        <v>858</v>
      </c>
      <c r="J667" t="s">
        <v>721</v>
      </c>
      <c r="K667">
        <v>50</v>
      </c>
      <c r="M667" t="s">
        <v>125</v>
      </c>
      <c r="N667" t="s">
        <v>959</v>
      </c>
      <c r="O667" t="s">
        <v>859</v>
      </c>
      <c r="Q667">
        <v>1976</v>
      </c>
      <c r="R667" t="s">
        <v>1685</v>
      </c>
      <c r="U667" t="s">
        <v>847</v>
      </c>
      <c r="W667">
        <v>48.45534</v>
      </c>
      <c r="X667">
        <v>11.8019</v>
      </c>
      <c r="AC667">
        <v>0.31759999999999999</v>
      </c>
      <c r="AD667" t="s">
        <v>1223</v>
      </c>
      <c r="AE667" t="s">
        <v>125</v>
      </c>
      <c r="AG667" t="s">
        <v>859</v>
      </c>
      <c r="AH667" t="s">
        <v>4766</v>
      </c>
      <c r="AI667" t="s">
        <v>891</v>
      </c>
      <c r="AJ667" t="s">
        <v>1044</v>
      </c>
    </row>
    <row r="668" spans="1:37">
      <c r="A668" s="38" t="s">
        <v>4767</v>
      </c>
      <c r="B668" t="s">
        <v>4768</v>
      </c>
      <c r="C668" t="s">
        <v>4769</v>
      </c>
      <c r="E668" t="s">
        <v>4770</v>
      </c>
      <c r="F668" t="s">
        <v>4771</v>
      </c>
      <c r="G668" t="s">
        <v>4772</v>
      </c>
      <c r="H668" t="s">
        <v>4773</v>
      </c>
      <c r="I668" t="s">
        <v>897</v>
      </c>
      <c r="J668" t="s">
        <v>721</v>
      </c>
      <c r="K668">
        <v>4.8</v>
      </c>
      <c r="M668" t="s">
        <v>125</v>
      </c>
      <c r="N668" t="s">
        <v>844</v>
      </c>
      <c r="O668" t="s">
        <v>859</v>
      </c>
      <c r="Q668">
        <v>1997</v>
      </c>
      <c r="R668" t="s">
        <v>4774</v>
      </c>
      <c r="U668" t="s">
        <v>847</v>
      </c>
      <c r="W668">
        <v>51.522419999999997</v>
      </c>
      <c r="X668">
        <v>6.5746699999999993</v>
      </c>
      <c r="AC668">
        <v>0.38169999999999998</v>
      </c>
      <c r="AD668" t="s">
        <v>1223</v>
      </c>
      <c r="AE668" t="s">
        <v>125</v>
      </c>
      <c r="AG668" t="s">
        <v>859</v>
      </c>
      <c r="AH668" t="s">
        <v>4775</v>
      </c>
      <c r="AI668" t="s">
        <v>891</v>
      </c>
      <c r="AJ668" t="s">
        <v>937</v>
      </c>
    </row>
    <row r="669" spans="1:37">
      <c r="A669" s="38" t="s">
        <v>4776</v>
      </c>
      <c r="B669" t="s">
        <v>4777</v>
      </c>
      <c r="E669" t="s">
        <v>4778</v>
      </c>
      <c r="F669" t="s">
        <v>4779</v>
      </c>
      <c r="G669" t="s">
        <v>4780</v>
      </c>
      <c r="H669" t="s">
        <v>4781</v>
      </c>
      <c r="I669" t="s">
        <v>858</v>
      </c>
      <c r="J669" t="s">
        <v>721</v>
      </c>
      <c r="K669">
        <v>11.4</v>
      </c>
      <c r="M669" t="s">
        <v>125</v>
      </c>
      <c r="N669" t="s">
        <v>844</v>
      </c>
      <c r="O669" t="s">
        <v>859</v>
      </c>
      <c r="Q669">
        <v>1988</v>
      </c>
      <c r="R669" t="s">
        <v>4782</v>
      </c>
      <c r="U669" t="s">
        <v>847</v>
      </c>
      <c r="W669">
        <v>48.062671000000002</v>
      </c>
      <c r="X669">
        <v>10.486643000000001</v>
      </c>
      <c r="AC669">
        <v>0.37180000000000002</v>
      </c>
      <c r="AD669" t="s">
        <v>1223</v>
      </c>
      <c r="AE669" t="s">
        <v>125</v>
      </c>
      <c r="AG669" t="s">
        <v>859</v>
      </c>
      <c r="AH669" t="s">
        <v>4783</v>
      </c>
      <c r="AI669" t="s">
        <v>850</v>
      </c>
      <c r="AJ669" t="s">
        <v>4784</v>
      </c>
    </row>
    <row r="670" spans="1:37">
      <c r="A670" s="38" t="s">
        <v>4785</v>
      </c>
      <c r="B670" t="s">
        <v>4786</v>
      </c>
      <c r="E670" t="s">
        <v>4778</v>
      </c>
      <c r="F670" t="s">
        <v>2518</v>
      </c>
      <c r="G670" t="s">
        <v>4787</v>
      </c>
      <c r="H670" t="s">
        <v>4788</v>
      </c>
      <c r="I670" t="s">
        <v>858</v>
      </c>
      <c r="J670" t="s">
        <v>721</v>
      </c>
      <c r="K670">
        <v>11.4</v>
      </c>
      <c r="M670" t="s">
        <v>125</v>
      </c>
      <c r="N670" t="s">
        <v>844</v>
      </c>
      <c r="O670" t="s">
        <v>859</v>
      </c>
      <c r="Q670">
        <v>1978</v>
      </c>
      <c r="R670" t="s">
        <v>4789</v>
      </c>
      <c r="U670" t="s">
        <v>847</v>
      </c>
      <c r="W670">
        <v>47.912537</v>
      </c>
      <c r="X670">
        <v>10.611739999999999</v>
      </c>
      <c r="AC670">
        <v>0.36080000000000001</v>
      </c>
      <c r="AD670" t="s">
        <v>1223</v>
      </c>
      <c r="AE670" t="s">
        <v>125</v>
      </c>
      <c r="AG670" t="s">
        <v>859</v>
      </c>
      <c r="AH670" t="s">
        <v>4790</v>
      </c>
      <c r="AI670" t="s">
        <v>850</v>
      </c>
      <c r="AJ670" t="s">
        <v>4784</v>
      </c>
    </row>
    <row r="671" spans="1:37">
      <c r="A671" s="38" t="s">
        <v>4791</v>
      </c>
      <c r="B671" t="s">
        <v>2962</v>
      </c>
      <c r="C671" t="s">
        <v>4792</v>
      </c>
      <c r="E671" t="s">
        <v>4084</v>
      </c>
      <c r="G671" t="s">
        <v>4085</v>
      </c>
      <c r="H671" t="s">
        <v>4086</v>
      </c>
      <c r="I671" t="s">
        <v>897</v>
      </c>
      <c r="J671" t="s">
        <v>721</v>
      </c>
      <c r="K671">
        <v>90</v>
      </c>
      <c r="M671" t="s">
        <v>125</v>
      </c>
      <c r="N671" t="s">
        <v>844</v>
      </c>
      <c r="O671" t="s">
        <v>845</v>
      </c>
      <c r="Q671">
        <v>1962</v>
      </c>
      <c r="R671" t="s">
        <v>4793</v>
      </c>
      <c r="U671" t="s">
        <v>847</v>
      </c>
      <c r="W671">
        <v>50.830509999999997</v>
      </c>
      <c r="X671">
        <v>6.9593600000000002</v>
      </c>
      <c r="AC671">
        <v>0.34320000000000001</v>
      </c>
      <c r="AD671" t="s">
        <v>1223</v>
      </c>
      <c r="AE671" t="s">
        <v>125</v>
      </c>
      <c r="AG671" t="s">
        <v>859</v>
      </c>
      <c r="AI671" t="s">
        <v>850</v>
      </c>
      <c r="AJ671" t="s">
        <v>4794</v>
      </c>
      <c r="AK671" t="s">
        <v>1284</v>
      </c>
    </row>
    <row r="672" spans="1:37">
      <c r="A672" s="38" t="s">
        <v>4795</v>
      </c>
      <c r="B672" t="s">
        <v>2962</v>
      </c>
      <c r="C672" t="s">
        <v>4796</v>
      </c>
      <c r="E672" t="s">
        <v>2964</v>
      </c>
      <c r="F672" t="s">
        <v>2965</v>
      </c>
      <c r="G672" t="s">
        <v>2966</v>
      </c>
      <c r="H672" t="s">
        <v>1826</v>
      </c>
      <c r="I672" t="s">
        <v>897</v>
      </c>
      <c r="J672" t="s">
        <v>721</v>
      </c>
      <c r="K672">
        <v>0.8</v>
      </c>
      <c r="M672" t="s">
        <v>125</v>
      </c>
      <c r="N672" t="s">
        <v>844</v>
      </c>
      <c r="O672" t="s">
        <v>859</v>
      </c>
      <c r="Q672">
        <v>1995</v>
      </c>
      <c r="R672" t="s">
        <v>2967</v>
      </c>
      <c r="U672" t="s">
        <v>847</v>
      </c>
      <c r="W672">
        <v>50.945630000000001</v>
      </c>
      <c r="X672">
        <v>6.6649600000000007</v>
      </c>
      <c r="AC672">
        <v>0.3795</v>
      </c>
      <c r="AD672" t="s">
        <v>1223</v>
      </c>
      <c r="AE672" t="s">
        <v>125</v>
      </c>
      <c r="AG672" t="s">
        <v>859</v>
      </c>
      <c r="AH672" t="s">
        <v>2968</v>
      </c>
      <c r="AI672" t="s">
        <v>850</v>
      </c>
      <c r="AJ672" t="s">
        <v>937</v>
      </c>
    </row>
    <row r="673" spans="1:37">
      <c r="A673" s="38" t="s">
        <v>4797</v>
      </c>
      <c r="B673" t="s">
        <v>4769</v>
      </c>
      <c r="C673" t="s">
        <v>4769</v>
      </c>
      <c r="E673" t="s">
        <v>1165</v>
      </c>
      <c r="F673" t="s">
        <v>1166</v>
      </c>
      <c r="G673" t="s">
        <v>1167</v>
      </c>
      <c r="H673" t="s">
        <v>1168</v>
      </c>
      <c r="I673" t="s">
        <v>858</v>
      </c>
      <c r="J673" t="s">
        <v>721</v>
      </c>
      <c r="K673">
        <v>0.5</v>
      </c>
      <c r="M673" t="s">
        <v>125</v>
      </c>
      <c r="N673" t="s">
        <v>844</v>
      </c>
      <c r="Q673">
        <v>1991</v>
      </c>
      <c r="R673" t="s">
        <v>4798</v>
      </c>
      <c r="U673" t="s">
        <v>847</v>
      </c>
      <c r="W673">
        <v>49.988218000000003</v>
      </c>
      <c r="X673">
        <v>9.155761</v>
      </c>
      <c r="AC673">
        <v>0.37509999999999999</v>
      </c>
      <c r="AD673" t="s">
        <v>1223</v>
      </c>
      <c r="AE673" t="s">
        <v>125</v>
      </c>
      <c r="AG673" t="s">
        <v>859</v>
      </c>
      <c r="AI673" t="s">
        <v>850</v>
      </c>
      <c r="AJ673" t="s">
        <v>1170</v>
      </c>
    </row>
    <row r="674" spans="1:37">
      <c r="A674" s="38" t="s">
        <v>4799</v>
      </c>
      <c r="B674" t="s">
        <v>4432</v>
      </c>
      <c r="C674" t="s">
        <v>3316</v>
      </c>
      <c r="D674" t="s">
        <v>4800</v>
      </c>
      <c r="E674" t="s">
        <v>4801</v>
      </c>
      <c r="F674" t="s">
        <v>4616</v>
      </c>
      <c r="G674" t="s">
        <v>1302</v>
      </c>
      <c r="H674" t="s">
        <v>1291</v>
      </c>
      <c r="I674" t="s">
        <v>1291</v>
      </c>
      <c r="J674" t="s">
        <v>721</v>
      </c>
      <c r="K674">
        <v>160</v>
      </c>
      <c r="L674">
        <v>160</v>
      </c>
      <c r="M674" t="s">
        <v>4802</v>
      </c>
      <c r="N674" t="s">
        <v>844</v>
      </c>
      <c r="O674" t="s">
        <v>859</v>
      </c>
      <c r="Q674">
        <v>1975</v>
      </c>
      <c r="R674" t="s">
        <v>4803</v>
      </c>
      <c r="S674">
        <v>2002</v>
      </c>
      <c r="U674" t="s">
        <v>847</v>
      </c>
      <c r="W674">
        <v>53.128909999999998</v>
      </c>
      <c r="X674">
        <v>8.6852400000000003</v>
      </c>
      <c r="Y674" t="s">
        <v>4804</v>
      </c>
      <c r="Z674" t="s">
        <v>4805</v>
      </c>
      <c r="AD674" t="s">
        <v>4806</v>
      </c>
      <c r="AE674" t="s">
        <v>4802</v>
      </c>
      <c r="AG674" t="s">
        <v>859</v>
      </c>
      <c r="AH674" t="s">
        <v>4807</v>
      </c>
      <c r="AI674" t="s">
        <v>891</v>
      </c>
      <c r="AJ674" t="s">
        <v>1296</v>
      </c>
      <c r="AK674" t="s">
        <v>873</v>
      </c>
    </row>
    <row r="675" spans="1:37">
      <c r="A675" s="38" t="s">
        <v>4808</v>
      </c>
      <c r="B675" t="s">
        <v>4809</v>
      </c>
      <c r="C675" t="s">
        <v>1131</v>
      </c>
      <c r="E675" t="s">
        <v>4810</v>
      </c>
      <c r="G675" t="s">
        <v>4811</v>
      </c>
      <c r="H675" t="s">
        <v>4812</v>
      </c>
      <c r="I675" t="s">
        <v>897</v>
      </c>
      <c r="J675" t="s">
        <v>721</v>
      </c>
      <c r="K675">
        <v>60</v>
      </c>
      <c r="M675" t="s">
        <v>4802</v>
      </c>
      <c r="N675" t="s">
        <v>844</v>
      </c>
      <c r="O675" t="s">
        <v>845</v>
      </c>
      <c r="Q675">
        <v>1955</v>
      </c>
      <c r="R675" t="s">
        <v>2267</v>
      </c>
      <c r="U675" t="s">
        <v>847</v>
      </c>
      <c r="W675">
        <v>51.459673000000002</v>
      </c>
      <c r="X675">
        <v>6.7305740000000007</v>
      </c>
      <c r="AD675" t="s">
        <v>4806</v>
      </c>
      <c r="AE675" t="s">
        <v>4802</v>
      </c>
      <c r="AG675" t="s">
        <v>859</v>
      </c>
      <c r="AH675" t="s">
        <v>4813</v>
      </c>
      <c r="AI675" t="s">
        <v>891</v>
      </c>
      <c r="AJ675" t="s">
        <v>4814</v>
      </c>
    </row>
    <row r="676" spans="1:37">
      <c r="A676" s="38" t="s">
        <v>4815</v>
      </c>
      <c r="B676" t="s">
        <v>4816</v>
      </c>
      <c r="C676" t="s">
        <v>1370</v>
      </c>
      <c r="D676" t="s">
        <v>4817</v>
      </c>
      <c r="E676" t="s">
        <v>4810</v>
      </c>
      <c r="G676" t="s">
        <v>4811</v>
      </c>
      <c r="H676" t="s">
        <v>4812</v>
      </c>
      <c r="I676" t="s">
        <v>897</v>
      </c>
      <c r="J676" t="s">
        <v>721</v>
      </c>
      <c r="K676">
        <v>95</v>
      </c>
      <c r="L676">
        <v>100</v>
      </c>
      <c r="M676" t="s">
        <v>4802</v>
      </c>
      <c r="N676" t="s">
        <v>844</v>
      </c>
      <c r="O676" t="s">
        <v>845</v>
      </c>
      <c r="P676" t="s">
        <v>1331</v>
      </c>
      <c r="Q676">
        <v>1963</v>
      </c>
      <c r="R676" t="s">
        <v>2444</v>
      </c>
      <c r="U676" t="s">
        <v>847</v>
      </c>
      <c r="V676" t="s">
        <v>869</v>
      </c>
      <c r="W676">
        <v>51.459673000000002</v>
      </c>
      <c r="X676">
        <v>6.7305740000000007</v>
      </c>
      <c r="AD676" t="s">
        <v>4806</v>
      </c>
      <c r="AE676" t="s">
        <v>4802</v>
      </c>
      <c r="AG676" t="s">
        <v>859</v>
      </c>
      <c r="AH676" t="s">
        <v>4813</v>
      </c>
      <c r="AI676" t="s">
        <v>891</v>
      </c>
      <c r="AJ676" t="s">
        <v>4814</v>
      </c>
      <c r="AK676" t="s">
        <v>873</v>
      </c>
    </row>
    <row r="677" spans="1:37">
      <c r="A677" s="38" t="s">
        <v>4818</v>
      </c>
      <c r="B677" t="s">
        <v>646</v>
      </c>
      <c r="C677" t="s">
        <v>3316</v>
      </c>
      <c r="D677" t="s">
        <v>4819</v>
      </c>
      <c r="E677" t="s">
        <v>4810</v>
      </c>
      <c r="G677" t="s">
        <v>4811</v>
      </c>
      <c r="H677" t="s">
        <v>4812</v>
      </c>
      <c r="I677" t="s">
        <v>897</v>
      </c>
      <c r="J677" t="s">
        <v>721</v>
      </c>
      <c r="K677">
        <v>170</v>
      </c>
      <c r="L677">
        <v>180</v>
      </c>
      <c r="M677" t="s">
        <v>4802</v>
      </c>
      <c r="N677" t="s">
        <v>844</v>
      </c>
      <c r="O677" t="s">
        <v>845</v>
      </c>
      <c r="P677" t="s">
        <v>1331</v>
      </c>
      <c r="Q677">
        <v>1968</v>
      </c>
      <c r="R677" t="s">
        <v>1383</v>
      </c>
      <c r="U677" t="s">
        <v>847</v>
      </c>
      <c r="V677" t="s">
        <v>869</v>
      </c>
      <c r="W677">
        <v>51.459673000000002</v>
      </c>
      <c r="X677">
        <v>6.7305740000000007</v>
      </c>
      <c r="Y677" t="s">
        <v>4820</v>
      </c>
      <c r="Z677" t="s">
        <v>4821</v>
      </c>
      <c r="AD677" t="s">
        <v>4806</v>
      </c>
      <c r="AE677" t="s">
        <v>4802</v>
      </c>
      <c r="AG677" t="s">
        <v>859</v>
      </c>
      <c r="AH677" t="s">
        <v>4813</v>
      </c>
      <c r="AI677" t="s">
        <v>891</v>
      </c>
      <c r="AJ677" t="s">
        <v>4814</v>
      </c>
      <c r="AK677" t="s">
        <v>873</v>
      </c>
    </row>
    <row r="678" spans="1:37">
      <c r="A678" s="38" t="s">
        <v>4822</v>
      </c>
      <c r="B678" t="s">
        <v>4823</v>
      </c>
      <c r="E678" t="s">
        <v>4824</v>
      </c>
      <c r="G678" t="s">
        <v>4825</v>
      </c>
      <c r="H678" t="s">
        <v>4826</v>
      </c>
      <c r="I678" t="s">
        <v>880</v>
      </c>
      <c r="J678" t="s">
        <v>721</v>
      </c>
      <c r="K678">
        <v>23.5</v>
      </c>
      <c r="M678" t="s">
        <v>4802</v>
      </c>
      <c r="N678" t="s">
        <v>844</v>
      </c>
      <c r="O678" t="s">
        <v>845</v>
      </c>
      <c r="Q678">
        <v>2011</v>
      </c>
      <c r="R678" t="s">
        <v>4827</v>
      </c>
      <c r="U678" t="s">
        <v>847</v>
      </c>
      <c r="W678">
        <v>52.16883</v>
      </c>
      <c r="X678">
        <v>14.640790000000001</v>
      </c>
      <c r="AD678" t="s">
        <v>4806</v>
      </c>
      <c r="AE678" t="s">
        <v>4802</v>
      </c>
      <c r="AG678" t="s">
        <v>859</v>
      </c>
      <c r="AH678" t="s">
        <v>4828</v>
      </c>
      <c r="AI678" t="s">
        <v>891</v>
      </c>
      <c r="AJ678" t="s">
        <v>883</v>
      </c>
    </row>
    <row r="679" spans="1:37">
      <c r="A679" s="38" t="s">
        <v>4829</v>
      </c>
      <c r="B679" t="s">
        <v>4830</v>
      </c>
      <c r="D679" t="s">
        <v>4826</v>
      </c>
      <c r="E679" t="s">
        <v>4831</v>
      </c>
      <c r="F679" t="s">
        <v>4832</v>
      </c>
      <c r="G679" t="s">
        <v>4825</v>
      </c>
      <c r="H679" t="s">
        <v>4826</v>
      </c>
      <c r="I679" t="s">
        <v>880</v>
      </c>
      <c r="J679" t="s">
        <v>721</v>
      </c>
      <c r="K679">
        <v>45</v>
      </c>
      <c r="L679">
        <v>51.683169999999997</v>
      </c>
      <c r="M679" t="s">
        <v>4802</v>
      </c>
      <c r="N679" t="s">
        <v>844</v>
      </c>
      <c r="O679" t="s">
        <v>845</v>
      </c>
      <c r="P679">
        <v>35.643564356435647</v>
      </c>
      <c r="Q679">
        <v>1954</v>
      </c>
      <c r="R679" t="s">
        <v>2202</v>
      </c>
      <c r="S679">
        <v>2013</v>
      </c>
      <c r="U679" t="s">
        <v>847</v>
      </c>
      <c r="V679" t="s">
        <v>869</v>
      </c>
      <c r="W679">
        <v>52.167400000000001</v>
      </c>
      <c r="X679">
        <v>14.62697</v>
      </c>
      <c r="AD679" t="s">
        <v>4806</v>
      </c>
      <c r="AE679" t="s">
        <v>4802</v>
      </c>
      <c r="AG679" t="s">
        <v>859</v>
      </c>
      <c r="AH679" t="s">
        <v>4833</v>
      </c>
      <c r="AI679" t="s">
        <v>891</v>
      </c>
      <c r="AJ679" t="s">
        <v>4834</v>
      </c>
      <c r="AK679" t="s">
        <v>1284</v>
      </c>
    </row>
    <row r="680" spans="1:37">
      <c r="A680" s="38" t="s">
        <v>4835</v>
      </c>
      <c r="B680" t="s">
        <v>4830</v>
      </c>
      <c r="C680" t="s">
        <v>1015</v>
      </c>
      <c r="D680" t="s">
        <v>4826</v>
      </c>
      <c r="E680" t="s">
        <v>4831</v>
      </c>
      <c r="F680" t="s">
        <v>4832</v>
      </c>
      <c r="G680" t="s">
        <v>4825</v>
      </c>
      <c r="H680" t="s">
        <v>4826</v>
      </c>
      <c r="I680" t="s">
        <v>880</v>
      </c>
      <c r="J680" t="s">
        <v>721</v>
      </c>
      <c r="K680">
        <v>56</v>
      </c>
      <c r="L680">
        <v>64.316829999999996</v>
      </c>
      <c r="M680" t="s">
        <v>4802</v>
      </c>
      <c r="N680" t="s">
        <v>844</v>
      </c>
      <c r="O680" t="s">
        <v>845</v>
      </c>
      <c r="P680">
        <v>44.356435643564353</v>
      </c>
      <c r="Q680">
        <v>2013</v>
      </c>
      <c r="R680" t="s">
        <v>4288</v>
      </c>
      <c r="S680">
        <v>2013</v>
      </c>
      <c r="U680" t="s">
        <v>847</v>
      </c>
      <c r="V680" t="s">
        <v>869</v>
      </c>
      <c r="W680">
        <v>52.167400000000001</v>
      </c>
      <c r="X680">
        <v>14.62697</v>
      </c>
      <c r="AD680" t="s">
        <v>4806</v>
      </c>
      <c r="AE680" t="s">
        <v>4802</v>
      </c>
      <c r="AG680" t="s">
        <v>859</v>
      </c>
      <c r="AH680" t="s">
        <v>4833</v>
      </c>
      <c r="AI680" t="s">
        <v>891</v>
      </c>
      <c r="AJ680" t="s">
        <v>4834</v>
      </c>
      <c r="AK680" t="s">
        <v>1284</v>
      </c>
    </row>
    <row r="681" spans="1:37">
      <c r="A681" s="38" t="s">
        <v>4836</v>
      </c>
      <c r="B681" t="s">
        <v>4837</v>
      </c>
      <c r="C681" t="s">
        <v>1370</v>
      </c>
      <c r="E681" t="s">
        <v>4810</v>
      </c>
      <c r="G681" t="s">
        <v>4811</v>
      </c>
      <c r="H681" t="s">
        <v>4838</v>
      </c>
      <c r="I681" t="s">
        <v>897</v>
      </c>
      <c r="J681" t="s">
        <v>721</v>
      </c>
      <c r="K681">
        <v>59</v>
      </c>
      <c r="M681" t="s">
        <v>4802</v>
      </c>
      <c r="N681" t="s">
        <v>844</v>
      </c>
      <c r="O681" t="s">
        <v>845</v>
      </c>
      <c r="Q681">
        <v>1958</v>
      </c>
      <c r="R681" t="s">
        <v>1944</v>
      </c>
      <c r="U681" t="s">
        <v>847</v>
      </c>
      <c r="W681">
        <v>51.491000000000007</v>
      </c>
      <c r="X681">
        <v>6.7274900000000004</v>
      </c>
      <c r="AD681" t="s">
        <v>4806</v>
      </c>
      <c r="AE681" t="s">
        <v>4802</v>
      </c>
      <c r="AG681" t="s">
        <v>859</v>
      </c>
      <c r="AH681" t="s">
        <v>4813</v>
      </c>
      <c r="AI681" t="s">
        <v>891</v>
      </c>
      <c r="AJ681" t="s">
        <v>4814</v>
      </c>
    </row>
    <row r="682" spans="1:37">
      <c r="A682" s="38" t="s">
        <v>4839</v>
      </c>
      <c r="B682" t="s">
        <v>644</v>
      </c>
      <c r="C682" t="s">
        <v>3316</v>
      </c>
      <c r="D682" t="s">
        <v>4840</v>
      </c>
      <c r="E682" t="s">
        <v>4810</v>
      </c>
      <c r="G682" t="s">
        <v>4811</v>
      </c>
      <c r="H682" t="s">
        <v>4838</v>
      </c>
      <c r="I682" t="s">
        <v>897</v>
      </c>
      <c r="J682" t="s">
        <v>721</v>
      </c>
      <c r="K682">
        <v>101</v>
      </c>
      <c r="L682">
        <v>108</v>
      </c>
      <c r="M682" t="s">
        <v>4802</v>
      </c>
      <c r="N682" t="s">
        <v>844</v>
      </c>
      <c r="O682" t="s">
        <v>845</v>
      </c>
      <c r="P682" t="s">
        <v>1331</v>
      </c>
      <c r="Q682">
        <v>1976</v>
      </c>
      <c r="R682" t="s">
        <v>1685</v>
      </c>
      <c r="U682" t="s">
        <v>847</v>
      </c>
      <c r="V682" t="s">
        <v>869</v>
      </c>
      <c r="W682">
        <v>51.491000000000007</v>
      </c>
      <c r="X682">
        <v>6.7274900000000004</v>
      </c>
      <c r="Y682" t="s">
        <v>4841</v>
      </c>
      <c r="Z682" t="s">
        <v>4842</v>
      </c>
      <c r="AD682" t="s">
        <v>4806</v>
      </c>
      <c r="AE682" t="s">
        <v>4802</v>
      </c>
      <c r="AG682" t="s">
        <v>859</v>
      </c>
      <c r="AH682" t="s">
        <v>4813</v>
      </c>
      <c r="AI682" t="s">
        <v>891</v>
      </c>
      <c r="AJ682" t="s">
        <v>4814</v>
      </c>
      <c r="AK682" t="s">
        <v>873</v>
      </c>
    </row>
    <row r="683" spans="1:37">
      <c r="A683" s="38" t="s">
        <v>4843</v>
      </c>
      <c r="B683" t="s">
        <v>647</v>
      </c>
      <c r="C683" t="s">
        <v>4844</v>
      </c>
      <c r="D683" t="s">
        <v>4845</v>
      </c>
      <c r="E683" t="s">
        <v>4810</v>
      </c>
      <c r="G683" t="s">
        <v>4811</v>
      </c>
      <c r="H683" t="s">
        <v>4838</v>
      </c>
      <c r="I683" t="s">
        <v>897</v>
      </c>
      <c r="J683" t="s">
        <v>721</v>
      </c>
      <c r="K683">
        <v>225</v>
      </c>
      <c r="L683">
        <v>240.7</v>
      </c>
      <c r="M683" t="s">
        <v>4802</v>
      </c>
      <c r="N683" t="s">
        <v>844</v>
      </c>
      <c r="O683" t="s">
        <v>845</v>
      </c>
      <c r="P683">
        <v>150</v>
      </c>
      <c r="Q683">
        <v>2003</v>
      </c>
      <c r="R683" t="s">
        <v>1143</v>
      </c>
      <c r="U683" t="s">
        <v>847</v>
      </c>
      <c r="V683" t="s">
        <v>869</v>
      </c>
      <c r="W683">
        <v>51.500603000000012</v>
      </c>
      <c r="X683">
        <v>6.7303190000000006</v>
      </c>
      <c r="Y683" t="s">
        <v>4841</v>
      </c>
      <c r="Z683" t="s">
        <v>4846</v>
      </c>
      <c r="AD683" t="s">
        <v>4806</v>
      </c>
      <c r="AE683" t="s">
        <v>4802</v>
      </c>
      <c r="AG683" t="s">
        <v>859</v>
      </c>
      <c r="AH683" t="s">
        <v>4813</v>
      </c>
      <c r="AI683" t="s">
        <v>891</v>
      </c>
      <c r="AJ683" t="s">
        <v>4814</v>
      </c>
      <c r="AK683" t="s">
        <v>873</v>
      </c>
    </row>
    <row r="684" spans="1:37">
      <c r="A684" s="38" t="s">
        <v>4847</v>
      </c>
      <c r="B684" t="s">
        <v>649</v>
      </c>
      <c r="C684" t="s">
        <v>1231</v>
      </c>
      <c r="D684" t="s">
        <v>4848</v>
      </c>
      <c r="E684" t="s">
        <v>4849</v>
      </c>
      <c r="G684" t="s">
        <v>4850</v>
      </c>
      <c r="H684" t="s">
        <v>4851</v>
      </c>
      <c r="I684" t="s">
        <v>897</v>
      </c>
      <c r="J684" t="s">
        <v>721</v>
      </c>
      <c r="K684">
        <v>303</v>
      </c>
      <c r="L684">
        <v>320</v>
      </c>
      <c r="M684" t="s">
        <v>4802</v>
      </c>
      <c r="N684" t="s">
        <v>1280</v>
      </c>
      <c r="O684" t="s">
        <v>845</v>
      </c>
      <c r="P684">
        <v>34</v>
      </c>
      <c r="Q684">
        <v>1976</v>
      </c>
      <c r="R684" t="s">
        <v>4852</v>
      </c>
      <c r="S684">
        <v>2009</v>
      </c>
      <c r="U684" t="s">
        <v>847</v>
      </c>
      <c r="W684">
        <v>51.367870000000003</v>
      </c>
      <c r="X684">
        <v>6.7167000000000003</v>
      </c>
      <c r="Y684" t="s">
        <v>4853</v>
      </c>
      <c r="Z684" t="s">
        <v>4854</v>
      </c>
      <c r="AD684" t="s">
        <v>4806</v>
      </c>
      <c r="AE684" t="s">
        <v>4802</v>
      </c>
      <c r="AG684" t="s">
        <v>859</v>
      </c>
      <c r="AH684" t="s">
        <v>4855</v>
      </c>
      <c r="AI684" t="s">
        <v>917</v>
      </c>
      <c r="AJ684" t="s">
        <v>1238</v>
      </c>
      <c r="AK684" t="s">
        <v>873</v>
      </c>
    </row>
    <row r="685" spans="1:37">
      <c r="A685" s="38" t="s">
        <v>4856</v>
      </c>
      <c r="B685" t="s">
        <v>649</v>
      </c>
      <c r="C685" t="s">
        <v>1381</v>
      </c>
      <c r="D685" t="s">
        <v>4857</v>
      </c>
      <c r="E685" t="s">
        <v>4849</v>
      </c>
      <c r="G685" t="s">
        <v>4850</v>
      </c>
      <c r="H685" t="s">
        <v>4851</v>
      </c>
      <c r="I685" t="s">
        <v>897</v>
      </c>
      <c r="J685" t="s">
        <v>721</v>
      </c>
      <c r="K685">
        <v>303</v>
      </c>
      <c r="L685">
        <v>320</v>
      </c>
      <c r="M685" t="s">
        <v>4802</v>
      </c>
      <c r="N685" t="s">
        <v>1280</v>
      </c>
      <c r="O685" t="s">
        <v>845</v>
      </c>
      <c r="P685">
        <v>34</v>
      </c>
      <c r="Q685">
        <v>1977</v>
      </c>
      <c r="R685" t="s">
        <v>4858</v>
      </c>
      <c r="S685">
        <v>2011</v>
      </c>
      <c r="U685" t="s">
        <v>847</v>
      </c>
      <c r="W685">
        <v>51.367870000000003</v>
      </c>
      <c r="X685">
        <v>6.7167000000000003</v>
      </c>
      <c r="Y685" t="s">
        <v>4853</v>
      </c>
      <c r="Z685" t="s">
        <v>4859</v>
      </c>
      <c r="AD685" t="s">
        <v>4806</v>
      </c>
      <c r="AE685" t="s">
        <v>4802</v>
      </c>
      <c r="AG685" t="s">
        <v>859</v>
      </c>
      <c r="AH685" t="s">
        <v>4855</v>
      </c>
      <c r="AI685" t="s">
        <v>917</v>
      </c>
      <c r="AJ685" t="s">
        <v>1238</v>
      </c>
      <c r="AK685" t="s">
        <v>873</v>
      </c>
    </row>
    <row r="686" spans="1:37">
      <c r="A686" s="38" t="s">
        <v>4860</v>
      </c>
      <c r="B686" t="s">
        <v>3526</v>
      </c>
      <c r="C686" t="s">
        <v>4861</v>
      </c>
      <c r="E686" t="s">
        <v>3521</v>
      </c>
      <c r="G686" t="s">
        <v>3522</v>
      </c>
      <c r="H686" t="s">
        <v>3523</v>
      </c>
      <c r="I686" t="s">
        <v>867</v>
      </c>
      <c r="J686" t="s">
        <v>721</v>
      </c>
      <c r="K686">
        <v>8.6999999999999993</v>
      </c>
      <c r="M686" t="s">
        <v>4802</v>
      </c>
      <c r="N686" t="s">
        <v>1280</v>
      </c>
      <c r="O686" t="s">
        <v>845</v>
      </c>
      <c r="Q686">
        <v>1994</v>
      </c>
      <c r="R686" t="s">
        <v>3527</v>
      </c>
      <c r="U686" t="s">
        <v>847</v>
      </c>
      <c r="W686">
        <v>51.299759999999999</v>
      </c>
      <c r="X686">
        <v>12.019299999999999</v>
      </c>
      <c r="AD686" t="s">
        <v>4806</v>
      </c>
      <c r="AE686" t="s">
        <v>4802</v>
      </c>
      <c r="AG686" t="s">
        <v>859</v>
      </c>
      <c r="AH686" t="s">
        <v>4862</v>
      </c>
      <c r="AI686" t="s">
        <v>1182</v>
      </c>
      <c r="AJ686" t="s">
        <v>3521</v>
      </c>
    </row>
    <row r="687" spans="1:37">
      <c r="A687" s="38" t="s">
        <v>4863</v>
      </c>
      <c r="B687" t="s">
        <v>4864</v>
      </c>
      <c r="C687" t="s">
        <v>4865</v>
      </c>
      <c r="E687" t="s">
        <v>3521</v>
      </c>
      <c r="G687" t="s">
        <v>3522</v>
      </c>
      <c r="H687" t="s">
        <v>3523</v>
      </c>
      <c r="I687" t="s">
        <v>867</v>
      </c>
      <c r="J687" t="s">
        <v>721</v>
      </c>
      <c r="K687">
        <v>14</v>
      </c>
      <c r="M687" t="s">
        <v>4802</v>
      </c>
      <c r="N687" t="s">
        <v>844</v>
      </c>
      <c r="O687" t="s">
        <v>845</v>
      </c>
      <c r="Q687">
        <v>2000</v>
      </c>
      <c r="R687" t="s">
        <v>4866</v>
      </c>
      <c r="U687" t="s">
        <v>847</v>
      </c>
      <c r="W687">
        <v>51.799880000000002</v>
      </c>
      <c r="X687">
        <v>11.758100000000001</v>
      </c>
      <c r="AD687" t="s">
        <v>4806</v>
      </c>
      <c r="AE687" t="s">
        <v>4802</v>
      </c>
      <c r="AG687" t="s">
        <v>859</v>
      </c>
      <c r="AH687" t="s">
        <v>4862</v>
      </c>
      <c r="AI687" t="s">
        <v>1182</v>
      </c>
      <c r="AJ687" t="s">
        <v>3521</v>
      </c>
    </row>
    <row r="688" spans="1:37">
      <c r="A688" s="38" t="s">
        <v>4867</v>
      </c>
      <c r="B688" t="s">
        <v>3526</v>
      </c>
      <c r="C688" t="s">
        <v>4868</v>
      </c>
      <c r="E688" t="s">
        <v>3521</v>
      </c>
      <c r="G688" t="s">
        <v>3522</v>
      </c>
      <c r="H688" t="s">
        <v>3523</v>
      </c>
      <c r="I688" t="s">
        <v>867</v>
      </c>
      <c r="J688" t="s">
        <v>721</v>
      </c>
      <c r="K688">
        <v>20</v>
      </c>
      <c r="M688" t="s">
        <v>4802</v>
      </c>
      <c r="N688" t="s">
        <v>1280</v>
      </c>
      <c r="O688" t="s">
        <v>859</v>
      </c>
      <c r="Q688">
        <v>2010</v>
      </c>
      <c r="R688" t="s">
        <v>4869</v>
      </c>
      <c r="U688" t="s">
        <v>847</v>
      </c>
      <c r="W688">
        <v>51.299759999999999</v>
      </c>
      <c r="X688">
        <v>12.019299999999999</v>
      </c>
      <c r="AD688" t="s">
        <v>4806</v>
      </c>
      <c r="AE688" t="s">
        <v>4802</v>
      </c>
      <c r="AG688" t="s">
        <v>859</v>
      </c>
      <c r="AH688" t="s">
        <v>4862</v>
      </c>
      <c r="AI688" t="s">
        <v>1182</v>
      </c>
      <c r="AJ688" t="s">
        <v>3521</v>
      </c>
    </row>
    <row r="689" spans="1:37">
      <c r="A689" s="38" t="s">
        <v>4870</v>
      </c>
      <c r="B689" t="s">
        <v>4871</v>
      </c>
      <c r="C689" t="s">
        <v>4872</v>
      </c>
      <c r="D689" t="s">
        <v>4873</v>
      </c>
      <c r="E689" t="s">
        <v>3562</v>
      </c>
      <c r="F689" t="s">
        <v>4874</v>
      </c>
      <c r="G689" t="s">
        <v>3564</v>
      </c>
      <c r="H689" t="s">
        <v>3565</v>
      </c>
      <c r="I689" t="s">
        <v>1500</v>
      </c>
      <c r="J689" t="s">
        <v>721</v>
      </c>
      <c r="K689">
        <v>87.5</v>
      </c>
      <c r="L689">
        <v>127</v>
      </c>
      <c r="M689" t="s">
        <v>4802</v>
      </c>
      <c r="N689" t="s">
        <v>1280</v>
      </c>
      <c r="O689" t="s">
        <v>845</v>
      </c>
      <c r="P689">
        <v>280</v>
      </c>
      <c r="Q689">
        <v>1964</v>
      </c>
      <c r="R689" t="s">
        <v>4875</v>
      </c>
      <c r="S689">
        <v>2005</v>
      </c>
      <c r="U689" t="s">
        <v>847</v>
      </c>
      <c r="V689" t="s">
        <v>1537</v>
      </c>
      <c r="W689">
        <v>48.552940999999997</v>
      </c>
      <c r="X689">
        <v>8.4074010000000001</v>
      </c>
      <c r="AD689" t="s">
        <v>4806</v>
      </c>
      <c r="AE689" t="s">
        <v>4802</v>
      </c>
      <c r="AG689" t="s">
        <v>859</v>
      </c>
      <c r="AH689" t="s">
        <v>3567</v>
      </c>
      <c r="AI689" t="s">
        <v>917</v>
      </c>
      <c r="AJ689" t="s">
        <v>1238</v>
      </c>
      <c r="AK689" t="s">
        <v>873</v>
      </c>
    </row>
    <row r="690" spans="1:37">
      <c r="A690" s="38" t="s">
        <v>4876</v>
      </c>
      <c r="B690" t="s">
        <v>4877</v>
      </c>
      <c r="E690" t="s">
        <v>4878</v>
      </c>
      <c r="G690" t="s">
        <v>4879</v>
      </c>
      <c r="H690" t="s">
        <v>4880</v>
      </c>
      <c r="I690" t="s">
        <v>1353</v>
      </c>
      <c r="J690" t="s">
        <v>721</v>
      </c>
      <c r="K690">
        <v>53.6</v>
      </c>
      <c r="M690" t="s">
        <v>4802</v>
      </c>
      <c r="N690" t="s">
        <v>844</v>
      </c>
      <c r="O690" t="s">
        <v>845</v>
      </c>
      <c r="Q690">
        <v>1974</v>
      </c>
      <c r="R690" t="s">
        <v>4881</v>
      </c>
      <c r="U690" t="s">
        <v>847</v>
      </c>
      <c r="W690">
        <v>54.082099999999997</v>
      </c>
      <c r="X690">
        <v>10.15</v>
      </c>
      <c r="AD690" t="s">
        <v>4806</v>
      </c>
      <c r="AE690" t="s">
        <v>4802</v>
      </c>
      <c r="AG690" t="s">
        <v>859</v>
      </c>
      <c r="AH690" t="s">
        <v>4882</v>
      </c>
      <c r="AI690" t="s">
        <v>850</v>
      </c>
      <c r="AJ690" t="s">
        <v>4695</v>
      </c>
    </row>
    <row r="691" spans="1:37">
      <c r="A691" s="38" t="s">
        <v>4883</v>
      </c>
      <c r="B691" t="s">
        <v>643</v>
      </c>
      <c r="C691" t="s">
        <v>4884</v>
      </c>
      <c r="D691" t="s">
        <v>4885</v>
      </c>
      <c r="E691" t="s">
        <v>4886</v>
      </c>
      <c r="G691" t="s">
        <v>4887</v>
      </c>
      <c r="H691" t="s">
        <v>4888</v>
      </c>
      <c r="I691" t="s">
        <v>842</v>
      </c>
      <c r="J691" t="s">
        <v>721</v>
      </c>
      <c r="K691">
        <v>94.5</v>
      </c>
      <c r="L691">
        <v>105</v>
      </c>
      <c r="M691" t="s">
        <v>4802</v>
      </c>
      <c r="N691" t="s">
        <v>844</v>
      </c>
      <c r="O691" t="s">
        <v>845</v>
      </c>
      <c r="P691" t="s">
        <v>1331</v>
      </c>
      <c r="Q691">
        <v>1939</v>
      </c>
      <c r="R691" t="s">
        <v>4889</v>
      </c>
      <c r="S691">
        <v>2011</v>
      </c>
      <c r="U691" t="s">
        <v>847</v>
      </c>
      <c r="W691">
        <v>52.157899999999998</v>
      </c>
      <c r="X691">
        <v>10.39579</v>
      </c>
      <c r="AD691" t="s">
        <v>4806</v>
      </c>
      <c r="AE691" t="s">
        <v>4802</v>
      </c>
      <c r="AG691" t="s">
        <v>859</v>
      </c>
      <c r="AH691" t="s">
        <v>4890</v>
      </c>
      <c r="AI691" t="s">
        <v>4890</v>
      </c>
      <c r="AJ691" t="s">
        <v>4890</v>
      </c>
      <c r="AK691" t="s">
        <v>873</v>
      </c>
    </row>
    <row r="692" spans="1:37">
      <c r="A692" s="38" t="s">
        <v>4891</v>
      </c>
      <c r="B692" t="s">
        <v>643</v>
      </c>
      <c r="C692" t="s">
        <v>1704</v>
      </c>
      <c r="D692" t="s">
        <v>4892</v>
      </c>
      <c r="E692" t="s">
        <v>4886</v>
      </c>
      <c r="G692" t="s">
        <v>4887</v>
      </c>
      <c r="H692" t="s">
        <v>4888</v>
      </c>
      <c r="I692" t="s">
        <v>842</v>
      </c>
      <c r="J692" t="s">
        <v>721</v>
      </c>
      <c r="K692">
        <v>97</v>
      </c>
      <c r="L692">
        <v>110</v>
      </c>
      <c r="M692" t="s">
        <v>4802</v>
      </c>
      <c r="N692" t="s">
        <v>844</v>
      </c>
      <c r="O692" t="s">
        <v>845</v>
      </c>
      <c r="P692" t="s">
        <v>1331</v>
      </c>
      <c r="Q692">
        <v>2010</v>
      </c>
      <c r="R692" t="s">
        <v>4893</v>
      </c>
      <c r="U692" t="s">
        <v>847</v>
      </c>
      <c r="V692" t="s">
        <v>869</v>
      </c>
      <c r="W692">
        <v>52.157899999999998</v>
      </c>
      <c r="X692">
        <v>10.39579</v>
      </c>
      <c r="AD692" t="s">
        <v>4806</v>
      </c>
      <c r="AE692" t="s">
        <v>4802</v>
      </c>
      <c r="AG692" t="s">
        <v>859</v>
      </c>
      <c r="AH692" t="s">
        <v>4890</v>
      </c>
      <c r="AI692" t="s">
        <v>4890</v>
      </c>
      <c r="AJ692" t="s">
        <v>4890</v>
      </c>
      <c r="AK692" t="s">
        <v>873</v>
      </c>
    </row>
    <row r="693" spans="1:37">
      <c r="A693" s="38" t="s">
        <v>4894</v>
      </c>
      <c r="B693" t="s">
        <v>643</v>
      </c>
      <c r="C693" t="s">
        <v>1131</v>
      </c>
      <c r="D693" t="s">
        <v>4895</v>
      </c>
      <c r="E693" t="s">
        <v>4886</v>
      </c>
      <c r="G693" t="s">
        <v>4887</v>
      </c>
      <c r="H693" t="s">
        <v>4888</v>
      </c>
      <c r="I693" t="s">
        <v>842</v>
      </c>
      <c r="J693" t="s">
        <v>721</v>
      </c>
      <c r="K693">
        <v>97</v>
      </c>
      <c r="L693">
        <v>110</v>
      </c>
      <c r="M693" t="s">
        <v>4802</v>
      </c>
      <c r="N693" t="s">
        <v>844</v>
      </c>
      <c r="O693" t="s">
        <v>845</v>
      </c>
      <c r="P693" t="s">
        <v>1331</v>
      </c>
      <c r="Q693">
        <v>2010</v>
      </c>
      <c r="R693" t="s">
        <v>4896</v>
      </c>
      <c r="U693" t="s">
        <v>847</v>
      </c>
      <c r="V693" t="s">
        <v>869</v>
      </c>
      <c r="W693">
        <v>52.157899999999998</v>
      </c>
      <c r="X693">
        <v>10.39579</v>
      </c>
      <c r="AD693" t="s">
        <v>4806</v>
      </c>
      <c r="AE693" t="s">
        <v>4802</v>
      </c>
      <c r="AG693" t="s">
        <v>859</v>
      </c>
      <c r="AH693" t="s">
        <v>4890</v>
      </c>
      <c r="AI693" t="s">
        <v>4890</v>
      </c>
      <c r="AJ693" t="s">
        <v>4890</v>
      </c>
      <c r="AK693" t="s">
        <v>873</v>
      </c>
    </row>
    <row r="694" spans="1:37">
      <c r="A694" s="38" t="s">
        <v>4897</v>
      </c>
      <c r="B694" t="s">
        <v>4898</v>
      </c>
      <c r="E694" t="s">
        <v>4899</v>
      </c>
      <c r="F694" t="s">
        <v>4832</v>
      </c>
      <c r="G694" t="s">
        <v>4900</v>
      </c>
      <c r="H694" t="s">
        <v>4901</v>
      </c>
      <c r="I694" t="s">
        <v>1267</v>
      </c>
      <c r="J694" t="s">
        <v>721</v>
      </c>
      <c r="K694">
        <v>85</v>
      </c>
      <c r="M694" t="s">
        <v>4802</v>
      </c>
      <c r="N694" t="s">
        <v>844</v>
      </c>
      <c r="O694" t="s">
        <v>845</v>
      </c>
      <c r="Q694">
        <v>2010</v>
      </c>
      <c r="R694" t="s">
        <v>4902</v>
      </c>
      <c r="U694" t="s">
        <v>847</v>
      </c>
      <c r="W694">
        <v>49.354849999999999</v>
      </c>
      <c r="X694">
        <v>6.7314899999999991</v>
      </c>
      <c r="AD694" t="s">
        <v>4806</v>
      </c>
      <c r="AE694" t="s">
        <v>4802</v>
      </c>
      <c r="AG694" t="s">
        <v>859</v>
      </c>
      <c r="AI694" t="s">
        <v>850</v>
      </c>
      <c r="AJ694" t="s">
        <v>1238</v>
      </c>
    </row>
    <row r="695" spans="1:37">
      <c r="A695" s="38" t="s">
        <v>4903</v>
      </c>
      <c r="B695" t="s">
        <v>2585</v>
      </c>
      <c r="C695" t="s">
        <v>4904</v>
      </c>
      <c r="E695" t="s">
        <v>2587</v>
      </c>
      <c r="F695" t="s">
        <v>2588</v>
      </c>
      <c r="G695" t="s">
        <v>2589</v>
      </c>
      <c r="H695" t="s">
        <v>2590</v>
      </c>
      <c r="I695" t="s">
        <v>858</v>
      </c>
      <c r="J695" t="s">
        <v>721</v>
      </c>
      <c r="K695">
        <v>6</v>
      </c>
      <c r="M695" t="s">
        <v>4802</v>
      </c>
      <c r="N695" t="s">
        <v>844</v>
      </c>
      <c r="O695" t="s">
        <v>845</v>
      </c>
      <c r="Q695">
        <v>1989</v>
      </c>
      <c r="R695" t="s">
        <v>4905</v>
      </c>
      <c r="U695" t="s">
        <v>847</v>
      </c>
      <c r="W695">
        <v>47.808109999999999</v>
      </c>
      <c r="X695">
        <v>10.902509999999999</v>
      </c>
      <c r="AD695" t="s">
        <v>4806</v>
      </c>
      <c r="AE695" t="s">
        <v>4802</v>
      </c>
      <c r="AG695" t="s">
        <v>859</v>
      </c>
      <c r="AH695" t="s">
        <v>2592</v>
      </c>
      <c r="AI695" t="s">
        <v>891</v>
      </c>
      <c r="AJ695" t="s">
        <v>861</v>
      </c>
    </row>
    <row r="696" spans="1:37">
      <c r="A696" s="38" t="s">
        <v>4906</v>
      </c>
      <c r="B696" t="s">
        <v>4907</v>
      </c>
      <c r="C696" t="s">
        <v>4908</v>
      </c>
      <c r="D696" t="s">
        <v>4909</v>
      </c>
      <c r="E696" t="s">
        <v>4910</v>
      </c>
      <c r="F696" t="s">
        <v>4911</v>
      </c>
      <c r="G696" t="s">
        <v>2774</v>
      </c>
      <c r="H696" t="s">
        <v>2775</v>
      </c>
      <c r="I696" t="s">
        <v>897</v>
      </c>
      <c r="J696" t="s">
        <v>721</v>
      </c>
      <c r="K696">
        <v>15.5</v>
      </c>
      <c r="L696">
        <v>17.523890000000002</v>
      </c>
      <c r="M696" t="s">
        <v>4802</v>
      </c>
      <c r="N696" t="s">
        <v>959</v>
      </c>
      <c r="O696" t="s">
        <v>845</v>
      </c>
      <c r="Q696">
        <v>1964</v>
      </c>
      <c r="R696" t="s">
        <v>4912</v>
      </c>
      <c r="U696" t="s">
        <v>847</v>
      </c>
      <c r="V696" t="s">
        <v>869</v>
      </c>
      <c r="W696">
        <v>51.069479999999999</v>
      </c>
      <c r="X696">
        <v>6.8466899999999997</v>
      </c>
      <c r="AD696" t="s">
        <v>4806</v>
      </c>
      <c r="AE696" t="s">
        <v>4802</v>
      </c>
      <c r="AG696" t="s">
        <v>859</v>
      </c>
      <c r="AH696" t="s">
        <v>4913</v>
      </c>
      <c r="AI696" t="s">
        <v>1182</v>
      </c>
      <c r="AJ696" t="s">
        <v>4913</v>
      </c>
      <c r="AK696" t="s">
        <v>1284</v>
      </c>
    </row>
    <row r="697" spans="1:37">
      <c r="A697" s="38" t="s">
        <v>4914</v>
      </c>
      <c r="B697" t="s">
        <v>4907</v>
      </c>
      <c r="C697" t="s">
        <v>4915</v>
      </c>
      <c r="D697" t="s">
        <v>4909</v>
      </c>
      <c r="E697" t="s">
        <v>4910</v>
      </c>
      <c r="F697" t="s">
        <v>4911</v>
      </c>
      <c r="G697" t="s">
        <v>2774</v>
      </c>
      <c r="H697" t="s">
        <v>2775</v>
      </c>
      <c r="I697" t="s">
        <v>897</v>
      </c>
      <c r="J697" t="s">
        <v>721</v>
      </c>
      <c r="K697">
        <v>19.2</v>
      </c>
      <c r="L697">
        <v>21.70701</v>
      </c>
      <c r="M697" t="s">
        <v>4802</v>
      </c>
      <c r="N697" t="s">
        <v>959</v>
      </c>
      <c r="O697" t="s">
        <v>845</v>
      </c>
      <c r="Q697">
        <v>1964</v>
      </c>
      <c r="R697" t="s">
        <v>4916</v>
      </c>
      <c r="U697" t="s">
        <v>847</v>
      </c>
      <c r="V697" t="s">
        <v>869</v>
      </c>
      <c r="W697">
        <v>51.069479999999999</v>
      </c>
      <c r="X697">
        <v>6.8466899999999997</v>
      </c>
      <c r="AD697" t="s">
        <v>4806</v>
      </c>
      <c r="AE697" t="s">
        <v>4802</v>
      </c>
      <c r="AG697" t="s">
        <v>859</v>
      </c>
      <c r="AH697" t="s">
        <v>4913</v>
      </c>
      <c r="AI697" t="s">
        <v>1182</v>
      </c>
      <c r="AJ697" t="s">
        <v>4913</v>
      </c>
      <c r="AK697" t="s">
        <v>1284</v>
      </c>
    </row>
    <row r="698" spans="1:37">
      <c r="A698" s="38" t="s">
        <v>4917</v>
      </c>
      <c r="B698" t="s">
        <v>4907</v>
      </c>
      <c r="C698" t="s">
        <v>4918</v>
      </c>
      <c r="D698" t="s">
        <v>4909</v>
      </c>
      <c r="E698" t="s">
        <v>4910</v>
      </c>
      <c r="F698" t="s">
        <v>4911</v>
      </c>
      <c r="G698" t="s">
        <v>2774</v>
      </c>
      <c r="H698" t="s">
        <v>2775</v>
      </c>
      <c r="I698" t="s">
        <v>897</v>
      </c>
      <c r="J698" t="s">
        <v>721</v>
      </c>
      <c r="K698">
        <v>15.5</v>
      </c>
      <c r="L698">
        <v>17.523890000000002</v>
      </c>
      <c r="M698" t="s">
        <v>4802</v>
      </c>
      <c r="N698" t="s">
        <v>959</v>
      </c>
      <c r="O698" t="s">
        <v>845</v>
      </c>
      <c r="Q698">
        <v>1963</v>
      </c>
      <c r="R698" t="s">
        <v>4919</v>
      </c>
      <c r="U698" t="s">
        <v>847</v>
      </c>
      <c r="V698" t="s">
        <v>869</v>
      </c>
      <c r="W698">
        <v>51.069479999999999</v>
      </c>
      <c r="X698">
        <v>6.8466899999999997</v>
      </c>
      <c r="AD698" t="s">
        <v>4806</v>
      </c>
      <c r="AE698" t="s">
        <v>4802</v>
      </c>
      <c r="AG698" t="s">
        <v>859</v>
      </c>
      <c r="AH698" t="s">
        <v>4913</v>
      </c>
      <c r="AI698" t="s">
        <v>1182</v>
      </c>
      <c r="AJ698" t="s">
        <v>4913</v>
      </c>
      <c r="AK698" t="s">
        <v>1284</v>
      </c>
    </row>
    <row r="699" spans="1:37">
      <c r="A699" s="38" t="s">
        <v>4920</v>
      </c>
      <c r="B699" t="s">
        <v>4907</v>
      </c>
      <c r="C699" t="s">
        <v>4921</v>
      </c>
      <c r="D699" t="s">
        <v>4909</v>
      </c>
      <c r="E699" t="s">
        <v>4910</v>
      </c>
      <c r="F699" t="s">
        <v>4911</v>
      </c>
      <c r="G699" t="s">
        <v>2774</v>
      </c>
      <c r="H699" t="s">
        <v>2775</v>
      </c>
      <c r="I699" t="s">
        <v>897</v>
      </c>
      <c r="J699" t="s">
        <v>721</v>
      </c>
      <c r="K699">
        <v>10.4</v>
      </c>
      <c r="L699">
        <v>11.757960000000001</v>
      </c>
      <c r="M699" t="s">
        <v>4802</v>
      </c>
      <c r="N699" t="s">
        <v>959</v>
      </c>
      <c r="O699" t="s">
        <v>859</v>
      </c>
      <c r="Q699">
        <v>1966</v>
      </c>
      <c r="R699" t="s">
        <v>4922</v>
      </c>
      <c r="U699" t="s">
        <v>847</v>
      </c>
      <c r="V699" t="s">
        <v>869</v>
      </c>
      <c r="W699">
        <v>51.069479999999999</v>
      </c>
      <c r="X699">
        <v>6.8466899999999997</v>
      </c>
      <c r="AD699" t="s">
        <v>4806</v>
      </c>
      <c r="AE699" t="s">
        <v>4802</v>
      </c>
      <c r="AG699" t="s">
        <v>859</v>
      </c>
      <c r="AH699" t="s">
        <v>4913</v>
      </c>
      <c r="AI699" t="s">
        <v>1182</v>
      </c>
      <c r="AJ699" t="s">
        <v>4913</v>
      </c>
      <c r="AK699" t="s">
        <v>1284</v>
      </c>
    </row>
    <row r="700" spans="1:37">
      <c r="A700" s="38" t="s">
        <v>4923</v>
      </c>
      <c r="B700" t="s">
        <v>4907</v>
      </c>
      <c r="C700" t="s">
        <v>4924</v>
      </c>
      <c r="D700" t="s">
        <v>4909</v>
      </c>
      <c r="E700" t="s">
        <v>4910</v>
      </c>
      <c r="F700" t="s">
        <v>4911</v>
      </c>
      <c r="G700" t="s">
        <v>2774</v>
      </c>
      <c r="H700" t="s">
        <v>2775</v>
      </c>
      <c r="I700" t="s">
        <v>897</v>
      </c>
      <c r="J700" t="s">
        <v>721</v>
      </c>
      <c r="K700">
        <v>33.6</v>
      </c>
      <c r="L700">
        <v>37.987259999999999</v>
      </c>
      <c r="M700" t="s">
        <v>4802</v>
      </c>
      <c r="N700" t="s">
        <v>959</v>
      </c>
      <c r="O700" t="s">
        <v>845</v>
      </c>
      <c r="Q700">
        <v>1967</v>
      </c>
      <c r="R700" t="s">
        <v>4925</v>
      </c>
      <c r="U700" t="s">
        <v>847</v>
      </c>
      <c r="V700" t="s">
        <v>869</v>
      </c>
      <c r="W700">
        <v>51.069479999999999</v>
      </c>
      <c r="X700">
        <v>6.8466899999999997</v>
      </c>
      <c r="AD700" t="s">
        <v>4806</v>
      </c>
      <c r="AE700" t="s">
        <v>4802</v>
      </c>
      <c r="AG700" t="s">
        <v>859</v>
      </c>
      <c r="AH700" t="s">
        <v>4913</v>
      </c>
      <c r="AI700" t="s">
        <v>1182</v>
      </c>
      <c r="AJ700" t="s">
        <v>4913</v>
      </c>
      <c r="AK700" t="s">
        <v>1284</v>
      </c>
    </row>
    <row r="701" spans="1:37">
      <c r="A701" s="38" t="s">
        <v>4926</v>
      </c>
      <c r="B701" t="s">
        <v>4927</v>
      </c>
      <c r="E701" t="s">
        <v>4928</v>
      </c>
      <c r="F701" t="s">
        <v>4929</v>
      </c>
      <c r="G701" t="s">
        <v>4930</v>
      </c>
      <c r="H701" t="s">
        <v>3697</v>
      </c>
      <c r="I701" t="s">
        <v>897</v>
      </c>
      <c r="J701" t="s">
        <v>721</v>
      </c>
      <c r="K701">
        <v>38</v>
      </c>
      <c r="M701" t="s">
        <v>4802</v>
      </c>
      <c r="N701" t="s">
        <v>844</v>
      </c>
      <c r="O701" t="s">
        <v>845</v>
      </c>
      <c r="Q701">
        <v>1929</v>
      </c>
      <c r="R701" t="s">
        <v>2520</v>
      </c>
      <c r="U701" t="s">
        <v>847</v>
      </c>
      <c r="W701">
        <v>51.524619999999999</v>
      </c>
      <c r="X701">
        <v>6.8010999999999999</v>
      </c>
      <c r="AD701" t="s">
        <v>4806</v>
      </c>
      <c r="AE701" t="s">
        <v>4802</v>
      </c>
      <c r="AG701" t="s">
        <v>859</v>
      </c>
      <c r="AH701" t="s">
        <v>4931</v>
      </c>
      <c r="AI701" t="s">
        <v>891</v>
      </c>
      <c r="AJ701" t="s">
        <v>937</v>
      </c>
    </row>
    <row r="702" spans="1:37">
      <c r="A702" s="38" t="s">
        <v>4932</v>
      </c>
      <c r="B702" t="s">
        <v>4933</v>
      </c>
      <c r="E702" t="s">
        <v>4934</v>
      </c>
      <c r="F702" t="s">
        <v>4935</v>
      </c>
      <c r="G702" t="s">
        <v>4936</v>
      </c>
      <c r="H702" t="s">
        <v>1322</v>
      </c>
      <c r="I702" t="s">
        <v>897</v>
      </c>
      <c r="J702" t="s">
        <v>721</v>
      </c>
      <c r="K702">
        <v>21</v>
      </c>
      <c r="M702" t="s">
        <v>4802</v>
      </c>
      <c r="N702" t="s">
        <v>844</v>
      </c>
      <c r="O702" t="s">
        <v>845</v>
      </c>
      <c r="Q702">
        <v>2010</v>
      </c>
      <c r="R702" t="s">
        <v>1173</v>
      </c>
      <c r="U702" t="s">
        <v>1235</v>
      </c>
      <c r="W702">
        <v>51.419059999999988</v>
      </c>
      <c r="X702">
        <v>6.7385000000000002</v>
      </c>
      <c r="AD702" t="s">
        <v>4806</v>
      </c>
      <c r="AE702" t="s">
        <v>4802</v>
      </c>
      <c r="AG702" t="s">
        <v>859</v>
      </c>
      <c r="AH702" t="s">
        <v>4937</v>
      </c>
      <c r="AI702" t="s">
        <v>850</v>
      </c>
      <c r="AJ702" t="s">
        <v>937</v>
      </c>
    </row>
    <row r="703" spans="1:37">
      <c r="A703" s="38" t="s">
        <v>4938</v>
      </c>
      <c r="B703" t="s">
        <v>4939</v>
      </c>
      <c r="E703" t="s">
        <v>4940</v>
      </c>
      <c r="F703" t="s">
        <v>4279</v>
      </c>
      <c r="G703" t="s">
        <v>4280</v>
      </c>
      <c r="H703" t="s">
        <v>4281</v>
      </c>
      <c r="I703" t="s">
        <v>974</v>
      </c>
      <c r="J703" t="s">
        <v>721</v>
      </c>
      <c r="K703">
        <v>28</v>
      </c>
      <c r="M703" t="s">
        <v>4802</v>
      </c>
      <c r="N703" t="s">
        <v>844</v>
      </c>
      <c r="O703" t="s">
        <v>845</v>
      </c>
      <c r="Q703">
        <v>2009</v>
      </c>
      <c r="R703" t="s">
        <v>4941</v>
      </c>
      <c r="U703" t="s">
        <v>847</v>
      </c>
      <c r="W703">
        <v>51.318081999999997</v>
      </c>
      <c r="X703">
        <v>9.8490079999999995</v>
      </c>
      <c r="AA703">
        <v>0.75</v>
      </c>
      <c r="AB703" s="39" t="s">
        <v>4942</v>
      </c>
      <c r="AD703" t="s">
        <v>4806</v>
      </c>
      <c r="AE703" t="s">
        <v>4802</v>
      </c>
      <c r="AG703" t="s">
        <v>859</v>
      </c>
      <c r="AH703" t="s">
        <v>4282</v>
      </c>
      <c r="AI703" t="s">
        <v>850</v>
      </c>
      <c r="AJ703" t="s">
        <v>4283</v>
      </c>
    </row>
    <row r="704" spans="1:37">
      <c r="A704" s="38" t="s">
        <v>4943</v>
      </c>
      <c r="B704" t="s">
        <v>4370</v>
      </c>
      <c r="C704" t="s">
        <v>4944</v>
      </c>
      <c r="E704" t="s">
        <v>4372</v>
      </c>
      <c r="F704" t="s">
        <v>4373</v>
      </c>
      <c r="G704" t="s">
        <v>4374</v>
      </c>
      <c r="H704" t="s">
        <v>4375</v>
      </c>
      <c r="I704" t="s">
        <v>1500</v>
      </c>
      <c r="J704" t="s">
        <v>721</v>
      </c>
      <c r="K704">
        <v>10.3</v>
      </c>
      <c r="M704" t="s">
        <v>4802</v>
      </c>
      <c r="N704" t="s">
        <v>844</v>
      </c>
      <c r="O704" t="s">
        <v>845</v>
      </c>
      <c r="Q704">
        <v>1992</v>
      </c>
      <c r="R704" t="s">
        <v>1392</v>
      </c>
      <c r="U704" t="s">
        <v>847</v>
      </c>
      <c r="W704">
        <v>50.321134000000001</v>
      </c>
      <c r="X704">
        <v>7.2339070000000003</v>
      </c>
      <c r="AD704" t="s">
        <v>4806</v>
      </c>
      <c r="AE704" t="s">
        <v>4802</v>
      </c>
      <c r="AG704" t="s">
        <v>859</v>
      </c>
      <c r="AH704" t="s">
        <v>4376</v>
      </c>
      <c r="AI704" t="s">
        <v>850</v>
      </c>
      <c r="AJ704" t="s">
        <v>937</v>
      </c>
    </row>
    <row r="705" spans="1:37">
      <c r="A705" s="38" t="s">
        <v>4945</v>
      </c>
      <c r="B705" t="s">
        <v>4946</v>
      </c>
      <c r="E705" t="s">
        <v>4947</v>
      </c>
      <c r="F705" t="s">
        <v>4948</v>
      </c>
      <c r="G705" t="s">
        <v>4949</v>
      </c>
      <c r="H705" t="s">
        <v>4950</v>
      </c>
      <c r="I705" t="s">
        <v>1353</v>
      </c>
      <c r="J705" t="s">
        <v>721</v>
      </c>
      <c r="K705">
        <v>44.5</v>
      </c>
      <c r="M705" t="s">
        <v>4802</v>
      </c>
      <c r="N705" t="s">
        <v>844</v>
      </c>
      <c r="O705" t="s">
        <v>845</v>
      </c>
      <c r="Q705">
        <v>1961</v>
      </c>
      <c r="R705" t="s">
        <v>1413</v>
      </c>
      <c r="U705" t="s">
        <v>847</v>
      </c>
      <c r="W705">
        <v>54.154860999999997</v>
      </c>
      <c r="X705">
        <v>9.0766469999999995</v>
      </c>
      <c r="AD705" t="s">
        <v>4806</v>
      </c>
      <c r="AE705" t="s">
        <v>4802</v>
      </c>
      <c r="AG705" t="s">
        <v>859</v>
      </c>
      <c r="AH705" t="s">
        <v>4951</v>
      </c>
      <c r="AI705" t="s">
        <v>850</v>
      </c>
      <c r="AJ705" t="s">
        <v>4952</v>
      </c>
    </row>
    <row r="706" spans="1:37">
      <c r="A706" s="38" t="s">
        <v>4953</v>
      </c>
      <c r="B706" t="s">
        <v>4954</v>
      </c>
      <c r="C706" t="s">
        <v>4955</v>
      </c>
      <c r="E706" t="s">
        <v>4956</v>
      </c>
      <c r="F706" t="s">
        <v>4957</v>
      </c>
      <c r="G706" t="s">
        <v>1053</v>
      </c>
      <c r="H706" t="s">
        <v>1054</v>
      </c>
      <c r="I706" t="s">
        <v>897</v>
      </c>
      <c r="J706" t="s">
        <v>721</v>
      </c>
      <c r="K706">
        <v>15</v>
      </c>
      <c r="M706" t="s">
        <v>4802</v>
      </c>
      <c r="N706" t="s">
        <v>4958</v>
      </c>
      <c r="O706" t="s">
        <v>859</v>
      </c>
      <c r="Q706">
        <v>2016</v>
      </c>
      <c r="R706" t="s">
        <v>4959</v>
      </c>
      <c r="U706" t="s">
        <v>847</v>
      </c>
      <c r="W706">
        <v>51.613159000000003</v>
      </c>
      <c r="X706">
        <v>7.50983</v>
      </c>
      <c r="AD706" t="s">
        <v>4806</v>
      </c>
      <c r="AE706" t="s">
        <v>4802</v>
      </c>
      <c r="AG706" t="s">
        <v>859</v>
      </c>
      <c r="AH706" t="s">
        <v>4960</v>
      </c>
      <c r="AI706" t="s">
        <v>891</v>
      </c>
      <c r="AJ706" t="s">
        <v>937</v>
      </c>
    </row>
    <row r="707" spans="1:37">
      <c r="A707" s="38" t="s">
        <v>4961</v>
      </c>
      <c r="B707" t="s">
        <v>4962</v>
      </c>
      <c r="C707" t="s">
        <v>4963</v>
      </c>
      <c r="E707" t="s">
        <v>4956</v>
      </c>
      <c r="F707" t="s">
        <v>4964</v>
      </c>
      <c r="G707" t="s">
        <v>1598</v>
      </c>
      <c r="H707" t="s">
        <v>1599</v>
      </c>
      <c r="I707" t="s">
        <v>1267</v>
      </c>
      <c r="J707" t="s">
        <v>721</v>
      </c>
      <c r="K707">
        <v>15</v>
      </c>
      <c r="M707" t="s">
        <v>4802</v>
      </c>
      <c r="N707" t="s">
        <v>4958</v>
      </c>
      <c r="O707" t="s">
        <v>859</v>
      </c>
      <c r="Q707">
        <v>2016</v>
      </c>
      <c r="R707" t="s">
        <v>4965</v>
      </c>
      <c r="U707" t="s">
        <v>847</v>
      </c>
      <c r="W707">
        <v>49.334130279999997</v>
      </c>
      <c r="X707">
        <v>7.0313559279999991</v>
      </c>
      <c r="AD707" t="s">
        <v>4806</v>
      </c>
      <c r="AE707" t="s">
        <v>4802</v>
      </c>
      <c r="AG707" t="s">
        <v>859</v>
      </c>
      <c r="AH707" t="s">
        <v>4966</v>
      </c>
      <c r="AI707" t="s">
        <v>850</v>
      </c>
      <c r="AJ707" t="s">
        <v>1664</v>
      </c>
    </row>
    <row r="708" spans="1:37">
      <c r="A708" s="38" t="s">
        <v>4967</v>
      </c>
      <c r="B708" t="s">
        <v>4968</v>
      </c>
      <c r="C708" t="s">
        <v>4969</v>
      </c>
      <c r="E708" t="s">
        <v>4956</v>
      </c>
      <c r="F708" t="s">
        <v>1462</v>
      </c>
      <c r="G708" t="s">
        <v>4970</v>
      </c>
      <c r="H708" t="s">
        <v>1464</v>
      </c>
      <c r="I708" t="s">
        <v>897</v>
      </c>
      <c r="J708" t="s">
        <v>721</v>
      </c>
      <c r="K708">
        <v>15</v>
      </c>
      <c r="M708" t="s">
        <v>4802</v>
      </c>
      <c r="N708" t="s">
        <v>4958</v>
      </c>
      <c r="O708" t="s">
        <v>859</v>
      </c>
      <c r="Q708">
        <v>2016</v>
      </c>
      <c r="R708" t="s">
        <v>4965</v>
      </c>
      <c r="U708" t="s">
        <v>847</v>
      </c>
      <c r="W708">
        <v>51.550753</v>
      </c>
      <c r="X708">
        <v>7.187481</v>
      </c>
      <c r="AD708" t="s">
        <v>4806</v>
      </c>
      <c r="AE708" t="s">
        <v>4802</v>
      </c>
      <c r="AG708" t="s">
        <v>859</v>
      </c>
      <c r="AH708" t="s">
        <v>4971</v>
      </c>
      <c r="AI708" t="s">
        <v>917</v>
      </c>
      <c r="AJ708" t="s">
        <v>1238</v>
      </c>
    </row>
    <row r="709" spans="1:37">
      <c r="A709" s="38" t="s">
        <v>4972</v>
      </c>
      <c r="B709" t="s">
        <v>4973</v>
      </c>
      <c r="C709" t="s">
        <v>4974</v>
      </c>
      <c r="E709" t="s">
        <v>4956</v>
      </c>
      <c r="F709" t="s">
        <v>4975</v>
      </c>
      <c r="G709" t="s">
        <v>1657</v>
      </c>
      <c r="H709" t="s">
        <v>4976</v>
      </c>
      <c r="I709" t="s">
        <v>1267</v>
      </c>
      <c r="J709" t="s">
        <v>721</v>
      </c>
      <c r="K709">
        <v>15</v>
      </c>
      <c r="M709" t="s">
        <v>4802</v>
      </c>
      <c r="N709" t="s">
        <v>4958</v>
      </c>
      <c r="O709" t="s">
        <v>859</v>
      </c>
      <c r="Q709">
        <v>2016</v>
      </c>
      <c r="R709" t="s">
        <v>4977</v>
      </c>
      <c r="U709" t="s">
        <v>847</v>
      </c>
      <c r="W709">
        <v>49.249018</v>
      </c>
      <c r="X709">
        <v>6.8792439999999999</v>
      </c>
      <c r="AD709" t="s">
        <v>4806</v>
      </c>
      <c r="AE709" t="s">
        <v>4802</v>
      </c>
      <c r="AG709" t="s">
        <v>859</v>
      </c>
      <c r="AH709" t="s">
        <v>1663</v>
      </c>
      <c r="AI709" t="s">
        <v>891</v>
      </c>
      <c r="AJ709" t="s">
        <v>1664</v>
      </c>
    </row>
    <row r="710" spans="1:37">
      <c r="A710" s="38" t="s">
        <v>4978</v>
      </c>
      <c r="B710" t="s">
        <v>4979</v>
      </c>
      <c r="C710" t="s">
        <v>4980</v>
      </c>
      <c r="E710" t="s">
        <v>4956</v>
      </c>
      <c r="F710" t="s">
        <v>4981</v>
      </c>
      <c r="G710" t="s">
        <v>4982</v>
      </c>
      <c r="H710" t="s">
        <v>4983</v>
      </c>
      <c r="I710" t="s">
        <v>897</v>
      </c>
      <c r="J710" t="s">
        <v>721</v>
      </c>
      <c r="K710">
        <v>15</v>
      </c>
      <c r="M710" t="s">
        <v>4802</v>
      </c>
      <c r="N710" t="s">
        <v>4958</v>
      </c>
      <c r="O710" t="s">
        <v>859</v>
      </c>
      <c r="Q710">
        <v>2016</v>
      </c>
      <c r="R710" t="s">
        <v>4984</v>
      </c>
      <c r="U710" t="s">
        <v>847</v>
      </c>
      <c r="W710">
        <v>51.526719999999997</v>
      </c>
      <c r="X710">
        <v>6.71868</v>
      </c>
      <c r="AD710" t="s">
        <v>4806</v>
      </c>
      <c r="AE710" t="s">
        <v>4802</v>
      </c>
      <c r="AG710" t="s">
        <v>859</v>
      </c>
      <c r="AH710" t="s">
        <v>4985</v>
      </c>
      <c r="AI710" t="s">
        <v>917</v>
      </c>
      <c r="AJ710" t="s">
        <v>1238</v>
      </c>
    </row>
    <row r="711" spans="1:37">
      <c r="A711" s="38" t="s">
        <v>4986</v>
      </c>
      <c r="B711" t="s">
        <v>4987</v>
      </c>
      <c r="C711" t="s">
        <v>4988</v>
      </c>
      <c r="E711" t="s">
        <v>4956</v>
      </c>
      <c r="F711" t="s">
        <v>4989</v>
      </c>
      <c r="G711" t="s">
        <v>1266</v>
      </c>
      <c r="H711" t="s">
        <v>1264</v>
      </c>
      <c r="I711" t="s">
        <v>1267</v>
      </c>
      <c r="J711" t="s">
        <v>721</v>
      </c>
      <c r="K711">
        <v>15</v>
      </c>
      <c r="M711" t="s">
        <v>4802</v>
      </c>
      <c r="N711" t="s">
        <v>4958</v>
      </c>
      <c r="O711" t="s">
        <v>859</v>
      </c>
      <c r="Q711">
        <v>2016</v>
      </c>
      <c r="R711" t="s">
        <v>4990</v>
      </c>
      <c r="U711" t="s">
        <v>847</v>
      </c>
      <c r="W711">
        <v>49.363481</v>
      </c>
      <c r="X711">
        <v>7.2371359999999996</v>
      </c>
      <c r="AD711" t="s">
        <v>4806</v>
      </c>
      <c r="AE711" t="s">
        <v>4802</v>
      </c>
      <c r="AG711" t="s">
        <v>859</v>
      </c>
      <c r="AH711" t="s">
        <v>4991</v>
      </c>
      <c r="AI711" t="s">
        <v>917</v>
      </c>
      <c r="AJ711" t="s">
        <v>1238</v>
      </c>
    </row>
    <row r="712" spans="1:37">
      <c r="A712" s="38" t="s">
        <v>4992</v>
      </c>
      <c r="B712" t="s">
        <v>4993</v>
      </c>
      <c r="C712" t="s">
        <v>1683</v>
      </c>
      <c r="E712" t="s">
        <v>4994</v>
      </c>
      <c r="F712" t="s">
        <v>4995</v>
      </c>
      <c r="G712" t="s">
        <v>4996</v>
      </c>
      <c r="H712" t="s">
        <v>3803</v>
      </c>
      <c r="I712" t="s">
        <v>1069</v>
      </c>
      <c r="J712" t="s">
        <v>721</v>
      </c>
      <c r="K712">
        <v>12.5</v>
      </c>
      <c r="M712" t="s">
        <v>4802</v>
      </c>
      <c r="N712" t="s">
        <v>4958</v>
      </c>
      <c r="O712" t="s">
        <v>859</v>
      </c>
      <c r="Q712">
        <v>2014</v>
      </c>
      <c r="R712" t="s">
        <v>4997</v>
      </c>
      <c r="U712" t="s">
        <v>847</v>
      </c>
      <c r="W712">
        <v>53.637690999999997</v>
      </c>
      <c r="X712">
        <v>11.403466</v>
      </c>
      <c r="AD712" t="s">
        <v>4806</v>
      </c>
      <c r="AE712" t="s">
        <v>4802</v>
      </c>
      <c r="AG712" t="s">
        <v>859</v>
      </c>
      <c r="AH712" t="s">
        <v>4998</v>
      </c>
      <c r="AI712" t="s">
        <v>1182</v>
      </c>
      <c r="AJ712" t="s">
        <v>4999</v>
      </c>
    </row>
    <row r="713" spans="1:37">
      <c r="A713" s="38" t="s">
        <v>5000</v>
      </c>
      <c r="B713" t="s">
        <v>5001</v>
      </c>
      <c r="E713" t="s">
        <v>5002</v>
      </c>
      <c r="F713" t="s">
        <v>5003</v>
      </c>
      <c r="G713" t="s">
        <v>4673</v>
      </c>
      <c r="H713" t="s">
        <v>2775</v>
      </c>
      <c r="I713" t="s">
        <v>897</v>
      </c>
      <c r="J713" t="s">
        <v>721</v>
      </c>
      <c r="K713">
        <v>26.5</v>
      </c>
      <c r="M713" t="s">
        <v>4802</v>
      </c>
      <c r="N713" t="s">
        <v>844</v>
      </c>
      <c r="O713" t="s">
        <v>859</v>
      </c>
      <c r="Q713">
        <v>1967</v>
      </c>
      <c r="R713" t="s">
        <v>1680</v>
      </c>
      <c r="U713" t="s">
        <v>847</v>
      </c>
      <c r="W713">
        <v>50.873573950000001</v>
      </c>
      <c r="X713">
        <v>6.9185296510000001</v>
      </c>
      <c r="AD713" t="s">
        <v>4806</v>
      </c>
      <c r="AE713" t="s">
        <v>4802</v>
      </c>
      <c r="AG713" t="s">
        <v>859</v>
      </c>
      <c r="AH713" t="s">
        <v>5004</v>
      </c>
      <c r="AI713" t="s">
        <v>5005</v>
      </c>
      <c r="AJ713" t="s">
        <v>937</v>
      </c>
    </row>
    <row r="714" spans="1:37">
      <c r="A714" s="38" t="s">
        <v>5006</v>
      </c>
      <c r="B714" t="s">
        <v>5007</v>
      </c>
      <c r="C714" t="s">
        <v>5007</v>
      </c>
      <c r="E714" t="s">
        <v>4450</v>
      </c>
      <c r="G714" t="s">
        <v>5008</v>
      </c>
      <c r="H714" t="s">
        <v>3513</v>
      </c>
      <c r="I714" t="s">
        <v>858</v>
      </c>
      <c r="J714" t="s">
        <v>721</v>
      </c>
      <c r="K714">
        <v>12.5</v>
      </c>
      <c r="M714" t="s">
        <v>4802</v>
      </c>
      <c r="N714" t="s">
        <v>844</v>
      </c>
      <c r="O714" t="s">
        <v>859</v>
      </c>
      <c r="Q714">
        <v>2018</v>
      </c>
      <c r="R714" t="s">
        <v>4472</v>
      </c>
      <c r="U714" t="s">
        <v>847</v>
      </c>
      <c r="W714">
        <v>51.340632100000001</v>
      </c>
      <c r="X714">
        <v>12.3747329</v>
      </c>
      <c r="AD714" t="s">
        <v>4806</v>
      </c>
      <c r="AE714" t="s">
        <v>4802</v>
      </c>
      <c r="AG714" t="s">
        <v>859</v>
      </c>
      <c r="AH714" t="s">
        <v>5009</v>
      </c>
      <c r="AI714" t="s">
        <v>891</v>
      </c>
      <c r="AJ714" t="s">
        <v>5010</v>
      </c>
    </row>
    <row r="715" spans="1:37">
      <c r="A715" s="38" t="s">
        <v>5011</v>
      </c>
      <c r="B715" t="s">
        <v>5012</v>
      </c>
      <c r="C715" t="s">
        <v>5013</v>
      </c>
      <c r="E715" t="s">
        <v>5014</v>
      </c>
      <c r="G715" t="s">
        <v>1290</v>
      </c>
      <c r="H715" t="s">
        <v>1291</v>
      </c>
      <c r="I715" t="s">
        <v>1291</v>
      </c>
      <c r="J715" t="s">
        <v>721</v>
      </c>
      <c r="K715">
        <v>18</v>
      </c>
      <c r="M715" t="s">
        <v>4802</v>
      </c>
      <c r="N715" t="s">
        <v>4958</v>
      </c>
      <c r="O715" t="s">
        <v>845</v>
      </c>
      <c r="Q715">
        <v>2019</v>
      </c>
      <c r="R715" t="s">
        <v>5015</v>
      </c>
      <c r="U715" t="s">
        <v>847</v>
      </c>
      <c r="W715">
        <v>53.075819600000003</v>
      </c>
      <c r="X715">
        <v>8.8071646000000001</v>
      </c>
      <c r="AD715" t="s">
        <v>4806</v>
      </c>
      <c r="AE715" t="s">
        <v>4802</v>
      </c>
      <c r="AG715" t="s">
        <v>859</v>
      </c>
      <c r="AI715" t="s">
        <v>850</v>
      </c>
    </row>
    <row r="716" spans="1:37">
      <c r="A716" s="38" t="s">
        <v>5016</v>
      </c>
      <c r="B716" t="s">
        <v>5017</v>
      </c>
      <c r="E716" t="s">
        <v>4738</v>
      </c>
      <c r="G716" t="s">
        <v>5018</v>
      </c>
      <c r="H716" t="s">
        <v>5019</v>
      </c>
      <c r="I716" t="s">
        <v>858</v>
      </c>
      <c r="J716" t="s">
        <v>721</v>
      </c>
      <c r="K716">
        <v>16</v>
      </c>
      <c r="M716" t="s">
        <v>4802</v>
      </c>
      <c r="N716" t="s">
        <v>4958</v>
      </c>
      <c r="O716" t="s">
        <v>859</v>
      </c>
      <c r="Q716">
        <v>2018</v>
      </c>
      <c r="R716" t="s">
        <v>5020</v>
      </c>
      <c r="U716" t="s">
        <v>847</v>
      </c>
      <c r="W716">
        <v>47.691096999999999</v>
      </c>
      <c r="X716">
        <v>10.323657000000001</v>
      </c>
      <c r="AD716" t="s">
        <v>4806</v>
      </c>
      <c r="AE716" t="s">
        <v>4802</v>
      </c>
      <c r="AG716" t="s">
        <v>859</v>
      </c>
      <c r="AH716" t="s">
        <v>5021</v>
      </c>
      <c r="AI716" t="s">
        <v>850</v>
      </c>
      <c r="AJ716" t="s">
        <v>5022</v>
      </c>
    </row>
    <row r="717" spans="1:37">
      <c r="A717" s="38" t="s">
        <v>5023</v>
      </c>
      <c r="B717" t="s">
        <v>5024</v>
      </c>
      <c r="E717" t="s">
        <v>5025</v>
      </c>
      <c r="I717" t="s">
        <v>1353</v>
      </c>
      <c r="J717" t="s">
        <v>721</v>
      </c>
      <c r="K717">
        <v>48</v>
      </c>
      <c r="M717" t="s">
        <v>4802</v>
      </c>
      <c r="N717" t="s">
        <v>4958</v>
      </c>
      <c r="O717" t="s">
        <v>859</v>
      </c>
      <c r="Q717">
        <v>2018</v>
      </c>
      <c r="R717" t="s">
        <v>5026</v>
      </c>
      <c r="U717" t="s">
        <v>847</v>
      </c>
      <c r="W717">
        <v>54.848958000000003</v>
      </c>
      <c r="X717">
        <v>9.1961339999999989</v>
      </c>
      <c r="AD717" t="s">
        <v>4806</v>
      </c>
      <c r="AE717" t="s">
        <v>4802</v>
      </c>
      <c r="AG717" t="s">
        <v>845</v>
      </c>
      <c r="AH717" t="s">
        <v>5027</v>
      </c>
      <c r="AI717" t="s">
        <v>891</v>
      </c>
      <c r="AJ717" t="s">
        <v>1769</v>
      </c>
    </row>
    <row r="718" spans="1:37">
      <c r="A718" s="38" t="s">
        <v>5028</v>
      </c>
      <c r="B718" t="s">
        <v>1256</v>
      </c>
      <c r="C718" t="s">
        <v>5029</v>
      </c>
      <c r="E718" t="s">
        <v>1243</v>
      </c>
      <c r="F718" t="s">
        <v>5030</v>
      </c>
      <c r="G718" t="s">
        <v>1251</v>
      </c>
      <c r="H718" t="s">
        <v>906</v>
      </c>
      <c r="I718" t="s">
        <v>906</v>
      </c>
      <c r="J718" t="s">
        <v>721</v>
      </c>
      <c r="K718">
        <v>36</v>
      </c>
      <c r="M718" t="s">
        <v>127</v>
      </c>
      <c r="N718" t="s">
        <v>844</v>
      </c>
      <c r="O718" t="s">
        <v>845</v>
      </c>
      <c r="Q718">
        <v>1998</v>
      </c>
      <c r="R718" t="s">
        <v>5031</v>
      </c>
      <c r="U718" t="s">
        <v>847</v>
      </c>
      <c r="W718">
        <v>52.532145999999997</v>
      </c>
      <c r="X718">
        <v>13.246072</v>
      </c>
      <c r="AC718">
        <v>0.33</v>
      </c>
      <c r="AD718" t="s">
        <v>5032</v>
      </c>
      <c r="AE718" t="s">
        <v>127</v>
      </c>
      <c r="AG718" t="s">
        <v>859</v>
      </c>
      <c r="AH718" t="s">
        <v>1256</v>
      </c>
      <c r="AI718" t="s">
        <v>891</v>
      </c>
      <c r="AJ718" t="s">
        <v>909</v>
      </c>
    </row>
    <row r="719" spans="1:37">
      <c r="A719" s="38" t="s">
        <v>5033</v>
      </c>
      <c r="B719" t="s">
        <v>5034</v>
      </c>
      <c r="D719" t="s">
        <v>3104</v>
      </c>
      <c r="E719" t="s">
        <v>3105</v>
      </c>
      <c r="G719" t="s">
        <v>3106</v>
      </c>
      <c r="H719" t="s">
        <v>3104</v>
      </c>
      <c r="I719" t="s">
        <v>867</v>
      </c>
      <c r="J719" t="s">
        <v>721</v>
      </c>
      <c r="K719">
        <v>35</v>
      </c>
      <c r="L719">
        <v>30.91168</v>
      </c>
      <c r="M719" t="s">
        <v>127</v>
      </c>
      <c r="N719" t="s">
        <v>1280</v>
      </c>
      <c r="O719" t="s">
        <v>845</v>
      </c>
      <c r="P719">
        <v>46.267806267806257</v>
      </c>
      <c r="Q719">
        <v>2009</v>
      </c>
      <c r="R719" t="s">
        <v>5035</v>
      </c>
      <c r="S719">
        <v>2020</v>
      </c>
      <c r="U719" t="s">
        <v>847</v>
      </c>
      <c r="V719" t="s">
        <v>1537</v>
      </c>
      <c r="W719">
        <v>51.801239000000002</v>
      </c>
      <c r="X719">
        <v>11.75441</v>
      </c>
      <c r="AC719">
        <v>0.33</v>
      </c>
      <c r="AD719" t="s">
        <v>5032</v>
      </c>
      <c r="AE719" t="s">
        <v>127</v>
      </c>
      <c r="AG719" t="s">
        <v>859</v>
      </c>
      <c r="AH719" t="s">
        <v>5036</v>
      </c>
      <c r="AI719" t="s">
        <v>891</v>
      </c>
      <c r="AJ719" t="s">
        <v>1063</v>
      </c>
      <c r="AK719" t="s">
        <v>1284</v>
      </c>
    </row>
    <row r="720" spans="1:37">
      <c r="A720" s="38" t="s">
        <v>5037</v>
      </c>
      <c r="B720" t="s">
        <v>5038</v>
      </c>
      <c r="C720" t="s">
        <v>5039</v>
      </c>
      <c r="E720" t="s">
        <v>5040</v>
      </c>
      <c r="F720" t="s">
        <v>5041</v>
      </c>
      <c r="G720" t="s">
        <v>5042</v>
      </c>
      <c r="H720" t="s">
        <v>3113</v>
      </c>
      <c r="I720" t="s">
        <v>897</v>
      </c>
      <c r="J720" t="s">
        <v>721</v>
      </c>
      <c r="K720">
        <v>34</v>
      </c>
      <c r="M720" t="s">
        <v>127</v>
      </c>
      <c r="N720" t="s">
        <v>844</v>
      </c>
      <c r="O720" t="s">
        <v>845</v>
      </c>
      <c r="Q720">
        <v>1981</v>
      </c>
      <c r="R720" t="s">
        <v>5043</v>
      </c>
      <c r="U720" t="s">
        <v>847</v>
      </c>
      <c r="W720">
        <v>52.04269</v>
      </c>
      <c r="X720">
        <v>8.6071899999999992</v>
      </c>
      <c r="AC720">
        <v>0.33</v>
      </c>
      <c r="AD720" t="s">
        <v>5032</v>
      </c>
      <c r="AE720" t="s">
        <v>127</v>
      </c>
      <c r="AG720" t="s">
        <v>859</v>
      </c>
      <c r="AH720" t="s">
        <v>5044</v>
      </c>
      <c r="AI720" t="s">
        <v>891</v>
      </c>
      <c r="AJ720" t="s">
        <v>3116</v>
      </c>
    </row>
    <row r="721" spans="1:36">
      <c r="A721" s="38" t="s">
        <v>5045</v>
      </c>
      <c r="B721" t="s">
        <v>3138</v>
      </c>
      <c r="C721" t="s">
        <v>3138</v>
      </c>
      <c r="E721" t="s">
        <v>3139</v>
      </c>
      <c r="G721" t="s">
        <v>3140</v>
      </c>
      <c r="H721" t="s">
        <v>3141</v>
      </c>
      <c r="I721" t="s">
        <v>897</v>
      </c>
      <c r="J721" t="s">
        <v>721</v>
      </c>
      <c r="K721">
        <v>12</v>
      </c>
      <c r="M721" t="s">
        <v>127</v>
      </c>
      <c r="N721" t="s">
        <v>844</v>
      </c>
      <c r="O721" t="s">
        <v>845</v>
      </c>
      <c r="Q721">
        <v>1990</v>
      </c>
      <c r="R721" t="s">
        <v>5046</v>
      </c>
      <c r="U721" t="s">
        <v>847</v>
      </c>
      <c r="W721">
        <v>50.733820000000001</v>
      </c>
      <c r="X721">
        <v>7.0805499999999997</v>
      </c>
      <c r="AC721">
        <v>0.33</v>
      </c>
      <c r="AD721" t="s">
        <v>5032</v>
      </c>
      <c r="AE721" t="s">
        <v>127</v>
      </c>
      <c r="AG721" t="s">
        <v>859</v>
      </c>
      <c r="AH721" t="s">
        <v>5047</v>
      </c>
      <c r="AI721" t="s">
        <v>850</v>
      </c>
      <c r="AJ721" t="s">
        <v>5048</v>
      </c>
    </row>
    <row r="722" spans="1:36">
      <c r="A722" s="38" t="s">
        <v>5049</v>
      </c>
      <c r="B722" t="s">
        <v>1298</v>
      </c>
      <c r="C722" t="s">
        <v>5050</v>
      </c>
      <c r="E722" t="s">
        <v>5051</v>
      </c>
      <c r="F722" t="s">
        <v>1301</v>
      </c>
      <c r="G722" t="s">
        <v>1302</v>
      </c>
      <c r="H722" t="s">
        <v>1291</v>
      </c>
      <c r="I722" t="s">
        <v>1291</v>
      </c>
      <c r="J722" t="s">
        <v>721</v>
      </c>
      <c r="K722">
        <v>33</v>
      </c>
      <c r="M722" t="s">
        <v>127</v>
      </c>
      <c r="N722" t="s">
        <v>844</v>
      </c>
      <c r="O722" t="s">
        <v>859</v>
      </c>
      <c r="Q722">
        <v>2009</v>
      </c>
      <c r="R722" t="s">
        <v>5052</v>
      </c>
      <c r="U722" t="s">
        <v>847</v>
      </c>
      <c r="W722">
        <v>53.124819999999993</v>
      </c>
      <c r="X722">
        <v>8.7288700000000006</v>
      </c>
      <c r="AC722">
        <v>0.33</v>
      </c>
      <c r="AD722" t="s">
        <v>5032</v>
      </c>
      <c r="AE722" t="s">
        <v>127</v>
      </c>
      <c r="AG722" t="s">
        <v>859</v>
      </c>
      <c r="AH722" t="s">
        <v>5053</v>
      </c>
      <c r="AI722" t="s">
        <v>891</v>
      </c>
      <c r="AJ722" t="s">
        <v>1296</v>
      </c>
    </row>
    <row r="723" spans="1:36">
      <c r="A723" s="38" t="s">
        <v>5054</v>
      </c>
      <c r="B723" t="s">
        <v>651</v>
      </c>
      <c r="C723" t="s">
        <v>5055</v>
      </c>
      <c r="E723" t="s">
        <v>3237</v>
      </c>
      <c r="F723" t="s">
        <v>4620</v>
      </c>
      <c r="G723" t="s">
        <v>4621</v>
      </c>
      <c r="H723" t="s">
        <v>3240</v>
      </c>
      <c r="I723" t="s">
        <v>897</v>
      </c>
      <c r="J723" t="s">
        <v>721</v>
      </c>
      <c r="K723">
        <v>48.9</v>
      </c>
      <c r="M723" t="s">
        <v>127</v>
      </c>
      <c r="N723" t="s">
        <v>844</v>
      </c>
      <c r="O723" t="s">
        <v>859</v>
      </c>
      <c r="Q723">
        <v>1955</v>
      </c>
      <c r="R723" t="s">
        <v>5056</v>
      </c>
      <c r="U723" t="s">
        <v>1737</v>
      </c>
      <c r="W723">
        <v>51.224550000000001</v>
      </c>
      <c r="X723">
        <v>6.8154300000000001</v>
      </c>
      <c r="AC723">
        <v>0.33</v>
      </c>
      <c r="AD723" t="s">
        <v>5032</v>
      </c>
      <c r="AE723" t="s">
        <v>127</v>
      </c>
      <c r="AG723" t="s">
        <v>859</v>
      </c>
      <c r="AH723" t="s">
        <v>4623</v>
      </c>
      <c r="AI723" t="s">
        <v>850</v>
      </c>
      <c r="AJ723" t="s">
        <v>3251</v>
      </c>
    </row>
    <row r="724" spans="1:36">
      <c r="A724" s="38" t="s">
        <v>5057</v>
      </c>
      <c r="B724" t="s">
        <v>651</v>
      </c>
      <c r="C724" t="s">
        <v>5058</v>
      </c>
      <c r="E724" t="s">
        <v>3237</v>
      </c>
      <c r="F724" t="s">
        <v>4620</v>
      </c>
      <c r="G724" t="s">
        <v>4621</v>
      </c>
      <c r="H724" t="s">
        <v>3240</v>
      </c>
      <c r="I724" t="s">
        <v>897</v>
      </c>
      <c r="J724" t="s">
        <v>721</v>
      </c>
      <c r="K724">
        <v>53.7</v>
      </c>
      <c r="M724" t="s">
        <v>127</v>
      </c>
      <c r="N724" t="s">
        <v>844</v>
      </c>
      <c r="O724" t="s">
        <v>845</v>
      </c>
      <c r="Q724">
        <v>2000</v>
      </c>
      <c r="R724" t="s">
        <v>5059</v>
      </c>
      <c r="U724" t="s">
        <v>847</v>
      </c>
      <c r="W724">
        <v>51.222794</v>
      </c>
      <c r="X724">
        <v>6.8136960000000002</v>
      </c>
      <c r="AC724">
        <v>0.33</v>
      </c>
      <c r="AD724" t="s">
        <v>5032</v>
      </c>
      <c r="AE724" t="s">
        <v>127</v>
      </c>
      <c r="AG724" t="s">
        <v>859</v>
      </c>
      <c r="AH724" t="s">
        <v>4623</v>
      </c>
      <c r="AI724" t="s">
        <v>850</v>
      </c>
      <c r="AJ724" t="s">
        <v>3251</v>
      </c>
    </row>
    <row r="725" spans="1:36">
      <c r="A725" s="38" t="s">
        <v>5060</v>
      </c>
      <c r="B725" t="s">
        <v>5061</v>
      </c>
      <c r="C725" t="s">
        <v>5062</v>
      </c>
      <c r="E725" t="s">
        <v>979</v>
      </c>
      <c r="F725" t="s">
        <v>5063</v>
      </c>
      <c r="G725" t="s">
        <v>5064</v>
      </c>
      <c r="H725" t="s">
        <v>982</v>
      </c>
      <c r="I725" t="s">
        <v>974</v>
      </c>
      <c r="J725" t="s">
        <v>721</v>
      </c>
      <c r="K725">
        <v>26</v>
      </c>
      <c r="M725" t="s">
        <v>127</v>
      </c>
      <c r="N725" t="s">
        <v>844</v>
      </c>
      <c r="O725" t="s">
        <v>845</v>
      </c>
      <c r="Q725">
        <v>1969</v>
      </c>
      <c r="R725" t="s">
        <v>1311</v>
      </c>
      <c r="U725" t="s">
        <v>847</v>
      </c>
      <c r="W725">
        <v>50.161729999999999</v>
      </c>
      <c r="X725">
        <v>8.6359600000000007</v>
      </c>
      <c r="AC725">
        <v>0.33</v>
      </c>
      <c r="AD725" t="s">
        <v>5032</v>
      </c>
      <c r="AE725" t="s">
        <v>127</v>
      </c>
      <c r="AG725" t="s">
        <v>859</v>
      </c>
      <c r="AH725" t="s">
        <v>5065</v>
      </c>
      <c r="AI725" t="s">
        <v>5066</v>
      </c>
      <c r="AJ725" t="s">
        <v>985</v>
      </c>
    </row>
    <row r="726" spans="1:36">
      <c r="A726" s="38" t="s">
        <v>5067</v>
      </c>
      <c r="B726" t="s">
        <v>5061</v>
      </c>
      <c r="C726" t="s">
        <v>5068</v>
      </c>
      <c r="E726" t="s">
        <v>979</v>
      </c>
      <c r="F726" t="s">
        <v>5069</v>
      </c>
      <c r="G726" t="s">
        <v>5070</v>
      </c>
      <c r="H726" t="s">
        <v>982</v>
      </c>
      <c r="I726" t="s">
        <v>974</v>
      </c>
      <c r="J726" t="s">
        <v>721</v>
      </c>
      <c r="K726">
        <v>46.5</v>
      </c>
      <c r="M726" t="s">
        <v>127</v>
      </c>
      <c r="N726" t="s">
        <v>844</v>
      </c>
      <c r="O726" t="s">
        <v>845</v>
      </c>
      <c r="Q726">
        <v>2006</v>
      </c>
      <c r="R726" t="s">
        <v>5071</v>
      </c>
      <c r="U726" t="s">
        <v>847</v>
      </c>
      <c r="W726">
        <v>50.161709999999999</v>
      </c>
      <c r="X726">
        <v>8.6362500000000004</v>
      </c>
      <c r="AC726">
        <v>0.33</v>
      </c>
      <c r="AD726" t="s">
        <v>5032</v>
      </c>
      <c r="AE726" t="s">
        <v>127</v>
      </c>
      <c r="AG726" t="s">
        <v>859</v>
      </c>
      <c r="AH726" t="s">
        <v>5065</v>
      </c>
      <c r="AI726" t="s">
        <v>5066</v>
      </c>
      <c r="AJ726" t="s">
        <v>985</v>
      </c>
    </row>
    <row r="727" spans="1:36">
      <c r="A727" s="38" t="s">
        <v>5072</v>
      </c>
      <c r="B727" t="s">
        <v>5073</v>
      </c>
      <c r="E727" t="s">
        <v>5074</v>
      </c>
      <c r="G727" t="s">
        <v>5075</v>
      </c>
      <c r="H727" t="s">
        <v>5076</v>
      </c>
      <c r="I727" t="s">
        <v>880</v>
      </c>
      <c r="J727" t="s">
        <v>721</v>
      </c>
      <c r="K727">
        <v>23.3</v>
      </c>
      <c r="M727" t="s">
        <v>127</v>
      </c>
      <c r="N727" t="s">
        <v>844</v>
      </c>
      <c r="O727" t="s">
        <v>845</v>
      </c>
      <c r="Q727">
        <v>2007</v>
      </c>
      <c r="R727" t="s">
        <v>5077</v>
      </c>
      <c r="U727" t="s">
        <v>847</v>
      </c>
      <c r="W727">
        <v>51.5929</v>
      </c>
      <c r="X727">
        <v>14.024100000000001</v>
      </c>
      <c r="AC727">
        <v>0.33</v>
      </c>
      <c r="AD727" t="s">
        <v>5032</v>
      </c>
      <c r="AE727" t="s">
        <v>127</v>
      </c>
      <c r="AG727" t="s">
        <v>859</v>
      </c>
      <c r="AH727" t="s">
        <v>5078</v>
      </c>
      <c r="AI727" t="s">
        <v>891</v>
      </c>
      <c r="AJ727" t="s">
        <v>1063</v>
      </c>
    </row>
    <row r="728" spans="1:36">
      <c r="A728" s="38" t="s">
        <v>5079</v>
      </c>
      <c r="B728" t="s">
        <v>5080</v>
      </c>
      <c r="E728" t="s">
        <v>5080</v>
      </c>
      <c r="F728" t="s">
        <v>5081</v>
      </c>
      <c r="G728" t="s">
        <v>5082</v>
      </c>
      <c r="H728" t="s">
        <v>1009</v>
      </c>
      <c r="I728" t="s">
        <v>1009</v>
      </c>
      <c r="J728" t="s">
        <v>721</v>
      </c>
      <c r="K728">
        <v>24</v>
      </c>
      <c r="M728" t="s">
        <v>127</v>
      </c>
      <c r="N728" t="s">
        <v>844</v>
      </c>
      <c r="O728" t="s">
        <v>845</v>
      </c>
      <c r="Q728">
        <v>1999</v>
      </c>
      <c r="R728" t="s">
        <v>5083</v>
      </c>
      <c r="U728" t="s">
        <v>847</v>
      </c>
      <c r="W728">
        <v>53.520885139999997</v>
      </c>
      <c r="X728">
        <v>9.9347734449999994</v>
      </c>
      <c r="AC728">
        <v>0.33</v>
      </c>
      <c r="AD728" t="s">
        <v>5032</v>
      </c>
      <c r="AE728" t="s">
        <v>127</v>
      </c>
      <c r="AG728" t="s">
        <v>859</v>
      </c>
      <c r="AH728" t="s">
        <v>5084</v>
      </c>
      <c r="AI728" t="s">
        <v>850</v>
      </c>
      <c r="AJ728" t="s">
        <v>1012</v>
      </c>
    </row>
    <row r="729" spans="1:36">
      <c r="A729" s="38" t="s">
        <v>5085</v>
      </c>
      <c r="B729" t="s">
        <v>1014</v>
      </c>
      <c r="C729" t="s">
        <v>5086</v>
      </c>
      <c r="E729" t="s">
        <v>1016</v>
      </c>
      <c r="G729" t="s">
        <v>1017</v>
      </c>
      <c r="H729" t="s">
        <v>1018</v>
      </c>
      <c r="I729" t="s">
        <v>842</v>
      </c>
      <c r="J729" t="s">
        <v>721</v>
      </c>
      <c r="K729">
        <v>13.2</v>
      </c>
      <c r="M729" t="s">
        <v>127</v>
      </c>
      <c r="N729" t="s">
        <v>844</v>
      </c>
      <c r="O729" t="s">
        <v>845</v>
      </c>
      <c r="Q729">
        <v>1913</v>
      </c>
      <c r="R729" t="s">
        <v>5087</v>
      </c>
      <c r="U729" t="s">
        <v>847</v>
      </c>
      <c r="W729">
        <v>52.098750000000003</v>
      </c>
      <c r="X729">
        <v>9.3882100000000008</v>
      </c>
      <c r="AC729">
        <v>0.33</v>
      </c>
      <c r="AD729" t="s">
        <v>5032</v>
      </c>
      <c r="AE729" t="s">
        <v>127</v>
      </c>
      <c r="AG729" t="s">
        <v>859</v>
      </c>
      <c r="AH729" t="s">
        <v>1020</v>
      </c>
      <c r="AI729" t="s">
        <v>891</v>
      </c>
      <c r="AJ729" t="s">
        <v>1021</v>
      </c>
    </row>
    <row r="730" spans="1:36">
      <c r="A730" s="38" t="s">
        <v>5088</v>
      </c>
      <c r="B730" t="s">
        <v>5089</v>
      </c>
      <c r="C730" t="s">
        <v>1432</v>
      </c>
      <c r="E730" t="s">
        <v>5089</v>
      </c>
      <c r="G730" t="s">
        <v>5090</v>
      </c>
      <c r="H730" t="s">
        <v>1432</v>
      </c>
      <c r="I730" t="s">
        <v>842</v>
      </c>
      <c r="J730" t="s">
        <v>721</v>
      </c>
      <c r="K730">
        <v>22.5</v>
      </c>
      <c r="M730" t="s">
        <v>127</v>
      </c>
      <c r="N730" t="s">
        <v>844</v>
      </c>
      <c r="O730" t="s">
        <v>859</v>
      </c>
      <c r="Q730">
        <v>2005</v>
      </c>
      <c r="R730" t="s">
        <v>3793</v>
      </c>
      <c r="U730" t="s">
        <v>847</v>
      </c>
      <c r="W730">
        <v>52.41178</v>
      </c>
      <c r="X730">
        <v>9.8529699999999991</v>
      </c>
      <c r="AC730">
        <v>0.33</v>
      </c>
      <c r="AD730" t="s">
        <v>5032</v>
      </c>
      <c r="AE730" t="s">
        <v>127</v>
      </c>
      <c r="AG730" t="s">
        <v>859</v>
      </c>
      <c r="AH730" t="s">
        <v>5091</v>
      </c>
      <c r="AI730" t="s">
        <v>891</v>
      </c>
      <c r="AJ730" t="s">
        <v>956</v>
      </c>
    </row>
    <row r="731" spans="1:36">
      <c r="A731" s="38" t="s">
        <v>5092</v>
      </c>
      <c r="B731" t="s">
        <v>5093</v>
      </c>
      <c r="C731" t="s">
        <v>5094</v>
      </c>
      <c r="E731" t="s">
        <v>5095</v>
      </c>
      <c r="G731" t="s">
        <v>2743</v>
      </c>
      <c r="H731" t="s">
        <v>2744</v>
      </c>
      <c r="I731" t="s">
        <v>842</v>
      </c>
      <c r="J731" t="s">
        <v>721</v>
      </c>
      <c r="K731">
        <v>37.5</v>
      </c>
      <c r="M731" t="s">
        <v>127</v>
      </c>
      <c r="N731" t="s">
        <v>844</v>
      </c>
      <c r="O731" t="s">
        <v>859</v>
      </c>
      <c r="Q731">
        <v>1999</v>
      </c>
      <c r="R731" t="s">
        <v>5096</v>
      </c>
      <c r="U731" t="s">
        <v>847</v>
      </c>
      <c r="W731">
        <v>52.171379999999999</v>
      </c>
      <c r="X731">
        <v>10.976369999999999</v>
      </c>
      <c r="AC731">
        <v>0.33</v>
      </c>
      <c r="AD731" t="s">
        <v>5032</v>
      </c>
      <c r="AE731" t="s">
        <v>127</v>
      </c>
      <c r="AG731" t="s">
        <v>859</v>
      </c>
      <c r="AH731" t="s">
        <v>5097</v>
      </c>
      <c r="AI731" t="s">
        <v>891</v>
      </c>
      <c r="AJ731" t="s">
        <v>956</v>
      </c>
    </row>
    <row r="732" spans="1:36">
      <c r="A732" s="38" t="s">
        <v>5098</v>
      </c>
      <c r="B732" t="s">
        <v>5099</v>
      </c>
      <c r="C732" t="s">
        <v>1381</v>
      </c>
      <c r="E732" t="s">
        <v>1418</v>
      </c>
      <c r="G732" t="s">
        <v>5100</v>
      </c>
      <c r="H732" t="s">
        <v>5101</v>
      </c>
      <c r="I732" t="s">
        <v>897</v>
      </c>
      <c r="J732" t="s">
        <v>721</v>
      </c>
      <c r="K732">
        <v>38</v>
      </c>
      <c r="M732" t="s">
        <v>127</v>
      </c>
      <c r="N732" t="s">
        <v>844</v>
      </c>
      <c r="O732" t="s">
        <v>845</v>
      </c>
      <c r="Q732">
        <v>1987</v>
      </c>
      <c r="R732" t="s">
        <v>5102</v>
      </c>
      <c r="U732" t="s">
        <v>847</v>
      </c>
      <c r="W732">
        <v>51.515430000000002</v>
      </c>
      <c r="X732">
        <v>6.9938199999999986</v>
      </c>
      <c r="AC732">
        <v>0.33</v>
      </c>
      <c r="AD732" t="s">
        <v>5032</v>
      </c>
      <c r="AE732" t="s">
        <v>127</v>
      </c>
      <c r="AG732" t="s">
        <v>859</v>
      </c>
      <c r="AH732" t="s">
        <v>5099</v>
      </c>
      <c r="AI732" t="s">
        <v>891</v>
      </c>
      <c r="AJ732" t="s">
        <v>937</v>
      </c>
    </row>
    <row r="733" spans="1:36">
      <c r="A733" s="38" t="s">
        <v>5103</v>
      </c>
      <c r="B733" t="s">
        <v>5104</v>
      </c>
      <c r="C733" t="s">
        <v>5105</v>
      </c>
      <c r="E733" t="s">
        <v>970</v>
      </c>
      <c r="F733" t="s">
        <v>5106</v>
      </c>
      <c r="G733" t="s">
        <v>3522</v>
      </c>
      <c r="H733" t="s">
        <v>3523</v>
      </c>
      <c r="I733" t="s">
        <v>867</v>
      </c>
      <c r="J733" t="s">
        <v>721</v>
      </c>
      <c r="K733">
        <v>16.25</v>
      </c>
      <c r="M733" t="s">
        <v>127</v>
      </c>
      <c r="N733" t="s">
        <v>844</v>
      </c>
      <c r="O733" t="s">
        <v>859</v>
      </c>
      <c r="Q733">
        <v>2005</v>
      </c>
      <c r="R733" t="s">
        <v>5107</v>
      </c>
      <c r="U733" t="s">
        <v>847</v>
      </c>
      <c r="W733">
        <v>51.299759999999999</v>
      </c>
      <c r="X733">
        <v>12.019299999999999</v>
      </c>
      <c r="AC733">
        <v>0.33</v>
      </c>
      <c r="AD733" t="s">
        <v>5032</v>
      </c>
      <c r="AE733" t="s">
        <v>127</v>
      </c>
      <c r="AG733" t="s">
        <v>859</v>
      </c>
      <c r="AH733" t="s">
        <v>5108</v>
      </c>
      <c r="AI733" t="s">
        <v>850</v>
      </c>
      <c r="AJ733" t="s">
        <v>3521</v>
      </c>
    </row>
    <row r="734" spans="1:36">
      <c r="A734" s="38" t="s">
        <v>5109</v>
      </c>
      <c r="B734" t="s">
        <v>5104</v>
      </c>
      <c r="C734" t="s">
        <v>5110</v>
      </c>
      <c r="E734" t="s">
        <v>970</v>
      </c>
      <c r="F734" t="s">
        <v>5106</v>
      </c>
      <c r="G734" t="s">
        <v>3522</v>
      </c>
      <c r="H734" t="s">
        <v>3523</v>
      </c>
      <c r="I734" t="s">
        <v>867</v>
      </c>
      <c r="J734" t="s">
        <v>721</v>
      </c>
      <c r="K734">
        <v>16.25</v>
      </c>
      <c r="M734" t="s">
        <v>127</v>
      </c>
      <c r="N734" t="s">
        <v>844</v>
      </c>
      <c r="O734" t="s">
        <v>859</v>
      </c>
      <c r="Q734">
        <v>2007</v>
      </c>
      <c r="R734" t="s">
        <v>5111</v>
      </c>
      <c r="U734" t="s">
        <v>847</v>
      </c>
      <c r="W734">
        <v>51.299759999999999</v>
      </c>
      <c r="X734">
        <v>12.019299999999999</v>
      </c>
      <c r="AC734">
        <v>0.33</v>
      </c>
      <c r="AD734" t="s">
        <v>5032</v>
      </c>
      <c r="AE734" t="s">
        <v>127</v>
      </c>
      <c r="AG734" t="s">
        <v>859</v>
      </c>
      <c r="AH734" t="s">
        <v>5108</v>
      </c>
      <c r="AI734" t="s">
        <v>850</v>
      </c>
      <c r="AJ734" t="s">
        <v>3521</v>
      </c>
    </row>
    <row r="735" spans="1:36">
      <c r="A735" s="38" t="s">
        <v>5112</v>
      </c>
      <c r="B735" t="s">
        <v>5113</v>
      </c>
      <c r="C735" t="s">
        <v>5114</v>
      </c>
      <c r="E735" t="s">
        <v>3562</v>
      </c>
      <c r="F735" t="s">
        <v>5115</v>
      </c>
      <c r="G735" t="s">
        <v>3564</v>
      </c>
      <c r="H735" t="s">
        <v>3565</v>
      </c>
      <c r="I735" t="s">
        <v>1500</v>
      </c>
      <c r="J735" t="s">
        <v>721</v>
      </c>
      <c r="K735">
        <v>12</v>
      </c>
      <c r="M735" t="s">
        <v>127</v>
      </c>
      <c r="N735" t="s">
        <v>844</v>
      </c>
      <c r="O735" t="s">
        <v>845</v>
      </c>
      <c r="Q735">
        <v>1992</v>
      </c>
      <c r="R735" t="s">
        <v>5116</v>
      </c>
      <c r="U735" t="s">
        <v>847</v>
      </c>
      <c r="W735">
        <v>48.552940999999997</v>
      </c>
      <c r="X735">
        <v>8.4074010000000001</v>
      </c>
      <c r="AC735">
        <v>0.33</v>
      </c>
      <c r="AD735" t="s">
        <v>5032</v>
      </c>
      <c r="AE735" t="s">
        <v>127</v>
      </c>
      <c r="AG735" t="s">
        <v>859</v>
      </c>
      <c r="AH735" t="s">
        <v>3567</v>
      </c>
      <c r="AI735" t="s">
        <v>917</v>
      </c>
      <c r="AJ735" t="s">
        <v>1238</v>
      </c>
    </row>
    <row r="736" spans="1:36">
      <c r="A736" s="38" t="s">
        <v>5117</v>
      </c>
      <c r="B736" t="s">
        <v>5118</v>
      </c>
      <c r="C736" t="s">
        <v>1704</v>
      </c>
      <c r="E736" t="s">
        <v>5119</v>
      </c>
      <c r="G736" t="s">
        <v>5120</v>
      </c>
      <c r="H736" t="s">
        <v>5121</v>
      </c>
      <c r="I736" t="s">
        <v>867</v>
      </c>
      <c r="J736" t="s">
        <v>721</v>
      </c>
      <c r="K736">
        <v>29.2</v>
      </c>
      <c r="M736" t="s">
        <v>127</v>
      </c>
      <c r="N736" t="s">
        <v>844</v>
      </c>
      <c r="O736" t="s">
        <v>845</v>
      </c>
      <c r="Q736">
        <v>2005</v>
      </c>
      <c r="R736" t="s">
        <v>5122</v>
      </c>
      <c r="U736" t="s">
        <v>847</v>
      </c>
      <c r="W736">
        <v>52.185339999999997</v>
      </c>
      <c r="X736">
        <v>11.67906</v>
      </c>
      <c r="AC736">
        <v>0.33</v>
      </c>
      <c r="AD736" t="s">
        <v>5032</v>
      </c>
      <c r="AE736" t="s">
        <v>127</v>
      </c>
      <c r="AG736" t="s">
        <v>859</v>
      </c>
      <c r="AH736" t="s">
        <v>5123</v>
      </c>
      <c r="AI736" t="s">
        <v>850</v>
      </c>
      <c r="AJ736" t="s">
        <v>5124</v>
      </c>
    </row>
    <row r="737" spans="1:37">
      <c r="A737" s="38" t="s">
        <v>5125</v>
      </c>
      <c r="B737" t="s">
        <v>5118</v>
      </c>
      <c r="C737" t="s">
        <v>1131</v>
      </c>
      <c r="E737" t="s">
        <v>5119</v>
      </c>
      <c r="G737" t="s">
        <v>5120</v>
      </c>
      <c r="H737" t="s">
        <v>5121</v>
      </c>
      <c r="I737" t="s">
        <v>867</v>
      </c>
      <c r="J737" t="s">
        <v>721</v>
      </c>
      <c r="K737">
        <v>29.2</v>
      </c>
      <c r="M737" t="s">
        <v>127</v>
      </c>
      <c r="N737" t="s">
        <v>844</v>
      </c>
      <c r="O737" t="s">
        <v>845</v>
      </c>
      <c r="Q737">
        <v>2006</v>
      </c>
      <c r="R737" t="s">
        <v>5126</v>
      </c>
      <c r="U737" t="s">
        <v>847</v>
      </c>
      <c r="W737">
        <v>52.185339999999997</v>
      </c>
      <c r="X737">
        <v>11.67906</v>
      </c>
      <c r="AC737">
        <v>0.33</v>
      </c>
      <c r="AD737" t="s">
        <v>5032</v>
      </c>
      <c r="AE737" t="s">
        <v>127</v>
      </c>
      <c r="AG737" t="s">
        <v>859</v>
      </c>
      <c r="AH737" t="s">
        <v>5123</v>
      </c>
      <c r="AI737" t="s">
        <v>850</v>
      </c>
      <c r="AJ737" t="s">
        <v>5124</v>
      </c>
    </row>
    <row r="738" spans="1:37">
      <c r="A738" s="38" t="s">
        <v>5127</v>
      </c>
      <c r="B738" t="s">
        <v>5128</v>
      </c>
      <c r="C738" t="s">
        <v>5129</v>
      </c>
      <c r="E738" t="s">
        <v>970</v>
      </c>
      <c r="F738" t="s">
        <v>5130</v>
      </c>
      <c r="G738" t="s">
        <v>1075</v>
      </c>
      <c r="H738" t="s">
        <v>1076</v>
      </c>
      <c r="I738" t="s">
        <v>944</v>
      </c>
      <c r="J738" t="s">
        <v>721</v>
      </c>
      <c r="K738">
        <v>8.65</v>
      </c>
      <c r="M738" t="s">
        <v>127</v>
      </c>
      <c r="N738" t="s">
        <v>844</v>
      </c>
      <c r="O738" t="s">
        <v>859</v>
      </c>
      <c r="Q738">
        <v>2006</v>
      </c>
      <c r="R738" t="s">
        <v>5131</v>
      </c>
      <c r="U738" t="s">
        <v>847</v>
      </c>
      <c r="W738">
        <v>49.522399999999998</v>
      </c>
      <c r="X738">
        <v>8.4529399999999999</v>
      </c>
      <c r="AC738">
        <v>0.33</v>
      </c>
      <c r="AD738" t="s">
        <v>5032</v>
      </c>
      <c r="AE738" t="s">
        <v>127</v>
      </c>
      <c r="AG738" t="s">
        <v>859</v>
      </c>
      <c r="AH738" t="s">
        <v>1078</v>
      </c>
      <c r="AI738" t="s">
        <v>850</v>
      </c>
      <c r="AJ738" t="s">
        <v>1079</v>
      </c>
    </row>
    <row r="739" spans="1:37">
      <c r="A739" s="38" t="s">
        <v>5132</v>
      </c>
      <c r="B739" t="s">
        <v>5128</v>
      </c>
      <c r="C739" t="s">
        <v>5133</v>
      </c>
      <c r="E739" t="s">
        <v>970</v>
      </c>
      <c r="F739" t="s">
        <v>5130</v>
      </c>
      <c r="G739" t="s">
        <v>1075</v>
      </c>
      <c r="H739" t="s">
        <v>1076</v>
      </c>
      <c r="I739" t="s">
        <v>944</v>
      </c>
      <c r="J739" t="s">
        <v>721</v>
      </c>
      <c r="K739">
        <v>22.1</v>
      </c>
      <c r="M739" t="s">
        <v>127</v>
      </c>
      <c r="N739" t="s">
        <v>844</v>
      </c>
      <c r="O739" t="s">
        <v>845</v>
      </c>
      <c r="Q739">
        <v>2010</v>
      </c>
      <c r="R739" t="s">
        <v>5134</v>
      </c>
      <c r="U739" t="s">
        <v>847</v>
      </c>
      <c r="W739">
        <v>49.522399999999998</v>
      </c>
      <c r="X739">
        <v>8.4529399999999999</v>
      </c>
      <c r="AC739">
        <v>0.33</v>
      </c>
      <c r="AD739" t="s">
        <v>5032</v>
      </c>
      <c r="AE739" t="s">
        <v>127</v>
      </c>
      <c r="AG739" t="s">
        <v>859</v>
      </c>
      <c r="AH739" t="s">
        <v>1078</v>
      </c>
      <c r="AI739" t="s">
        <v>850</v>
      </c>
      <c r="AJ739" t="s">
        <v>1079</v>
      </c>
    </row>
    <row r="740" spans="1:37">
      <c r="A740" s="38" t="s">
        <v>5135</v>
      </c>
      <c r="B740" t="s">
        <v>5128</v>
      </c>
      <c r="C740" t="s">
        <v>5136</v>
      </c>
      <c r="E740" t="s">
        <v>970</v>
      </c>
      <c r="F740" t="s">
        <v>5130</v>
      </c>
      <c r="G740" t="s">
        <v>1075</v>
      </c>
      <c r="H740" t="s">
        <v>1076</v>
      </c>
      <c r="I740" t="s">
        <v>944</v>
      </c>
      <c r="J740" t="s">
        <v>721</v>
      </c>
      <c r="K740">
        <v>5.37</v>
      </c>
      <c r="M740" t="s">
        <v>127</v>
      </c>
      <c r="N740" t="s">
        <v>844</v>
      </c>
      <c r="O740" t="s">
        <v>845</v>
      </c>
      <c r="Q740">
        <v>2012</v>
      </c>
      <c r="R740" t="s">
        <v>5137</v>
      </c>
      <c r="U740" t="s">
        <v>847</v>
      </c>
      <c r="W740">
        <v>49.522770000000001</v>
      </c>
      <c r="X740">
        <v>8.4529199999999989</v>
      </c>
      <c r="AC740">
        <v>0.33</v>
      </c>
      <c r="AD740" t="s">
        <v>5032</v>
      </c>
      <c r="AE740" t="s">
        <v>127</v>
      </c>
      <c r="AG740" t="s">
        <v>859</v>
      </c>
      <c r="AH740" t="s">
        <v>1078</v>
      </c>
      <c r="AI740" t="s">
        <v>850</v>
      </c>
      <c r="AJ740" t="s">
        <v>5138</v>
      </c>
    </row>
    <row r="741" spans="1:37">
      <c r="A741" s="38" t="s">
        <v>5139</v>
      </c>
      <c r="B741" t="s">
        <v>5128</v>
      </c>
      <c r="C741" t="s">
        <v>5140</v>
      </c>
      <c r="E741" t="s">
        <v>970</v>
      </c>
      <c r="F741" t="s">
        <v>5130</v>
      </c>
      <c r="G741" t="s">
        <v>1075</v>
      </c>
      <c r="H741" t="s">
        <v>1076</v>
      </c>
      <c r="I741" t="s">
        <v>944</v>
      </c>
      <c r="J741" t="s">
        <v>721</v>
      </c>
      <c r="K741">
        <v>3.88</v>
      </c>
      <c r="M741" t="s">
        <v>127</v>
      </c>
      <c r="N741" t="s">
        <v>844</v>
      </c>
      <c r="O741" t="s">
        <v>845</v>
      </c>
      <c r="Q741">
        <v>2012</v>
      </c>
      <c r="R741" t="s">
        <v>5141</v>
      </c>
      <c r="U741" t="s">
        <v>847</v>
      </c>
      <c r="W741">
        <v>49.522770000000001</v>
      </c>
      <c r="X741">
        <v>8.4529199999999989</v>
      </c>
      <c r="AC741">
        <v>0.33</v>
      </c>
      <c r="AD741" t="s">
        <v>5032</v>
      </c>
      <c r="AE741" t="s">
        <v>127</v>
      </c>
      <c r="AG741" t="s">
        <v>859</v>
      </c>
      <c r="AH741" t="s">
        <v>1078</v>
      </c>
      <c r="AI741" t="s">
        <v>850</v>
      </c>
      <c r="AJ741" t="s">
        <v>5138</v>
      </c>
    </row>
    <row r="742" spans="1:37">
      <c r="A742" s="38" t="s">
        <v>5142</v>
      </c>
      <c r="B742" t="s">
        <v>3673</v>
      </c>
      <c r="D742" t="s">
        <v>3675</v>
      </c>
      <c r="E742" t="s">
        <v>3676</v>
      </c>
      <c r="F742" t="s">
        <v>3677</v>
      </c>
      <c r="G742" t="s">
        <v>3678</v>
      </c>
      <c r="H742" t="s">
        <v>3679</v>
      </c>
      <c r="I742" t="s">
        <v>858</v>
      </c>
      <c r="J742" t="s">
        <v>721</v>
      </c>
      <c r="K742">
        <v>18</v>
      </c>
      <c r="L742">
        <v>24.107140000000001</v>
      </c>
      <c r="M742" t="s">
        <v>127</v>
      </c>
      <c r="N742" t="s">
        <v>1280</v>
      </c>
      <c r="O742" t="s">
        <v>845</v>
      </c>
      <c r="P742">
        <v>34.285714285714278</v>
      </c>
      <c r="Q742">
        <v>1996</v>
      </c>
      <c r="R742" t="s">
        <v>5143</v>
      </c>
      <c r="U742" t="s">
        <v>847</v>
      </c>
      <c r="W742">
        <v>49.438611000000002</v>
      </c>
      <c r="X742">
        <v>11.060556</v>
      </c>
      <c r="AC742">
        <v>0.33</v>
      </c>
      <c r="AD742" t="s">
        <v>5032</v>
      </c>
      <c r="AE742" t="s">
        <v>127</v>
      </c>
      <c r="AG742" t="s">
        <v>859</v>
      </c>
      <c r="AH742" t="s">
        <v>3681</v>
      </c>
      <c r="AI742" t="s">
        <v>891</v>
      </c>
      <c r="AJ742" t="s">
        <v>3682</v>
      </c>
      <c r="AK742" t="s">
        <v>1284</v>
      </c>
    </row>
    <row r="743" spans="1:37">
      <c r="A743" s="38" t="s">
        <v>5144</v>
      </c>
      <c r="B743" t="s">
        <v>5145</v>
      </c>
      <c r="C743" t="s">
        <v>5146</v>
      </c>
      <c r="E743" t="s">
        <v>5147</v>
      </c>
      <c r="F743" t="s">
        <v>5148</v>
      </c>
      <c r="G743" t="s">
        <v>5149</v>
      </c>
      <c r="H743" t="s">
        <v>3697</v>
      </c>
      <c r="I743" t="s">
        <v>897</v>
      </c>
      <c r="J743" t="s">
        <v>721</v>
      </c>
      <c r="K743">
        <v>40.4</v>
      </c>
      <c r="M743" t="s">
        <v>127</v>
      </c>
      <c r="N743" t="s">
        <v>844</v>
      </c>
      <c r="O743" t="s">
        <v>845</v>
      </c>
      <c r="Q743">
        <v>1991</v>
      </c>
      <c r="R743" t="s">
        <v>5150</v>
      </c>
      <c r="U743" t="s">
        <v>847</v>
      </c>
      <c r="W743">
        <v>51.485480000000003</v>
      </c>
      <c r="X743">
        <v>6.8343999999999996</v>
      </c>
      <c r="AC743">
        <v>0.33</v>
      </c>
      <c r="AD743" t="s">
        <v>5032</v>
      </c>
      <c r="AE743" t="s">
        <v>127</v>
      </c>
      <c r="AG743" t="s">
        <v>859</v>
      </c>
      <c r="AH743" t="s">
        <v>5151</v>
      </c>
      <c r="AI743" t="s">
        <v>891</v>
      </c>
      <c r="AJ743" t="s">
        <v>3699</v>
      </c>
    </row>
    <row r="744" spans="1:37">
      <c r="A744" s="38" t="s">
        <v>5152</v>
      </c>
      <c r="B744" t="s">
        <v>5145</v>
      </c>
      <c r="C744" t="s">
        <v>5153</v>
      </c>
      <c r="E744" t="s">
        <v>5147</v>
      </c>
      <c r="F744" t="s">
        <v>5148</v>
      </c>
      <c r="G744" t="s">
        <v>5149</v>
      </c>
      <c r="H744" t="s">
        <v>3697</v>
      </c>
      <c r="I744" t="s">
        <v>897</v>
      </c>
      <c r="J744" t="s">
        <v>721</v>
      </c>
      <c r="K744">
        <v>21.1</v>
      </c>
      <c r="M744" t="s">
        <v>127</v>
      </c>
      <c r="N744" t="s">
        <v>844</v>
      </c>
      <c r="O744" t="s">
        <v>845</v>
      </c>
      <c r="Q744">
        <v>2006</v>
      </c>
      <c r="R744" t="s">
        <v>5154</v>
      </c>
      <c r="U744" t="s">
        <v>847</v>
      </c>
      <c r="W744">
        <v>51.485480000000003</v>
      </c>
      <c r="X744">
        <v>6.8343999999999996</v>
      </c>
      <c r="AC744">
        <v>0.33</v>
      </c>
      <c r="AD744" t="s">
        <v>5032</v>
      </c>
      <c r="AE744" t="s">
        <v>127</v>
      </c>
      <c r="AG744" t="s">
        <v>859</v>
      </c>
      <c r="AH744" t="s">
        <v>5155</v>
      </c>
      <c r="AI744" t="s">
        <v>850</v>
      </c>
      <c r="AJ744" t="s">
        <v>5156</v>
      </c>
    </row>
    <row r="745" spans="1:37">
      <c r="A745" s="38" t="s">
        <v>5157</v>
      </c>
      <c r="B745" t="s">
        <v>5158</v>
      </c>
      <c r="C745" t="s">
        <v>5159</v>
      </c>
      <c r="E745" t="s">
        <v>3751</v>
      </c>
      <c r="F745" t="s">
        <v>3752</v>
      </c>
      <c r="G745" t="s">
        <v>3753</v>
      </c>
      <c r="H745" t="s">
        <v>2192</v>
      </c>
      <c r="I745" t="s">
        <v>858</v>
      </c>
      <c r="J745" t="s">
        <v>721</v>
      </c>
      <c r="K745">
        <v>9</v>
      </c>
      <c r="M745" t="s">
        <v>127</v>
      </c>
      <c r="N745" t="s">
        <v>844</v>
      </c>
      <c r="O745" t="s">
        <v>845</v>
      </c>
      <c r="Q745">
        <v>1988</v>
      </c>
      <c r="R745" t="s">
        <v>1367</v>
      </c>
      <c r="U745" t="s">
        <v>847</v>
      </c>
      <c r="W745">
        <v>47.856133999999997</v>
      </c>
      <c r="X745">
        <v>12.134085000000001</v>
      </c>
      <c r="AC745">
        <v>0.33</v>
      </c>
      <c r="AD745" t="s">
        <v>5032</v>
      </c>
      <c r="AE745" t="s">
        <v>127</v>
      </c>
      <c r="AG745" t="s">
        <v>859</v>
      </c>
      <c r="AH745" t="s">
        <v>3755</v>
      </c>
      <c r="AI745" t="s">
        <v>850</v>
      </c>
      <c r="AJ745" t="s">
        <v>3756</v>
      </c>
    </row>
    <row r="746" spans="1:37">
      <c r="A746" s="38" t="s">
        <v>5160</v>
      </c>
      <c r="B746" t="s">
        <v>5161</v>
      </c>
      <c r="E746" t="s">
        <v>1319</v>
      </c>
      <c r="F746" t="s">
        <v>5162</v>
      </c>
      <c r="G746" t="s">
        <v>5163</v>
      </c>
      <c r="H746" t="s">
        <v>5164</v>
      </c>
      <c r="I746" t="s">
        <v>880</v>
      </c>
      <c r="J746" t="s">
        <v>721</v>
      </c>
      <c r="K746">
        <v>30</v>
      </c>
      <c r="M746" t="s">
        <v>127</v>
      </c>
      <c r="N746" t="s">
        <v>844</v>
      </c>
      <c r="O746" t="s">
        <v>859</v>
      </c>
      <c r="Q746">
        <v>2009</v>
      </c>
      <c r="R746" t="s">
        <v>5165</v>
      </c>
      <c r="U746" t="s">
        <v>847</v>
      </c>
      <c r="W746">
        <v>52.490280000000013</v>
      </c>
      <c r="X746">
        <v>13.82987</v>
      </c>
      <c r="AC746">
        <v>0.33</v>
      </c>
      <c r="AD746" t="s">
        <v>5032</v>
      </c>
      <c r="AE746" t="s">
        <v>127</v>
      </c>
      <c r="AG746" t="s">
        <v>859</v>
      </c>
      <c r="AI746" t="s">
        <v>891</v>
      </c>
      <c r="AJ746" t="s">
        <v>883</v>
      </c>
    </row>
    <row r="747" spans="1:37">
      <c r="A747" s="38" t="s">
        <v>5166</v>
      </c>
      <c r="B747" t="s">
        <v>5167</v>
      </c>
      <c r="C747" t="s">
        <v>1827</v>
      </c>
      <c r="E747" t="s">
        <v>5168</v>
      </c>
      <c r="F747" t="s">
        <v>5169</v>
      </c>
      <c r="G747" t="s">
        <v>5170</v>
      </c>
      <c r="H747" t="s">
        <v>5171</v>
      </c>
      <c r="I747" t="s">
        <v>858</v>
      </c>
      <c r="J747" t="s">
        <v>721</v>
      </c>
      <c r="K747">
        <v>24.4</v>
      </c>
      <c r="M747" t="s">
        <v>127</v>
      </c>
      <c r="N747" t="s">
        <v>844</v>
      </c>
      <c r="O747" t="s">
        <v>845</v>
      </c>
      <c r="Q747">
        <v>1990</v>
      </c>
      <c r="R747" t="s">
        <v>5172</v>
      </c>
      <c r="U747" t="s">
        <v>847</v>
      </c>
      <c r="W747">
        <v>50.029690000000002</v>
      </c>
      <c r="X747">
        <v>10.224</v>
      </c>
      <c r="AC747">
        <v>0.33</v>
      </c>
      <c r="AD747" t="s">
        <v>5032</v>
      </c>
      <c r="AE747" t="s">
        <v>127</v>
      </c>
      <c r="AG747" t="s">
        <v>859</v>
      </c>
      <c r="AH747" t="s">
        <v>5173</v>
      </c>
      <c r="AI747" t="s">
        <v>850</v>
      </c>
      <c r="AJ747" t="s">
        <v>5174</v>
      </c>
    </row>
    <row r="748" spans="1:37">
      <c r="A748" s="38" t="s">
        <v>5175</v>
      </c>
      <c r="B748" t="s">
        <v>1629</v>
      </c>
      <c r="C748" t="s">
        <v>5176</v>
      </c>
      <c r="D748" t="s">
        <v>1631</v>
      </c>
      <c r="E748" t="s">
        <v>1214</v>
      </c>
      <c r="F748" t="s">
        <v>1632</v>
      </c>
      <c r="G748" t="s">
        <v>1633</v>
      </c>
      <c r="H748" t="s">
        <v>1634</v>
      </c>
      <c r="I748" t="s">
        <v>944</v>
      </c>
      <c r="J748" t="s">
        <v>721</v>
      </c>
      <c r="K748">
        <v>19.5</v>
      </c>
      <c r="L748">
        <v>20.695650000000001</v>
      </c>
      <c r="M748" t="s">
        <v>127</v>
      </c>
      <c r="N748" t="s">
        <v>844</v>
      </c>
      <c r="O748" t="s">
        <v>845</v>
      </c>
      <c r="P748">
        <v>79.602739726027394</v>
      </c>
      <c r="Q748">
        <v>2009</v>
      </c>
      <c r="R748" t="s">
        <v>3922</v>
      </c>
      <c r="U748" t="s">
        <v>847</v>
      </c>
      <c r="V748" t="s">
        <v>869</v>
      </c>
      <c r="W748">
        <v>48.812530000000002</v>
      </c>
      <c r="X748">
        <v>9.2189499999999995</v>
      </c>
      <c r="Y748" t="s">
        <v>1636</v>
      </c>
      <c r="Z748" t="s">
        <v>1637</v>
      </c>
      <c r="AC748">
        <v>0.33</v>
      </c>
      <c r="AD748" t="s">
        <v>5032</v>
      </c>
      <c r="AE748" t="s">
        <v>127</v>
      </c>
      <c r="AG748" t="s">
        <v>859</v>
      </c>
      <c r="AI748" t="s">
        <v>850</v>
      </c>
      <c r="AJ748" t="s">
        <v>946</v>
      </c>
      <c r="AK748" t="s">
        <v>1284</v>
      </c>
    </row>
    <row r="749" spans="1:37">
      <c r="A749" s="38" t="s">
        <v>5177</v>
      </c>
      <c r="B749" t="s">
        <v>5178</v>
      </c>
      <c r="C749" t="s">
        <v>1683</v>
      </c>
      <c r="E749" t="s">
        <v>1645</v>
      </c>
      <c r="G749" t="s">
        <v>1646</v>
      </c>
      <c r="H749" t="s">
        <v>1647</v>
      </c>
      <c r="I749" t="s">
        <v>858</v>
      </c>
      <c r="J749" t="s">
        <v>721</v>
      </c>
      <c r="K749">
        <v>18</v>
      </c>
      <c r="M749" t="s">
        <v>127</v>
      </c>
      <c r="N749" t="s">
        <v>844</v>
      </c>
      <c r="O749" t="s">
        <v>845</v>
      </c>
      <c r="Q749">
        <v>1991</v>
      </c>
      <c r="R749" t="s">
        <v>5179</v>
      </c>
      <c r="U749" t="s">
        <v>847</v>
      </c>
      <c r="W749">
        <v>48.180506000000001</v>
      </c>
      <c r="X749">
        <v>11.639612</v>
      </c>
      <c r="AC749">
        <v>0.33</v>
      </c>
      <c r="AD749" t="s">
        <v>5032</v>
      </c>
      <c r="AE749" t="s">
        <v>127</v>
      </c>
      <c r="AG749" t="s">
        <v>859</v>
      </c>
      <c r="AH749" t="s">
        <v>1651</v>
      </c>
      <c r="AI749" t="s">
        <v>891</v>
      </c>
      <c r="AJ749" t="s">
        <v>1652</v>
      </c>
    </row>
    <row r="750" spans="1:37">
      <c r="A750" s="38" t="s">
        <v>5180</v>
      </c>
      <c r="B750" t="s">
        <v>5181</v>
      </c>
      <c r="C750" t="s">
        <v>4641</v>
      </c>
      <c r="E750" t="s">
        <v>1645</v>
      </c>
      <c r="G750" t="s">
        <v>1646</v>
      </c>
      <c r="H750" t="s">
        <v>1647</v>
      </c>
      <c r="I750" t="s">
        <v>858</v>
      </c>
      <c r="J750" t="s">
        <v>721</v>
      </c>
      <c r="K750">
        <v>22</v>
      </c>
      <c r="M750" t="s">
        <v>127</v>
      </c>
      <c r="N750" t="s">
        <v>844</v>
      </c>
      <c r="O750" t="s">
        <v>845</v>
      </c>
      <c r="Q750">
        <v>1984</v>
      </c>
      <c r="R750" t="s">
        <v>5182</v>
      </c>
      <c r="U750" t="s">
        <v>847</v>
      </c>
      <c r="W750">
        <v>48.180506000000001</v>
      </c>
      <c r="X750">
        <v>11.639612</v>
      </c>
      <c r="AC750">
        <v>0.33</v>
      </c>
      <c r="AD750" t="s">
        <v>5032</v>
      </c>
      <c r="AE750" t="s">
        <v>127</v>
      </c>
      <c r="AG750" t="s">
        <v>859</v>
      </c>
      <c r="AH750" t="s">
        <v>1651</v>
      </c>
      <c r="AI750" t="s">
        <v>891</v>
      </c>
      <c r="AJ750" t="s">
        <v>1652</v>
      </c>
    </row>
    <row r="751" spans="1:37">
      <c r="A751" s="38" t="s">
        <v>5183</v>
      </c>
      <c r="B751" t="s">
        <v>5184</v>
      </c>
      <c r="C751" t="s">
        <v>5185</v>
      </c>
      <c r="E751" t="s">
        <v>1955</v>
      </c>
      <c r="G751" t="s">
        <v>2908</v>
      </c>
      <c r="H751" t="s">
        <v>554</v>
      </c>
      <c r="I751" t="s">
        <v>897</v>
      </c>
      <c r="J751" t="s">
        <v>721</v>
      </c>
      <c r="K751">
        <v>27</v>
      </c>
      <c r="M751" t="s">
        <v>127</v>
      </c>
      <c r="N751" t="s">
        <v>844</v>
      </c>
      <c r="O751" t="s">
        <v>859</v>
      </c>
      <c r="Q751">
        <v>1996</v>
      </c>
      <c r="R751" t="s">
        <v>5186</v>
      </c>
      <c r="U751" t="s">
        <v>847</v>
      </c>
      <c r="W751">
        <v>50.838590000000003</v>
      </c>
      <c r="X751">
        <v>6.3211700000000004</v>
      </c>
      <c r="AC751">
        <v>0.33</v>
      </c>
      <c r="AD751" t="s">
        <v>5032</v>
      </c>
      <c r="AE751" t="s">
        <v>127</v>
      </c>
      <c r="AG751" t="s">
        <v>859</v>
      </c>
      <c r="AH751" t="s">
        <v>2914</v>
      </c>
      <c r="AI751" t="s">
        <v>891</v>
      </c>
      <c r="AJ751" t="s">
        <v>937</v>
      </c>
    </row>
    <row r="752" spans="1:37">
      <c r="A752" s="38" t="s">
        <v>5187</v>
      </c>
      <c r="B752" t="s">
        <v>5188</v>
      </c>
      <c r="E752" t="s">
        <v>5188</v>
      </c>
      <c r="F752" t="s">
        <v>5189</v>
      </c>
      <c r="G752" t="s">
        <v>3125</v>
      </c>
      <c r="H752" t="s">
        <v>5190</v>
      </c>
      <c r="I752" t="s">
        <v>867</v>
      </c>
      <c r="J752" t="s">
        <v>721</v>
      </c>
      <c r="K752">
        <v>9.9</v>
      </c>
      <c r="M752" t="s">
        <v>127</v>
      </c>
      <c r="N752" t="s">
        <v>844</v>
      </c>
      <c r="O752" t="s">
        <v>845</v>
      </c>
      <c r="Q752">
        <v>2010</v>
      </c>
      <c r="R752" t="s">
        <v>3840</v>
      </c>
      <c r="U752" t="s">
        <v>847</v>
      </c>
      <c r="W752">
        <v>51.629649999999998</v>
      </c>
      <c r="X752">
        <v>12.28922</v>
      </c>
      <c r="AC752">
        <v>0.33</v>
      </c>
      <c r="AD752" t="s">
        <v>5032</v>
      </c>
      <c r="AE752" t="s">
        <v>127</v>
      </c>
      <c r="AG752" t="s">
        <v>859</v>
      </c>
      <c r="AH752" t="s">
        <v>5191</v>
      </c>
      <c r="AI752" t="s">
        <v>850</v>
      </c>
      <c r="AJ752" t="s">
        <v>1063</v>
      </c>
    </row>
    <row r="753" spans="1:36">
      <c r="A753" s="38" t="s">
        <v>5192</v>
      </c>
      <c r="B753" t="s">
        <v>5193</v>
      </c>
      <c r="C753" t="s">
        <v>5194</v>
      </c>
      <c r="E753" t="s">
        <v>5195</v>
      </c>
      <c r="F753" t="s">
        <v>5196</v>
      </c>
      <c r="G753" t="s">
        <v>5197</v>
      </c>
      <c r="H753" t="s">
        <v>5198</v>
      </c>
      <c r="I753" t="s">
        <v>944</v>
      </c>
      <c r="J753" t="s">
        <v>721</v>
      </c>
      <c r="K753">
        <v>9.5</v>
      </c>
      <c r="M753" t="s">
        <v>127</v>
      </c>
      <c r="N753" t="s">
        <v>844</v>
      </c>
      <c r="O753" t="s">
        <v>859</v>
      </c>
      <c r="Q753">
        <v>1999</v>
      </c>
      <c r="R753" t="s">
        <v>5199</v>
      </c>
      <c r="U753" t="s">
        <v>847</v>
      </c>
      <c r="W753">
        <v>48.685523150000002</v>
      </c>
      <c r="X753">
        <v>9.0495256949999998</v>
      </c>
      <c r="AC753">
        <v>0.33</v>
      </c>
      <c r="AD753" t="s">
        <v>5032</v>
      </c>
      <c r="AE753" t="s">
        <v>127</v>
      </c>
      <c r="AG753" t="s">
        <v>859</v>
      </c>
      <c r="AI753" t="s">
        <v>936</v>
      </c>
      <c r="AJ753" t="s">
        <v>946</v>
      </c>
    </row>
    <row r="754" spans="1:36">
      <c r="A754" s="38" t="s">
        <v>5200</v>
      </c>
      <c r="B754" t="s">
        <v>5201</v>
      </c>
      <c r="C754" t="s">
        <v>5201</v>
      </c>
      <c r="E754" t="s">
        <v>5051</v>
      </c>
      <c r="F754" t="s">
        <v>5202</v>
      </c>
      <c r="G754" t="s">
        <v>5203</v>
      </c>
      <c r="H754" t="s">
        <v>1291</v>
      </c>
      <c r="I754" t="s">
        <v>1291</v>
      </c>
      <c r="J754" t="s">
        <v>721</v>
      </c>
      <c r="K754">
        <v>44</v>
      </c>
      <c r="M754" t="s">
        <v>127</v>
      </c>
      <c r="N754" t="s">
        <v>844</v>
      </c>
      <c r="O754" t="s">
        <v>845</v>
      </c>
      <c r="Q754">
        <v>2012</v>
      </c>
      <c r="R754" t="s">
        <v>5204</v>
      </c>
      <c r="U754" t="s">
        <v>847</v>
      </c>
      <c r="W754">
        <v>53.114561999999999</v>
      </c>
      <c r="X754">
        <v>8.8181860000000007</v>
      </c>
      <c r="AC754">
        <v>0.33</v>
      </c>
      <c r="AD754" t="s">
        <v>5032</v>
      </c>
      <c r="AE754" t="s">
        <v>127</v>
      </c>
      <c r="AG754" t="s">
        <v>859</v>
      </c>
      <c r="AI754" t="s">
        <v>891</v>
      </c>
      <c r="AJ754" t="s">
        <v>1296</v>
      </c>
    </row>
    <row r="755" spans="1:36">
      <c r="A755" s="38" t="s">
        <v>5205</v>
      </c>
      <c r="B755" t="s">
        <v>5206</v>
      </c>
      <c r="E755" t="s">
        <v>5207</v>
      </c>
      <c r="F755" t="s">
        <v>5208</v>
      </c>
      <c r="G755" t="s">
        <v>5209</v>
      </c>
      <c r="H755" t="s">
        <v>5210</v>
      </c>
      <c r="I755" t="s">
        <v>1291</v>
      </c>
      <c r="J755" t="s">
        <v>721</v>
      </c>
      <c r="K755">
        <v>14</v>
      </c>
      <c r="M755" t="s">
        <v>127</v>
      </c>
      <c r="N755" t="s">
        <v>844</v>
      </c>
      <c r="O755" t="s">
        <v>845</v>
      </c>
      <c r="Q755">
        <v>1977</v>
      </c>
      <c r="R755" t="s">
        <v>5211</v>
      </c>
      <c r="U755" t="s">
        <v>847</v>
      </c>
      <c r="W755">
        <v>53.547819999999987</v>
      </c>
      <c r="X755">
        <v>8.6179199999999998</v>
      </c>
      <c r="AC755">
        <v>0.33</v>
      </c>
      <c r="AD755" t="s">
        <v>5032</v>
      </c>
      <c r="AE755" t="s">
        <v>127</v>
      </c>
      <c r="AG755" t="s">
        <v>859</v>
      </c>
      <c r="AH755" t="s">
        <v>5212</v>
      </c>
      <c r="AI755" t="s">
        <v>850</v>
      </c>
      <c r="AJ755" t="s">
        <v>1296</v>
      </c>
    </row>
    <row r="756" spans="1:36">
      <c r="A756" s="38" t="s">
        <v>5213</v>
      </c>
      <c r="B756" t="s">
        <v>5214</v>
      </c>
      <c r="E756" t="s">
        <v>5215</v>
      </c>
      <c r="F756" t="s">
        <v>5216</v>
      </c>
      <c r="G756" t="s">
        <v>3183</v>
      </c>
      <c r="H756" t="s">
        <v>3184</v>
      </c>
      <c r="I756" t="s">
        <v>858</v>
      </c>
      <c r="J756" t="s">
        <v>721</v>
      </c>
      <c r="K756">
        <v>12.5</v>
      </c>
      <c r="M756" t="s">
        <v>127</v>
      </c>
      <c r="N756" t="s">
        <v>844</v>
      </c>
      <c r="O756" t="s">
        <v>859</v>
      </c>
      <c r="Q756">
        <v>1994</v>
      </c>
      <c r="R756" t="s">
        <v>5217</v>
      </c>
      <c r="U756" t="s">
        <v>847</v>
      </c>
      <c r="W756">
        <v>48.185079999999999</v>
      </c>
      <c r="X756">
        <v>12.73606</v>
      </c>
      <c r="AC756">
        <v>0.33</v>
      </c>
      <c r="AD756" t="s">
        <v>5032</v>
      </c>
      <c r="AE756" t="s">
        <v>127</v>
      </c>
      <c r="AG756" t="s">
        <v>859</v>
      </c>
      <c r="AH756" t="s">
        <v>5218</v>
      </c>
      <c r="AI756" t="s">
        <v>850</v>
      </c>
      <c r="AJ756" t="s">
        <v>3182</v>
      </c>
    </row>
    <row r="757" spans="1:36">
      <c r="A757" s="38" t="s">
        <v>5219</v>
      </c>
      <c r="B757" t="s">
        <v>5220</v>
      </c>
      <c r="E757" t="s">
        <v>5221</v>
      </c>
      <c r="F757" t="s">
        <v>5222</v>
      </c>
      <c r="G757" t="s">
        <v>5223</v>
      </c>
      <c r="H757" t="s">
        <v>5224</v>
      </c>
      <c r="I757" t="s">
        <v>944</v>
      </c>
      <c r="J757" t="s">
        <v>721</v>
      </c>
      <c r="K757">
        <v>13.6</v>
      </c>
      <c r="M757" t="s">
        <v>127</v>
      </c>
      <c r="N757" t="s">
        <v>844</v>
      </c>
      <c r="O757" t="s">
        <v>845</v>
      </c>
      <c r="Q757">
        <v>2005</v>
      </c>
      <c r="R757" t="s">
        <v>5225</v>
      </c>
      <c r="U757" t="s">
        <v>847</v>
      </c>
      <c r="W757">
        <v>47.890610000000002</v>
      </c>
      <c r="X757">
        <v>7.6160800000000002</v>
      </c>
      <c r="AC757">
        <v>0.33</v>
      </c>
      <c r="AD757" t="s">
        <v>5032</v>
      </c>
      <c r="AE757" t="s">
        <v>127</v>
      </c>
      <c r="AG757" t="s">
        <v>859</v>
      </c>
      <c r="AH757" t="s">
        <v>5226</v>
      </c>
      <c r="AI757" t="s">
        <v>850</v>
      </c>
      <c r="AJ757" t="s">
        <v>4121</v>
      </c>
    </row>
    <row r="758" spans="1:36">
      <c r="A758" s="38" t="s">
        <v>5227</v>
      </c>
      <c r="B758" t="s">
        <v>5228</v>
      </c>
      <c r="C758" t="s">
        <v>5229</v>
      </c>
      <c r="E758" t="s">
        <v>5230</v>
      </c>
      <c r="G758" t="s">
        <v>5231</v>
      </c>
      <c r="H758" t="s">
        <v>5232</v>
      </c>
      <c r="I758" t="s">
        <v>944</v>
      </c>
      <c r="J758" t="s">
        <v>721</v>
      </c>
      <c r="K758">
        <v>11</v>
      </c>
      <c r="M758" t="s">
        <v>127</v>
      </c>
      <c r="N758" t="s">
        <v>844</v>
      </c>
      <c r="O758" t="s">
        <v>845</v>
      </c>
      <c r="Q758">
        <v>1975</v>
      </c>
      <c r="R758" t="s">
        <v>5233</v>
      </c>
      <c r="U758" t="s">
        <v>847</v>
      </c>
      <c r="W758">
        <v>48.682319999999997</v>
      </c>
      <c r="X758">
        <v>9.6712600000000002</v>
      </c>
      <c r="AC758">
        <v>0.33</v>
      </c>
      <c r="AD758" t="s">
        <v>5032</v>
      </c>
      <c r="AE758" t="s">
        <v>127</v>
      </c>
      <c r="AG758" t="s">
        <v>859</v>
      </c>
      <c r="AH758" t="s">
        <v>5234</v>
      </c>
      <c r="AI758" t="s">
        <v>871</v>
      </c>
      <c r="AJ758" t="s">
        <v>946</v>
      </c>
    </row>
    <row r="759" spans="1:36">
      <c r="A759" s="38" t="s">
        <v>5235</v>
      </c>
      <c r="B759" t="s">
        <v>5236</v>
      </c>
      <c r="E759" t="s">
        <v>5237</v>
      </c>
      <c r="F759" t="s">
        <v>5238</v>
      </c>
      <c r="G759" t="s">
        <v>5239</v>
      </c>
      <c r="H759" t="s">
        <v>3388</v>
      </c>
      <c r="I759" t="s">
        <v>897</v>
      </c>
      <c r="J759" t="s">
        <v>721</v>
      </c>
      <c r="K759">
        <v>14.6</v>
      </c>
      <c r="M759" t="s">
        <v>127</v>
      </c>
      <c r="N759" t="s">
        <v>844</v>
      </c>
      <c r="O759" t="s">
        <v>845</v>
      </c>
      <c r="Q759">
        <v>1986</v>
      </c>
      <c r="R759" t="s">
        <v>5240</v>
      </c>
      <c r="U759" t="s">
        <v>847</v>
      </c>
      <c r="W759">
        <v>51.680390000000003</v>
      </c>
      <c r="X759">
        <v>7.7442199999999994</v>
      </c>
      <c r="AC759">
        <v>0.33</v>
      </c>
      <c r="AD759" t="s">
        <v>5032</v>
      </c>
      <c r="AE759" t="s">
        <v>127</v>
      </c>
      <c r="AG759" t="s">
        <v>859</v>
      </c>
      <c r="AH759" t="s">
        <v>5241</v>
      </c>
      <c r="AI759" t="s">
        <v>1182</v>
      </c>
      <c r="AJ759" t="s">
        <v>937</v>
      </c>
    </row>
    <row r="760" spans="1:36">
      <c r="A760" s="38" t="s">
        <v>5242</v>
      </c>
      <c r="B760" t="s">
        <v>5243</v>
      </c>
      <c r="C760" t="s">
        <v>5244</v>
      </c>
      <c r="E760" t="s">
        <v>5245</v>
      </c>
      <c r="F760" t="s">
        <v>5246</v>
      </c>
      <c r="G760" t="s">
        <v>5247</v>
      </c>
      <c r="H760" t="s">
        <v>5248</v>
      </c>
      <c r="I760" t="s">
        <v>897</v>
      </c>
      <c r="J760" t="s">
        <v>721</v>
      </c>
      <c r="K760">
        <v>15.5</v>
      </c>
      <c r="M760" t="s">
        <v>127</v>
      </c>
      <c r="N760" t="s">
        <v>844</v>
      </c>
      <c r="O760" t="s">
        <v>845</v>
      </c>
      <c r="Q760">
        <v>1982</v>
      </c>
      <c r="R760" t="s">
        <v>5249</v>
      </c>
      <c r="U760" t="s">
        <v>847</v>
      </c>
      <c r="W760">
        <v>51.557279999999999</v>
      </c>
      <c r="X760">
        <v>7.164060000000001</v>
      </c>
      <c r="AC760">
        <v>0.33</v>
      </c>
      <c r="AD760" t="s">
        <v>5032</v>
      </c>
      <c r="AE760" t="s">
        <v>127</v>
      </c>
      <c r="AG760" t="s">
        <v>859</v>
      </c>
      <c r="AH760" t="s">
        <v>5250</v>
      </c>
      <c r="AI760" t="s">
        <v>850</v>
      </c>
      <c r="AJ760" t="s">
        <v>5251</v>
      </c>
    </row>
    <row r="761" spans="1:36">
      <c r="A761" s="38" t="s">
        <v>5252</v>
      </c>
      <c r="B761" t="s">
        <v>5253</v>
      </c>
      <c r="C761" t="s">
        <v>5254</v>
      </c>
      <c r="E761" t="s">
        <v>5245</v>
      </c>
      <c r="F761" t="s">
        <v>5246</v>
      </c>
      <c r="G761" t="s">
        <v>5255</v>
      </c>
      <c r="H761" t="s">
        <v>5248</v>
      </c>
      <c r="I761" t="s">
        <v>897</v>
      </c>
      <c r="J761" t="s">
        <v>721</v>
      </c>
      <c r="K761">
        <v>11.7</v>
      </c>
      <c r="M761" t="s">
        <v>127</v>
      </c>
      <c r="N761" t="s">
        <v>844</v>
      </c>
      <c r="O761" t="s">
        <v>859</v>
      </c>
      <c r="Q761">
        <v>2009</v>
      </c>
      <c r="R761" t="s">
        <v>5256</v>
      </c>
      <c r="U761" t="s">
        <v>847</v>
      </c>
      <c r="W761">
        <v>51.557279999999999</v>
      </c>
      <c r="X761">
        <v>7.164060000000001</v>
      </c>
      <c r="AC761">
        <v>0.33</v>
      </c>
      <c r="AD761" t="s">
        <v>5032</v>
      </c>
      <c r="AE761" t="s">
        <v>127</v>
      </c>
      <c r="AG761" t="s">
        <v>859</v>
      </c>
      <c r="AH761" t="s">
        <v>5257</v>
      </c>
      <c r="AI761" t="s">
        <v>850</v>
      </c>
      <c r="AJ761" t="s">
        <v>5251</v>
      </c>
    </row>
    <row r="762" spans="1:36">
      <c r="A762" s="38" t="s">
        <v>5258</v>
      </c>
      <c r="B762" t="s">
        <v>5259</v>
      </c>
      <c r="C762" t="s">
        <v>5260</v>
      </c>
      <c r="E762" t="s">
        <v>5261</v>
      </c>
      <c r="F762" t="s">
        <v>5262</v>
      </c>
      <c r="G762" t="s">
        <v>5263</v>
      </c>
      <c r="H762" t="s">
        <v>639</v>
      </c>
      <c r="I762" t="s">
        <v>858</v>
      </c>
      <c r="J762" t="s">
        <v>721</v>
      </c>
      <c r="K762">
        <v>25.5</v>
      </c>
      <c r="M762" t="s">
        <v>127</v>
      </c>
      <c r="N762" t="s">
        <v>844</v>
      </c>
      <c r="O762" t="s">
        <v>845</v>
      </c>
      <c r="Q762">
        <v>1984</v>
      </c>
      <c r="R762" t="s">
        <v>5264</v>
      </c>
      <c r="U762" t="s">
        <v>847</v>
      </c>
      <c r="W762">
        <v>48.764499999999998</v>
      </c>
      <c r="X762">
        <v>11.491849999999999</v>
      </c>
      <c r="AC762">
        <v>0.33</v>
      </c>
      <c r="AD762" t="s">
        <v>5032</v>
      </c>
      <c r="AE762" t="s">
        <v>127</v>
      </c>
      <c r="AG762" t="s">
        <v>859</v>
      </c>
      <c r="AH762" t="s">
        <v>5265</v>
      </c>
      <c r="AI762" t="s">
        <v>850</v>
      </c>
      <c r="AJ762" t="s">
        <v>5266</v>
      </c>
    </row>
    <row r="763" spans="1:36">
      <c r="A763" s="38" t="s">
        <v>5267</v>
      </c>
      <c r="B763" t="s">
        <v>4768</v>
      </c>
      <c r="C763" t="s">
        <v>5185</v>
      </c>
      <c r="E763" t="s">
        <v>4770</v>
      </c>
      <c r="F763" t="s">
        <v>4771</v>
      </c>
      <c r="G763" t="s">
        <v>4772</v>
      </c>
      <c r="H763" t="s">
        <v>4773</v>
      </c>
      <c r="I763" t="s">
        <v>897</v>
      </c>
      <c r="J763" t="s">
        <v>721</v>
      </c>
      <c r="K763">
        <v>16</v>
      </c>
      <c r="M763" t="s">
        <v>127</v>
      </c>
      <c r="N763" t="s">
        <v>844</v>
      </c>
      <c r="O763" t="s">
        <v>845</v>
      </c>
      <c r="Q763">
        <v>1997</v>
      </c>
      <c r="R763" t="s">
        <v>4774</v>
      </c>
      <c r="U763" t="s">
        <v>847</v>
      </c>
      <c r="W763">
        <v>51.522419999999997</v>
      </c>
      <c r="X763">
        <v>6.5746699999999993</v>
      </c>
      <c r="AC763">
        <v>0.33</v>
      </c>
      <c r="AD763" t="s">
        <v>5032</v>
      </c>
      <c r="AE763" t="s">
        <v>127</v>
      </c>
      <c r="AG763" t="s">
        <v>859</v>
      </c>
      <c r="AH763" t="s">
        <v>4775</v>
      </c>
      <c r="AI763" t="s">
        <v>891</v>
      </c>
      <c r="AJ763" t="s">
        <v>937</v>
      </c>
    </row>
    <row r="764" spans="1:36">
      <c r="A764" s="38" t="s">
        <v>5268</v>
      </c>
      <c r="B764" t="s">
        <v>5269</v>
      </c>
      <c r="E764" t="s">
        <v>5270</v>
      </c>
      <c r="G764" t="s">
        <v>5271</v>
      </c>
      <c r="H764" t="s">
        <v>2767</v>
      </c>
      <c r="I764" t="s">
        <v>974</v>
      </c>
      <c r="J764" t="s">
        <v>721</v>
      </c>
      <c r="K764">
        <v>14.7</v>
      </c>
      <c r="M764" t="s">
        <v>127</v>
      </c>
      <c r="N764" t="s">
        <v>844</v>
      </c>
      <c r="O764" t="s">
        <v>845</v>
      </c>
      <c r="Q764">
        <v>1985</v>
      </c>
      <c r="R764" t="s">
        <v>5272</v>
      </c>
      <c r="U764" t="s">
        <v>847</v>
      </c>
      <c r="W764">
        <v>51.2976283</v>
      </c>
      <c r="X764">
        <v>9.52410538</v>
      </c>
      <c r="AC764">
        <v>0.33</v>
      </c>
      <c r="AD764" t="s">
        <v>5032</v>
      </c>
      <c r="AE764" t="s">
        <v>127</v>
      </c>
      <c r="AG764" t="s">
        <v>859</v>
      </c>
      <c r="AH764" t="s">
        <v>5273</v>
      </c>
      <c r="AI764" t="s">
        <v>891</v>
      </c>
      <c r="AJ764" t="s">
        <v>3454</v>
      </c>
    </row>
    <row r="765" spans="1:36">
      <c r="A765" s="38" t="s">
        <v>5274</v>
      </c>
      <c r="B765" t="s">
        <v>5275</v>
      </c>
      <c r="C765" t="s">
        <v>5275</v>
      </c>
      <c r="E765" t="s">
        <v>5276</v>
      </c>
      <c r="F765" t="s">
        <v>5277</v>
      </c>
      <c r="G765" t="s">
        <v>3473</v>
      </c>
      <c r="H765" t="s">
        <v>2775</v>
      </c>
      <c r="I765" t="s">
        <v>897</v>
      </c>
      <c r="J765" t="s">
        <v>721</v>
      </c>
      <c r="K765">
        <v>45.1</v>
      </c>
      <c r="M765" t="s">
        <v>127</v>
      </c>
      <c r="N765" t="s">
        <v>844</v>
      </c>
      <c r="O765" t="s">
        <v>845</v>
      </c>
      <c r="Q765">
        <v>1998</v>
      </c>
      <c r="R765" t="s">
        <v>5278</v>
      </c>
      <c r="U765" t="s">
        <v>847</v>
      </c>
      <c r="W765">
        <v>51.000300000000003</v>
      </c>
      <c r="X765">
        <v>6.9435799999999999</v>
      </c>
      <c r="AC765">
        <v>0.33</v>
      </c>
      <c r="AD765" t="s">
        <v>5032</v>
      </c>
      <c r="AE765" t="s">
        <v>127</v>
      </c>
      <c r="AG765" t="s">
        <v>859</v>
      </c>
      <c r="AH765" t="s">
        <v>2777</v>
      </c>
      <c r="AI765" t="s">
        <v>891</v>
      </c>
      <c r="AJ765" t="s">
        <v>2778</v>
      </c>
    </row>
    <row r="766" spans="1:36">
      <c r="A766" s="38" t="s">
        <v>5279</v>
      </c>
      <c r="B766" t="s">
        <v>5280</v>
      </c>
      <c r="C766" t="s">
        <v>5129</v>
      </c>
      <c r="E766" t="s">
        <v>5281</v>
      </c>
      <c r="F766" t="s">
        <v>5282</v>
      </c>
      <c r="G766" t="s">
        <v>5283</v>
      </c>
      <c r="H766" t="s">
        <v>3501</v>
      </c>
      <c r="I766" t="s">
        <v>897</v>
      </c>
      <c r="J766" t="s">
        <v>721</v>
      </c>
      <c r="K766">
        <v>13.5</v>
      </c>
      <c r="M766" t="s">
        <v>127</v>
      </c>
      <c r="N766" t="s">
        <v>844</v>
      </c>
      <c r="O766" t="s">
        <v>845</v>
      </c>
      <c r="Q766">
        <v>1982</v>
      </c>
      <c r="R766" t="s">
        <v>1635</v>
      </c>
      <c r="U766" t="s">
        <v>1737</v>
      </c>
      <c r="W766">
        <v>51.380380000000002</v>
      </c>
      <c r="X766">
        <v>6.6373199999999999</v>
      </c>
      <c r="AC766">
        <v>0.33</v>
      </c>
      <c r="AD766" t="s">
        <v>5032</v>
      </c>
      <c r="AE766" t="s">
        <v>127</v>
      </c>
      <c r="AG766" t="s">
        <v>859</v>
      </c>
      <c r="AI766" t="s">
        <v>850</v>
      </c>
      <c r="AJ766" t="s">
        <v>5284</v>
      </c>
    </row>
    <row r="767" spans="1:36">
      <c r="A767" s="38" t="s">
        <v>5285</v>
      </c>
      <c r="B767" t="s">
        <v>5280</v>
      </c>
      <c r="C767" t="s">
        <v>5286</v>
      </c>
      <c r="E767" t="s">
        <v>5281</v>
      </c>
      <c r="F767" t="s">
        <v>5282</v>
      </c>
      <c r="G767" t="s">
        <v>5283</v>
      </c>
      <c r="H767" t="s">
        <v>3501</v>
      </c>
      <c r="I767" t="s">
        <v>897</v>
      </c>
      <c r="J767" t="s">
        <v>721</v>
      </c>
      <c r="K767">
        <v>13.8</v>
      </c>
      <c r="M767" t="s">
        <v>127</v>
      </c>
      <c r="N767" t="s">
        <v>844</v>
      </c>
      <c r="O767" t="s">
        <v>859</v>
      </c>
      <c r="Q767">
        <v>2002</v>
      </c>
      <c r="R767" t="s">
        <v>3227</v>
      </c>
      <c r="U767" t="s">
        <v>847</v>
      </c>
      <c r="W767">
        <v>51.380380000000002</v>
      </c>
      <c r="X767">
        <v>6.6373199999999999</v>
      </c>
      <c r="AC767">
        <v>0.33</v>
      </c>
      <c r="AD767" t="s">
        <v>5032</v>
      </c>
      <c r="AE767" t="s">
        <v>127</v>
      </c>
      <c r="AG767" t="s">
        <v>859</v>
      </c>
      <c r="AI767" t="s">
        <v>850</v>
      </c>
      <c r="AJ767" t="s">
        <v>5284</v>
      </c>
    </row>
    <row r="768" spans="1:36">
      <c r="A768" s="38" t="s">
        <v>5287</v>
      </c>
      <c r="B768" t="s">
        <v>5280</v>
      </c>
      <c r="C768" t="s">
        <v>5288</v>
      </c>
      <c r="E768" t="s">
        <v>5281</v>
      </c>
      <c r="F768" t="s">
        <v>5282</v>
      </c>
      <c r="G768" t="s">
        <v>5283</v>
      </c>
      <c r="H768" t="s">
        <v>3501</v>
      </c>
      <c r="I768" t="s">
        <v>897</v>
      </c>
      <c r="J768" t="s">
        <v>721</v>
      </c>
      <c r="K768">
        <v>1.5</v>
      </c>
      <c r="M768" t="s">
        <v>127</v>
      </c>
      <c r="N768" t="s">
        <v>844</v>
      </c>
      <c r="O768" t="s">
        <v>845</v>
      </c>
      <c r="Q768">
        <v>1976</v>
      </c>
      <c r="R768" t="s">
        <v>1685</v>
      </c>
      <c r="U768" t="s">
        <v>847</v>
      </c>
      <c r="W768">
        <v>51.380380000000002</v>
      </c>
      <c r="X768">
        <v>6.6373199999999999</v>
      </c>
      <c r="AC768">
        <v>0.33</v>
      </c>
      <c r="AD768" t="s">
        <v>5032</v>
      </c>
      <c r="AE768" t="s">
        <v>127</v>
      </c>
      <c r="AG768" t="s">
        <v>859</v>
      </c>
      <c r="AI768" t="s">
        <v>850</v>
      </c>
      <c r="AJ768" t="s">
        <v>5284</v>
      </c>
    </row>
    <row r="769" spans="1:36">
      <c r="A769" s="38" t="s">
        <v>5289</v>
      </c>
      <c r="B769" t="s">
        <v>5280</v>
      </c>
      <c r="C769" t="s">
        <v>837</v>
      </c>
      <c r="E769" t="s">
        <v>5281</v>
      </c>
      <c r="F769" t="s">
        <v>5282</v>
      </c>
      <c r="G769" t="s">
        <v>5283</v>
      </c>
      <c r="H769" t="s">
        <v>3501</v>
      </c>
      <c r="I769" t="s">
        <v>897</v>
      </c>
      <c r="J769" t="s">
        <v>721</v>
      </c>
      <c r="K769">
        <v>2.8</v>
      </c>
      <c r="M769" t="s">
        <v>127</v>
      </c>
      <c r="N769" t="s">
        <v>844</v>
      </c>
      <c r="O769" t="s">
        <v>845</v>
      </c>
      <c r="Q769">
        <v>1997</v>
      </c>
      <c r="R769" t="s">
        <v>1219</v>
      </c>
      <c r="U769" t="s">
        <v>847</v>
      </c>
      <c r="W769">
        <v>51.380380000000002</v>
      </c>
      <c r="X769">
        <v>6.6373199999999999</v>
      </c>
      <c r="AC769">
        <v>0.33</v>
      </c>
      <c r="AD769" t="s">
        <v>5032</v>
      </c>
      <c r="AE769" t="s">
        <v>127</v>
      </c>
      <c r="AG769" t="s">
        <v>859</v>
      </c>
      <c r="AI769" t="s">
        <v>850</v>
      </c>
      <c r="AJ769" t="s">
        <v>5284</v>
      </c>
    </row>
    <row r="770" spans="1:36">
      <c r="A770" s="38" t="s">
        <v>5290</v>
      </c>
      <c r="B770" t="s">
        <v>5280</v>
      </c>
      <c r="C770" t="s">
        <v>5291</v>
      </c>
      <c r="E770" t="s">
        <v>5281</v>
      </c>
      <c r="F770" t="s">
        <v>5282</v>
      </c>
      <c r="G770" t="s">
        <v>5283</v>
      </c>
      <c r="H770" t="s">
        <v>3501</v>
      </c>
      <c r="I770" t="s">
        <v>897</v>
      </c>
      <c r="J770" t="s">
        <v>721</v>
      </c>
      <c r="K770">
        <v>1.5</v>
      </c>
      <c r="M770" t="s">
        <v>127</v>
      </c>
      <c r="N770" t="s">
        <v>844</v>
      </c>
      <c r="O770" t="s">
        <v>845</v>
      </c>
      <c r="Q770">
        <v>1976</v>
      </c>
      <c r="R770" t="s">
        <v>1685</v>
      </c>
      <c r="U770" t="s">
        <v>847</v>
      </c>
      <c r="W770">
        <v>51.380380000000002</v>
      </c>
      <c r="X770">
        <v>6.6373199999999999</v>
      </c>
      <c r="AC770">
        <v>0.33</v>
      </c>
      <c r="AD770" t="s">
        <v>5032</v>
      </c>
      <c r="AE770" t="s">
        <v>127</v>
      </c>
      <c r="AG770" t="s">
        <v>859</v>
      </c>
      <c r="AI770" t="s">
        <v>850</v>
      </c>
      <c r="AJ770" t="s">
        <v>5284</v>
      </c>
    </row>
    <row r="771" spans="1:36">
      <c r="A771" s="38" t="s">
        <v>5292</v>
      </c>
      <c r="B771" t="s">
        <v>5293</v>
      </c>
      <c r="E771" t="s">
        <v>1319</v>
      </c>
      <c r="F771" t="s">
        <v>5294</v>
      </c>
      <c r="G771" t="s">
        <v>5295</v>
      </c>
      <c r="H771" t="s">
        <v>5296</v>
      </c>
      <c r="I771" t="s">
        <v>2060</v>
      </c>
      <c r="J771" t="s">
        <v>721</v>
      </c>
      <c r="K771">
        <v>15.7</v>
      </c>
      <c r="M771" t="s">
        <v>127</v>
      </c>
      <c r="N771" t="s">
        <v>844</v>
      </c>
      <c r="O771" t="s">
        <v>845</v>
      </c>
      <c r="Q771">
        <v>2004</v>
      </c>
      <c r="R771" t="s">
        <v>5297</v>
      </c>
      <c r="U771" t="s">
        <v>847</v>
      </c>
      <c r="W771">
        <v>51.450710000000001</v>
      </c>
      <c r="X771">
        <v>14.11215</v>
      </c>
      <c r="AC771">
        <v>0.33</v>
      </c>
      <c r="AD771" t="s">
        <v>5032</v>
      </c>
      <c r="AE771" t="s">
        <v>127</v>
      </c>
      <c r="AG771" t="s">
        <v>859</v>
      </c>
      <c r="AH771" t="s">
        <v>5298</v>
      </c>
      <c r="AI771" t="s">
        <v>891</v>
      </c>
      <c r="AJ771" t="s">
        <v>1063</v>
      </c>
    </row>
    <row r="772" spans="1:36">
      <c r="A772" s="38" t="s">
        <v>5299</v>
      </c>
      <c r="B772" t="s">
        <v>5300</v>
      </c>
      <c r="C772" t="s">
        <v>5301</v>
      </c>
      <c r="E772" t="s">
        <v>5302</v>
      </c>
      <c r="F772" t="s">
        <v>5303</v>
      </c>
      <c r="G772" t="s">
        <v>5304</v>
      </c>
      <c r="H772" t="s">
        <v>3565</v>
      </c>
      <c r="I772" t="s">
        <v>1500</v>
      </c>
      <c r="J772" t="s">
        <v>721</v>
      </c>
      <c r="K772">
        <v>28</v>
      </c>
      <c r="M772" t="s">
        <v>127</v>
      </c>
      <c r="N772" t="s">
        <v>844</v>
      </c>
      <c r="O772" t="s">
        <v>845</v>
      </c>
      <c r="Q772">
        <v>1967</v>
      </c>
      <c r="R772" t="s">
        <v>5305</v>
      </c>
      <c r="U772" t="s">
        <v>847</v>
      </c>
      <c r="W772">
        <v>49.485050000000001</v>
      </c>
      <c r="X772">
        <v>8.4262199999999989</v>
      </c>
      <c r="AC772">
        <v>0.33</v>
      </c>
      <c r="AD772" t="s">
        <v>5032</v>
      </c>
      <c r="AE772" t="s">
        <v>127</v>
      </c>
      <c r="AG772" t="s">
        <v>859</v>
      </c>
      <c r="AH772" t="s">
        <v>5306</v>
      </c>
      <c r="AI772" t="s">
        <v>850</v>
      </c>
      <c r="AJ772" t="s">
        <v>5307</v>
      </c>
    </row>
    <row r="773" spans="1:36">
      <c r="A773" s="38" t="s">
        <v>5308</v>
      </c>
      <c r="B773" t="s">
        <v>5309</v>
      </c>
      <c r="E773" t="s">
        <v>5310</v>
      </c>
      <c r="F773" t="s">
        <v>5311</v>
      </c>
      <c r="G773" t="s">
        <v>5312</v>
      </c>
      <c r="H773" t="s">
        <v>5313</v>
      </c>
      <c r="I773" t="s">
        <v>867</v>
      </c>
      <c r="J773" t="s">
        <v>721</v>
      </c>
      <c r="K773">
        <v>23</v>
      </c>
      <c r="M773" t="s">
        <v>127</v>
      </c>
      <c r="N773" t="s">
        <v>844</v>
      </c>
      <c r="O773" t="s">
        <v>845</v>
      </c>
      <c r="Q773">
        <v>2005</v>
      </c>
      <c r="R773" t="s">
        <v>5314</v>
      </c>
      <c r="U773" t="s">
        <v>847</v>
      </c>
      <c r="W773">
        <v>51.181579999999997</v>
      </c>
      <c r="X773">
        <v>12.01965</v>
      </c>
      <c r="AC773">
        <v>0.33</v>
      </c>
      <c r="AD773" t="s">
        <v>5032</v>
      </c>
      <c r="AE773" t="s">
        <v>127</v>
      </c>
      <c r="AG773" t="s">
        <v>859</v>
      </c>
      <c r="AH773" t="s">
        <v>5315</v>
      </c>
      <c r="AI773" t="s">
        <v>1182</v>
      </c>
      <c r="AJ773" t="s">
        <v>1063</v>
      </c>
    </row>
    <row r="774" spans="1:36">
      <c r="A774" s="38" t="s">
        <v>5316</v>
      </c>
      <c r="B774" t="s">
        <v>5317</v>
      </c>
      <c r="E774" t="s">
        <v>5318</v>
      </c>
      <c r="F774" t="s">
        <v>5319</v>
      </c>
      <c r="G774" t="s">
        <v>3588</v>
      </c>
      <c r="H774" t="s">
        <v>3589</v>
      </c>
      <c r="I774" t="s">
        <v>1500</v>
      </c>
      <c r="J774" t="s">
        <v>721</v>
      </c>
      <c r="K774">
        <v>15.6</v>
      </c>
      <c r="M774" t="s">
        <v>127</v>
      </c>
      <c r="N774" t="s">
        <v>844</v>
      </c>
      <c r="O774" t="s">
        <v>845</v>
      </c>
      <c r="Q774">
        <v>2009</v>
      </c>
      <c r="R774" t="s">
        <v>5320</v>
      </c>
      <c r="U774" t="s">
        <v>847</v>
      </c>
      <c r="W774">
        <v>50.025940000000013</v>
      </c>
      <c r="X774">
        <v>8.2418300000000002</v>
      </c>
      <c r="AC774">
        <v>0.33</v>
      </c>
      <c r="AD774" t="s">
        <v>5032</v>
      </c>
      <c r="AE774" t="s">
        <v>127</v>
      </c>
      <c r="AG774" t="s">
        <v>859</v>
      </c>
      <c r="AH774" t="s">
        <v>5321</v>
      </c>
      <c r="AI774" t="s">
        <v>891</v>
      </c>
      <c r="AJ774" t="s">
        <v>5322</v>
      </c>
    </row>
    <row r="775" spans="1:36">
      <c r="A775" s="38" t="s">
        <v>5323</v>
      </c>
      <c r="B775" t="s">
        <v>5324</v>
      </c>
      <c r="E775" t="s">
        <v>1577</v>
      </c>
      <c r="G775" t="s">
        <v>5325</v>
      </c>
      <c r="H775" t="s">
        <v>1579</v>
      </c>
      <c r="I775" t="s">
        <v>974</v>
      </c>
      <c r="J775" t="s">
        <v>721</v>
      </c>
      <c r="K775">
        <v>14.5</v>
      </c>
      <c r="M775" t="s">
        <v>127</v>
      </c>
      <c r="N775" t="s">
        <v>844</v>
      </c>
      <c r="O775" t="s">
        <v>845</v>
      </c>
      <c r="Q775">
        <v>1972</v>
      </c>
      <c r="R775" t="s">
        <v>4693</v>
      </c>
      <c r="U775" t="s">
        <v>847</v>
      </c>
      <c r="W775">
        <v>50.065330000000003</v>
      </c>
      <c r="X775">
        <v>8.7689800000000009</v>
      </c>
      <c r="AC775">
        <v>0.33</v>
      </c>
      <c r="AD775" t="s">
        <v>5032</v>
      </c>
      <c r="AE775" t="s">
        <v>127</v>
      </c>
      <c r="AG775" t="s">
        <v>859</v>
      </c>
      <c r="AH775" t="s">
        <v>5326</v>
      </c>
      <c r="AI775" t="s">
        <v>850</v>
      </c>
      <c r="AJ775" t="s">
        <v>5327</v>
      </c>
    </row>
    <row r="776" spans="1:36">
      <c r="A776" s="38" t="s">
        <v>5328</v>
      </c>
      <c r="B776" t="s">
        <v>5329</v>
      </c>
      <c r="E776" t="s">
        <v>5221</v>
      </c>
      <c r="F776" t="s">
        <v>5330</v>
      </c>
      <c r="G776" t="s">
        <v>5331</v>
      </c>
      <c r="H776" t="s">
        <v>5332</v>
      </c>
      <c r="I776" t="s">
        <v>1500</v>
      </c>
      <c r="J776" t="s">
        <v>721</v>
      </c>
      <c r="K776">
        <v>15</v>
      </c>
      <c r="M776" t="s">
        <v>127</v>
      </c>
      <c r="N776" t="s">
        <v>844</v>
      </c>
      <c r="O776" t="s">
        <v>845</v>
      </c>
      <c r="Q776">
        <v>1999</v>
      </c>
      <c r="R776" t="s">
        <v>4219</v>
      </c>
      <c r="U776" t="s">
        <v>847</v>
      </c>
      <c r="W776">
        <v>49.22822</v>
      </c>
      <c r="X776">
        <v>7.5955300000000001</v>
      </c>
      <c r="AC776">
        <v>0.33</v>
      </c>
      <c r="AD776" t="s">
        <v>5032</v>
      </c>
      <c r="AE776" t="s">
        <v>127</v>
      </c>
      <c r="AG776" t="s">
        <v>859</v>
      </c>
      <c r="AH776" t="s">
        <v>5333</v>
      </c>
      <c r="AI776" t="s">
        <v>850</v>
      </c>
      <c r="AJ776" t="s">
        <v>5334</v>
      </c>
    </row>
    <row r="777" spans="1:36">
      <c r="A777" s="38" t="s">
        <v>5335</v>
      </c>
      <c r="B777" t="s">
        <v>5336</v>
      </c>
      <c r="C777" t="s">
        <v>5336</v>
      </c>
      <c r="E777" t="s">
        <v>5337</v>
      </c>
      <c r="F777" t="s">
        <v>5338</v>
      </c>
      <c r="G777" t="s">
        <v>5339</v>
      </c>
      <c r="H777" t="s">
        <v>5340</v>
      </c>
      <c r="I777" t="s">
        <v>880</v>
      </c>
      <c r="J777" t="s">
        <v>721</v>
      </c>
      <c r="K777">
        <v>2.5</v>
      </c>
      <c r="M777" t="s">
        <v>127</v>
      </c>
      <c r="N777" t="s">
        <v>844</v>
      </c>
      <c r="O777" t="s">
        <v>859</v>
      </c>
      <c r="Q777">
        <v>2004</v>
      </c>
      <c r="R777" t="s">
        <v>5341</v>
      </c>
      <c r="U777" t="s">
        <v>847</v>
      </c>
      <c r="W777">
        <v>52.535049999999998</v>
      </c>
      <c r="X777">
        <v>12.362590000000001</v>
      </c>
      <c r="AC777">
        <v>0.33</v>
      </c>
      <c r="AD777" t="s">
        <v>5032</v>
      </c>
      <c r="AE777" t="s">
        <v>127</v>
      </c>
      <c r="AG777" t="s">
        <v>859</v>
      </c>
      <c r="AH777" t="s">
        <v>5342</v>
      </c>
      <c r="AI777" t="s">
        <v>850</v>
      </c>
      <c r="AJ777" t="s">
        <v>883</v>
      </c>
    </row>
    <row r="778" spans="1:36">
      <c r="A778" s="38" t="s">
        <v>5343</v>
      </c>
      <c r="B778" t="s">
        <v>5344</v>
      </c>
      <c r="C778" t="s">
        <v>5344</v>
      </c>
      <c r="E778" t="s">
        <v>5337</v>
      </c>
      <c r="F778" t="s">
        <v>5338</v>
      </c>
      <c r="G778" t="s">
        <v>5339</v>
      </c>
      <c r="H778" t="s">
        <v>5340</v>
      </c>
      <c r="I778" t="s">
        <v>880</v>
      </c>
      <c r="J778" t="s">
        <v>721</v>
      </c>
      <c r="K778">
        <v>14.5</v>
      </c>
      <c r="M778" t="s">
        <v>127</v>
      </c>
      <c r="N778" t="s">
        <v>844</v>
      </c>
      <c r="O778" t="s">
        <v>845</v>
      </c>
      <c r="Q778">
        <v>2009</v>
      </c>
      <c r="R778" t="s">
        <v>5345</v>
      </c>
      <c r="U778" t="s">
        <v>847</v>
      </c>
      <c r="W778">
        <v>52.535049999999998</v>
      </c>
      <c r="X778">
        <v>12.362590000000001</v>
      </c>
      <c r="AC778">
        <v>0.33</v>
      </c>
      <c r="AD778" t="s">
        <v>5032</v>
      </c>
      <c r="AE778" t="s">
        <v>127</v>
      </c>
      <c r="AG778" t="s">
        <v>859</v>
      </c>
      <c r="AH778" t="s">
        <v>5342</v>
      </c>
      <c r="AI778" t="s">
        <v>850</v>
      </c>
      <c r="AJ778" t="s">
        <v>883</v>
      </c>
    </row>
    <row r="779" spans="1:36">
      <c r="A779" s="38" t="s">
        <v>5346</v>
      </c>
      <c r="B779" t="s">
        <v>5347</v>
      </c>
      <c r="E779" t="s">
        <v>5348</v>
      </c>
      <c r="F779" t="s">
        <v>5349</v>
      </c>
      <c r="G779" t="s">
        <v>1607</v>
      </c>
      <c r="H779" t="s">
        <v>1605</v>
      </c>
      <c r="I779" t="s">
        <v>1069</v>
      </c>
      <c r="J779" t="s">
        <v>721</v>
      </c>
      <c r="K779">
        <v>17</v>
      </c>
      <c r="M779" t="s">
        <v>127</v>
      </c>
      <c r="N779" t="s">
        <v>844</v>
      </c>
      <c r="O779" t="s">
        <v>845</v>
      </c>
      <c r="Q779">
        <v>2009</v>
      </c>
      <c r="R779" t="s">
        <v>5052</v>
      </c>
      <c r="U779" t="s">
        <v>847</v>
      </c>
      <c r="W779">
        <v>54.144649999999999</v>
      </c>
      <c r="X779">
        <v>12.14123</v>
      </c>
      <c r="AC779">
        <v>0.33</v>
      </c>
      <c r="AD779" t="s">
        <v>5032</v>
      </c>
      <c r="AE779" t="s">
        <v>127</v>
      </c>
      <c r="AG779" t="s">
        <v>859</v>
      </c>
      <c r="AH779" t="s">
        <v>5350</v>
      </c>
      <c r="AI779" t="s">
        <v>850</v>
      </c>
      <c r="AJ779" t="s">
        <v>3772</v>
      </c>
    </row>
    <row r="780" spans="1:36">
      <c r="A780" s="38" t="s">
        <v>5351</v>
      </c>
      <c r="B780" t="s">
        <v>5352</v>
      </c>
      <c r="E780" t="s">
        <v>5353</v>
      </c>
      <c r="F780" t="s">
        <v>5354</v>
      </c>
      <c r="G780" t="s">
        <v>5355</v>
      </c>
      <c r="H780" t="s">
        <v>5356</v>
      </c>
      <c r="I780" t="s">
        <v>1267</v>
      </c>
      <c r="J780" t="s">
        <v>721</v>
      </c>
      <c r="K780">
        <v>16</v>
      </c>
      <c r="M780" t="s">
        <v>127</v>
      </c>
      <c r="N780" t="s">
        <v>844</v>
      </c>
      <c r="O780" t="s">
        <v>859</v>
      </c>
      <c r="Q780">
        <v>1997</v>
      </c>
      <c r="R780" t="s">
        <v>5357</v>
      </c>
      <c r="U780" t="s">
        <v>847</v>
      </c>
      <c r="W780">
        <v>49.21387</v>
      </c>
      <c r="X780">
        <v>6.8344500000000004</v>
      </c>
      <c r="AC780">
        <v>0.33</v>
      </c>
      <c r="AD780" t="s">
        <v>5032</v>
      </c>
      <c r="AE780" t="s">
        <v>127</v>
      </c>
      <c r="AG780" t="s">
        <v>859</v>
      </c>
      <c r="AH780" t="s">
        <v>5358</v>
      </c>
      <c r="AI780" t="s">
        <v>3722</v>
      </c>
      <c r="AJ780" t="s">
        <v>1233</v>
      </c>
    </row>
    <row r="781" spans="1:36">
      <c r="A781" s="38" t="s">
        <v>5359</v>
      </c>
      <c r="B781" t="s">
        <v>5360</v>
      </c>
      <c r="E781" t="s">
        <v>5361</v>
      </c>
      <c r="F781" t="s">
        <v>5362</v>
      </c>
      <c r="G781" t="s">
        <v>5363</v>
      </c>
      <c r="H781" t="s">
        <v>5364</v>
      </c>
      <c r="I781" t="s">
        <v>858</v>
      </c>
      <c r="J781" t="s">
        <v>721</v>
      </c>
      <c r="K781">
        <v>54</v>
      </c>
      <c r="M781" t="s">
        <v>127</v>
      </c>
      <c r="N781" t="s">
        <v>844</v>
      </c>
      <c r="O781" t="s">
        <v>845</v>
      </c>
      <c r="Q781">
        <v>1982</v>
      </c>
      <c r="R781" t="s">
        <v>5365</v>
      </c>
      <c r="U781" t="s">
        <v>847</v>
      </c>
      <c r="W781">
        <v>49.309980000000003</v>
      </c>
      <c r="X781">
        <v>12.087949999999999</v>
      </c>
      <c r="AC781">
        <v>0.33</v>
      </c>
      <c r="AD781" t="s">
        <v>5032</v>
      </c>
      <c r="AE781" t="s">
        <v>127</v>
      </c>
      <c r="AG781" t="s">
        <v>859</v>
      </c>
      <c r="AH781" t="s">
        <v>5366</v>
      </c>
      <c r="AI781" t="s">
        <v>891</v>
      </c>
      <c r="AJ781" t="s">
        <v>1044</v>
      </c>
    </row>
    <row r="782" spans="1:36">
      <c r="A782" s="38" t="s">
        <v>5367</v>
      </c>
      <c r="B782" t="s">
        <v>5368</v>
      </c>
      <c r="E782" t="s">
        <v>5369</v>
      </c>
      <c r="G782" t="s">
        <v>4702</v>
      </c>
      <c r="H782" t="s">
        <v>1151</v>
      </c>
      <c r="I782" t="s">
        <v>880</v>
      </c>
      <c r="J782" t="s">
        <v>721</v>
      </c>
      <c r="K782">
        <v>28.9</v>
      </c>
      <c r="M782" t="s">
        <v>127</v>
      </c>
      <c r="N782" t="s">
        <v>844</v>
      </c>
      <c r="O782" t="s">
        <v>845</v>
      </c>
      <c r="Q782">
        <v>2011</v>
      </c>
      <c r="R782" t="s">
        <v>5370</v>
      </c>
      <c r="U782" t="s">
        <v>847</v>
      </c>
      <c r="W782">
        <v>53.083056000000013</v>
      </c>
      <c r="X782">
        <v>14.321443</v>
      </c>
      <c r="AC782">
        <v>0.33</v>
      </c>
      <c r="AD782" t="s">
        <v>5032</v>
      </c>
      <c r="AE782" t="s">
        <v>127</v>
      </c>
      <c r="AG782" t="s">
        <v>859</v>
      </c>
      <c r="AI782" t="s">
        <v>891</v>
      </c>
      <c r="AJ782" t="s">
        <v>883</v>
      </c>
    </row>
    <row r="783" spans="1:36">
      <c r="A783" s="38" t="s">
        <v>5371</v>
      </c>
      <c r="B783" t="s">
        <v>5372</v>
      </c>
      <c r="E783" t="s">
        <v>5372</v>
      </c>
      <c r="F783" t="s">
        <v>5373</v>
      </c>
      <c r="G783" t="s">
        <v>3825</v>
      </c>
      <c r="H783" t="s">
        <v>3826</v>
      </c>
      <c r="I783" t="s">
        <v>867</v>
      </c>
      <c r="J783" t="s">
        <v>721</v>
      </c>
      <c r="K783">
        <v>24</v>
      </c>
      <c r="M783" t="s">
        <v>127</v>
      </c>
      <c r="N783" t="s">
        <v>844</v>
      </c>
      <c r="O783" t="s">
        <v>845</v>
      </c>
      <c r="Q783">
        <v>2008</v>
      </c>
      <c r="R783" t="s">
        <v>5374</v>
      </c>
      <c r="U783" t="s">
        <v>847</v>
      </c>
      <c r="W783">
        <v>51.866149999999998</v>
      </c>
      <c r="X783">
        <v>11.576295999999999</v>
      </c>
      <c r="AC783">
        <v>0.33</v>
      </c>
      <c r="AD783" t="s">
        <v>5032</v>
      </c>
      <c r="AE783" t="s">
        <v>127</v>
      </c>
      <c r="AG783" t="s">
        <v>859</v>
      </c>
      <c r="AH783" t="s">
        <v>3826</v>
      </c>
      <c r="AI783" t="s">
        <v>891</v>
      </c>
      <c r="AJ783" t="s">
        <v>2394</v>
      </c>
    </row>
    <row r="784" spans="1:36">
      <c r="A784" s="38" t="s">
        <v>5375</v>
      </c>
      <c r="B784" t="s">
        <v>5376</v>
      </c>
      <c r="C784" t="s">
        <v>1683</v>
      </c>
      <c r="E784" t="s">
        <v>5377</v>
      </c>
      <c r="G784" t="s">
        <v>5378</v>
      </c>
      <c r="H784" t="s">
        <v>5379</v>
      </c>
      <c r="I784" t="s">
        <v>924</v>
      </c>
      <c r="J784" t="s">
        <v>721</v>
      </c>
      <c r="K784">
        <v>12.1</v>
      </c>
      <c r="M784" t="s">
        <v>127</v>
      </c>
      <c r="N784" t="s">
        <v>844</v>
      </c>
      <c r="O784" t="s">
        <v>845</v>
      </c>
      <c r="Q784">
        <v>2007</v>
      </c>
      <c r="R784" t="s">
        <v>5380</v>
      </c>
      <c r="U784" t="s">
        <v>847</v>
      </c>
      <c r="W784">
        <v>50.638794369999999</v>
      </c>
      <c r="X784">
        <v>10.68695146</v>
      </c>
      <c r="AC784">
        <v>0.33</v>
      </c>
      <c r="AD784" t="s">
        <v>5032</v>
      </c>
      <c r="AE784" t="s">
        <v>127</v>
      </c>
      <c r="AG784" t="s">
        <v>859</v>
      </c>
      <c r="AH784" t="s">
        <v>5381</v>
      </c>
      <c r="AI784" t="s">
        <v>850</v>
      </c>
      <c r="AJ784" t="s">
        <v>4078</v>
      </c>
    </row>
    <row r="785" spans="1:36">
      <c r="A785" s="38" t="s">
        <v>5382</v>
      </c>
      <c r="B785" t="s">
        <v>5383</v>
      </c>
      <c r="E785" t="s">
        <v>5383</v>
      </c>
      <c r="F785" t="s">
        <v>5384</v>
      </c>
      <c r="G785" t="s">
        <v>5385</v>
      </c>
      <c r="H785" t="s">
        <v>5386</v>
      </c>
      <c r="I785" t="s">
        <v>897</v>
      </c>
      <c r="J785" t="s">
        <v>721</v>
      </c>
      <c r="K785">
        <v>12.61</v>
      </c>
      <c r="M785" t="s">
        <v>127</v>
      </c>
      <c r="N785" t="s">
        <v>844</v>
      </c>
      <c r="O785" t="s">
        <v>845</v>
      </c>
      <c r="Q785">
        <v>1981</v>
      </c>
      <c r="R785" t="s">
        <v>5387</v>
      </c>
      <c r="U785" t="s">
        <v>847</v>
      </c>
      <c r="W785">
        <v>51.397100000000002</v>
      </c>
      <c r="X785">
        <v>7.6967399999999992</v>
      </c>
      <c r="AC785">
        <v>0.33</v>
      </c>
      <c r="AD785" t="s">
        <v>5032</v>
      </c>
      <c r="AE785" t="s">
        <v>127</v>
      </c>
      <c r="AG785" t="s">
        <v>859</v>
      </c>
      <c r="AH785" t="s">
        <v>5388</v>
      </c>
      <c r="AI785" t="s">
        <v>871</v>
      </c>
      <c r="AJ785" t="s">
        <v>5389</v>
      </c>
    </row>
    <row r="786" spans="1:36">
      <c r="A786" s="38" t="s">
        <v>5390</v>
      </c>
      <c r="B786" t="s">
        <v>5391</v>
      </c>
      <c r="E786" t="s">
        <v>5392</v>
      </c>
      <c r="F786" t="s">
        <v>5393</v>
      </c>
      <c r="G786" t="s">
        <v>5394</v>
      </c>
      <c r="H786" t="s">
        <v>5395</v>
      </c>
      <c r="I786" t="s">
        <v>1500</v>
      </c>
      <c r="J786" t="s">
        <v>721</v>
      </c>
      <c r="K786">
        <v>12.5</v>
      </c>
      <c r="M786" t="s">
        <v>127</v>
      </c>
      <c r="N786" t="s">
        <v>844</v>
      </c>
      <c r="O786" t="s">
        <v>845</v>
      </c>
      <c r="Q786">
        <v>2008</v>
      </c>
      <c r="R786" t="s">
        <v>5396</v>
      </c>
      <c r="U786" t="s">
        <v>847</v>
      </c>
      <c r="W786">
        <v>50.43486</v>
      </c>
      <c r="X786">
        <v>7.4321100000000007</v>
      </c>
      <c r="AC786">
        <v>0.33</v>
      </c>
      <c r="AD786" t="s">
        <v>5032</v>
      </c>
      <c r="AE786" t="s">
        <v>127</v>
      </c>
      <c r="AG786" t="s">
        <v>859</v>
      </c>
      <c r="AI786" t="s">
        <v>850</v>
      </c>
      <c r="AJ786" t="s">
        <v>5397</v>
      </c>
    </row>
    <row r="787" spans="1:36">
      <c r="A787" s="38" t="s">
        <v>5398</v>
      </c>
      <c r="B787" t="s">
        <v>5399</v>
      </c>
      <c r="C787" t="s">
        <v>5400</v>
      </c>
      <c r="E787" t="s">
        <v>5401</v>
      </c>
      <c r="F787" t="s">
        <v>5402</v>
      </c>
      <c r="G787" t="s">
        <v>3064</v>
      </c>
      <c r="H787" t="s">
        <v>3941</v>
      </c>
      <c r="I787" t="s">
        <v>858</v>
      </c>
      <c r="J787" t="s">
        <v>721</v>
      </c>
      <c r="K787">
        <v>10</v>
      </c>
      <c r="M787" t="s">
        <v>127</v>
      </c>
      <c r="N787" t="s">
        <v>844</v>
      </c>
      <c r="O787" t="s">
        <v>845</v>
      </c>
      <c r="Q787">
        <v>1994</v>
      </c>
      <c r="R787" t="s">
        <v>5403</v>
      </c>
      <c r="U787" t="s">
        <v>847</v>
      </c>
      <c r="W787">
        <v>48.401130000000002</v>
      </c>
      <c r="X787">
        <v>10.935600000000001</v>
      </c>
      <c r="AC787">
        <v>0.33</v>
      </c>
      <c r="AD787" t="s">
        <v>5032</v>
      </c>
      <c r="AE787" t="s">
        <v>127</v>
      </c>
      <c r="AG787" t="s">
        <v>859</v>
      </c>
      <c r="AH787" t="s">
        <v>5404</v>
      </c>
      <c r="AI787" t="s">
        <v>891</v>
      </c>
      <c r="AJ787" t="s">
        <v>3068</v>
      </c>
    </row>
    <row r="788" spans="1:36">
      <c r="A788" s="38" t="s">
        <v>5405</v>
      </c>
      <c r="B788" t="s">
        <v>5269</v>
      </c>
      <c r="E788" t="s">
        <v>5406</v>
      </c>
      <c r="F788" t="s">
        <v>5407</v>
      </c>
      <c r="G788" t="s">
        <v>5408</v>
      </c>
      <c r="H788" t="s">
        <v>3904</v>
      </c>
      <c r="I788" t="s">
        <v>897</v>
      </c>
      <c r="J788" t="s">
        <v>721</v>
      </c>
      <c r="K788">
        <v>30</v>
      </c>
      <c r="M788" t="s">
        <v>127</v>
      </c>
      <c r="N788" t="s">
        <v>844</v>
      </c>
      <c r="O788" t="s">
        <v>845</v>
      </c>
      <c r="Q788">
        <v>1976</v>
      </c>
      <c r="R788" t="s">
        <v>1685</v>
      </c>
      <c r="U788" t="s">
        <v>847</v>
      </c>
      <c r="W788">
        <v>51.225149999999999</v>
      </c>
      <c r="X788">
        <v>7.1422300000000014</v>
      </c>
      <c r="AC788">
        <v>0.33</v>
      </c>
      <c r="AD788" t="s">
        <v>5032</v>
      </c>
      <c r="AE788" t="s">
        <v>127</v>
      </c>
      <c r="AG788" t="s">
        <v>859</v>
      </c>
      <c r="AH788" t="s">
        <v>5409</v>
      </c>
      <c r="AI788" t="s">
        <v>891</v>
      </c>
      <c r="AJ788" t="s">
        <v>3905</v>
      </c>
    </row>
    <row r="789" spans="1:36">
      <c r="A789" s="38" t="s">
        <v>5410</v>
      </c>
      <c r="B789" t="s">
        <v>5411</v>
      </c>
      <c r="E789" t="s">
        <v>5412</v>
      </c>
      <c r="F789" t="s">
        <v>5413</v>
      </c>
      <c r="G789" t="s">
        <v>5414</v>
      </c>
      <c r="H789" t="s">
        <v>5415</v>
      </c>
      <c r="I789" t="s">
        <v>1353</v>
      </c>
      <c r="J789" t="s">
        <v>721</v>
      </c>
      <c r="K789">
        <v>17</v>
      </c>
      <c r="M789" t="s">
        <v>127</v>
      </c>
      <c r="N789" t="s">
        <v>844</v>
      </c>
      <c r="O789" t="s">
        <v>845</v>
      </c>
      <c r="Q789">
        <v>2010</v>
      </c>
      <c r="R789" t="s">
        <v>5416</v>
      </c>
      <c r="U789" t="s">
        <v>847</v>
      </c>
      <c r="W789">
        <v>53.78181</v>
      </c>
      <c r="X789">
        <v>9.42577</v>
      </c>
      <c r="AC789">
        <v>0.33</v>
      </c>
      <c r="AD789" t="s">
        <v>5032</v>
      </c>
      <c r="AE789" t="s">
        <v>127</v>
      </c>
      <c r="AG789" t="s">
        <v>859</v>
      </c>
      <c r="AH789" t="s">
        <v>5417</v>
      </c>
      <c r="AI789" t="s">
        <v>850</v>
      </c>
      <c r="AJ789" t="s">
        <v>4695</v>
      </c>
    </row>
    <row r="790" spans="1:36">
      <c r="A790" s="38" t="s">
        <v>5418</v>
      </c>
      <c r="B790" t="s">
        <v>5419</v>
      </c>
      <c r="C790" t="s">
        <v>5420</v>
      </c>
      <c r="E790" t="s">
        <v>5221</v>
      </c>
      <c r="F790" t="s">
        <v>5421</v>
      </c>
      <c r="G790" t="s">
        <v>5422</v>
      </c>
      <c r="H790" t="s">
        <v>5423</v>
      </c>
      <c r="I790" t="s">
        <v>1267</v>
      </c>
      <c r="J790" t="s">
        <v>721</v>
      </c>
      <c r="K790">
        <v>11.6</v>
      </c>
      <c r="M790" t="s">
        <v>127</v>
      </c>
      <c r="N790" t="s">
        <v>844</v>
      </c>
      <c r="O790" t="s">
        <v>845</v>
      </c>
      <c r="Q790">
        <v>1977</v>
      </c>
      <c r="R790" t="s">
        <v>5424</v>
      </c>
      <c r="U790" t="s">
        <v>847</v>
      </c>
      <c r="W790">
        <v>49.338569999999997</v>
      </c>
      <c r="X790">
        <v>7.1700100000000004</v>
      </c>
      <c r="AC790">
        <v>0.33</v>
      </c>
      <c r="AD790" t="s">
        <v>5032</v>
      </c>
      <c r="AE790" t="s">
        <v>127</v>
      </c>
      <c r="AG790" t="s">
        <v>859</v>
      </c>
      <c r="AH790" t="s">
        <v>5425</v>
      </c>
      <c r="AI790" t="s">
        <v>936</v>
      </c>
      <c r="AJ790" t="s">
        <v>5426</v>
      </c>
    </row>
    <row r="791" spans="1:36">
      <c r="A791" s="38" t="s">
        <v>5427</v>
      </c>
      <c r="B791" t="s">
        <v>5428</v>
      </c>
      <c r="E791" t="s">
        <v>5429</v>
      </c>
      <c r="F791" t="s">
        <v>5430</v>
      </c>
      <c r="G791" t="s">
        <v>5431</v>
      </c>
      <c r="H791" t="s">
        <v>3912</v>
      </c>
      <c r="I791" t="s">
        <v>858</v>
      </c>
      <c r="J791" t="s">
        <v>721</v>
      </c>
      <c r="K791">
        <v>8.6999999999999993</v>
      </c>
      <c r="M791" t="s">
        <v>127</v>
      </c>
      <c r="N791" t="s">
        <v>844</v>
      </c>
      <c r="O791" t="s">
        <v>845</v>
      </c>
      <c r="Q791">
        <v>1984</v>
      </c>
      <c r="R791" t="s">
        <v>5432</v>
      </c>
      <c r="U791" t="s">
        <v>847</v>
      </c>
      <c r="W791">
        <v>49.792999999999999</v>
      </c>
      <c r="X791">
        <v>9.9940600000000011</v>
      </c>
      <c r="AC791">
        <v>0.33</v>
      </c>
      <c r="AD791" t="s">
        <v>5032</v>
      </c>
      <c r="AE791" t="s">
        <v>127</v>
      </c>
      <c r="AG791" t="s">
        <v>859</v>
      </c>
      <c r="AH791" t="s">
        <v>5433</v>
      </c>
      <c r="AI791" t="s">
        <v>850</v>
      </c>
      <c r="AJ791" t="s">
        <v>3914</v>
      </c>
    </row>
    <row r="792" spans="1:36">
      <c r="A792" s="38" t="s">
        <v>5434</v>
      </c>
      <c r="B792" t="s">
        <v>5435</v>
      </c>
      <c r="E792" t="s">
        <v>5429</v>
      </c>
      <c r="F792" t="s">
        <v>5430</v>
      </c>
      <c r="G792" t="s">
        <v>5431</v>
      </c>
      <c r="H792" t="s">
        <v>3912</v>
      </c>
      <c r="I792" t="s">
        <v>858</v>
      </c>
      <c r="J792" t="s">
        <v>721</v>
      </c>
      <c r="K792">
        <v>12</v>
      </c>
      <c r="M792" t="s">
        <v>127</v>
      </c>
      <c r="N792" t="s">
        <v>844</v>
      </c>
      <c r="O792" t="s">
        <v>845</v>
      </c>
      <c r="Q792">
        <v>1998</v>
      </c>
      <c r="R792" t="s">
        <v>5436</v>
      </c>
      <c r="U792" t="s">
        <v>847</v>
      </c>
      <c r="W792">
        <v>49.792999999999999</v>
      </c>
      <c r="X792">
        <v>9.9940600000000011</v>
      </c>
      <c r="AC792">
        <v>0.33</v>
      </c>
      <c r="AD792" t="s">
        <v>5032</v>
      </c>
      <c r="AE792" t="s">
        <v>127</v>
      </c>
      <c r="AG792" t="s">
        <v>859</v>
      </c>
      <c r="AH792" t="s">
        <v>5433</v>
      </c>
      <c r="AI792" t="s">
        <v>850</v>
      </c>
      <c r="AJ792" t="s">
        <v>3914</v>
      </c>
    </row>
    <row r="793" spans="1:36">
      <c r="A793" s="38" t="s">
        <v>5437</v>
      </c>
      <c r="B793" t="s">
        <v>5438</v>
      </c>
      <c r="E793" t="s">
        <v>5439</v>
      </c>
      <c r="F793" t="s">
        <v>5440</v>
      </c>
      <c r="G793" t="s">
        <v>2752</v>
      </c>
      <c r="H793" t="s">
        <v>2753</v>
      </c>
      <c r="I793" t="s">
        <v>897</v>
      </c>
      <c r="J793" t="s">
        <v>721</v>
      </c>
      <c r="K793">
        <v>33.4</v>
      </c>
      <c r="M793" t="s">
        <v>127</v>
      </c>
      <c r="N793" t="s">
        <v>844</v>
      </c>
      <c r="O793" t="s">
        <v>845</v>
      </c>
      <c r="Q793">
        <v>2009</v>
      </c>
      <c r="R793" t="s">
        <v>3922</v>
      </c>
      <c r="U793" t="s">
        <v>847</v>
      </c>
      <c r="W793">
        <v>50.857718900000002</v>
      </c>
      <c r="X793">
        <v>6.8501750000000001</v>
      </c>
      <c r="AC793">
        <v>0.33</v>
      </c>
      <c r="AD793" t="s">
        <v>5032</v>
      </c>
      <c r="AE793" t="s">
        <v>127</v>
      </c>
      <c r="AG793" t="s">
        <v>859</v>
      </c>
      <c r="AI793" t="s">
        <v>936</v>
      </c>
      <c r="AJ793" t="s">
        <v>5441</v>
      </c>
    </row>
    <row r="794" spans="1:36">
      <c r="A794" s="38" t="s">
        <v>5442</v>
      </c>
      <c r="B794" t="s">
        <v>5443</v>
      </c>
      <c r="E794" t="s">
        <v>5444</v>
      </c>
      <c r="F794" t="s">
        <v>5445</v>
      </c>
      <c r="G794" t="s">
        <v>2890</v>
      </c>
      <c r="H794" t="s">
        <v>2891</v>
      </c>
      <c r="I794" t="s">
        <v>880</v>
      </c>
      <c r="J794" t="s">
        <v>721</v>
      </c>
      <c r="K794">
        <v>18.7</v>
      </c>
      <c r="M794" t="s">
        <v>127</v>
      </c>
      <c r="N794" t="s">
        <v>844</v>
      </c>
      <c r="O794" t="s">
        <v>845</v>
      </c>
      <c r="Q794">
        <v>2013</v>
      </c>
      <c r="R794" t="s">
        <v>3716</v>
      </c>
      <c r="U794" t="s">
        <v>847</v>
      </c>
      <c r="W794">
        <v>51.520131999999997</v>
      </c>
      <c r="X794">
        <v>14.337383000000001</v>
      </c>
      <c r="AC794">
        <v>0.33</v>
      </c>
      <c r="AD794" t="s">
        <v>5032</v>
      </c>
      <c r="AE794" t="s">
        <v>127</v>
      </c>
      <c r="AG794" t="s">
        <v>859</v>
      </c>
      <c r="AI794" t="s">
        <v>891</v>
      </c>
      <c r="AJ794" t="s">
        <v>1063</v>
      </c>
    </row>
    <row r="795" spans="1:36">
      <c r="A795" s="38" t="s">
        <v>5446</v>
      </c>
      <c r="B795" t="s">
        <v>5447</v>
      </c>
      <c r="E795" t="s">
        <v>5448</v>
      </c>
      <c r="F795" t="s">
        <v>5449</v>
      </c>
      <c r="G795" t="s">
        <v>5450</v>
      </c>
      <c r="H795" t="s">
        <v>1134</v>
      </c>
      <c r="I795" t="s">
        <v>974</v>
      </c>
      <c r="J795" t="s">
        <v>721</v>
      </c>
      <c r="K795">
        <v>10.5</v>
      </c>
      <c r="M795" t="s">
        <v>127</v>
      </c>
      <c r="N795" t="s">
        <v>844</v>
      </c>
      <c r="O795" t="s">
        <v>845</v>
      </c>
      <c r="Q795">
        <v>2014</v>
      </c>
      <c r="R795" t="s">
        <v>5451</v>
      </c>
      <c r="U795" t="s">
        <v>847</v>
      </c>
      <c r="W795">
        <v>50.042129000000003</v>
      </c>
      <c r="X795">
        <v>8.2611570000000007</v>
      </c>
      <c r="AC795">
        <v>0.33</v>
      </c>
      <c r="AD795" t="s">
        <v>5032</v>
      </c>
      <c r="AE795" t="s">
        <v>127</v>
      </c>
      <c r="AG795" t="s">
        <v>859</v>
      </c>
      <c r="AI795" t="s">
        <v>850</v>
      </c>
      <c r="AJ795" t="s">
        <v>5452</v>
      </c>
    </row>
    <row r="796" spans="1:36">
      <c r="A796" s="38" t="s">
        <v>5453</v>
      </c>
      <c r="B796" t="s">
        <v>5454</v>
      </c>
      <c r="C796" t="s">
        <v>5435</v>
      </c>
      <c r="E796" t="s">
        <v>5276</v>
      </c>
      <c r="F796" t="s">
        <v>5455</v>
      </c>
      <c r="G796" t="s">
        <v>3473</v>
      </c>
      <c r="H796" t="s">
        <v>2775</v>
      </c>
      <c r="I796" t="s">
        <v>897</v>
      </c>
      <c r="J796" t="s">
        <v>721</v>
      </c>
      <c r="K796">
        <v>18</v>
      </c>
      <c r="M796" t="s">
        <v>127</v>
      </c>
      <c r="N796" t="s">
        <v>844</v>
      </c>
      <c r="O796" t="s">
        <v>859</v>
      </c>
      <c r="Q796">
        <v>2017</v>
      </c>
      <c r="R796" t="s">
        <v>5456</v>
      </c>
      <c r="U796" t="s">
        <v>847</v>
      </c>
      <c r="W796">
        <v>50.99962</v>
      </c>
      <c r="X796">
        <v>6.9409589999999994</v>
      </c>
      <c r="AC796">
        <v>0.33</v>
      </c>
      <c r="AD796" t="s">
        <v>5032</v>
      </c>
      <c r="AE796" t="s">
        <v>127</v>
      </c>
      <c r="AG796" t="s">
        <v>859</v>
      </c>
      <c r="AH796" t="s">
        <v>2777</v>
      </c>
      <c r="AI796" t="s">
        <v>3747</v>
      </c>
      <c r="AJ796" t="s">
        <v>5457</v>
      </c>
    </row>
    <row r="797" spans="1:36">
      <c r="A797" s="38" t="s">
        <v>5458</v>
      </c>
      <c r="B797" t="s">
        <v>5459</v>
      </c>
      <c r="C797" t="s">
        <v>5460</v>
      </c>
      <c r="E797" t="s">
        <v>5459</v>
      </c>
      <c r="G797" t="s">
        <v>5461</v>
      </c>
      <c r="H797" t="s">
        <v>1481</v>
      </c>
      <c r="I797" t="s">
        <v>897</v>
      </c>
      <c r="J797" t="s">
        <v>721</v>
      </c>
      <c r="K797">
        <v>33.4</v>
      </c>
      <c r="M797" t="s">
        <v>5462</v>
      </c>
      <c r="N797" t="s">
        <v>844</v>
      </c>
      <c r="O797" t="s">
        <v>859</v>
      </c>
      <c r="Q797">
        <v>2000</v>
      </c>
      <c r="R797" t="s">
        <v>3996</v>
      </c>
      <c r="U797" t="s">
        <v>847</v>
      </c>
      <c r="W797">
        <v>52.285879999999999</v>
      </c>
      <c r="X797">
        <v>7.74613</v>
      </c>
      <c r="AC797">
        <v>0.33</v>
      </c>
      <c r="AG797" t="s">
        <v>845</v>
      </c>
      <c r="AH797" t="s">
        <v>5463</v>
      </c>
      <c r="AI797" t="s">
        <v>891</v>
      </c>
      <c r="AJ797" t="s">
        <v>937</v>
      </c>
    </row>
    <row r="798" spans="1:36">
      <c r="A798" s="38" t="s">
        <v>5464</v>
      </c>
      <c r="B798" t="s">
        <v>5465</v>
      </c>
      <c r="C798" t="s">
        <v>5466</v>
      </c>
      <c r="E798" t="s">
        <v>1051</v>
      </c>
      <c r="G798" t="s">
        <v>1657</v>
      </c>
      <c r="H798" t="s">
        <v>1658</v>
      </c>
      <c r="I798" t="s">
        <v>1267</v>
      </c>
      <c r="J798" t="s">
        <v>721</v>
      </c>
      <c r="K798">
        <v>42</v>
      </c>
      <c r="M798" t="s">
        <v>5462</v>
      </c>
      <c r="N798" t="s">
        <v>1162</v>
      </c>
      <c r="O798" t="s">
        <v>845</v>
      </c>
      <c r="Q798">
        <v>2003</v>
      </c>
      <c r="R798" t="s">
        <v>4134</v>
      </c>
      <c r="U798" t="s">
        <v>847</v>
      </c>
      <c r="W798">
        <v>49.249018</v>
      </c>
      <c r="X798">
        <v>6.8792439999999999</v>
      </c>
      <c r="AC798">
        <v>0.44619999999999999</v>
      </c>
      <c r="AG798" t="s">
        <v>845</v>
      </c>
      <c r="AI798" t="s">
        <v>850</v>
      </c>
      <c r="AJ798" t="s">
        <v>5467</v>
      </c>
    </row>
    <row r="799" spans="1:36">
      <c r="A799" s="38" t="s">
        <v>5468</v>
      </c>
      <c r="B799" t="s">
        <v>5286</v>
      </c>
      <c r="E799" t="s">
        <v>5469</v>
      </c>
      <c r="F799" t="s">
        <v>5470</v>
      </c>
      <c r="G799" t="s">
        <v>5471</v>
      </c>
      <c r="H799" t="s">
        <v>5472</v>
      </c>
      <c r="I799" t="s">
        <v>842</v>
      </c>
      <c r="J799" t="s">
        <v>721</v>
      </c>
      <c r="K799">
        <v>9.5</v>
      </c>
      <c r="M799" t="s">
        <v>5473</v>
      </c>
      <c r="N799" t="s">
        <v>844</v>
      </c>
      <c r="O799" t="s">
        <v>845</v>
      </c>
      <c r="Q799">
        <v>1962</v>
      </c>
      <c r="R799" t="s">
        <v>5474</v>
      </c>
      <c r="U799" t="s">
        <v>847</v>
      </c>
      <c r="W799">
        <v>52.294036299999988</v>
      </c>
      <c r="X799">
        <v>8.0229622999999997</v>
      </c>
      <c r="AG799" t="s">
        <v>859</v>
      </c>
      <c r="AH799" t="s">
        <v>5475</v>
      </c>
      <c r="AI799" t="s">
        <v>936</v>
      </c>
      <c r="AJ799" t="s">
        <v>5476</v>
      </c>
    </row>
    <row r="800" spans="1:36">
      <c r="A800" s="38" t="s">
        <v>5477</v>
      </c>
      <c r="B800" t="s">
        <v>837</v>
      </c>
      <c r="E800" t="s">
        <v>5469</v>
      </c>
      <c r="F800" t="s">
        <v>5470</v>
      </c>
      <c r="G800" t="s">
        <v>5471</v>
      </c>
      <c r="H800" t="s">
        <v>5472</v>
      </c>
      <c r="I800" t="s">
        <v>842</v>
      </c>
      <c r="J800" t="s">
        <v>721</v>
      </c>
      <c r="K800">
        <v>9.8000000000000007</v>
      </c>
      <c r="M800" t="s">
        <v>5473</v>
      </c>
      <c r="N800" t="s">
        <v>844</v>
      </c>
      <c r="O800" t="s">
        <v>845</v>
      </c>
      <c r="Q800">
        <v>1972</v>
      </c>
      <c r="R800" t="s">
        <v>4751</v>
      </c>
      <c r="U800" t="s">
        <v>847</v>
      </c>
      <c r="W800">
        <v>52.294036299999988</v>
      </c>
      <c r="X800">
        <v>8.0229622999999997</v>
      </c>
      <c r="AG800" t="s">
        <v>859</v>
      </c>
      <c r="AH800" t="s">
        <v>5475</v>
      </c>
      <c r="AI800" t="s">
        <v>936</v>
      </c>
      <c r="AJ800" t="s">
        <v>5476</v>
      </c>
    </row>
  </sheetData>
  <hyperlinks>
    <hyperlink ref="AB15" r:id="rId1" xr:uid="{9E4FE8A6-BBC3-41A9-965A-17FBF8266AED}"/>
    <hyperlink ref="AB48" r:id="rId2" xr:uid="{F45F8E62-2750-43A4-BCAF-E5188C2B3DE2}"/>
    <hyperlink ref="AB49" r:id="rId3" xr:uid="{51341413-913F-4E52-8142-EB1F689784F0}"/>
    <hyperlink ref="AB52" r:id="rId4" xr:uid="{66C83BE9-CA3E-4C7D-99CE-A7AC4AE8E24B}"/>
    <hyperlink ref="AB53" r:id="rId5" xr:uid="{DECE39F9-471A-477C-BBE9-992C3527C7AB}"/>
    <hyperlink ref="AB54" r:id="rId6" xr:uid="{984C587F-B6C9-4F76-B250-F72B1D532854}"/>
    <hyperlink ref="AB60" r:id="rId7" xr:uid="{12028422-059D-4A7D-8771-6288759D8128}"/>
    <hyperlink ref="AB72" r:id="rId8" xr:uid="{4A42D6DD-CA8E-40FB-B7A0-E1103E6511CE}"/>
    <hyperlink ref="AB73" r:id="rId9" xr:uid="{0DF2250A-C9B8-4E3E-8CF7-D2D6FA7FA94C}"/>
    <hyperlink ref="AB74" r:id="rId10" xr:uid="{3245FD27-5110-4F93-BA99-B9D5CBFA2A53}"/>
    <hyperlink ref="AB80" r:id="rId11" xr:uid="{6B8DCE38-906D-4E57-B1C4-99689638078F}"/>
    <hyperlink ref="AB86" r:id="rId12" xr:uid="{0571EA7A-FA3E-4ABF-AA02-3CD336F6ED00}"/>
    <hyperlink ref="AB93" r:id="rId13" xr:uid="{682E1869-95FC-4511-8A0C-B311AA44786F}"/>
    <hyperlink ref="AB98" r:id="rId14" xr:uid="{365FEC1A-4043-4F52-A14A-C9DB765204DF}"/>
    <hyperlink ref="AB100" r:id="rId15" xr:uid="{E02126E8-CE82-4817-8CA9-FF4FD7FE57EE}"/>
    <hyperlink ref="AB101" r:id="rId16" location="/kraftwerk/fakten/" xr:uid="{422279E2-5ECC-4867-9CF1-51947547490E}"/>
    <hyperlink ref="AB102" r:id="rId17" xr:uid="{C62898D5-B7D4-4863-955C-939E67DDDABF}"/>
    <hyperlink ref="AB107" r:id="rId18" xr:uid="{3246AD2B-6069-45A6-968E-0BBB33596A42}"/>
    <hyperlink ref="AB108" r:id="rId19" xr:uid="{72EAC79E-3C69-4EF1-B871-45DEFDBD07F5}"/>
    <hyperlink ref="AB111" r:id="rId20" xr:uid="{81040EF1-074E-497D-A0F3-A72C6320D206}"/>
    <hyperlink ref="AB120" r:id="rId21" xr:uid="{6A0EE40E-FD87-45FC-9F9F-2CDC4F165217}"/>
    <hyperlink ref="AB121" r:id="rId22" xr:uid="{8E24517F-8685-48A9-9E03-97B127C9702F}"/>
    <hyperlink ref="AB145" r:id="rId23" xr:uid="{3A1C5CC2-9D13-4E17-9C30-5B41B240D977}"/>
    <hyperlink ref="AB153" r:id="rId24" xr:uid="{86F464EF-E375-414C-9AC7-FA0CAD00E145}"/>
    <hyperlink ref="AB169" r:id="rId25" xr:uid="{0ABE4304-D4A0-4B64-81E6-9AAFB2E1F520}"/>
    <hyperlink ref="AB173" r:id="rId26" xr:uid="{75A3CE99-CD54-4A64-8A7C-5A24392D4FF3}"/>
    <hyperlink ref="AB179" r:id="rId27" xr:uid="{029F0083-EF90-4050-B016-B1E7BDBD40C2}"/>
    <hyperlink ref="AB183" r:id="rId28" xr:uid="{DA273032-AC23-4E4A-AB59-9015A1C70736}"/>
    <hyperlink ref="AB184" r:id="rId29" xr:uid="{1C9B42F3-1C83-4336-AD5B-8F08F67F5231}"/>
    <hyperlink ref="AB210" r:id="rId30" xr:uid="{DD4194A7-BBED-40F2-9C19-F0576B84FE37}"/>
    <hyperlink ref="AB235" r:id="rId31" xr:uid="{F254C49D-4BFA-459B-BD9A-497AE280758D}"/>
    <hyperlink ref="AB236" r:id="rId32" xr:uid="{270AA390-D329-483D-A259-2001CB5200C0}"/>
    <hyperlink ref="AB291" r:id="rId33" xr:uid="{A9E23166-95CD-4ADB-A4DF-C5FBB51C66F1}"/>
    <hyperlink ref="AB292" r:id="rId34" xr:uid="{21A26B9A-FC00-413E-BB25-7176B051ED2C}"/>
    <hyperlink ref="AB293" r:id="rId35" xr:uid="{C2AA06A0-2C80-410F-84C1-DABE1AE7221A}"/>
    <hyperlink ref="AB294" r:id="rId36" xr:uid="{DF31E31D-E801-4405-A0A3-874FFE58CE0A}"/>
    <hyperlink ref="AB295" r:id="rId37" xr:uid="{6FA49BDA-B914-4B44-B427-C2116737A069}"/>
    <hyperlink ref="AB298" r:id="rId38" xr:uid="{96BA9B16-B812-44DE-AC03-C18AE8C7680F}"/>
    <hyperlink ref="AB303" r:id="rId39" location=".VkNVIiuriHs" xr:uid="{6A03F14E-BB34-467F-98B0-3DC366060D55}"/>
    <hyperlink ref="AB309" r:id="rId40" xr:uid="{6C3A4B5B-A929-47D0-A118-52EF2FB0B4CF}"/>
    <hyperlink ref="AB310" r:id="rId41" xr:uid="{366A2552-0E04-4531-ADDD-FE30BEC78BCB}"/>
    <hyperlink ref="AB311" r:id="rId42" xr:uid="{A0E03AA0-19A3-4A29-931D-9725B6FB26C4}"/>
    <hyperlink ref="AB312" r:id="rId43" xr:uid="{C8746FAB-B87E-48C8-8428-A24F1DBF2ED3}"/>
    <hyperlink ref="AB313" r:id="rId44" xr:uid="{581EF268-33AA-48ED-A919-563A51E6CC57}"/>
    <hyperlink ref="AB314" r:id="rId45" xr:uid="{17BCF10D-99C7-43B1-A5C0-AFFE93E8AD1A}"/>
    <hyperlink ref="AB315" r:id="rId46" xr:uid="{448A96AD-67D0-48E6-8459-604A1D1DB416}"/>
    <hyperlink ref="AB318" r:id="rId47" xr:uid="{8A66646F-BE2E-42DA-97A7-C6570138053D}"/>
    <hyperlink ref="AB320" r:id="rId48" xr:uid="{CD0DFCE5-DBCD-4E00-874C-5F9CEA06E351}"/>
    <hyperlink ref="AB322" r:id="rId49" xr:uid="{1541520B-B664-4FAE-A8AD-D3FF27150220}"/>
    <hyperlink ref="AB323" r:id="rId50" xr:uid="{6527C082-F4C9-46CE-B986-58350F1B7B01}"/>
    <hyperlink ref="AB324" r:id="rId51" xr:uid="{9E52ABFB-DE09-4DDF-862C-F31AF6166CD8}"/>
    <hyperlink ref="AB325" r:id="rId52" xr:uid="{6754E69F-6D74-4BD2-B8FD-2F1C890D00AE}"/>
    <hyperlink ref="AB326" r:id="rId53" xr:uid="{1DCC5AD2-F341-42FF-9AD7-A3D53C0EA3C2}"/>
    <hyperlink ref="AB327" r:id="rId54" xr:uid="{9266A955-9E9B-4CF0-A1E0-A945464F7EFC}"/>
    <hyperlink ref="AB328" r:id="rId55" xr:uid="{CA158BBE-4B44-46FD-B58E-B837ED0A8495}"/>
    <hyperlink ref="AB329" r:id="rId56" xr:uid="{5877D65D-423A-42EC-8FF8-149F04CB1C00}"/>
    <hyperlink ref="AB332" r:id="rId57" xr:uid="{B2AFB818-438C-480E-A878-458F17DDEF26}"/>
    <hyperlink ref="AB333" r:id="rId58" xr:uid="{D60E7352-0A58-4F42-8755-EA605A4448F0}"/>
    <hyperlink ref="AB334" r:id="rId59" xr:uid="{28D3B4DE-16EF-492F-9703-1F3C6BD694AD}"/>
    <hyperlink ref="AB335" r:id="rId60" xr:uid="{744A14CA-D97B-4DC1-A021-1A3E11DDD6B7}"/>
    <hyperlink ref="AB336" r:id="rId61" xr:uid="{023A8AC8-6214-4354-B0A8-A3EE2416BF20}"/>
    <hyperlink ref="AB344" r:id="rId62" xr:uid="{615C6B61-817F-4087-9861-5832AADBD502}"/>
    <hyperlink ref="AB345" r:id="rId63" xr:uid="{69111ED1-DDA6-422A-A264-FB4D290FF453}"/>
    <hyperlink ref="AB346" r:id="rId64" xr:uid="{C6A8164A-0EC0-4B40-89DA-A5AE4AB6FCA2}"/>
    <hyperlink ref="AB350" r:id="rId65" xr:uid="{6698B8EB-B3EE-4ADD-9E11-9DC43D7AFC05}"/>
    <hyperlink ref="AB351" r:id="rId66" xr:uid="{A2507254-843D-40D5-8C42-B5682644A864}"/>
    <hyperlink ref="AB352" r:id="rId67" xr:uid="{A88B279A-3FB9-4025-9274-364AAA83EC72}"/>
    <hyperlink ref="AB353" r:id="rId68" xr:uid="{E5B5161A-2E0A-4E44-AA20-3045FC74E217}"/>
    <hyperlink ref="AB355" r:id="rId69" xr:uid="{57BD97B8-7AC3-4F76-988C-1143809A12A6}"/>
    <hyperlink ref="AB362" r:id="rId70" xr:uid="{6C2C3279-8D62-475D-BB8C-112E89134A61}"/>
    <hyperlink ref="AB363" r:id="rId71" xr:uid="{D636DB41-0ADB-4A35-9BED-7132C413A205}"/>
    <hyperlink ref="AB389" r:id="rId72" xr:uid="{152B1A40-6A2A-42B0-90EC-FF085FF0950E}"/>
    <hyperlink ref="AB394" r:id="rId73" xr:uid="{9B8E0F8F-37DC-4517-99BF-5A9528612E96}"/>
    <hyperlink ref="AB396" r:id="rId74" xr:uid="{EA77BC2B-ACD0-4DA9-92AD-B8CF37A1B9F3}"/>
    <hyperlink ref="AB397" r:id="rId75" xr:uid="{71DA750C-679B-4018-8512-A666759146C4}"/>
    <hyperlink ref="AB398" r:id="rId76" xr:uid="{993BB1F5-AF44-4B3C-A23A-BBBD44E3ED88}"/>
    <hyperlink ref="AB401" r:id="rId77" xr:uid="{57E21722-B5CF-4CF7-8DE7-FF575D0E5045}"/>
    <hyperlink ref="AB412" r:id="rId78" xr:uid="{D9B37EC7-A899-4846-ABC4-EE0F6A28C160}"/>
    <hyperlink ref="AB415" r:id="rId79" xr:uid="{E0AA3C91-355A-41DF-AF1A-F80D836413C1}"/>
    <hyperlink ref="AB416" r:id="rId80" xr:uid="{E27A3FC3-C7F3-4DDD-A7BA-F5A0BC07296B}"/>
    <hyperlink ref="AB417" r:id="rId81" xr:uid="{78380F97-E005-4CE5-B430-188CAD41FB44}"/>
    <hyperlink ref="AB418" r:id="rId82" xr:uid="{95634265-AA3F-496E-BE09-53D1E5815A5F}"/>
    <hyperlink ref="AB419" r:id="rId83" xr:uid="{F4AFE4B7-5268-42B7-9F5D-8F57C1DA57F2}"/>
    <hyperlink ref="AB425" r:id="rId84" xr:uid="{B70DBC2B-6170-4106-882B-90F182546BB6}"/>
    <hyperlink ref="AB430" r:id="rId85" xr:uid="{A287807B-9E9A-4A6F-9FB3-B7A608B43DFC}"/>
    <hyperlink ref="AB433" r:id="rId86" xr:uid="{87019C02-7424-4B55-B6A6-6A36E338F0C2}"/>
    <hyperlink ref="AB444" r:id="rId87" xr:uid="{C5D4C098-935D-4888-9C3D-040C31B9E51D}"/>
    <hyperlink ref="AB445" r:id="rId88" xr:uid="{4E4FA9C2-CE68-4226-B936-421FB9A5D119}"/>
    <hyperlink ref="AB446" r:id="rId89" xr:uid="{C893D005-93BA-4755-81AC-D67F521386DA}"/>
    <hyperlink ref="AB447" r:id="rId90" xr:uid="{7395EB07-2089-413F-9A2C-BE8177044CE9}"/>
    <hyperlink ref="AB448" r:id="rId91" xr:uid="{9F54C69E-1F53-4FEB-9886-7FF243D083B9}"/>
    <hyperlink ref="AB450" r:id="rId92" xr:uid="{E4B1D077-F2A1-4DA2-88AB-DDCDEB9FD79B}"/>
    <hyperlink ref="AB452" r:id="rId93" xr:uid="{D1C31C0F-0439-41F1-BD4E-BE20D36197CF}"/>
    <hyperlink ref="AB484" r:id="rId94" xr:uid="{FFE1CF3D-11F6-4909-BEAE-4C16B5FBF806}"/>
    <hyperlink ref="AB496" r:id="rId95" xr:uid="{FC077A80-89CD-47A9-A31F-E932FC413701}"/>
    <hyperlink ref="AB497" r:id="rId96" xr:uid="{B76B1F4F-17AA-41CE-B03A-99E5EDA19AB9}"/>
    <hyperlink ref="AB498" r:id="rId97" xr:uid="{6B8387CD-97F9-4875-A780-2D0BD4205DC1}"/>
    <hyperlink ref="AB499" r:id="rId98" xr:uid="{46BAC261-9037-4555-8235-CE8F2B7E3D87}"/>
    <hyperlink ref="AB500" r:id="rId99" xr:uid="{A699593E-C2A9-487D-80A7-75C0D295AEAA}"/>
    <hyperlink ref="AB501" r:id="rId100" xr:uid="{60DF4A82-577A-4846-AAB3-19BE1C601255}"/>
    <hyperlink ref="AB502" r:id="rId101" xr:uid="{BD2F488A-3772-4792-A0A1-7DF6AF3AB927}"/>
    <hyperlink ref="AB503" r:id="rId102" xr:uid="{68C43E6F-8C40-4063-B3FB-56DC660C6C3C}"/>
    <hyperlink ref="AB504" r:id="rId103" xr:uid="{6ED2CF5E-9252-4704-A3E5-443EEB5F60C9}"/>
    <hyperlink ref="AB505" r:id="rId104" xr:uid="{344208A2-C789-45D1-B124-69C64F968951}"/>
    <hyperlink ref="AB512" r:id="rId105" xr:uid="{47010BA5-E5BC-474D-B0B0-CF5C727E5E1E}"/>
    <hyperlink ref="AB513" r:id="rId106" xr:uid="{80C2DA98-4ABC-4942-8901-42CEC39BDD13}"/>
    <hyperlink ref="AB514" r:id="rId107" xr:uid="{2AE4DC66-76ED-4D97-B0D4-D70B9DB5543E}"/>
    <hyperlink ref="AB528" r:id="rId108" xr:uid="{7CCB0681-32A6-4B35-A307-62309F63A501}"/>
    <hyperlink ref="AB591" r:id="rId109" location=".VkNWMCuriHs" xr:uid="{DC585D69-5EEE-45F9-9E3D-FD06EC4EA588}"/>
    <hyperlink ref="AB623" r:id="rId110" xr:uid="{ED08FA3E-62B9-4770-A9D7-73826067FE0C}"/>
    <hyperlink ref="AB625" r:id="rId111" xr:uid="{6C1D7E7E-9C26-4E2C-AAFC-7378C55E9D21}"/>
    <hyperlink ref="AB626" r:id="rId112" xr:uid="{6A7C138B-A6D0-4DED-B9EC-6D4A86EF5DCE}"/>
    <hyperlink ref="AB662" r:id="rId113" xr:uid="{8253C2CC-E46B-4E7A-9132-4FEFDA8F20E4}"/>
    <hyperlink ref="AB663" r:id="rId114" xr:uid="{8474A2A6-1CC5-4D10-89AC-315CB4F137F5}"/>
    <hyperlink ref="AB703" r:id="rId115" xr:uid="{A00F6BE6-C5EA-49E6-A863-3FDBBF4129B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727</v>
      </c>
      <c r="B1" t="s">
        <v>722</v>
      </c>
      <c r="C1" s="6" t="s">
        <v>728</v>
      </c>
    </row>
    <row r="2" spans="1:3">
      <c r="A2" t="s">
        <v>55</v>
      </c>
      <c r="B2" t="s">
        <v>721</v>
      </c>
      <c r="C2" t="s">
        <v>199</v>
      </c>
    </row>
    <row r="3" spans="1:3">
      <c r="A3" t="s">
        <v>56</v>
      </c>
      <c r="B3" t="s">
        <v>721</v>
      </c>
      <c r="C3" t="s">
        <v>196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D35" sqref="D35"/>
    </sheetView>
  </sheetViews>
  <sheetFormatPr defaultRowHeight="15"/>
  <cols>
    <col min="1" max="8" width="11.57031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796</v>
      </c>
    </row>
    <row r="2" spans="1:8">
      <c r="A2" t="s">
        <v>64</v>
      </c>
      <c r="B2">
        <v>2000</v>
      </c>
      <c r="C2">
        <v>40</v>
      </c>
      <c r="D2" t="b">
        <v>0</v>
      </c>
      <c r="E2" t="s">
        <v>5</v>
      </c>
      <c r="F2" t="s">
        <v>797</v>
      </c>
      <c r="G2" t="s">
        <v>1</v>
      </c>
      <c r="H2" s="6" t="s">
        <v>798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14BD-3693-489A-8486-2A52FA6B913C}">
  <sheetPr>
    <tabColor theme="7" tint="0.79998168889431442"/>
  </sheetPr>
  <dimension ref="A1:D2"/>
  <sheetViews>
    <sheetView workbookViewId="0">
      <selection activeCell="I14" sqref="I14"/>
    </sheetView>
  </sheetViews>
  <sheetFormatPr defaultRowHeight="15"/>
  <cols>
    <col min="2" max="2" width="29.85546875" customWidth="1"/>
    <col min="3" max="3" width="21.7109375" customWidth="1"/>
  </cols>
  <sheetData>
    <row r="1" spans="1:4">
      <c r="A1" t="s">
        <v>751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M21" sqref="M21"/>
    </sheetView>
  </sheetViews>
  <sheetFormatPr defaultRowHeight="15"/>
  <cols>
    <col min="1" max="1" width="16.28515625" customWidth="1"/>
    <col min="2" max="2" width="23.28515625" customWidth="1"/>
    <col min="3" max="3" width="11.42578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5"/>
  <sheetData>
    <row r="1" spans="1:5">
      <c r="A1" t="s">
        <v>0</v>
      </c>
      <c r="B1" t="s">
        <v>68</v>
      </c>
      <c r="C1" t="s">
        <v>69</v>
      </c>
      <c r="D1" t="s">
        <v>70</v>
      </c>
      <c r="E1" t="s">
        <v>7</v>
      </c>
    </row>
    <row r="2" spans="1:5">
      <c r="A2" t="s">
        <v>67</v>
      </c>
      <c r="B2" t="s">
        <v>68</v>
      </c>
      <c r="C2" t="s">
        <v>69</v>
      </c>
      <c r="D2" t="s">
        <v>70</v>
      </c>
      <c r="E2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5"/>
  <cols>
    <col min="1" max="4" width="15.570312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J31" sqref="J31"/>
    </sheetView>
  </sheetViews>
  <sheetFormatPr defaultRowHeight="15"/>
  <cols>
    <col min="1" max="1" width="22.85546875" customWidth="1"/>
    <col min="2" max="2" width="46.7109375" customWidth="1"/>
    <col min="3" max="3" width="69.42578125" customWidth="1"/>
  </cols>
  <sheetData>
    <row r="1" spans="1:11">
      <c r="A1" s="37" t="s">
        <v>144</v>
      </c>
      <c r="B1" t="s">
        <v>236</v>
      </c>
    </row>
    <row r="2" spans="1:11">
      <c r="A2" t="s">
        <v>147</v>
      </c>
      <c r="B2" t="s">
        <v>148</v>
      </c>
    </row>
    <row r="3" spans="1:11">
      <c r="A3" t="s">
        <v>237</v>
      </c>
      <c r="B3" t="s">
        <v>238</v>
      </c>
    </row>
    <row r="6" spans="1:11">
      <c r="A6" s="21"/>
      <c r="B6" s="21" t="s">
        <v>156</v>
      </c>
      <c r="C6" s="21" t="s">
        <v>149</v>
      </c>
    </row>
    <row r="7" spans="1:11">
      <c r="A7" s="21" t="s">
        <v>246</v>
      </c>
      <c r="B7" s="21" t="s">
        <v>725</v>
      </c>
      <c r="C7" s="21" t="s">
        <v>731</v>
      </c>
      <c r="D7" t="s">
        <v>248</v>
      </c>
      <c r="K7" t="s">
        <v>782</v>
      </c>
    </row>
    <row r="8" spans="1:11">
      <c r="A8" s="21"/>
      <c r="B8" s="21" t="s">
        <v>247</v>
      </c>
      <c r="C8" s="21" t="s">
        <v>732</v>
      </c>
    </row>
    <row r="9" spans="1:11">
      <c r="A9" s="21" t="s">
        <v>150</v>
      </c>
      <c r="B9" s="21" t="s">
        <v>151</v>
      </c>
      <c r="C9" s="21"/>
    </row>
    <row r="10" spans="1:11">
      <c r="A10" s="21"/>
      <c r="B10" s="21" t="s">
        <v>723</v>
      </c>
      <c r="C10" s="21"/>
    </row>
    <row r="11" spans="1:11">
      <c r="A11" s="21"/>
      <c r="B11" s="21" t="s">
        <v>316</v>
      </c>
      <c r="C11" s="21"/>
    </row>
    <row r="12" spans="1:11">
      <c r="A12" s="21"/>
      <c r="B12" s="21" t="s">
        <v>733</v>
      </c>
      <c r="C12" s="21" t="s">
        <v>724</v>
      </c>
    </row>
    <row r="13" spans="1:11">
      <c r="A13" s="21"/>
      <c r="B13" s="21" t="s">
        <v>726</v>
      </c>
      <c r="C13" s="21"/>
    </row>
    <row r="14" spans="1:11">
      <c r="A14" s="21"/>
      <c r="B14" s="21" t="s">
        <v>249</v>
      </c>
      <c r="C14" s="21" t="s">
        <v>250</v>
      </c>
    </row>
    <row r="15" spans="1:11">
      <c r="A15" s="21"/>
      <c r="B15" s="21" t="s">
        <v>709</v>
      </c>
      <c r="C15" s="21" t="s">
        <v>712</v>
      </c>
    </row>
    <row r="16" spans="1:11">
      <c r="A16" s="21"/>
      <c r="B16" s="21" t="s">
        <v>710</v>
      </c>
      <c r="C16" s="21" t="s">
        <v>525</v>
      </c>
    </row>
    <row r="17" spans="1:3">
      <c r="A17" s="21"/>
      <c r="B17" s="21" t="s">
        <v>711</v>
      </c>
      <c r="C17" s="21" t="s">
        <v>730</v>
      </c>
    </row>
    <row r="18" spans="1:3">
      <c r="A18" s="21"/>
      <c r="B18" s="21" t="s">
        <v>154</v>
      </c>
      <c r="C18" s="22" t="s">
        <v>158</v>
      </c>
    </row>
    <row r="19" spans="1:3">
      <c r="A19" s="21"/>
      <c r="B19" s="21" t="s">
        <v>142</v>
      </c>
      <c r="C19" s="22" t="s">
        <v>158</v>
      </c>
    </row>
    <row r="20" spans="1:3">
      <c r="A20" s="21"/>
      <c r="B20" s="21" t="s">
        <v>143</v>
      </c>
      <c r="C20" s="22" t="s">
        <v>158</v>
      </c>
    </row>
    <row r="21" spans="1:3">
      <c r="A21" s="21" t="s">
        <v>768</v>
      </c>
      <c r="B21" s="35" t="s">
        <v>773</v>
      </c>
      <c r="C21" s="21" t="s">
        <v>774</v>
      </c>
    </row>
    <row r="22" spans="1:3">
      <c r="A22" s="21"/>
      <c r="B22" s="35" t="s">
        <v>769</v>
      </c>
      <c r="C22" s="21" t="s">
        <v>774</v>
      </c>
    </row>
    <row r="23" spans="1:3">
      <c r="A23" s="21"/>
      <c r="B23" s="35" t="s">
        <v>770</v>
      </c>
      <c r="C23" s="21" t="s">
        <v>774</v>
      </c>
    </row>
    <row r="24" spans="1:3">
      <c r="A24" s="21"/>
      <c r="B24" s="35" t="s">
        <v>771</v>
      </c>
      <c r="C24" s="21" t="s">
        <v>774</v>
      </c>
    </row>
    <row r="25" spans="1:3">
      <c r="A25" s="21"/>
      <c r="B25" s="35" t="s">
        <v>772</v>
      </c>
      <c r="C25" s="21" t="s">
        <v>774</v>
      </c>
    </row>
    <row r="26" spans="1:3">
      <c r="A26" s="21"/>
      <c r="B26" s="21" t="s">
        <v>775</v>
      </c>
      <c r="C26" s="21" t="s">
        <v>268</v>
      </c>
    </row>
    <row r="27" spans="1:3">
      <c r="A27" s="21"/>
      <c r="B27" s="21" t="s">
        <v>776</v>
      </c>
      <c r="C27" s="21" t="s">
        <v>268</v>
      </c>
    </row>
    <row r="28" spans="1:3">
      <c r="A28" s="21"/>
      <c r="B28" s="21" t="s">
        <v>777</v>
      </c>
      <c r="C28" s="21" t="s">
        <v>268</v>
      </c>
    </row>
    <row r="29" spans="1:3">
      <c r="A29" s="21"/>
      <c r="B29" t="s">
        <v>778</v>
      </c>
      <c r="C29" s="21"/>
    </row>
    <row r="30" spans="1:3">
      <c r="A30" s="21"/>
      <c r="B30" t="s">
        <v>779</v>
      </c>
      <c r="C30" s="21"/>
    </row>
    <row r="31" spans="1:3">
      <c r="A31" s="21"/>
      <c r="B31" t="s">
        <v>780</v>
      </c>
      <c r="C31" s="21"/>
    </row>
    <row r="32" spans="1:3">
      <c r="A32" s="21"/>
      <c r="B32" t="s">
        <v>781</v>
      </c>
      <c r="C32" s="21"/>
    </row>
    <row r="33" spans="1:3">
      <c r="A33" s="21" t="s">
        <v>152</v>
      </c>
      <c r="B33" s="21" t="s">
        <v>30</v>
      </c>
      <c r="C33" s="21" t="s">
        <v>158</v>
      </c>
    </row>
    <row r="34" spans="1:3">
      <c r="A34" s="21"/>
      <c r="B34" s="21" t="s">
        <v>31</v>
      </c>
      <c r="C34" s="21" t="s">
        <v>158</v>
      </c>
    </row>
    <row r="35" spans="1:3">
      <c r="A35" s="21"/>
      <c r="B35" s="21" t="s">
        <v>32</v>
      </c>
      <c r="C35" s="21" t="s">
        <v>158</v>
      </c>
    </row>
    <row r="36" spans="1:3">
      <c r="A36" s="21"/>
      <c r="B36" s="21" t="s">
        <v>33</v>
      </c>
      <c r="C36" s="21" t="s">
        <v>158</v>
      </c>
    </row>
    <row r="37" spans="1:3">
      <c r="A37" s="21"/>
      <c r="B37" s="21" t="s">
        <v>35</v>
      </c>
      <c r="C37" s="21" t="s">
        <v>243</v>
      </c>
    </row>
    <row r="38" spans="1:3">
      <c r="A38" s="21" t="s">
        <v>155</v>
      </c>
      <c r="B38" s="21" t="s">
        <v>54</v>
      </c>
      <c r="C38" s="21" t="s">
        <v>158</v>
      </c>
    </row>
    <row r="39" spans="1:3">
      <c r="A39" s="21"/>
      <c r="B39" s="21" t="s">
        <v>43</v>
      </c>
      <c r="C39" s="21" t="s">
        <v>158</v>
      </c>
    </row>
    <row r="40" spans="1:3">
      <c r="A40" s="21"/>
      <c r="B40" s="21" t="s">
        <v>44</v>
      </c>
      <c r="C40" s="21" t="s">
        <v>158</v>
      </c>
    </row>
    <row r="41" spans="1:3">
      <c r="A41" s="21"/>
      <c r="B41" s="21" t="s">
        <v>45</v>
      </c>
      <c r="C41" s="21" t="s">
        <v>158</v>
      </c>
    </row>
    <row r="42" spans="1:3">
      <c r="A42" s="21"/>
      <c r="B42" s="21" t="s">
        <v>157</v>
      </c>
      <c r="C42" s="21" t="s">
        <v>158</v>
      </c>
    </row>
    <row r="43" spans="1:3">
      <c r="A43" s="21" t="s">
        <v>244</v>
      </c>
      <c r="B43" s="21" t="s">
        <v>46</v>
      </c>
      <c r="C43" s="21" t="s">
        <v>158</v>
      </c>
    </row>
    <row r="44" spans="1:3">
      <c r="A44" s="21"/>
      <c r="B44" s="21" t="s">
        <v>47</v>
      </c>
      <c r="C44" s="21" t="s">
        <v>245</v>
      </c>
    </row>
    <row r="45" spans="1:3">
      <c r="A45" s="21"/>
      <c r="B45" s="21" t="s">
        <v>48</v>
      </c>
      <c r="C45" s="21" t="s">
        <v>158</v>
      </c>
    </row>
    <row r="46" spans="1:3">
      <c r="A46" s="21"/>
      <c r="B46" s="21" t="s">
        <v>49</v>
      </c>
      <c r="C46" s="21" t="s">
        <v>158</v>
      </c>
    </row>
    <row r="47" spans="1:3">
      <c r="A47" s="21" t="s">
        <v>145</v>
      </c>
      <c r="B47" s="21" t="s">
        <v>146</v>
      </c>
      <c r="C47" s="21" t="s">
        <v>158</v>
      </c>
    </row>
    <row r="53" spans="1:2" ht="18.75">
      <c r="A53" s="19"/>
      <c r="B53" s="19"/>
    </row>
    <row r="54" spans="1:2">
      <c r="A54" s="16"/>
      <c r="B54" s="16"/>
    </row>
    <row r="60" spans="1:2" ht="18.7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3"/>
  <sheetViews>
    <sheetView workbookViewId="0">
      <selection activeCell="E37" sqref="E37"/>
    </sheetView>
  </sheetViews>
  <sheetFormatPr defaultRowHeight="15"/>
  <cols>
    <col min="1" max="1" width="25.85546875" customWidth="1"/>
    <col min="2" max="2" width="24.85546875" customWidth="1"/>
    <col min="3" max="6" width="17.710937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63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  <row r="3" spans="1:6">
      <c r="A3" t="s">
        <v>795</v>
      </c>
      <c r="B3">
        <v>0.1</v>
      </c>
      <c r="C3">
        <v>3.5000000000000003E-2</v>
      </c>
      <c r="D3">
        <v>3.5000000000000003E-2</v>
      </c>
      <c r="E3">
        <v>75000</v>
      </c>
      <c r="F3" t="s">
        <v>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5"/>
  <cols>
    <col min="4" max="4" width="20.140625" customWidth="1"/>
  </cols>
  <sheetData>
    <row r="1" spans="1:4">
      <c r="B1" t="s">
        <v>721</v>
      </c>
      <c r="D1" t="s">
        <v>784</v>
      </c>
    </row>
    <row r="2" spans="1:4">
      <c r="A2" t="s">
        <v>785</v>
      </c>
      <c r="B2">
        <v>19.7</v>
      </c>
      <c r="C2" t="s">
        <v>783</v>
      </c>
    </row>
    <row r="3" spans="1:4">
      <c r="A3" t="s">
        <v>786</v>
      </c>
      <c r="B3">
        <v>20.399999999999999</v>
      </c>
      <c r="C3" t="s">
        <v>783</v>
      </c>
    </row>
    <row r="4" spans="1:4">
      <c r="A4" t="s">
        <v>787</v>
      </c>
      <c r="B4">
        <v>21.7</v>
      </c>
      <c r="C4" t="s">
        <v>783</v>
      </c>
    </row>
    <row r="5" spans="1:4">
      <c r="A5" t="s">
        <v>788</v>
      </c>
      <c r="B5">
        <v>53</v>
      </c>
      <c r="C5" t="s">
        <v>783</v>
      </c>
    </row>
    <row r="6" spans="1:4">
      <c r="A6" t="s">
        <v>789</v>
      </c>
      <c r="B6">
        <v>100</v>
      </c>
      <c r="C6" t="s">
        <v>783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5"/>
  <cols>
    <col min="1" max="1" width="12.8554687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66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A2" sqref="A2"/>
    </sheetView>
  </sheetViews>
  <sheetFormatPr defaultRowHeight="15"/>
  <sheetData>
    <row r="1" spans="1:1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I33" sqref="I33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10" t="s">
        <v>251</v>
      </c>
      <c r="B1" s="10" t="s">
        <v>252</v>
      </c>
      <c r="C1" s="10" t="s">
        <v>313</v>
      </c>
      <c r="D1" s="10" t="s">
        <v>253</v>
      </c>
      <c r="E1" s="10" t="s">
        <v>309</v>
      </c>
      <c r="F1" s="10" t="s">
        <v>255</v>
      </c>
      <c r="G1" s="10" t="s">
        <v>314</v>
      </c>
      <c r="H1" s="10" t="s">
        <v>256</v>
      </c>
      <c r="I1" s="10" t="s">
        <v>308</v>
      </c>
    </row>
    <row r="2" spans="1:9" ht="30">
      <c r="A2" t="s">
        <v>186</v>
      </c>
      <c r="B2" s="3" t="s">
        <v>257</v>
      </c>
      <c r="C2" t="s">
        <v>231</v>
      </c>
      <c r="D2" t="s">
        <v>5</v>
      </c>
      <c r="E2" t="s">
        <v>258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196</v>
      </c>
      <c r="B3" s="3" t="s">
        <v>257</v>
      </c>
      <c r="C3" t="s">
        <v>231</v>
      </c>
      <c r="D3" t="s">
        <v>5</v>
      </c>
      <c r="E3" t="s">
        <v>258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199</v>
      </c>
      <c r="B4" s="3" t="s">
        <v>257</v>
      </c>
      <c r="C4" t="s">
        <v>231</v>
      </c>
      <c r="D4" t="s">
        <v>5</v>
      </c>
      <c r="E4" t="s">
        <v>258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179</v>
      </c>
      <c r="B5" s="3" t="s">
        <v>270</v>
      </c>
      <c r="C5" t="s">
        <v>231</v>
      </c>
      <c r="D5" t="s">
        <v>5</v>
      </c>
      <c r="E5" t="s">
        <v>258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188</v>
      </c>
      <c r="B6" s="3" t="s">
        <v>257</v>
      </c>
      <c r="C6" t="s">
        <v>231</v>
      </c>
      <c r="D6" t="s">
        <v>5</v>
      </c>
      <c r="E6" t="s">
        <v>258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3" t="s">
        <v>192</v>
      </c>
      <c r="B7" s="3" t="s">
        <v>257</v>
      </c>
      <c r="C7" t="s">
        <v>230</v>
      </c>
      <c r="D7" t="s">
        <v>5</v>
      </c>
      <c r="E7" t="s">
        <v>258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3" t="s">
        <v>287</v>
      </c>
      <c r="B8" s="3" t="s">
        <v>270</v>
      </c>
      <c r="C8" t="s">
        <v>230</v>
      </c>
      <c r="D8" t="s">
        <v>5</v>
      </c>
      <c r="E8" t="s">
        <v>258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198</v>
      </c>
      <c r="B9" s="3" t="s">
        <v>257</v>
      </c>
      <c r="C9" t="s">
        <v>231</v>
      </c>
      <c r="D9" t="s">
        <v>5</v>
      </c>
      <c r="E9" t="s">
        <v>258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187</v>
      </c>
      <c r="B10" s="3" t="s">
        <v>257</v>
      </c>
      <c r="C10" t="s">
        <v>230</v>
      </c>
      <c r="D10" t="s">
        <v>5</v>
      </c>
      <c r="E10" t="s">
        <v>258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3" t="s">
        <v>166</v>
      </c>
      <c r="B11" s="3" t="s">
        <v>257</v>
      </c>
      <c r="C11" t="s">
        <v>230</v>
      </c>
      <c r="D11" t="s">
        <v>5</v>
      </c>
      <c r="E11" t="s">
        <v>258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311</v>
      </c>
      <c r="B12" s="3" t="s">
        <v>291</v>
      </c>
      <c r="C12" t="s">
        <v>310</v>
      </c>
      <c r="D12" t="s">
        <v>5</v>
      </c>
      <c r="E12" t="s">
        <v>267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312</v>
      </c>
      <c r="B13" s="3" t="s">
        <v>291</v>
      </c>
      <c r="C13" t="s">
        <v>310</v>
      </c>
      <c r="D13" t="s">
        <v>5</v>
      </c>
      <c r="E13" t="s">
        <v>258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39</vt:i4>
      </vt:variant>
    </vt:vector>
  </HeadingPairs>
  <TitlesOfParts>
    <vt:vector size="39" baseType="lpstr">
      <vt:lpstr>dictTech</vt:lpstr>
      <vt:lpstr>dictFuel</vt:lpstr>
      <vt:lpstr>dictvariables</vt:lpstr>
      <vt:lpstr>explanation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dutchGermanPlants2022_from_emla</vt:lpstr>
      <vt:lpstr>Dutch_plants</vt:lpstr>
      <vt:lpstr>Dutch_plants (solar)</vt:lpstr>
      <vt:lpstr>Blad3</vt:lpstr>
      <vt:lpstr>German_plants</vt:lpstr>
      <vt:lpstr>German_plants_res</vt:lpstr>
      <vt:lpstr>German_plants_res (2)</vt:lpstr>
      <vt:lpstr>German_plants_res (3)</vt:lpstr>
      <vt:lpstr>Blad7</vt:lpstr>
      <vt:lpstr>Blad1</vt:lpstr>
      <vt:lpstr>Blad2</vt:lpstr>
      <vt:lpstr>TargetInvestorTargets</vt:lpstr>
      <vt:lpstr>ElectricitySpotMarkets</vt:lpstr>
      <vt:lpstr>EnergyConsumer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Bart van Nobelen</cp:lastModifiedBy>
  <dcterms:created xsi:type="dcterms:W3CDTF">2015-06-05T18:17:20Z</dcterms:created>
  <dcterms:modified xsi:type="dcterms:W3CDTF">2022-06-09T17:40:19Z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