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Mijn Documenten\DataProjecten\VastgoedRendement\VastgoedRendement\nonsensitive_input_files\"/>
    </mc:Choice>
  </mc:AlternateContent>
  <xr:revisionPtr revIDLastSave="0" documentId="13_ncr:1_{E5101CF4-53BA-4F14-B1D0-EF6FA12BA927}" xr6:coauthVersionLast="47" xr6:coauthVersionMax="47" xr10:uidLastSave="{00000000-0000-0000-0000-000000000000}"/>
  <bookViews>
    <workbookView xWindow="-108" yWindow="-108" windowWidth="23256" windowHeight="12576" tabRatio="684" activeTab="4" xr2:uid="{00000000-000D-0000-FFFF-FFFF00000000}"/>
  </bookViews>
  <sheets>
    <sheet name="voorbeeldhuizen" sheetId="1" r:id="rId1"/>
    <sheet name="uitleg variabelen" sheetId="3" r:id="rId2"/>
    <sheet name="wws_puntensysteem" sheetId="11" r:id="rId3"/>
    <sheet name="wws_lookup" sheetId="12" r:id="rId4"/>
    <sheet name="parameters" sheetId="4" r:id="rId5"/>
    <sheet name="backup" sheetId="13" r:id="rId6"/>
    <sheet name="leegwaarderatio" sheetId="5" r:id="rId7"/>
    <sheet name="leegwaarderatio_oud" sheetId="14" r:id="rId8"/>
    <sheet name="Verduurzaming" sheetId="6" r:id="rId9"/>
    <sheet name="Markthuur" sheetId="7" r:id="rId10"/>
    <sheet name="interest_rate" sheetId="8" r:id="rId11"/>
    <sheet name="Hypothecaire_rente" sheetId="16" r:id="rId12"/>
    <sheet name="historical_cpi" sheetId="17" r:id="rId13"/>
    <sheet name="BER_Hypothecaire_rente" sheetId="15" r:id="rId14"/>
    <sheet name="rating_premium" sheetId="9" r:id="rId15"/>
  </sheets>
  <definedNames>
    <definedName name="_xlnm._FilterDatabase" localSheetId="0" hidden="1">voorbeeldhuizen!#REF!</definedName>
    <definedName name="Regios">Markthuur!$B$20:$B$63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2" i="17"/>
  <c r="C59" i="17"/>
  <c r="C58" i="17" s="1"/>
  <c r="C57" i="17" s="1"/>
  <c r="C56" i="17" s="1"/>
  <c r="C55" i="17" s="1"/>
  <c r="C54" i="17" s="1"/>
  <c r="C53" i="17" s="1"/>
  <c r="C52" i="17" s="1"/>
  <c r="C51" i="17" s="1"/>
  <c r="C50" i="17" s="1"/>
  <c r="C49" i="17" s="1"/>
  <c r="C48" i="17" s="1"/>
  <c r="C47" i="17" s="1"/>
  <c r="C46" i="17" s="1"/>
  <c r="C45" i="17" s="1"/>
  <c r="C44" i="17" s="1"/>
  <c r="C43" i="17" s="1"/>
  <c r="C42" i="17" s="1"/>
  <c r="C41" i="17" s="1"/>
  <c r="C40" i="17" s="1"/>
  <c r="C39" i="17" s="1"/>
  <c r="C38" i="17" s="1"/>
  <c r="C37" i="17" s="1"/>
  <c r="C36" i="17" s="1"/>
  <c r="C35" i="17" s="1"/>
  <c r="C34" i="17" s="1"/>
  <c r="C33" i="17" s="1"/>
  <c r="C32" i="17" s="1"/>
  <c r="C31" i="17" s="1"/>
  <c r="C30" i="17" s="1"/>
  <c r="C29" i="17" s="1"/>
  <c r="C28" i="17" s="1"/>
  <c r="C27" i="17" s="1"/>
  <c r="C26" i="17" s="1"/>
  <c r="C25" i="17" s="1"/>
  <c r="C24" i="17" s="1"/>
  <c r="C23" i="17" s="1"/>
  <c r="C22" i="17" s="1"/>
  <c r="C21" i="17" s="1"/>
  <c r="C20" i="17" s="1"/>
  <c r="C19" i="17" s="1"/>
  <c r="C18" i="17" s="1"/>
  <c r="C17" i="17" s="1"/>
  <c r="C16" i="17" s="1"/>
  <c r="C15" i="17" s="1"/>
  <c r="C14" i="17" s="1"/>
  <c r="C13" i="17" s="1"/>
  <c r="C12" i="17" s="1"/>
  <c r="C11" i="17" s="1"/>
  <c r="C10" i="17" s="1"/>
  <c r="C9" i="17" s="1"/>
  <c r="C8" i="17" s="1"/>
  <c r="C7" i="17" s="1"/>
  <c r="C6" i="17" s="1"/>
  <c r="C5" i="17" s="1"/>
  <c r="C4" i="17" s="1"/>
  <c r="C3" i="17" s="1"/>
  <c r="C2" i="17" s="1"/>
  <c r="C60" i="17"/>
  <c r="B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73" i="15"/>
  <c r="B72" i="15"/>
  <c r="B71" i="15"/>
  <c r="B70" i="15"/>
  <c r="B69" i="15"/>
  <c r="B68" i="15"/>
  <c r="B67" i="15"/>
  <c r="B66" i="15"/>
  <c r="B23" i="8"/>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16" i="8"/>
  <c r="B15" i="8"/>
  <c r="B14"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B18" i="8" l="1"/>
  <c r="B19" i="8"/>
  <c r="B20" i="8"/>
  <c r="B17" i="8"/>
  <c r="B21" i="8"/>
</calcChain>
</file>

<file path=xl/sharedStrings.xml><?xml version="1.0" encoding="utf-8"?>
<sst xmlns="http://schemas.openxmlformats.org/spreadsheetml/2006/main" count="1088" uniqueCount="403">
  <si>
    <t>teller</t>
  </si>
  <si>
    <t>investor</t>
  </si>
  <si>
    <t>initmarketvalrent</t>
  </si>
  <si>
    <t>occprate</t>
  </si>
  <si>
    <t>m2</t>
  </si>
  <si>
    <t>energylabel</t>
  </si>
  <si>
    <t>finishlevel</t>
  </si>
  <si>
    <t>woz_waarde</t>
  </si>
  <si>
    <t>nyear</t>
  </si>
  <si>
    <t>sfp</t>
  </si>
  <si>
    <t>initexpperc</t>
  </si>
  <si>
    <t>initinteriminv</t>
  </si>
  <si>
    <t>debtshare</t>
  </si>
  <si>
    <t>fundcost</t>
  </si>
  <si>
    <t>fundterm</t>
  </si>
  <si>
    <t>etr</t>
  </si>
  <si>
    <t>exityield</t>
  </si>
  <si>
    <t>schuld_rating</t>
  </si>
  <si>
    <t>delta_dv</t>
  </si>
  <si>
    <t>jaar_aankoop</t>
  </si>
  <si>
    <t>aankoopwaarde</t>
  </si>
  <si>
    <t>part_box2</t>
  </si>
  <si>
    <t>MGW A++</t>
  </si>
  <si>
    <t>High</t>
  </si>
  <si>
    <t>B</t>
  </si>
  <si>
    <t>EGW C</t>
  </si>
  <si>
    <t>Medium</t>
  </si>
  <si>
    <t>MGW E</t>
  </si>
  <si>
    <t>EGW E</t>
  </si>
  <si>
    <t>Low</t>
  </si>
  <si>
    <t>part_box3</t>
  </si>
  <si>
    <t>EGW A</t>
  </si>
  <si>
    <t>EGW B</t>
  </si>
  <si>
    <t>MGW D</t>
  </si>
  <si>
    <t>EGW F</t>
  </si>
  <si>
    <t>MGW F</t>
  </si>
  <si>
    <t>EGW A+</t>
  </si>
  <si>
    <t>inst_vpb</t>
  </si>
  <si>
    <t>BB</t>
  </si>
  <si>
    <t>woco</t>
  </si>
  <si>
    <t>A</t>
  </si>
  <si>
    <t>year</t>
  </si>
  <si>
    <t>cpi</t>
  </si>
  <si>
    <t>hpi</t>
  </si>
  <si>
    <t>dv</t>
  </si>
  <si>
    <t>ondergrens</t>
  </si>
  <si>
    <t>bovengrens</t>
  </si>
  <si>
    <t>leegwaarderatio</t>
  </si>
  <si>
    <t>parameter</t>
  </si>
  <si>
    <t>G</t>
  </si>
  <si>
    <t>D</t>
  </si>
  <si>
    <t>dit is de maximale markthuur die initieel geldt.</t>
  </si>
  <si>
    <t>initrent</t>
  </si>
  <si>
    <t>dit is de initiele huur die gevraagd wordt</t>
  </si>
  <si>
    <t>initmarketvalprop</t>
  </si>
  <si>
    <t>initial market value property</t>
  </si>
  <si>
    <t>occupancy rate. This is the average occupance of the property</t>
  </si>
  <si>
    <t>size of property in m2</t>
  </si>
  <si>
    <t>energy label as per wws</t>
  </si>
  <si>
    <t>finishing level of the property</t>
  </si>
  <si>
    <t>initwozvalue</t>
  </si>
  <si>
    <t>woz value of the property</t>
  </si>
  <si>
    <t xml:space="preserve">investor time horizon / number of periods to consider </t>
  </si>
  <si>
    <t>sale in final period</t>
  </si>
  <si>
    <t>initial exploitation expensens, as percentage of market rent</t>
  </si>
  <si>
    <t>initial interim investment, every 15 years</t>
  </si>
  <si>
    <t>share of investment that is debt funded</t>
  </si>
  <si>
    <t>funding costs of investor</t>
  </si>
  <si>
    <t>term of financing (years)</t>
  </si>
  <si>
    <t>effective tax rate (vpb)</t>
  </si>
  <si>
    <t>tijdreeks verwachte inflatie (consumer price index)</t>
  </si>
  <si>
    <t>verwachte waardeontwikkeling vastgoed (huisprijsindex)</t>
  </si>
  <si>
    <t>exit yield in sale final period</t>
  </si>
  <si>
    <t>discount factor / discontovoet</t>
  </si>
  <si>
    <t>delta ten opzichte van de discontovoet voor een specifiek voorbeeldhuis</t>
  </si>
  <si>
    <t xml:space="preserve">geeft aan met welke kans huurders verhuizen </t>
  </si>
  <si>
    <t>oud</t>
  </si>
  <si>
    <t>A++</t>
  </si>
  <si>
    <t>A+</t>
  </si>
  <si>
    <t>C</t>
  </si>
  <si>
    <t>E</t>
  </si>
  <si>
    <t>F</t>
  </si>
  <si>
    <t>Starttarief</t>
  </si>
  <si>
    <t>vermogen</t>
  </si>
  <si>
    <t>mutatiegraad</t>
  </si>
  <si>
    <t>loonstijging</t>
  </si>
  <si>
    <t>fWOZ</t>
  </si>
  <si>
    <t>parameter_waarde</t>
  </si>
  <si>
    <t>variabele_waarde</t>
  </si>
  <si>
    <t>opmerking</t>
  </si>
  <si>
    <t>Gebaseerd op WOZ waarde</t>
  </si>
  <si>
    <t>Voor alle woningen met een hogere WOZ</t>
  </si>
  <si>
    <t>fBouwjaar</t>
  </si>
  <si>
    <t>fType</t>
  </si>
  <si>
    <t>EGW</t>
  </si>
  <si>
    <t>MGW</t>
  </si>
  <si>
    <t>Oost-Groningen</t>
  </si>
  <si>
    <t>Agglomeratie Haarlem</t>
  </si>
  <si>
    <t>Delfzijl en omgeving</t>
  </si>
  <si>
    <t>Zaanstreek</t>
  </si>
  <si>
    <t>Overig Groningen</t>
  </si>
  <si>
    <t>Groot-Amsterdam</t>
  </si>
  <si>
    <t>Noord-Friesland</t>
  </si>
  <si>
    <t>Het Gooi en Vechtstreek</t>
  </si>
  <si>
    <t>Zuidwest-Friesland</t>
  </si>
  <si>
    <t>Agglomeratie Leiden en Bollenstreek</t>
  </si>
  <si>
    <t>Zuidoost-Friesland</t>
  </si>
  <si>
    <t>Agglomeratie ’s- Gravenhage</t>
  </si>
  <si>
    <t>Noord-Drenthe</t>
  </si>
  <si>
    <t>Delft en Westland</t>
  </si>
  <si>
    <t>Zuidoost-Drenthe</t>
  </si>
  <si>
    <t>Oost-Zuid-Holland</t>
  </si>
  <si>
    <t>Zuidwest-Drenthe</t>
  </si>
  <si>
    <t>Groot-Rijnmond</t>
  </si>
  <si>
    <t>Noord-Overijssel</t>
  </si>
  <si>
    <t>Zuidoost-Zuid-Holland</t>
  </si>
  <si>
    <t>Zuidwest-Overijssel</t>
  </si>
  <si>
    <t>Zeeuwsch-Vlaanderen</t>
  </si>
  <si>
    <t>Twente</t>
  </si>
  <si>
    <t>Overig Zeeland</t>
  </si>
  <si>
    <t>Veluwe</t>
  </si>
  <si>
    <t>West-Noord-Brabant</t>
  </si>
  <si>
    <t>Achterhoek</t>
  </si>
  <si>
    <t>Midden-Noord-Brabant</t>
  </si>
  <si>
    <t>Arnhem/Nijmegen</t>
  </si>
  <si>
    <t>Noordoost-Noord- Brabant</t>
  </si>
  <si>
    <t>Zuidwest-Gelderland</t>
  </si>
  <si>
    <t>Zuidoost-Noord-Brabant</t>
  </si>
  <si>
    <t>Utrecht</t>
  </si>
  <si>
    <t>Noord-Limburg</t>
  </si>
  <si>
    <t>Kop van Noord-Holland</t>
  </si>
  <si>
    <t>Midden-Limburg</t>
  </si>
  <si>
    <t>Alkmaar en omgeving</t>
  </si>
  <si>
    <t>Zuid-Limburg</t>
  </si>
  <si>
    <t>IJmond</t>
  </si>
  <si>
    <t>Flevoland</t>
  </si>
  <si>
    <t>Amsterdam</t>
  </si>
  <si>
    <t>Rotterdam</t>
  </si>
  <si>
    <t>‘s-Gravenhage</t>
  </si>
  <si>
    <t>Utrecht (gemeente)</t>
  </si>
  <si>
    <t>fRegio</t>
  </si>
  <si>
    <t>fMarkt</t>
  </si>
  <si>
    <t>Voor alle woningen die na 2005 zijn gebouwd</t>
  </si>
  <si>
    <t>bouwjaar</t>
  </si>
  <si>
    <t>Rating (Moody)</t>
  </si>
  <si>
    <t>Rating (S&amp;P)</t>
  </si>
  <si>
    <t>opslag</t>
  </si>
  <si>
    <t>Aaa</t>
  </si>
  <si>
    <t>AAA</t>
  </si>
  <si>
    <t>Aa1</t>
  </si>
  <si>
    <t>AA+</t>
  </si>
  <si>
    <t>Aa2</t>
  </si>
  <si>
    <t>AA</t>
  </si>
  <si>
    <t>Aa3</t>
  </si>
  <si>
    <t>AA-</t>
  </si>
  <si>
    <t>A1</t>
  </si>
  <si>
    <t>A2</t>
  </si>
  <si>
    <t>A3</t>
  </si>
  <si>
    <t>A-</t>
  </si>
  <si>
    <t>Baa1</t>
  </si>
  <si>
    <t>BBB+</t>
  </si>
  <si>
    <t>Baa3</t>
  </si>
  <si>
    <t>BBB-</t>
  </si>
  <si>
    <t>Ba1</t>
  </si>
  <si>
    <t>BB+</t>
  </si>
  <si>
    <t>Ba2</t>
  </si>
  <si>
    <t>Ba3</t>
  </si>
  <si>
    <t>BB-</t>
  </si>
  <si>
    <t>B1</t>
  </si>
  <si>
    <t>B+</t>
  </si>
  <si>
    <t>B2</t>
  </si>
  <si>
    <t>B3</t>
  </si>
  <si>
    <t>B-</t>
  </si>
  <si>
    <t>Caa1</t>
  </si>
  <si>
    <t>CCC+</t>
  </si>
  <si>
    <t>Caa2</t>
  </si>
  <si>
    <t>CCC</t>
  </si>
  <si>
    <t>Caa3</t>
  </si>
  <si>
    <t>CCC-</t>
  </si>
  <si>
    <t>rente</t>
  </si>
  <si>
    <t>Periode</t>
  </si>
  <si>
    <t>Rente</t>
  </si>
  <si>
    <t>Historische waardes</t>
  </si>
  <si>
    <t>1Q22</t>
  </si>
  <si>
    <t>2Q22</t>
  </si>
  <si>
    <t>3Q22</t>
  </si>
  <si>
    <t>4Q22</t>
  </si>
  <si>
    <t>1Q23</t>
  </si>
  <si>
    <t>2Q23</t>
  </si>
  <si>
    <t>3Q23</t>
  </si>
  <si>
    <t>4Q23</t>
  </si>
  <si>
    <t>1Q24</t>
  </si>
  <si>
    <t>2Q24</t>
  </si>
  <si>
    <t>3Q24</t>
  </si>
  <si>
    <t>4Q24</t>
  </si>
  <si>
    <t>Weighted average historische waardes + ING ramingen</t>
  </si>
  <si>
    <t>ING ramingen</t>
  </si>
  <si>
    <t>Interpolatie ramingen en lange-termijn equilibrium</t>
  </si>
  <si>
    <t>value</t>
  </si>
  <si>
    <t>regioklasse</t>
  </si>
  <si>
    <t>huur_ref</t>
  </si>
  <si>
    <t>name</t>
  </si>
  <si>
    <t>note</t>
  </si>
  <si>
    <t>EGW A++</t>
  </si>
  <si>
    <t>All values for &gt;=40m2</t>
  </si>
  <si>
    <t>EGW D</t>
  </si>
  <si>
    <t>EGW G</t>
  </si>
  <si>
    <t>MGW A+</t>
  </si>
  <si>
    <t>MGW A</t>
  </si>
  <si>
    <t>MGW B</t>
  </si>
  <si>
    <t>MGW C</t>
  </si>
  <si>
    <t>MGW G</t>
  </si>
  <si>
    <t>Finish-level; arbitrary values due to STEC, but probaby inspired by A5 and A6</t>
  </si>
  <si>
    <t>p9.1</t>
  </si>
  <si>
    <t xml:space="preserve">de voor de woning laatstelijk vastgestelde waarde op voet van hoofdstuk IV van de Wet waardering onroerende zaken met een minimum van € 55.888: 
bij: 1 punt per € 11.041 van die waarde, </t>
  </si>
  <si>
    <t>p9.1b</t>
  </si>
  <si>
    <t>die waarde, gedeeld door het aantal m² van de vertrekken en de overige ruimten, bedoeld in de onderdelen 1 en 2, en: in alle andere gevallen dan bedoeld onder a, vervolgens gedeeld door € 172: 
bij: een aantal punten gelijk aan de uitkomst van de berekening.</t>
  </si>
  <si>
    <t>p9.3.i</t>
  </si>
  <si>
    <t>Het aandeel van de punten voor de WOZ-waarde in de waardering van de woning is niet groter dan 33 procent.</t>
  </si>
  <si>
    <t>p9.3.ii</t>
  </si>
  <si>
    <t>Deze beperking geldt niet voor woningen als bedoeld in onderdeel 9.1, onder a, en niet voor woningen waarvan de waardering zonder die beperking lager is dan 142 punten.</t>
  </si>
  <si>
    <t>https://wetten.overheid.nl/BWBR0015386/2022-07-01#BijlageI</t>
  </si>
  <si>
    <t>delta</t>
  </si>
  <si>
    <t>delta geeft de extra op- of afslag als in beleidsvariant delta_energie_label=1</t>
  </si>
  <si>
    <t>``</t>
  </si>
  <si>
    <t xml:space="preserve">Zuidoost-Zuid-Holland </t>
  </si>
  <si>
    <t>Lange-termijn equilibrium (2%</t>
  </si>
  <si>
    <t>extra.points.egw</t>
  </si>
  <si>
    <t>extra.points.mgw</t>
  </si>
  <si>
    <t>A+++</t>
  </si>
  <si>
    <t/>
  </si>
  <si>
    <t>‎december‎ ‎2014</t>
  </si>
  <si>
    <t>‎januari‎ ‎2015</t>
  </si>
  <si>
    <t>‎februari‎ ‎2015</t>
  </si>
  <si>
    <t>‎maart‎ ‎2015</t>
  </si>
  <si>
    <t>‎april‎ ‎2015</t>
  </si>
  <si>
    <t>‎mei‎ ‎2015</t>
  </si>
  <si>
    <t>‎juni‎ ‎2015</t>
  </si>
  <si>
    <t>‎juli‎ ‎2015</t>
  </si>
  <si>
    <t>‎augustus‎ ‎2015</t>
  </si>
  <si>
    <t>‎september‎ ‎2015</t>
  </si>
  <si>
    <t>‎oktober‎ ‎2015</t>
  </si>
  <si>
    <t>‎november‎ ‎2015</t>
  </si>
  <si>
    <t>‎december‎ ‎2015</t>
  </si>
  <si>
    <t>‎januari‎ ‎2016</t>
  </si>
  <si>
    <t>‎februari‎ ‎2016</t>
  </si>
  <si>
    <t>‎maart‎ ‎2016</t>
  </si>
  <si>
    <t>‎april‎ ‎2016</t>
  </si>
  <si>
    <t>‎mei‎ ‎2016</t>
  </si>
  <si>
    <t>‎juni‎ ‎2016</t>
  </si>
  <si>
    <t>‎juli‎ ‎2016</t>
  </si>
  <si>
    <t>‎augustus‎ ‎2016</t>
  </si>
  <si>
    <t>‎september‎ ‎2016</t>
  </si>
  <si>
    <t>‎oktober‎ ‎2016</t>
  </si>
  <si>
    <t>‎november‎ ‎2016</t>
  </si>
  <si>
    <t>‎december‎ ‎2016</t>
  </si>
  <si>
    <t>‎januari‎ ‎2017</t>
  </si>
  <si>
    <t>‎februari‎ ‎2017</t>
  </si>
  <si>
    <t>‎maart‎ ‎2017</t>
  </si>
  <si>
    <t>‎april‎ ‎2017</t>
  </si>
  <si>
    <t>‎mei‎ ‎2017</t>
  </si>
  <si>
    <t>‎juni‎ ‎2017</t>
  </si>
  <si>
    <t>‎juli‎ ‎2017</t>
  </si>
  <si>
    <t>‎augustus‎ ‎2017</t>
  </si>
  <si>
    <t>‎september‎ ‎2017</t>
  </si>
  <si>
    <t>‎oktober‎ ‎2017</t>
  </si>
  <si>
    <t>‎november‎ ‎2017</t>
  </si>
  <si>
    <t>‎december‎ ‎2017</t>
  </si>
  <si>
    <t>‎januari‎ ‎2018</t>
  </si>
  <si>
    <t>‎februari‎ ‎2018</t>
  </si>
  <si>
    <t>‎maart‎ ‎2018</t>
  </si>
  <si>
    <t>‎april‎ ‎2018</t>
  </si>
  <si>
    <t>‎mei‎ ‎2018</t>
  </si>
  <si>
    <t>‎juni‎ ‎2018</t>
  </si>
  <si>
    <t>‎juli‎ ‎2018</t>
  </si>
  <si>
    <t>‎augustus‎ ‎2018</t>
  </si>
  <si>
    <t>‎september‎ ‎2018</t>
  </si>
  <si>
    <t>‎oktober‎ ‎2018</t>
  </si>
  <si>
    <t>‎november‎ ‎2018</t>
  </si>
  <si>
    <t>‎december‎ ‎2018</t>
  </si>
  <si>
    <t>‎januari‎ ‎2019</t>
  </si>
  <si>
    <t>‎februari‎ ‎2019</t>
  </si>
  <si>
    <t>‎maart‎ ‎2019</t>
  </si>
  <si>
    <t>‎april‎ ‎2019</t>
  </si>
  <si>
    <t>‎mei‎ ‎2019</t>
  </si>
  <si>
    <t>‎juni‎ ‎2019</t>
  </si>
  <si>
    <t>‎juli‎ ‎2019</t>
  </si>
  <si>
    <t>‎augustus‎ ‎2019</t>
  </si>
  <si>
    <t>‎september‎ ‎2019</t>
  </si>
  <si>
    <t>‎oktober‎ ‎2019</t>
  </si>
  <si>
    <t>‎november‎ ‎2019</t>
  </si>
  <si>
    <t>‎december‎ ‎2019</t>
  </si>
  <si>
    <t>‎januari‎ ‎2020</t>
  </si>
  <si>
    <t>‎februari‎ ‎2020</t>
  </si>
  <si>
    <t>‎maart‎ ‎2020</t>
  </si>
  <si>
    <t>‎april‎ ‎2020</t>
  </si>
  <si>
    <t>‎mei‎ ‎2020</t>
  </si>
  <si>
    <t>‎juni‎ ‎2020</t>
  </si>
  <si>
    <t>‎juli‎ ‎2020</t>
  </si>
  <si>
    <t>‎augustus‎ ‎2020</t>
  </si>
  <si>
    <t>‎september‎ ‎2020</t>
  </si>
  <si>
    <t>‎oktober‎ ‎2020</t>
  </si>
  <si>
    <t>‎november‎ ‎2020</t>
  </si>
  <si>
    <t>‎december‎ ‎2020</t>
  </si>
  <si>
    <t>‎januari‎ ‎2021</t>
  </si>
  <si>
    <t>‎februari‎ ‎2021</t>
  </si>
  <si>
    <t>‎maart‎ ‎2021</t>
  </si>
  <si>
    <t>‎april‎ ‎2021</t>
  </si>
  <si>
    <t>‎mei‎ ‎2021</t>
  </si>
  <si>
    <t>‎juni‎ ‎2021</t>
  </si>
  <si>
    <t>‎juli‎ ‎2021</t>
  </si>
  <si>
    <t>‎augustus‎ ‎2021</t>
  </si>
  <si>
    <t>‎september‎ ‎2021</t>
  </si>
  <si>
    <t>‎oktober‎ ‎2021</t>
  </si>
  <si>
    <t>‎november‎ ‎2021</t>
  </si>
  <si>
    <t>‎december‎ ‎2021</t>
  </si>
  <si>
    <t>‎januari‎ ‎2022</t>
  </si>
  <si>
    <t>‎februari‎ ‎2022</t>
  </si>
  <si>
    <t>‎maart‎ ‎2022</t>
  </si>
  <si>
    <t>‎april‎ ‎2022</t>
  </si>
  <si>
    <t>‎mei‎ ‎2022</t>
  </si>
  <si>
    <t>‎juni‎ ‎2022</t>
  </si>
  <si>
    <t>‎juli‎ ‎2022</t>
  </si>
  <si>
    <t>‎augustus‎ ‎2022</t>
  </si>
  <si>
    <t>‎september‎ ‎2022</t>
  </si>
  <si>
    <t>‎oktober‎ ‎2022</t>
  </si>
  <si>
    <t>‎november‎ ‎2022</t>
  </si>
  <si>
    <t>‎december‎ ‎2022</t>
  </si>
  <si>
    <t>‎januari‎ ‎2023</t>
  </si>
  <si>
    <t>‎februari‎ ‎2023</t>
  </si>
  <si>
    <t>jaar</t>
  </si>
  <si>
    <t>rente_n</t>
  </si>
  <si>
    <t>#aanpassingen variabelen</t>
  </si>
  <si>
    <t xml:space="preserve">origineel </t>
  </si>
  <si>
    <t>aanpassing</t>
  </si>
  <si>
    <t>Markthuur</t>
  </si>
  <si>
    <t>SEO gebruikt berekeningen afkomstig van het handboek marktwaardering om een proxy voor de markthuur te geven. 
- Regio, WOZ-waarde, Bouwjaar, Type (EGW/MGW), huur ref</t>
  </si>
  <si>
    <t>Daadwerkelijke huur gebruiken voor 
berekeningen van huurinkomsten</t>
  </si>
  <si>
    <t>Schuld</t>
  </si>
  <si>
    <t xml:space="preserve">Per jaar in businesscase: 
WOZ-waarde huis * (1 + overdrachtsbelasting) * debtshare </t>
  </si>
  <si>
    <t xml:space="preserve">Per jaar in businesscase:
Aankoopwaarde huis * ( 1 + overdrachtsbelasting) * debtshare </t>
  </si>
  <si>
    <t>Rentekosten</t>
  </si>
  <si>
    <t>Hypotheekrente : historische rentestanden tot 2010 
&amp;  toekomstige rentestanden + een opslag (tussen 0-2%)
Totaal een rente van 3% - 5,7%</t>
  </si>
  <si>
    <t>De rentestand van elk jaar wordt genomen in plaats van
 de historische hypothecaire rentestand op het moment van aankoop
en dus aangaan van hypotheek. 
De hyopthecaire rentestand wordt genomen in het jaar van aankoop</t>
  </si>
  <si>
    <t>Er wordt uitgegaan van een hypotheek
 waarbij rente voor 10 jaar vast staat
- Lijst moet nagaan wanneer laatste nieuwe rentestand is ingegaan</t>
  </si>
  <si>
    <t>Incidentele investeringen</t>
  </si>
  <si>
    <t>Elke 15 jaar een extra 15.000 euro aan investeringen. 
Dit is bovenop jaarlijks onderhoud van 15% van de jaarlijkse huurprijs + 
investeringen voor verduurzaming</t>
  </si>
  <si>
    <t>Deze misschien lager stellen?</t>
  </si>
  <si>
    <t xml:space="preserve"> Uitpondwaarde</t>
  </si>
  <si>
    <t xml:space="preserve">Berekent de toekomstige cashflows zonder dat hier belastingen vanaf zijn gehaald </t>
  </si>
  <si>
    <t>Als het mogelijk is, dit aanpassen zodat de belastingen van 
deze uitpondwaarde zijn gehaald</t>
  </si>
  <si>
    <t>Belastingen Oude Box 3 Stelsel</t>
  </si>
  <si>
    <t>Alle cashflows zitten in de tweede forfoitaire schijf
(vanaf 50.651 - 962.351)</t>
  </si>
  <si>
    <t>Belastingen zullen in werkelijkheid dus net iets lager zijn. 
Bij een huis met een aankoopbedrag van 200.000 zal dus een kwart van dit bedrag veel minder zwaar belast worden.
Inbouwen dat eerste 50.651 van de leegwaarde ratio minder zwaar belast wordt</t>
  </si>
  <si>
    <t>Perioden</t>
  </si>
  <si>
    <t xml:space="preserve">     3.8</t>
  </si>
  <si>
    <t xml:space="preserve">     5.5</t>
  </si>
  <si>
    <t xml:space="preserve">     5.2</t>
  </si>
  <si>
    <t xml:space="preserve">     5.8</t>
  </si>
  <si>
    <t xml:space="preserve">     3.1</t>
  </si>
  <si>
    <t xml:space="preserve">     3.7</t>
  </si>
  <si>
    <t xml:space="preserve">     7.5</t>
  </si>
  <si>
    <t xml:space="preserve">     4.4</t>
  </si>
  <si>
    <t xml:space="preserve">     7.6</t>
  </si>
  <si>
    <t xml:space="preserve">     7.8</t>
  </si>
  <si>
    <t xml:space="preserve">     8.0</t>
  </si>
  <si>
    <t xml:space="preserve">     9.6</t>
  </si>
  <si>
    <t xml:space="preserve">    10.2</t>
  </si>
  <si>
    <t xml:space="preserve">     8.8</t>
  </si>
  <si>
    <t xml:space="preserve">     6.7</t>
  </si>
  <si>
    <t xml:space="preserve">     4.1</t>
  </si>
  <si>
    <t xml:space="preserve">     4.2</t>
  </si>
  <si>
    <t xml:space="preserve">     6.5</t>
  </si>
  <si>
    <t xml:space="preserve">     6.0</t>
  </si>
  <si>
    <t xml:space="preserve">     2.8</t>
  </si>
  <si>
    <t xml:space="preserve">     3.3</t>
  </si>
  <si>
    <t xml:space="preserve">     2.3</t>
  </si>
  <si>
    <t xml:space="preserve">     0.2</t>
  </si>
  <si>
    <t xml:space="preserve">    -0.5</t>
  </si>
  <si>
    <t xml:space="preserve">     0.7</t>
  </si>
  <si>
    <t xml:space="preserve">     1.1</t>
  </si>
  <si>
    <t xml:space="preserve">     2.5</t>
  </si>
  <si>
    <t xml:space="preserve">     3.9</t>
  </si>
  <si>
    <t xml:space="preserve">     2.1</t>
  </si>
  <si>
    <t xml:space="preserve">     2.7</t>
  </si>
  <si>
    <t xml:space="preserve">     2.0</t>
  </si>
  <si>
    <t xml:space="preserve">     2.2</t>
  </si>
  <si>
    <t xml:space="preserve">     2.6</t>
  </si>
  <si>
    <t xml:space="preserve">     4.5</t>
  </si>
  <si>
    <t xml:space="preserve">     3.4</t>
  </si>
  <si>
    <t xml:space="preserve">     1.2</t>
  </si>
  <si>
    <t xml:space="preserve">     1.7</t>
  </si>
  <si>
    <t xml:space="preserve">     1.6</t>
  </si>
  <si>
    <t xml:space="preserve">     1.3</t>
  </si>
  <si>
    <t xml:space="preserve">     1.0</t>
  </si>
  <si>
    <t xml:space="preserve">     0.6</t>
  </si>
  <si>
    <t xml:space="preserve">     0.3</t>
  </si>
  <si>
    <t xml:space="preserve">     1.4</t>
  </si>
  <si>
    <t xml:space="preserve">    10.0</t>
  </si>
  <si>
    <t>cpi_rate</t>
  </si>
  <si>
    <t>index</t>
  </si>
  <si>
    <t>inverse</t>
  </si>
  <si>
    <t>value_rent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</si>
</sst>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
    <numFmt numFmtId="166" formatCode="#,##0.000"/>
    <numFmt numFmtId="167" formatCode="0.000%"/>
    <numFmt numFmtId="168" formatCode="0.0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29">
    <xf numFmtId="0" fontId="0" fillId="0" borderId="0" xfId="0"/>
    <xf numFmtId="0" fontId="1" fillId="0" borderId="0" xfId="0" applyFont="1"/>
    <xf numFmtId="0" fontId="2" fillId="0" borderId="0" xfId="0" applyFont="1"/>
    <xf numFmtId="9" fontId="0" fillId="0" borderId="0" xfId="1" applyFont="1"/>
    <xf numFmtId="9" fontId="0" fillId="0" borderId="0" xfId="0" applyNumberFormat="1"/>
    <xf numFmtId="10" fontId="0" fillId="0" borderId="0" xfId="0" applyNumberFormat="1"/>
    <xf numFmtId="10" fontId="0" fillId="0" borderId="0" xfId="1" applyNumberFormat="1" applyFont="1"/>
    <xf numFmtId="164" fontId="0" fillId="0" borderId="0" xfId="2" applyFont="1"/>
    <xf numFmtId="3" fontId="0" fillId="0" borderId="0" xfId="0" applyNumberFormat="1"/>
    <xf numFmtId="165" fontId="0" fillId="0" borderId="0" xfId="1" applyNumberFormat="1" applyFont="1"/>
    <xf numFmtId="166" fontId="0" fillId="0" borderId="0" xfId="0" applyNumberFormat="1"/>
    <xf numFmtId="0" fontId="5" fillId="2" borderId="1" xfId="0" applyFont="1" applyFill="1" applyBorder="1"/>
    <xf numFmtId="17" fontId="6" fillId="2" borderId="1" xfId="0" applyNumberFormat="1" applyFont="1" applyFill="1" applyBorder="1"/>
    <xf numFmtId="0" fontId="0" fillId="3" borderId="1" xfId="0" applyFill="1" applyBorder="1"/>
    <xf numFmtId="10" fontId="0" fillId="3" borderId="1" xfId="1" applyNumberFormat="1" applyFont="1" applyFill="1" applyBorder="1"/>
    <xf numFmtId="10" fontId="0" fillId="0" borderId="1" xfId="1" applyNumberFormat="1" applyFont="1" applyFill="1" applyBorder="1"/>
    <xf numFmtId="10" fontId="0" fillId="0" borderId="0" xfId="1" applyNumberFormat="1" applyFont="1" applyBorder="1"/>
    <xf numFmtId="0" fontId="0" fillId="4" borderId="0" xfId="0" applyFill="1"/>
    <xf numFmtId="0" fontId="2" fillId="4" borderId="0" xfId="0" applyFont="1" applyFill="1"/>
    <xf numFmtId="0" fontId="0" fillId="0" borderId="0" xfId="0" applyAlignment="1">
      <alignment vertical="top"/>
    </xf>
    <xf numFmtId="0" fontId="0" fillId="3" borderId="0" xfId="0" applyFill="1"/>
    <xf numFmtId="0" fontId="7" fillId="0" borderId="0" xfId="0" applyFont="1"/>
    <xf numFmtId="164" fontId="8" fillId="0" borderId="0" xfId="2" applyFont="1" applyAlignment="1">
      <alignment horizontal="right" vertical="center"/>
    </xf>
    <xf numFmtId="167" fontId="0" fillId="0" borderId="0" xfId="1" applyNumberFormat="1" applyFont="1"/>
    <xf numFmtId="168" fontId="0" fillId="0" borderId="0" xfId="1" applyNumberFormat="1" applyFont="1"/>
    <xf numFmtId="0" fontId="0" fillId="0" borderId="0" xfId="0" applyAlignment="1">
      <alignment wrapText="1"/>
    </xf>
    <xf numFmtId="0" fontId="1" fillId="5" borderId="0" xfId="0" applyFont="1" applyFill="1"/>
    <xf numFmtId="0" fontId="0" fillId="0" borderId="0" xfId="0" applyFont="1" applyAlignment="1">
      <alignment wrapText="1"/>
    </xf>
    <xf numFmtId="2" fontId="9" fillId="0" borderId="0" xfId="0" applyNumberFormat="1" applyFont="1"/>
  </cellXfs>
  <cellStyles count="3">
    <cellStyle name="Komma" xfId="2" builtinId="3"/>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30" zoomScaleNormal="130" workbookViewId="0">
      <selection activeCell="E108" sqref="E108"/>
    </sheetView>
  </sheetViews>
  <sheetFormatPr defaultColWidth="22.5546875" defaultRowHeight="14.4" x14ac:dyDescent="0.3"/>
  <sheetData>
    <row r="1" s="1" customFormat="1" x14ac:dyDescent="0.3"/>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422BE-49B0-4CE2-B318-0722EDF76C18}">
  <dimension ref="A1:I108"/>
  <sheetViews>
    <sheetView workbookViewId="0">
      <selection activeCell="B26" sqref="B26"/>
    </sheetView>
  </sheetViews>
  <sheetFormatPr defaultRowHeight="14.4" x14ac:dyDescent="0.3"/>
  <cols>
    <col min="2" max="2" width="33.5546875" bestFit="1" customWidth="1"/>
  </cols>
  <sheetData>
    <row r="1" spans="1:4" x14ac:dyDescent="0.3">
      <c r="A1" t="s">
        <v>48</v>
      </c>
      <c r="B1" t="s">
        <v>88</v>
      </c>
      <c r="C1" t="s">
        <v>87</v>
      </c>
      <c r="D1" t="s">
        <v>89</v>
      </c>
    </row>
    <row r="2" spans="1:4" x14ac:dyDescent="0.3">
      <c r="A2" t="s">
        <v>86</v>
      </c>
      <c r="B2">
        <v>50000</v>
      </c>
      <c r="C2" s="10">
        <v>0.80600000000000005</v>
      </c>
      <c r="D2" t="s">
        <v>90</v>
      </c>
    </row>
    <row r="3" spans="1:4" x14ac:dyDescent="0.3">
      <c r="A3" t="s">
        <v>86</v>
      </c>
      <c r="B3">
        <v>75000</v>
      </c>
      <c r="C3" s="10">
        <v>0.84199999999999997</v>
      </c>
    </row>
    <row r="4" spans="1:4" x14ac:dyDescent="0.3">
      <c r="A4" t="s">
        <v>86</v>
      </c>
      <c r="B4">
        <v>100000</v>
      </c>
      <c r="C4" s="10">
        <v>0.90100000000000002</v>
      </c>
    </row>
    <row r="5" spans="1:4" x14ac:dyDescent="0.3">
      <c r="A5" t="s">
        <v>86</v>
      </c>
      <c r="B5">
        <v>125000</v>
      </c>
      <c r="C5" s="10">
        <v>0.95399999999999996</v>
      </c>
    </row>
    <row r="6" spans="1:4" x14ac:dyDescent="0.3">
      <c r="A6" t="s">
        <v>86</v>
      </c>
      <c r="B6">
        <v>150000</v>
      </c>
      <c r="C6" s="10">
        <v>1</v>
      </c>
    </row>
    <row r="7" spans="1:4" x14ac:dyDescent="0.3">
      <c r="A7" t="s">
        <v>86</v>
      </c>
      <c r="B7">
        <v>175000</v>
      </c>
      <c r="C7" s="10">
        <v>1.056</v>
      </c>
    </row>
    <row r="8" spans="1:4" x14ac:dyDescent="0.3">
      <c r="A8" t="s">
        <v>86</v>
      </c>
      <c r="B8">
        <v>200000</v>
      </c>
      <c r="C8" s="10">
        <v>1.1080000000000001</v>
      </c>
    </row>
    <row r="9" spans="1:4" x14ac:dyDescent="0.3">
      <c r="A9" t="s">
        <v>86</v>
      </c>
      <c r="B9">
        <v>250000</v>
      </c>
      <c r="C9" s="10">
        <v>1.1759999999999999</v>
      </c>
    </row>
    <row r="10" spans="1:4" x14ac:dyDescent="0.3">
      <c r="A10" t="s">
        <v>86</v>
      </c>
      <c r="B10">
        <v>250000</v>
      </c>
      <c r="C10" s="10">
        <v>1.3149999999999999</v>
      </c>
      <c r="D10" t="s">
        <v>91</v>
      </c>
    </row>
    <row r="11" spans="1:4" x14ac:dyDescent="0.3">
      <c r="A11" t="s">
        <v>92</v>
      </c>
      <c r="B11">
        <v>1920</v>
      </c>
      <c r="C11" s="10">
        <v>1.093</v>
      </c>
    </row>
    <row r="12" spans="1:4" x14ac:dyDescent="0.3">
      <c r="A12" t="s">
        <v>92</v>
      </c>
      <c r="B12">
        <v>1940</v>
      </c>
      <c r="C12" s="10">
        <v>1.0960000000000001</v>
      </c>
    </row>
    <row r="13" spans="1:4" x14ac:dyDescent="0.3">
      <c r="A13" t="s">
        <v>92</v>
      </c>
      <c r="B13">
        <v>1960</v>
      </c>
      <c r="C13" s="10">
        <v>1.004</v>
      </c>
    </row>
    <row r="14" spans="1:4" x14ac:dyDescent="0.3">
      <c r="A14" t="s">
        <v>92</v>
      </c>
      <c r="B14">
        <v>1975</v>
      </c>
      <c r="C14" s="10">
        <v>0.98</v>
      </c>
    </row>
    <row r="15" spans="1:4" x14ac:dyDescent="0.3">
      <c r="A15" t="s">
        <v>92</v>
      </c>
      <c r="B15">
        <v>1990</v>
      </c>
      <c r="C15" s="10">
        <v>1</v>
      </c>
    </row>
    <row r="16" spans="1:4" x14ac:dyDescent="0.3">
      <c r="A16" t="s">
        <v>92</v>
      </c>
      <c r="B16">
        <v>2005</v>
      </c>
      <c r="C16" s="10">
        <v>1.022</v>
      </c>
    </row>
    <row r="17" spans="1:4" x14ac:dyDescent="0.3">
      <c r="A17" t="s">
        <v>92</v>
      </c>
      <c r="B17">
        <v>2005</v>
      </c>
      <c r="C17" s="10">
        <v>1.0389999999999999</v>
      </c>
      <c r="D17" t="s">
        <v>142</v>
      </c>
    </row>
    <row r="18" spans="1:4" x14ac:dyDescent="0.3">
      <c r="A18" t="s">
        <v>93</v>
      </c>
      <c r="B18" t="s">
        <v>94</v>
      </c>
      <c r="C18" s="10">
        <v>0.97299999999999998</v>
      </c>
    </row>
    <row r="19" spans="1:4" x14ac:dyDescent="0.3">
      <c r="A19" t="s">
        <v>93</v>
      </c>
      <c r="B19" t="s">
        <v>95</v>
      </c>
      <c r="C19" s="10">
        <v>1</v>
      </c>
    </row>
    <row r="20" spans="1:4" x14ac:dyDescent="0.3">
      <c r="A20" t="s">
        <v>140</v>
      </c>
      <c r="B20" t="s">
        <v>96</v>
      </c>
      <c r="C20" s="10">
        <v>0.98399999999999999</v>
      </c>
    </row>
    <row r="21" spans="1:4" x14ac:dyDescent="0.3">
      <c r="A21" t="s">
        <v>140</v>
      </c>
      <c r="B21" t="s">
        <v>98</v>
      </c>
      <c r="C21" s="10">
        <v>0.93899999999999995</v>
      </c>
    </row>
    <row r="22" spans="1:4" x14ac:dyDescent="0.3">
      <c r="A22" t="s">
        <v>140</v>
      </c>
      <c r="B22" t="s">
        <v>100</v>
      </c>
      <c r="C22" s="10">
        <v>1.0389999999999999</v>
      </c>
    </row>
    <row r="23" spans="1:4" x14ac:dyDescent="0.3">
      <c r="A23" t="s">
        <v>140</v>
      </c>
      <c r="B23" t="s">
        <v>102</v>
      </c>
      <c r="C23" s="10">
        <v>0.94399999999999995</v>
      </c>
    </row>
    <row r="24" spans="1:4" x14ac:dyDescent="0.3">
      <c r="A24" t="s">
        <v>140</v>
      </c>
      <c r="B24" t="s">
        <v>104</v>
      </c>
      <c r="C24" s="10">
        <v>0.95499999999999996</v>
      </c>
    </row>
    <row r="25" spans="1:4" x14ac:dyDescent="0.3">
      <c r="A25" t="s">
        <v>140</v>
      </c>
      <c r="B25" t="s">
        <v>106</v>
      </c>
      <c r="C25" s="10">
        <v>0.90700000000000003</v>
      </c>
    </row>
    <row r="26" spans="1:4" x14ac:dyDescent="0.3">
      <c r="A26" t="s">
        <v>140</v>
      </c>
      <c r="B26" t="s">
        <v>108</v>
      </c>
      <c r="C26" s="10">
        <v>0.91100000000000003</v>
      </c>
    </row>
    <row r="27" spans="1:4" x14ac:dyDescent="0.3">
      <c r="A27" t="s">
        <v>140</v>
      </c>
      <c r="B27" t="s">
        <v>110</v>
      </c>
      <c r="C27" s="10">
        <v>0.96899999999999997</v>
      </c>
    </row>
    <row r="28" spans="1:4" x14ac:dyDescent="0.3">
      <c r="A28" t="s">
        <v>140</v>
      </c>
      <c r="B28" t="s">
        <v>112</v>
      </c>
      <c r="C28" s="10">
        <v>0.91200000000000003</v>
      </c>
    </row>
    <row r="29" spans="1:4" x14ac:dyDescent="0.3">
      <c r="A29" t="s">
        <v>140</v>
      </c>
      <c r="B29" t="s">
        <v>114</v>
      </c>
      <c r="C29" s="10">
        <v>0.95399999999999996</v>
      </c>
    </row>
    <row r="30" spans="1:4" x14ac:dyDescent="0.3">
      <c r="A30" t="s">
        <v>140</v>
      </c>
      <c r="B30" t="s">
        <v>116</v>
      </c>
      <c r="C30" s="10">
        <v>0.94799999999999995</v>
      </c>
    </row>
    <row r="31" spans="1:4" x14ac:dyDescent="0.3">
      <c r="A31" t="s">
        <v>140</v>
      </c>
      <c r="B31" t="s">
        <v>118</v>
      </c>
      <c r="C31" s="10">
        <v>0.89900000000000002</v>
      </c>
    </row>
    <row r="32" spans="1:4" x14ac:dyDescent="0.3">
      <c r="A32" t="s">
        <v>140</v>
      </c>
      <c r="B32" t="s">
        <v>120</v>
      </c>
      <c r="C32" s="10">
        <v>0.95499999999999996</v>
      </c>
    </row>
    <row r="33" spans="1:3" x14ac:dyDescent="0.3">
      <c r="A33" t="s">
        <v>140</v>
      </c>
      <c r="B33" t="s">
        <v>122</v>
      </c>
      <c r="C33" s="10">
        <v>0.93</v>
      </c>
    </row>
    <row r="34" spans="1:3" x14ac:dyDescent="0.3">
      <c r="A34" t="s">
        <v>140</v>
      </c>
      <c r="B34" t="s">
        <v>124</v>
      </c>
      <c r="C34" s="10">
        <v>1.0780000000000001</v>
      </c>
    </row>
    <row r="35" spans="1:3" x14ac:dyDescent="0.3">
      <c r="A35" t="s">
        <v>140</v>
      </c>
      <c r="B35" t="s">
        <v>126</v>
      </c>
      <c r="C35" s="10">
        <v>0.98899999999999999</v>
      </c>
    </row>
    <row r="36" spans="1:3" x14ac:dyDescent="0.3">
      <c r="A36" t="s">
        <v>140</v>
      </c>
      <c r="B36" t="s">
        <v>97</v>
      </c>
      <c r="C36" s="10">
        <v>1.1180000000000001</v>
      </c>
    </row>
    <row r="37" spans="1:3" x14ac:dyDescent="0.3">
      <c r="A37" t="s">
        <v>140</v>
      </c>
      <c r="B37" t="s">
        <v>99</v>
      </c>
      <c r="C37" s="10">
        <v>1.03</v>
      </c>
    </row>
    <row r="38" spans="1:3" x14ac:dyDescent="0.3">
      <c r="A38" t="s">
        <v>140</v>
      </c>
      <c r="B38" t="s">
        <v>101</v>
      </c>
      <c r="C38" s="10">
        <v>1.1080000000000001</v>
      </c>
    </row>
    <row r="39" spans="1:3" x14ac:dyDescent="0.3">
      <c r="A39" t="s">
        <v>140</v>
      </c>
      <c r="B39" t="s">
        <v>103</v>
      </c>
      <c r="C39" s="10">
        <v>1.1060000000000001</v>
      </c>
    </row>
    <row r="40" spans="1:3" x14ac:dyDescent="0.3">
      <c r="A40" t="s">
        <v>140</v>
      </c>
      <c r="B40" t="s">
        <v>105</v>
      </c>
      <c r="C40" s="10">
        <v>1.1459999999999999</v>
      </c>
    </row>
    <row r="41" spans="1:3" x14ac:dyDescent="0.3">
      <c r="A41" t="s">
        <v>140</v>
      </c>
      <c r="B41" t="s">
        <v>107</v>
      </c>
      <c r="C41" s="10">
        <v>1.0649999999999999</v>
      </c>
    </row>
    <row r="42" spans="1:3" x14ac:dyDescent="0.3">
      <c r="A42" t="s">
        <v>140</v>
      </c>
      <c r="B42" t="s">
        <v>109</v>
      </c>
      <c r="C42" s="10">
        <v>0.97899999999999998</v>
      </c>
    </row>
    <row r="43" spans="1:3" x14ac:dyDescent="0.3">
      <c r="A43" t="s">
        <v>140</v>
      </c>
      <c r="B43" t="s">
        <v>111</v>
      </c>
      <c r="C43" s="10">
        <v>0.96499999999999997</v>
      </c>
    </row>
    <row r="44" spans="1:3" x14ac:dyDescent="0.3">
      <c r="A44" t="s">
        <v>140</v>
      </c>
      <c r="B44" t="s">
        <v>113</v>
      </c>
      <c r="C44" s="10">
        <v>1.01</v>
      </c>
    </row>
    <row r="45" spans="1:3" x14ac:dyDescent="0.3">
      <c r="A45" t="s">
        <v>140</v>
      </c>
      <c r="B45" t="s">
        <v>115</v>
      </c>
      <c r="C45" s="10">
        <v>0.93799999999999994</v>
      </c>
    </row>
    <row r="46" spans="1:3" x14ac:dyDescent="0.3">
      <c r="A46" t="s">
        <v>140</v>
      </c>
      <c r="B46" t="s">
        <v>117</v>
      </c>
      <c r="C46" s="10">
        <v>0.81799999999999995</v>
      </c>
    </row>
    <row r="47" spans="1:3" x14ac:dyDescent="0.3">
      <c r="A47" t="s">
        <v>140</v>
      </c>
      <c r="B47" t="s">
        <v>119</v>
      </c>
      <c r="C47" s="10">
        <v>0.98899999999999999</v>
      </c>
    </row>
    <row r="48" spans="1:3" x14ac:dyDescent="0.3">
      <c r="A48" t="s">
        <v>140</v>
      </c>
      <c r="B48" t="s">
        <v>121</v>
      </c>
      <c r="C48" s="10">
        <v>0.91600000000000004</v>
      </c>
    </row>
    <row r="49" spans="1:3" x14ac:dyDescent="0.3">
      <c r="A49" t="s">
        <v>140</v>
      </c>
      <c r="B49" t="s">
        <v>123</v>
      </c>
      <c r="C49" s="10">
        <v>1.0209999999999999</v>
      </c>
    </row>
    <row r="50" spans="1:3" x14ac:dyDescent="0.3">
      <c r="A50" t="s">
        <v>140</v>
      </c>
      <c r="B50" t="s">
        <v>125</v>
      </c>
      <c r="C50" s="10">
        <v>0.98399999999999999</v>
      </c>
    </row>
    <row r="51" spans="1:3" x14ac:dyDescent="0.3">
      <c r="A51" t="s">
        <v>140</v>
      </c>
      <c r="B51" t="s">
        <v>127</v>
      </c>
      <c r="C51" s="10">
        <v>0.95899999999999996</v>
      </c>
    </row>
    <row r="52" spans="1:3" x14ac:dyDescent="0.3">
      <c r="A52" t="s">
        <v>140</v>
      </c>
      <c r="B52" t="s">
        <v>128</v>
      </c>
      <c r="C52" s="10">
        <v>1.0649999999999999</v>
      </c>
    </row>
    <row r="53" spans="1:3" x14ac:dyDescent="0.3">
      <c r="A53" t="s">
        <v>140</v>
      </c>
      <c r="B53" t="s">
        <v>129</v>
      </c>
      <c r="C53" s="10">
        <v>0.89800000000000002</v>
      </c>
    </row>
    <row r="54" spans="1:3" x14ac:dyDescent="0.3">
      <c r="A54" t="s">
        <v>140</v>
      </c>
      <c r="B54" t="s">
        <v>130</v>
      </c>
      <c r="C54" s="10">
        <v>0.91700000000000004</v>
      </c>
    </row>
    <row r="55" spans="1:3" x14ac:dyDescent="0.3">
      <c r="A55" t="s">
        <v>140</v>
      </c>
      <c r="B55" t="s">
        <v>131</v>
      </c>
      <c r="C55" s="10">
        <v>0.93</v>
      </c>
    </row>
    <row r="56" spans="1:3" x14ac:dyDescent="0.3">
      <c r="A56" t="s">
        <v>140</v>
      </c>
      <c r="B56" t="s">
        <v>132</v>
      </c>
      <c r="C56" s="10">
        <v>0.94399999999999995</v>
      </c>
    </row>
    <row r="57" spans="1:3" x14ac:dyDescent="0.3">
      <c r="A57" t="s">
        <v>140</v>
      </c>
      <c r="B57" t="s">
        <v>133</v>
      </c>
      <c r="C57" s="10">
        <v>0.96699999999999997</v>
      </c>
    </row>
    <row r="58" spans="1:3" x14ac:dyDescent="0.3">
      <c r="A58" t="s">
        <v>140</v>
      </c>
      <c r="B58" t="s">
        <v>134</v>
      </c>
      <c r="C58" s="10">
        <v>1.1020000000000001</v>
      </c>
    </row>
    <row r="59" spans="1:3" x14ac:dyDescent="0.3">
      <c r="A59" t="s">
        <v>140</v>
      </c>
      <c r="B59" t="s">
        <v>135</v>
      </c>
      <c r="C59" s="10">
        <v>1.0720000000000001</v>
      </c>
    </row>
    <row r="60" spans="1:3" x14ac:dyDescent="0.3">
      <c r="A60" t="s">
        <v>140</v>
      </c>
      <c r="B60" t="s">
        <v>136</v>
      </c>
      <c r="C60" s="10">
        <v>1.2270000000000001</v>
      </c>
    </row>
    <row r="61" spans="1:3" x14ac:dyDescent="0.3">
      <c r="A61" t="s">
        <v>140</v>
      </c>
      <c r="B61" t="s">
        <v>137</v>
      </c>
      <c r="C61" s="10">
        <v>1</v>
      </c>
    </row>
    <row r="62" spans="1:3" x14ac:dyDescent="0.3">
      <c r="A62" t="s">
        <v>140</v>
      </c>
      <c r="B62" t="s">
        <v>138</v>
      </c>
      <c r="C62" s="10">
        <v>1.1140000000000001</v>
      </c>
    </row>
    <row r="63" spans="1:3" x14ac:dyDescent="0.3">
      <c r="A63" t="s">
        <v>140</v>
      </c>
      <c r="B63" t="s">
        <v>139</v>
      </c>
      <c r="C63" s="10">
        <v>1.1160000000000001</v>
      </c>
    </row>
    <row r="64" spans="1:3" x14ac:dyDescent="0.3">
      <c r="A64" t="s">
        <v>141</v>
      </c>
      <c r="B64" t="s">
        <v>96</v>
      </c>
      <c r="C64" s="10">
        <v>1.143</v>
      </c>
    </row>
    <row r="65" spans="1:3" x14ac:dyDescent="0.3">
      <c r="A65" t="s">
        <v>141</v>
      </c>
      <c r="B65" t="s">
        <v>97</v>
      </c>
      <c r="C65" s="10">
        <v>1.03</v>
      </c>
    </row>
    <row r="66" spans="1:3" x14ac:dyDescent="0.3">
      <c r="A66" t="s">
        <v>141</v>
      </c>
      <c r="B66" t="s">
        <v>98</v>
      </c>
      <c r="C66" s="10">
        <v>0.98199999999999998</v>
      </c>
    </row>
    <row r="67" spans="1:3" x14ac:dyDescent="0.3">
      <c r="A67" t="s">
        <v>141</v>
      </c>
      <c r="B67" t="s">
        <v>99</v>
      </c>
      <c r="C67" s="10">
        <v>1.0640000000000001</v>
      </c>
    </row>
    <row r="68" spans="1:3" x14ac:dyDescent="0.3">
      <c r="A68" t="s">
        <v>141</v>
      </c>
      <c r="B68" t="s">
        <v>100</v>
      </c>
      <c r="C68" s="10">
        <v>1.052</v>
      </c>
    </row>
    <row r="69" spans="1:3" x14ac:dyDescent="0.3">
      <c r="A69" t="s">
        <v>141</v>
      </c>
      <c r="B69" t="s">
        <v>101</v>
      </c>
      <c r="C69" s="10">
        <v>1.028</v>
      </c>
    </row>
    <row r="70" spans="1:3" x14ac:dyDescent="0.3">
      <c r="A70" t="s">
        <v>141</v>
      </c>
      <c r="B70" t="s">
        <v>102</v>
      </c>
      <c r="C70" s="10">
        <v>1.032</v>
      </c>
    </row>
    <row r="71" spans="1:3" x14ac:dyDescent="0.3">
      <c r="A71" t="s">
        <v>141</v>
      </c>
      <c r="B71" t="s">
        <v>103</v>
      </c>
      <c r="C71" s="10">
        <v>1.0489999999999999</v>
      </c>
    </row>
    <row r="72" spans="1:3" x14ac:dyDescent="0.3">
      <c r="A72" t="s">
        <v>141</v>
      </c>
      <c r="B72" t="s">
        <v>104</v>
      </c>
      <c r="C72" s="10">
        <v>0.97499999999999998</v>
      </c>
    </row>
    <row r="73" spans="1:3" x14ac:dyDescent="0.3">
      <c r="A73" t="s">
        <v>141</v>
      </c>
      <c r="B73" t="s">
        <v>105</v>
      </c>
      <c r="C73" s="10">
        <v>1.0680000000000001</v>
      </c>
    </row>
    <row r="74" spans="1:3" x14ac:dyDescent="0.3">
      <c r="A74" t="s">
        <v>141</v>
      </c>
      <c r="B74" t="s">
        <v>106</v>
      </c>
      <c r="C74" s="10">
        <v>1.071</v>
      </c>
    </row>
    <row r="75" spans="1:3" x14ac:dyDescent="0.3">
      <c r="A75" t="s">
        <v>141</v>
      </c>
      <c r="B75" t="s">
        <v>107</v>
      </c>
      <c r="C75" s="10">
        <v>1.0620000000000001</v>
      </c>
    </row>
    <row r="76" spans="1:3" x14ac:dyDescent="0.3">
      <c r="A76" t="s">
        <v>141</v>
      </c>
      <c r="B76" t="s">
        <v>108</v>
      </c>
      <c r="C76" s="10">
        <v>1.044</v>
      </c>
    </row>
    <row r="77" spans="1:3" x14ac:dyDescent="0.3">
      <c r="A77" t="s">
        <v>141</v>
      </c>
      <c r="B77" t="s">
        <v>109</v>
      </c>
      <c r="C77" s="10">
        <v>1.0129999999999999</v>
      </c>
    </row>
    <row r="78" spans="1:3" x14ac:dyDescent="0.3">
      <c r="A78" t="s">
        <v>141</v>
      </c>
      <c r="B78" t="s">
        <v>110</v>
      </c>
      <c r="C78" s="10">
        <v>1.1000000000000001</v>
      </c>
    </row>
    <row r="79" spans="1:3" x14ac:dyDescent="0.3">
      <c r="A79" t="s">
        <v>141</v>
      </c>
      <c r="B79" t="s">
        <v>111</v>
      </c>
      <c r="C79" s="10">
        <v>1.0549999999999999</v>
      </c>
    </row>
    <row r="80" spans="1:3" x14ac:dyDescent="0.3">
      <c r="A80" t="s">
        <v>141</v>
      </c>
      <c r="B80" t="s">
        <v>112</v>
      </c>
      <c r="C80" s="10">
        <v>1.0860000000000001</v>
      </c>
    </row>
    <row r="81" spans="1:9" x14ac:dyDescent="0.3">
      <c r="A81" t="s">
        <v>141</v>
      </c>
      <c r="B81" t="s">
        <v>113</v>
      </c>
      <c r="C81" s="10">
        <v>1.1120000000000001</v>
      </c>
    </row>
    <row r="82" spans="1:9" x14ac:dyDescent="0.3">
      <c r="A82" t="s">
        <v>141</v>
      </c>
      <c r="B82" t="s">
        <v>114</v>
      </c>
      <c r="C82" s="10">
        <v>1.004</v>
      </c>
    </row>
    <row r="83" spans="1:9" x14ac:dyDescent="0.3">
      <c r="A83" t="s">
        <v>141</v>
      </c>
      <c r="B83" t="s">
        <v>115</v>
      </c>
      <c r="C83" s="10">
        <v>1.1060000000000001</v>
      </c>
      <c r="I83" t="s">
        <v>224</v>
      </c>
    </row>
    <row r="84" spans="1:9" x14ac:dyDescent="0.3">
      <c r="A84" t="s">
        <v>141</v>
      </c>
      <c r="B84" t="s">
        <v>116</v>
      </c>
      <c r="C84" s="10">
        <v>1.175</v>
      </c>
    </row>
    <row r="85" spans="1:9" x14ac:dyDescent="0.3">
      <c r="A85" t="s">
        <v>141</v>
      </c>
      <c r="B85" t="s">
        <v>117</v>
      </c>
      <c r="C85" s="10">
        <v>1.101</v>
      </c>
    </row>
    <row r="86" spans="1:9" x14ac:dyDescent="0.3">
      <c r="A86" t="s">
        <v>141</v>
      </c>
      <c r="B86" t="s">
        <v>118</v>
      </c>
      <c r="C86" s="10">
        <v>1.0489999999999999</v>
      </c>
    </row>
    <row r="87" spans="1:9" x14ac:dyDescent="0.3">
      <c r="A87" t="s">
        <v>141</v>
      </c>
      <c r="B87" t="s">
        <v>119</v>
      </c>
      <c r="C87" s="10">
        <v>1.08</v>
      </c>
    </row>
    <row r="88" spans="1:9" x14ac:dyDescent="0.3">
      <c r="A88" t="s">
        <v>141</v>
      </c>
      <c r="B88" t="s">
        <v>120</v>
      </c>
      <c r="C88" s="10">
        <v>1.097</v>
      </c>
    </row>
    <row r="89" spans="1:9" x14ac:dyDescent="0.3">
      <c r="A89" t="s">
        <v>141</v>
      </c>
      <c r="B89" t="s">
        <v>121</v>
      </c>
      <c r="C89" s="10">
        <v>1.018</v>
      </c>
    </row>
    <row r="90" spans="1:9" x14ac:dyDescent="0.3">
      <c r="A90" t="s">
        <v>141</v>
      </c>
      <c r="B90" t="s">
        <v>122</v>
      </c>
      <c r="C90" s="10">
        <v>1.0589999999999999</v>
      </c>
    </row>
    <row r="91" spans="1:9" x14ac:dyDescent="0.3">
      <c r="A91" t="s">
        <v>141</v>
      </c>
      <c r="B91" t="s">
        <v>123</v>
      </c>
      <c r="C91" s="10">
        <v>1.0840000000000001</v>
      </c>
    </row>
    <row r="92" spans="1:9" x14ac:dyDescent="0.3">
      <c r="A92" t="s">
        <v>141</v>
      </c>
      <c r="B92" t="s">
        <v>124</v>
      </c>
      <c r="C92" s="10">
        <v>1.07</v>
      </c>
    </row>
    <row r="93" spans="1:9" x14ac:dyDescent="0.3">
      <c r="A93" t="s">
        <v>141</v>
      </c>
      <c r="B93" t="s">
        <v>125</v>
      </c>
      <c r="C93" s="10">
        <v>1.05</v>
      </c>
    </row>
    <row r="94" spans="1:9" x14ac:dyDescent="0.3">
      <c r="A94" t="s">
        <v>141</v>
      </c>
      <c r="B94" t="s">
        <v>126</v>
      </c>
      <c r="C94" s="10">
        <v>1.1240000000000001</v>
      </c>
    </row>
    <row r="95" spans="1:9" x14ac:dyDescent="0.3">
      <c r="A95" t="s">
        <v>141</v>
      </c>
      <c r="B95" t="s">
        <v>127</v>
      </c>
      <c r="C95" s="10">
        <v>1.0629999999999999</v>
      </c>
    </row>
    <row r="96" spans="1:9" x14ac:dyDescent="0.3">
      <c r="A96" t="s">
        <v>141</v>
      </c>
      <c r="B96" t="s">
        <v>128</v>
      </c>
      <c r="C96" s="10">
        <v>1.046</v>
      </c>
    </row>
    <row r="97" spans="1:3" x14ac:dyDescent="0.3">
      <c r="A97" t="s">
        <v>141</v>
      </c>
      <c r="B97" t="s">
        <v>129</v>
      </c>
      <c r="C97" s="10">
        <v>1.0529999999999999</v>
      </c>
    </row>
    <row r="98" spans="1:3" x14ac:dyDescent="0.3">
      <c r="A98" t="s">
        <v>141</v>
      </c>
      <c r="B98" t="s">
        <v>130</v>
      </c>
      <c r="C98" s="10">
        <v>1.0820000000000001</v>
      </c>
    </row>
    <row r="99" spans="1:3" x14ac:dyDescent="0.3">
      <c r="A99" t="s">
        <v>141</v>
      </c>
      <c r="B99" t="s">
        <v>131</v>
      </c>
      <c r="C99" s="10">
        <v>1.03</v>
      </c>
    </row>
    <row r="100" spans="1:3" x14ac:dyDescent="0.3">
      <c r="A100" t="s">
        <v>141</v>
      </c>
      <c r="B100" t="s">
        <v>132</v>
      </c>
      <c r="C100" s="10">
        <v>1.0509999999999999</v>
      </c>
    </row>
    <row r="101" spans="1:3" x14ac:dyDescent="0.3">
      <c r="A101" t="s">
        <v>141</v>
      </c>
      <c r="B101" t="s">
        <v>133</v>
      </c>
      <c r="C101" s="10">
        <v>1.0549999999999999</v>
      </c>
    </row>
    <row r="102" spans="1:3" x14ac:dyDescent="0.3">
      <c r="A102" t="s">
        <v>141</v>
      </c>
      <c r="B102" t="s">
        <v>134</v>
      </c>
      <c r="C102" s="10">
        <v>1.0660000000000001</v>
      </c>
    </row>
    <row r="103" spans="1:3" x14ac:dyDescent="0.3">
      <c r="A103" t="s">
        <v>141</v>
      </c>
      <c r="B103" t="s">
        <v>135</v>
      </c>
      <c r="C103" s="10">
        <v>1.1319999999999999</v>
      </c>
    </row>
    <row r="104" spans="1:3" x14ac:dyDescent="0.3">
      <c r="A104" t="s">
        <v>141</v>
      </c>
      <c r="B104" t="s">
        <v>136</v>
      </c>
      <c r="C104" s="10">
        <v>1.0289999999999999</v>
      </c>
    </row>
    <row r="105" spans="1:3" x14ac:dyDescent="0.3">
      <c r="A105" t="s">
        <v>141</v>
      </c>
      <c r="B105" t="s">
        <v>137</v>
      </c>
      <c r="C105" s="10">
        <v>1.0569999999999999</v>
      </c>
    </row>
    <row r="106" spans="1:3" x14ac:dyDescent="0.3">
      <c r="A106" t="s">
        <v>141</v>
      </c>
      <c r="B106" t="s">
        <v>138</v>
      </c>
      <c r="C106" s="10">
        <v>1.0469999999999999</v>
      </c>
    </row>
    <row r="107" spans="1:3" x14ac:dyDescent="0.3">
      <c r="A107" t="s">
        <v>141</v>
      </c>
      <c r="B107" t="s">
        <v>139</v>
      </c>
      <c r="C107" s="10">
        <v>1.0589999999999999</v>
      </c>
    </row>
    <row r="108" spans="1:3" x14ac:dyDescent="0.3">
      <c r="A108" t="s">
        <v>200</v>
      </c>
      <c r="C108" s="10">
        <v>10.029999999999999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6CF7F-5E59-486C-95C1-8259114CCF19}">
  <dimension ref="A1:L67"/>
  <sheetViews>
    <sheetView workbookViewId="0">
      <selection activeCell="N10" sqref="N10"/>
    </sheetView>
  </sheetViews>
  <sheetFormatPr defaultRowHeight="14.4" x14ac:dyDescent="0.3"/>
  <sheetData>
    <row r="1" spans="1:12" x14ac:dyDescent="0.3">
      <c r="A1" t="s">
        <v>41</v>
      </c>
      <c r="B1" t="s">
        <v>179</v>
      </c>
      <c r="C1" t="s">
        <v>89</v>
      </c>
      <c r="I1" s="11" t="s">
        <v>180</v>
      </c>
      <c r="J1" s="12" t="s">
        <v>181</v>
      </c>
    </row>
    <row r="2" spans="1:12" x14ac:dyDescent="0.3">
      <c r="A2">
        <v>2010</v>
      </c>
      <c r="B2" s="6">
        <v>2.9555152838427946E-2</v>
      </c>
      <c r="C2" t="s">
        <v>182</v>
      </c>
      <c r="I2" s="1" t="s">
        <v>183</v>
      </c>
      <c r="J2" s="16">
        <v>1.7000000000000001E-3</v>
      </c>
    </row>
    <row r="3" spans="1:12" x14ac:dyDescent="0.3">
      <c r="A3">
        <f>A2+1</f>
        <v>2011</v>
      </c>
      <c r="B3" s="6">
        <v>2.9837609561752999E-2</v>
      </c>
      <c r="C3" t="s">
        <v>182</v>
      </c>
      <c r="I3" s="1" t="s">
        <v>184</v>
      </c>
      <c r="J3" s="16">
        <v>1.2E-2</v>
      </c>
    </row>
    <row r="4" spans="1:12" x14ac:dyDescent="0.3">
      <c r="A4">
        <f t="shared" ref="A4:A9" si="0">A3+1</f>
        <v>2012</v>
      </c>
      <c r="B4" s="6">
        <v>1.9274940711462456E-2</v>
      </c>
      <c r="C4" t="s">
        <v>182</v>
      </c>
      <c r="I4" s="1" t="s">
        <v>185</v>
      </c>
      <c r="J4" s="16">
        <v>1.32E-2</v>
      </c>
    </row>
    <row r="5" spans="1:12" x14ac:dyDescent="0.3">
      <c r="A5">
        <f t="shared" si="0"/>
        <v>2013</v>
      </c>
      <c r="B5" s="6">
        <v>1.9555359999999987E-2</v>
      </c>
      <c r="C5" t="s">
        <v>182</v>
      </c>
      <c r="I5" s="1" t="s">
        <v>186</v>
      </c>
      <c r="J5" s="16">
        <v>1.37E-2</v>
      </c>
    </row>
    <row r="6" spans="1:12" x14ac:dyDescent="0.3">
      <c r="A6">
        <f t="shared" si="0"/>
        <v>2014</v>
      </c>
      <c r="B6" s="6">
        <v>1.4494655870445341E-2</v>
      </c>
      <c r="C6" t="s">
        <v>182</v>
      </c>
      <c r="I6" s="1" t="s">
        <v>187</v>
      </c>
      <c r="J6" s="16">
        <v>1.41E-2</v>
      </c>
      <c r="K6" s="16"/>
    </row>
    <row r="7" spans="1:12" x14ac:dyDescent="0.3">
      <c r="A7">
        <f t="shared" si="0"/>
        <v>2015</v>
      </c>
      <c r="B7" s="6">
        <v>6.7741992187500032E-3</v>
      </c>
      <c r="C7" t="s">
        <v>182</v>
      </c>
      <c r="I7" s="1" t="s">
        <v>188</v>
      </c>
      <c r="J7" s="16">
        <v>1.44E-2</v>
      </c>
      <c r="K7" s="16"/>
    </row>
    <row r="8" spans="1:12" x14ac:dyDescent="0.3">
      <c r="A8">
        <f t="shared" si="0"/>
        <v>2016</v>
      </c>
      <c r="B8" s="6">
        <v>2.761372549019606E-3</v>
      </c>
      <c r="C8" t="s">
        <v>182</v>
      </c>
      <c r="I8" s="1" t="s">
        <v>189</v>
      </c>
      <c r="J8" s="16">
        <v>1.47E-2</v>
      </c>
      <c r="K8" s="16"/>
    </row>
    <row r="9" spans="1:12" x14ac:dyDescent="0.3">
      <c r="A9">
        <f t="shared" si="0"/>
        <v>2017</v>
      </c>
      <c r="B9" s="6">
        <v>5.1381299212598392E-3</v>
      </c>
      <c r="C9" t="s">
        <v>182</v>
      </c>
      <c r="I9" s="1" t="s">
        <v>190</v>
      </c>
      <c r="J9" s="16">
        <v>1.49E-2</v>
      </c>
      <c r="K9" s="16"/>
    </row>
    <row r="10" spans="1:12" x14ac:dyDescent="0.3">
      <c r="A10">
        <f>A9+1</f>
        <v>2018</v>
      </c>
      <c r="B10" s="6">
        <v>4.7239525691699586E-3</v>
      </c>
      <c r="C10" t="s">
        <v>182</v>
      </c>
      <c r="I10" s="1" t="s">
        <v>191</v>
      </c>
      <c r="J10" s="16">
        <v>1.52E-2</v>
      </c>
      <c r="K10" s="16">
        <v>1.52E-2</v>
      </c>
      <c r="L10" s="16">
        <v>2.5000000000000001E-2</v>
      </c>
    </row>
    <row r="11" spans="1:12" x14ac:dyDescent="0.3">
      <c r="A11">
        <f t="shared" ref="A11:A67" si="1">A10+1</f>
        <v>2019</v>
      </c>
      <c r="B11" s="6">
        <v>-1.0583529411764706E-3</v>
      </c>
      <c r="C11" t="s">
        <v>182</v>
      </c>
      <c r="I11" s="1" t="s">
        <v>192</v>
      </c>
      <c r="J11" s="16">
        <v>1.5300000000000001E-2</v>
      </c>
      <c r="K11" s="16">
        <v>1.5300000000000001E-2</v>
      </c>
      <c r="L11" s="16">
        <v>2.5000000000000001E-2</v>
      </c>
    </row>
    <row r="12" spans="1:12" x14ac:dyDescent="0.3">
      <c r="A12">
        <f t="shared" si="1"/>
        <v>2020</v>
      </c>
      <c r="B12" s="6">
        <v>-3.1312890624999997E-3</v>
      </c>
      <c r="C12" t="s">
        <v>182</v>
      </c>
      <c r="I12" s="1" t="s">
        <v>193</v>
      </c>
      <c r="J12" s="16">
        <v>1.55E-2</v>
      </c>
      <c r="K12" s="16">
        <v>1.55E-2</v>
      </c>
      <c r="L12" s="16">
        <v>2.5000000000000001E-2</v>
      </c>
    </row>
    <row r="13" spans="1:12" x14ac:dyDescent="0.3">
      <c r="A13">
        <f t="shared" si="1"/>
        <v>2021</v>
      </c>
      <c r="B13" s="6">
        <v>-1.9325875486381327E-3</v>
      </c>
      <c r="C13" t="s">
        <v>182</v>
      </c>
      <c r="I13" s="1" t="s">
        <v>194</v>
      </c>
      <c r="J13" s="16">
        <v>1.5700000000000002E-2</v>
      </c>
      <c r="K13" s="16">
        <v>1.5700000000000002E-2</v>
      </c>
      <c r="L13" s="16">
        <v>2.5000000000000001E-2</v>
      </c>
    </row>
    <row r="14" spans="1:12" x14ac:dyDescent="0.3">
      <c r="A14">
        <f t="shared" si="1"/>
        <v>2022</v>
      </c>
      <c r="B14" s="6">
        <f>(8/12)*0.918182352941176%+(1/12)*J4+(3/12)*J5</f>
        <v>1.0646215686274507E-2</v>
      </c>
      <c r="C14" t="s">
        <v>195</v>
      </c>
    </row>
    <row r="15" spans="1:12" x14ac:dyDescent="0.3">
      <c r="A15">
        <f t="shared" si="1"/>
        <v>2023</v>
      </c>
      <c r="B15" s="6">
        <f>AVERAGE(J6:J9)</f>
        <v>1.4525E-2</v>
      </c>
      <c r="C15" t="s">
        <v>196</v>
      </c>
    </row>
    <row r="16" spans="1:12" x14ac:dyDescent="0.3">
      <c r="A16">
        <f t="shared" si="1"/>
        <v>2024</v>
      </c>
      <c r="B16" s="6">
        <f>AVERAGE(J10:J13)</f>
        <v>1.5425000000000001E-2</v>
      </c>
      <c r="C16" t="s">
        <v>196</v>
      </c>
    </row>
    <row r="17" spans="1:3" x14ac:dyDescent="0.3">
      <c r="A17">
        <f t="shared" si="1"/>
        <v>2025</v>
      </c>
      <c r="B17" s="5">
        <f>B$16+(A17-A$16)*(B$22-B$16)/(A$22-A$16)</f>
        <v>1.7020833333333336E-2</v>
      </c>
      <c r="C17" t="s">
        <v>197</v>
      </c>
    </row>
    <row r="18" spans="1:3" x14ac:dyDescent="0.3">
      <c r="A18">
        <f t="shared" si="1"/>
        <v>2026</v>
      </c>
      <c r="B18" s="5">
        <f t="shared" ref="B18:B21" si="2">B$16+(A18-A$16)*(B$22-B$16)/(A$22-A$16)</f>
        <v>1.8616666666666667E-2</v>
      </c>
      <c r="C18" t="s">
        <v>197</v>
      </c>
    </row>
    <row r="19" spans="1:3" x14ac:dyDescent="0.3">
      <c r="A19">
        <f t="shared" si="1"/>
        <v>2027</v>
      </c>
      <c r="B19" s="5">
        <f t="shared" si="2"/>
        <v>2.0212500000000001E-2</v>
      </c>
      <c r="C19" t="s">
        <v>197</v>
      </c>
    </row>
    <row r="20" spans="1:3" x14ac:dyDescent="0.3">
      <c r="A20">
        <f t="shared" si="1"/>
        <v>2028</v>
      </c>
      <c r="B20" s="5">
        <f t="shared" si="2"/>
        <v>2.1808333333333336E-2</v>
      </c>
      <c r="C20" t="s">
        <v>197</v>
      </c>
    </row>
    <row r="21" spans="1:3" x14ac:dyDescent="0.3">
      <c r="A21">
        <f t="shared" si="1"/>
        <v>2029</v>
      </c>
      <c r="B21" s="5">
        <f t="shared" si="2"/>
        <v>2.340416666666667E-2</v>
      </c>
      <c r="C21" t="s">
        <v>197</v>
      </c>
    </row>
    <row r="22" spans="1:3" x14ac:dyDescent="0.3">
      <c r="A22">
        <f t="shared" si="1"/>
        <v>2030</v>
      </c>
      <c r="B22" s="5">
        <v>2.5000000000000001E-2</v>
      </c>
      <c r="C22" t="s">
        <v>226</v>
      </c>
    </row>
    <row r="23" spans="1:3" x14ac:dyDescent="0.3">
      <c r="A23">
        <f t="shared" si="1"/>
        <v>2031</v>
      </c>
      <c r="B23" s="5">
        <f>B22</f>
        <v>2.5000000000000001E-2</v>
      </c>
    </row>
    <row r="24" spans="1:3" x14ac:dyDescent="0.3">
      <c r="A24">
        <f t="shared" si="1"/>
        <v>2032</v>
      </c>
      <c r="B24" s="5">
        <f t="shared" ref="B24:B67" si="3">B23</f>
        <v>2.5000000000000001E-2</v>
      </c>
    </row>
    <row r="25" spans="1:3" x14ac:dyDescent="0.3">
      <c r="A25">
        <f t="shared" si="1"/>
        <v>2033</v>
      </c>
      <c r="B25" s="5">
        <f t="shared" si="3"/>
        <v>2.5000000000000001E-2</v>
      </c>
    </row>
    <row r="26" spans="1:3" x14ac:dyDescent="0.3">
      <c r="A26">
        <f t="shared" si="1"/>
        <v>2034</v>
      </c>
      <c r="B26" s="5">
        <f t="shared" si="3"/>
        <v>2.5000000000000001E-2</v>
      </c>
    </row>
    <row r="27" spans="1:3" x14ac:dyDescent="0.3">
      <c r="A27">
        <f t="shared" si="1"/>
        <v>2035</v>
      </c>
      <c r="B27" s="5">
        <f t="shared" si="3"/>
        <v>2.5000000000000001E-2</v>
      </c>
    </row>
    <row r="28" spans="1:3" x14ac:dyDescent="0.3">
      <c r="A28">
        <f t="shared" si="1"/>
        <v>2036</v>
      </c>
      <c r="B28" s="5">
        <f t="shared" si="3"/>
        <v>2.5000000000000001E-2</v>
      </c>
    </row>
    <row r="29" spans="1:3" x14ac:dyDescent="0.3">
      <c r="A29">
        <f t="shared" si="1"/>
        <v>2037</v>
      </c>
      <c r="B29" s="5">
        <f t="shared" si="3"/>
        <v>2.5000000000000001E-2</v>
      </c>
    </row>
    <row r="30" spans="1:3" x14ac:dyDescent="0.3">
      <c r="A30">
        <f t="shared" si="1"/>
        <v>2038</v>
      </c>
      <c r="B30" s="5">
        <f t="shared" si="3"/>
        <v>2.5000000000000001E-2</v>
      </c>
    </row>
    <row r="31" spans="1:3" x14ac:dyDescent="0.3">
      <c r="A31">
        <f t="shared" si="1"/>
        <v>2039</v>
      </c>
      <c r="B31" s="5">
        <f t="shared" si="3"/>
        <v>2.5000000000000001E-2</v>
      </c>
    </row>
    <row r="32" spans="1:3" x14ac:dyDescent="0.3">
      <c r="A32">
        <f t="shared" si="1"/>
        <v>2040</v>
      </c>
      <c r="B32" s="5">
        <f t="shared" si="3"/>
        <v>2.5000000000000001E-2</v>
      </c>
    </row>
    <row r="33" spans="1:2" x14ac:dyDescent="0.3">
      <c r="A33">
        <f t="shared" si="1"/>
        <v>2041</v>
      </c>
      <c r="B33" s="5">
        <f t="shared" si="3"/>
        <v>2.5000000000000001E-2</v>
      </c>
    </row>
    <row r="34" spans="1:2" x14ac:dyDescent="0.3">
      <c r="A34">
        <f t="shared" si="1"/>
        <v>2042</v>
      </c>
      <c r="B34" s="5">
        <f t="shared" si="3"/>
        <v>2.5000000000000001E-2</v>
      </c>
    </row>
    <row r="35" spans="1:2" x14ac:dyDescent="0.3">
      <c r="A35">
        <f t="shared" si="1"/>
        <v>2043</v>
      </c>
      <c r="B35" s="5">
        <f t="shared" si="3"/>
        <v>2.5000000000000001E-2</v>
      </c>
    </row>
    <row r="36" spans="1:2" x14ac:dyDescent="0.3">
      <c r="A36">
        <f t="shared" si="1"/>
        <v>2044</v>
      </c>
      <c r="B36" s="5">
        <f t="shared" si="3"/>
        <v>2.5000000000000001E-2</v>
      </c>
    </row>
    <row r="37" spans="1:2" x14ac:dyDescent="0.3">
      <c r="A37">
        <f t="shared" si="1"/>
        <v>2045</v>
      </c>
      <c r="B37" s="5">
        <f t="shared" si="3"/>
        <v>2.5000000000000001E-2</v>
      </c>
    </row>
    <row r="38" spans="1:2" x14ac:dyDescent="0.3">
      <c r="A38">
        <f t="shared" si="1"/>
        <v>2046</v>
      </c>
      <c r="B38" s="5">
        <f t="shared" si="3"/>
        <v>2.5000000000000001E-2</v>
      </c>
    </row>
    <row r="39" spans="1:2" x14ac:dyDescent="0.3">
      <c r="A39">
        <f t="shared" si="1"/>
        <v>2047</v>
      </c>
      <c r="B39" s="5">
        <f t="shared" si="3"/>
        <v>2.5000000000000001E-2</v>
      </c>
    </row>
    <row r="40" spans="1:2" x14ac:dyDescent="0.3">
      <c r="A40">
        <f t="shared" si="1"/>
        <v>2048</v>
      </c>
      <c r="B40" s="5">
        <f t="shared" si="3"/>
        <v>2.5000000000000001E-2</v>
      </c>
    </row>
    <row r="41" spans="1:2" x14ac:dyDescent="0.3">
      <c r="A41">
        <f t="shared" si="1"/>
        <v>2049</v>
      </c>
      <c r="B41" s="5">
        <f t="shared" si="3"/>
        <v>2.5000000000000001E-2</v>
      </c>
    </row>
    <row r="42" spans="1:2" x14ac:dyDescent="0.3">
      <c r="A42">
        <f t="shared" si="1"/>
        <v>2050</v>
      </c>
      <c r="B42" s="5">
        <f t="shared" si="3"/>
        <v>2.5000000000000001E-2</v>
      </c>
    </row>
    <row r="43" spans="1:2" x14ac:dyDescent="0.3">
      <c r="A43">
        <f t="shared" si="1"/>
        <v>2051</v>
      </c>
      <c r="B43" s="5">
        <f t="shared" si="3"/>
        <v>2.5000000000000001E-2</v>
      </c>
    </row>
    <row r="44" spans="1:2" x14ac:dyDescent="0.3">
      <c r="A44">
        <f t="shared" si="1"/>
        <v>2052</v>
      </c>
      <c r="B44" s="5">
        <f t="shared" si="3"/>
        <v>2.5000000000000001E-2</v>
      </c>
    </row>
    <row r="45" spans="1:2" x14ac:dyDescent="0.3">
      <c r="A45">
        <f t="shared" si="1"/>
        <v>2053</v>
      </c>
      <c r="B45" s="5">
        <f t="shared" si="3"/>
        <v>2.5000000000000001E-2</v>
      </c>
    </row>
    <row r="46" spans="1:2" x14ac:dyDescent="0.3">
      <c r="A46">
        <f t="shared" si="1"/>
        <v>2054</v>
      </c>
      <c r="B46" s="5">
        <f t="shared" si="3"/>
        <v>2.5000000000000001E-2</v>
      </c>
    </row>
    <row r="47" spans="1:2" x14ac:dyDescent="0.3">
      <c r="A47">
        <f t="shared" si="1"/>
        <v>2055</v>
      </c>
      <c r="B47" s="5">
        <f t="shared" si="3"/>
        <v>2.5000000000000001E-2</v>
      </c>
    </row>
    <row r="48" spans="1:2" x14ac:dyDescent="0.3">
      <c r="A48">
        <f t="shared" si="1"/>
        <v>2056</v>
      </c>
      <c r="B48" s="5">
        <f t="shared" si="3"/>
        <v>2.5000000000000001E-2</v>
      </c>
    </row>
    <row r="49" spans="1:2" x14ac:dyDescent="0.3">
      <c r="A49">
        <f t="shared" si="1"/>
        <v>2057</v>
      </c>
      <c r="B49" s="5">
        <f t="shared" si="3"/>
        <v>2.5000000000000001E-2</v>
      </c>
    </row>
    <row r="50" spans="1:2" x14ac:dyDescent="0.3">
      <c r="A50">
        <f t="shared" si="1"/>
        <v>2058</v>
      </c>
      <c r="B50" s="5">
        <f t="shared" si="3"/>
        <v>2.5000000000000001E-2</v>
      </c>
    </row>
    <row r="51" spans="1:2" x14ac:dyDescent="0.3">
      <c r="A51">
        <f t="shared" si="1"/>
        <v>2059</v>
      </c>
      <c r="B51" s="5">
        <f t="shared" si="3"/>
        <v>2.5000000000000001E-2</v>
      </c>
    </row>
    <row r="52" spans="1:2" x14ac:dyDescent="0.3">
      <c r="A52">
        <f t="shared" si="1"/>
        <v>2060</v>
      </c>
      <c r="B52" s="5">
        <f t="shared" si="3"/>
        <v>2.5000000000000001E-2</v>
      </c>
    </row>
    <row r="53" spans="1:2" x14ac:dyDescent="0.3">
      <c r="A53">
        <f t="shared" si="1"/>
        <v>2061</v>
      </c>
      <c r="B53" s="5">
        <f t="shared" si="3"/>
        <v>2.5000000000000001E-2</v>
      </c>
    </row>
    <row r="54" spans="1:2" x14ac:dyDescent="0.3">
      <c r="A54">
        <f t="shared" si="1"/>
        <v>2062</v>
      </c>
      <c r="B54" s="5">
        <f t="shared" si="3"/>
        <v>2.5000000000000001E-2</v>
      </c>
    </row>
    <row r="55" spans="1:2" x14ac:dyDescent="0.3">
      <c r="A55">
        <f t="shared" si="1"/>
        <v>2063</v>
      </c>
      <c r="B55" s="5">
        <f t="shared" si="3"/>
        <v>2.5000000000000001E-2</v>
      </c>
    </row>
    <row r="56" spans="1:2" x14ac:dyDescent="0.3">
      <c r="A56">
        <f t="shared" si="1"/>
        <v>2064</v>
      </c>
      <c r="B56" s="5">
        <f t="shared" si="3"/>
        <v>2.5000000000000001E-2</v>
      </c>
    </row>
    <row r="57" spans="1:2" x14ac:dyDescent="0.3">
      <c r="A57">
        <f t="shared" si="1"/>
        <v>2065</v>
      </c>
      <c r="B57" s="5">
        <f t="shared" si="3"/>
        <v>2.5000000000000001E-2</v>
      </c>
    </row>
    <row r="58" spans="1:2" x14ac:dyDescent="0.3">
      <c r="A58">
        <f t="shared" si="1"/>
        <v>2066</v>
      </c>
      <c r="B58" s="5">
        <f t="shared" si="3"/>
        <v>2.5000000000000001E-2</v>
      </c>
    </row>
    <row r="59" spans="1:2" x14ac:dyDescent="0.3">
      <c r="A59">
        <f t="shared" si="1"/>
        <v>2067</v>
      </c>
      <c r="B59" s="5">
        <f t="shared" si="3"/>
        <v>2.5000000000000001E-2</v>
      </c>
    </row>
    <row r="60" spans="1:2" x14ac:dyDescent="0.3">
      <c r="A60">
        <f t="shared" si="1"/>
        <v>2068</v>
      </c>
      <c r="B60" s="5">
        <f t="shared" si="3"/>
        <v>2.5000000000000001E-2</v>
      </c>
    </row>
    <row r="61" spans="1:2" x14ac:dyDescent="0.3">
      <c r="A61">
        <f t="shared" si="1"/>
        <v>2069</v>
      </c>
      <c r="B61" s="5">
        <f t="shared" si="3"/>
        <v>2.5000000000000001E-2</v>
      </c>
    </row>
    <row r="62" spans="1:2" x14ac:dyDescent="0.3">
      <c r="A62">
        <f t="shared" si="1"/>
        <v>2070</v>
      </c>
      <c r="B62" s="5">
        <f t="shared" si="3"/>
        <v>2.5000000000000001E-2</v>
      </c>
    </row>
    <row r="63" spans="1:2" x14ac:dyDescent="0.3">
      <c r="A63">
        <f t="shared" si="1"/>
        <v>2071</v>
      </c>
      <c r="B63" s="5">
        <f t="shared" si="3"/>
        <v>2.5000000000000001E-2</v>
      </c>
    </row>
    <row r="64" spans="1:2" x14ac:dyDescent="0.3">
      <c r="A64">
        <f t="shared" si="1"/>
        <v>2072</v>
      </c>
      <c r="B64" s="5">
        <f t="shared" si="3"/>
        <v>2.5000000000000001E-2</v>
      </c>
    </row>
    <row r="65" spans="1:2" x14ac:dyDescent="0.3">
      <c r="A65">
        <f t="shared" si="1"/>
        <v>2073</v>
      </c>
      <c r="B65" s="5">
        <f t="shared" si="3"/>
        <v>2.5000000000000001E-2</v>
      </c>
    </row>
    <row r="66" spans="1:2" x14ac:dyDescent="0.3">
      <c r="A66">
        <f t="shared" si="1"/>
        <v>2074</v>
      </c>
      <c r="B66" s="5">
        <f t="shared" si="3"/>
        <v>2.5000000000000001E-2</v>
      </c>
    </row>
    <row r="67" spans="1:2" x14ac:dyDescent="0.3">
      <c r="A67">
        <f t="shared" si="1"/>
        <v>2075</v>
      </c>
      <c r="B67" s="5">
        <f t="shared" si="3"/>
        <v>2.5000000000000001E-2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1DC2-A2ED-4B7D-AFED-57B598ED7EDB}">
  <dimension ref="A1:B121"/>
  <sheetViews>
    <sheetView topLeftCell="A115" workbookViewId="0">
      <selection activeCell="B74" sqref="B74:B121"/>
    </sheetView>
  </sheetViews>
  <sheetFormatPr defaultRowHeight="14.4" x14ac:dyDescent="0.3"/>
  <cols>
    <col min="2" max="2" width="15.88671875" bestFit="1" customWidth="1"/>
  </cols>
  <sheetData>
    <row r="1" spans="1:2" x14ac:dyDescent="0.3">
      <c r="A1" t="s">
        <v>330</v>
      </c>
      <c r="B1" t="s">
        <v>331</v>
      </c>
    </row>
    <row r="2" spans="1:2" x14ac:dyDescent="0.3">
      <c r="A2">
        <v>1951</v>
      </c>
      <c r="B2" s="23">
        <v>4.8300000000000003E-2</v>
      </c>
    </row>
    <row r="3" spans="1:2" x14ac:dyDescent="0.3">
      <c r="A3">
        <v>1952</v>
      </c>
      <c r="B3" s="23">
        <v>4.8300000000000003E-2</v>
      </c>
    </row>
    <row r="4" spans="1:2" x14ac:dyDescent="0.3">
      <c r="A4">
        <v>1953</v>
      </c>
      <c r="B4" s="23">
        <v>4.8300000000000003E-2</v>
      </c>
    </row>
    <row r="5" spans="1:2" x14ac:dyDescent="0.3">
      <c r="A5">
        <v>1954</v>
      </c>
      <c r="B5" s="23">
        <v>4.8300000000000003E-2</v>
      </c>
    </row>
    <row r="6" spans="1:2" x14ac:dyDescent="0.3">
      <c r="A6">
        <v>1955</v>
      </c>
      <c r="B6" s="23">
        <v>4.8300000000000003E-2</v>
      </c>
    </row>
    <row r="7" spans="1:2" x14ac:dyDescent="0.3">
      <c r="A7">
        <v>1956</v>
      </c>
      <c r="B7" s="23">
        <v>4.8300000000000003E-2</v>
      </c>
    </row>
    <row r="8" spans="1:2" x14ac:dyDescent="0.3">
      <c r="A8">
        <v>1957</v>
      </c>
      <c r="B8" s="23">
        <v>4.8300000000000003E-2</v>
      </c>
    </row>
    <row r="9" spans="1:2" x14ac:dyDescent="0.3">
      <c r="A9">
        <v>1958</v>
      </c>
      <c r="B9" s="23">
        <v>4.8300000000000003E-2</v>
      </c>
    </row>
    <row r="10" spans="1:2" x14ac:dyDescent="0.3">
      <c r="A10">
        <v>1959</v>
      </c>
      <c r="B10" s="23">
        <v>4.8300000000000003E-2</v>
      </c>
    </row>
    <row r="11" spans="1:2" x14ac:dyDescent="0.3">
      <c r="A11">
        <v>1960</v>
      </c>
      <c r="B11" s="23">
        <v>4.8300000000000003E-2</v>
      </c>
    </row>
    <row r="12" spans="1:2" x14ac:dyDescent="0.3">
      <c r="A12">
        <v>1961</v>
      </c>
      <c r="B12" s="23">
        <v>4.8300000000000003E-2</v>
      </c>
    </row>
    <row r="13" spans="1:2" x14ac:dyDescent="0.3">
      <c r="A13">
        <v>1962</v>
      </c>
      <c r="B13" s="23">
        <v>4.8300000000000003E-2</v>
      </c>
    </row>
    <row r="14" spans="1:2" x14ac:dyDescent="0.3">
      <c r="A14">
        <v>1963</v>
      </c>
      <c r="B14" s="23">
        <v>4.8300000000000003E-2</v>
      </c>
    </row>
    <row r="15" spans="1:2" x14ac:dyDescent="0.3">
      <c r="A15">
        <v>1964</v>
      </c>
      <c r="B15" s="23">
        <v>4.8300000000000003E-2</v>
      </c>
    </row>
    <row r="16" spans="1:2" x14ac:dyDescent="0.3">
      <c r="A16">
        <v>1965</v>
      </c>
      <c r="B16" s="23">
        <v>4.8300000000000003E-2</v>
      </c>
    </row>
    <row r="17" spans="1:2" x14ac:dyDescent="0.3">
      <c r="A17">
        <v>1966</v>
      </c>
      <c r="B17" s="23">
        <v>4.8300000000000003E-2</v>
      </c>
    </row>
    <row r="18" spans="1:2" x14ac:dyDescent="0.3">
      <c r="A18">
        <v>1967</v>
      </c>
      <c r="B18" s="23">
        <v>4.8300000000000003E-2</v>
      </c>
    </row>
    <row r="19" spans="1:2" x14ac:dyDescent="0.3">
      <c r="A19">
        <v>1968</v>
      </c>
      <c r="B19" s="23">
        <v>4.8300000000000003E-2</v>
      </c>
    </row>
    <row r="20" spans="1:2" x14ac:dyDescent="0.3">
      <c r="A20">
        <v>1969</v>
      </c>
      <c r="B20" s="23">
        <v>4.8300000000000003E-2</v>
      </c>
    </row>
    <row r="21" spans="1:2" x14ac:dyDescent="0.3">
      <c r="A21">
        <v>1970</v>
      </c>
      <c r="B21" s="23">
        <v>4.8300000000000003E-2</v>
      </c>
    </row>
    <row r="22" spans="1:2" x14ac:dyDescent="0.3">
      <c r="A22">
        <v>1971</v>
      </c>
      <c r="B22" s="23">
        <v>4.8300000000000003E-2</v>
      </c>
    </row>
    <row r="23" spans="1:2" x14ac:dyDescent="0.3">
      <c r="A23">
        <v>1972</v>
      </c>
      <c r="B23" s="23">
        <v>4.8300000000000003E-2</v>
      </c>
    </row>
    <row r="24" spans="1:2" x14ac:dyDescent="0.3">
      <c r="A24">
        <v>1973</v>
      </c>
      <c r="B24" s="23">
        <v>4.8300000000000003E-2</v>
      </c>
    </row>
    <row r="25" spans="1:2" x14ac:dyDescent="0.3">
      <c r="A25">
        <v>1974</v>
      </c>
      <c r="B25" s="23">
        <v>4.8300000000000003E-2</v>
      </c>
    </row>
    <row r="26" spans="1:2" x14ac:dyDescent="0.3">
      <c r="A26">
        <v>1975</v>
      </c>
      <c r="B26" s="23">
        <v>4.8300000000000003E-2</v>
      </c>
    </row>
    <row r="27" spans="1:2" x14ac:dyDescent="0.3">
      <c r="A27">
        <v>1976</v>
      </c>
      <c r="B27" s="23">
        <v>4.8300000000000003E-2</v>
      </c>
    </row>
    <row r="28" spans="1:2" x14ac:dyDescent="0.3">
      <c r="A28">
        <v>1977</v>
      </c>
      <c r="B28" s="23">
        <v>4.8300000000000003E-2</v>
      </c>
    </row>
    <row r="29" spans="1:2" x14ac:dyDescent="0.3">
      <c r="A29">
        <v>1978</v>
      </c>
      <c r="B29" s="23">
        <v>4.8300000000000003E-2</v>
      </c>
    </row>
    <row r="30" spans="1:2" x14ac:dyDescent="0.3">
      <c r="A30">
        <v>1979</v>
      </c>
      <c r="B30" s="23">
        <v>4.8300000000000003E-2</v>
      </c>
    </row>
    <row r="31" spans="1:2" x14ac:dyDescent="0.3">
      <c r="A31">
        <v>1980</v>
      </c>
      <c r="B31" s="23">
        <v>4.8300000000000003E-2</v>
      </c>
    </row>
    <row r="32" spans="1:2" x14ac:dyDescent="0.3">
      <c r="A32">
        <v>1981</v>
      </c>
      <c r="B32" s="23">
        <v>4.8300000000000003E-2</v>
      </c>
    </row>
    <row r="33" spans="1:2" x14ac:dyDescent="0.3">
      <c r="A33">
        <v>1982</v>
      </c>
      <c r="B33" s="23">
        <v>4.8300000000000003E-2</v>
      </c>
    </row>
    <row r="34" spans="1:2" x14ac:dyDescent="0.3">
      <c r="A34">
        <v>1983</v>
      </c>
      <c r="B34" s="23">
        <v>4.8300000000000003E-2</v>
      </c>
    </row>
    <row r="35" spans="1:2" x14ac:dyDescent="0.3">
      <c r="A35">
        <v>1984</v>
      </c>
      <c r="B35" s="23">
        <v>4.8300000000000003E-2</v>
      </c>
    </row>
    <row r="36" spans="1:2" x14ac:dyDescent="0.3">
      <c r="A36">
        <v>1985</v>
      </c>
      <c r="B36" s="23">
        <v>4.8300000000000003E-2</v>
      </c>
    </row>
    <row r="37" spans="1:2" x14ac:dyDescent="0.3">
      <c r="A37">
        <v>1986</v>
      </c>
      <c r="B37" s="23">
        <v>4.8300000000000003E-2</v>
      </c>
    </row>
    <row r="38" spans="1:2" x14ac:dyDescent="0.3">
      <c r="A38">
        <v>1987</v>
      </c>
      <c r="B38" s="23">
        <v>4.8300000000000003E-2</v>
      </c>
    </row>
    <row r="39" spans="1:2" x14ac:dyDescent="0.3">
      <c r="A39">
        <v>1988</v>
      </c>
      <c r="B39" s="23">
        <v>4.8300000000000003E-2</v>
      </c>
    </row>
    <row r="40" spans="1:2" x14ac:dyDescent="0.3">
      <c r="A40">
        <v>1989</v>
      </c>
      <c r="B40" s="23">
        <v>4.8300000000000003E-2</v>
      </c>
    </row>
    <row r="41" spans="1:2" x14ac:dyDescent="0.3">
      <c r="A41">
        <v>1990</v>
      </c>
      <c r="B41" s="23">
        <v>4.8300000000000003E-2</v>
      </c>
    </row>
    <row r="42" spans="1:2" x14ac:dyDescent="0.3">
      <c r="A42">
        <v>1991</v>
      </c>
      <c r="B42" s="23">
        <v>4.8300000000000003E-2</v>
      </c>
    </row>
    <row r="43" spans="1:2" x14ac:dyDescent="0.3">
      <c r="A43">
        <v>1992</v>
      </c>
      <c r="B43" s="23">
        <v>4.8300000000000003E-2</v>
      </c>
    </row>
    <row r="44" spans="1:2" x14ac:dyDescent="0.3">
      <c r="A44">
        <v>1993</v>
      </c>
      <c r="B44" s="23">
        <v>4.8300000000000003E-2</v>
      </c>
    </row>
    <row r="45" spans="1:2" x14ac:dyDescent="0.3">
      <c r="A45">
        <v>1994</v>
      </c>
      <c r="B45" s="23">
        <v>4.8300000000000003E-2</v>
      </c>
    </row>
    <row r="46" spans="1:2" x14ac:dyDescent="0.3">
      <c r="A46">
        <v>1995</v>
      </c>
      <c r="B46" s="23">
        <v>4.8300000000000003E-2</v>
      </c>
    </row>
    <row r="47" spans="1:2" x14ac:dyDescent="0.3">
      <c r="A47">
        <v>1996</v>
      </c>
      <c r="B47" s="23">
        <v>4.8300000000000003E-2</v>
      </c>
    </row>
    <row r="48" spans="1:2" x14ac:dyDescent="0.3">
      <c r="A48">
        <v>1997</v>
      </c>
      <c r="B48" s="23">
        <v>4.8300000000000003E-2</v>
      </c>
    </row>
    <row r="49" spans="1:2" x14ac:dyDescent="0.3">
      <c r="A49">
        <v>1998</v>
      </c>
      <c r="B49" s="23">
        <v>4.8300000000000003E-2</v>
      </c>
    </row>
    <row r="50" spans="1:2" x14ac:dyDescent="0.3">
      <c r="A50">
        <v>1999</v>
      </c>
      <c r="B50" s="23">
        <v>4.8300000000000003E-2</v>
      </c>
    </row>
    <row r="51" spans="1:2" x14ac:dyDescent="0.3">
      <c r="A51">
        <v>2000</v>
      </c>
      <c r="B51" s="23">
        <v>4.8300000000000003E-2</v>
      </c>
    </row>
    <row r="52" spans="1:2" x14ac:dyDescent="0.3">
      <c r="A52">
        <v>2001</v>
      </c>
      <c r="B52" s="23">
        <v>4.8300000000000003E-2</v>
      </c>
    </row>
    <row r="53" spans="1:2" x14ac:dyDescent="0.3">
      <c r="A53">
        <v>2002</v>
      </c>
      <c r="B53" s="23">
        <v>4.8300000000000003E-2</v>
      </c>
    </row>
    <row r="54" spans="1:2" x14ac:dyDescent="0.3">
      <c r="A54">
        <v>2003</v>
      </c>
      <c r="B54" s="6">
        <v>6.4199999999999993E-2</v>
      </c>
    </row>
    <row r="55" spans="1:2" x14ac:dyDescent="0.3">
      <c r="A55">
        <v>2004</v>
      </c>
      <c r="B55" s="6">
        <v>6.0000000000000005E-2</v>
      </c>
    </row>
    <row r="56" spans="1:2" x14ac:dyDescent="0.3">
      <c r="A56">
        <v>2005</v>
      </c>
      <c r="B56" s="6">
        <v>5.3499999999999999E-2</v>
      </c>
    </row>
    <row r="57" spans="1:2" x14ac:dyDescent="0.3">
      <c r="A57">
        <v>2006</v>
      </c>
      <c r="B57" s="6">
        <v>5.0099999999999999E-2</v>
      </c>
    </row>
    <row r="58" spans="1:2" x14ac:dyDescent="0.3">
      <c r="A58">
        <v>2007</v>
      </c>
      <c r="B58" s="6">
        <v>5.62E-2</v>
      </c>
    </row>
    <row r="59" spans="1:2" x14ac:dyDescent="0.3">
      <c r="A59">
        <v>2008</v>
      </c>
      <c r="B59" s="6">
        <v>6.13E-2</v>
      </c>
    </row>
    <row r="60" spans="1:2" x14ac:dyDescent="0.3">
      <c r="A60">
        <v>2009</v>
      </c>
      <c r="B60" s="6">
        <v>6.4699999999999994E-2</v>
      </c>
    </row>
    <row r="61" spans="1:2" x14ac:dyDescent="0.3">
      <c r="A61">
        <v>2010</v>
      </c>
      <c r="B61" s="6">
        <v>6.25E-2</v>
      </c>
    </row>
    <row r="62" spans="1:2" x14ac:dyDescent="0.3">
      <c r="A62">
        <v>2011</v>
      </c>
      <c r="B62" s="6">
        <v>5.62E-2</v>
      </c>
    </row>
    <row r="63" spans="1:2" x14ac:dyDescent="0.3">
      <c r="A63">
        <v>2012</v>
      </c>
      <c r="B63" s="6">
        <v>5.8300000000000005E-2</v>
      </c>
    </row>
    <row r="64" spans="1:2" x14ac:dyDescent="0.3">
      <c r="A64">
        <v>2013</v>
      </c>
      <c r="B64" s="6">
        <v>5.6500000000000009E-2</v>
      </c>
    </row>
    <row r="65" spans="1:2" x14ac:dyDescent="0.3">
      <c r="A65">
        <v>2014</v>
      </c>
      <c r="B65" s="6">
        <v>5.04E-2</v>
      </c>
    </row>
    <row r="66" spans="1:2" x14ac:dyDescent="0.3">
      <c r="A66">
        <v>2015</v>
      </c>
      <c r="B66" s="6">
        <v>4.2799999999999998E-2</v>
      </c>
    </row>
    <row r="67" spans="1:2" x14ac:dyDescent="0.3">
      <c r="A67">
        <v>2016</v>
      </c>
      <c r="B67" s="6">
        <v>3.8199999999999998E-2</v>
      </c>
    </row>
    <row r="68" spans="1:2" x14ac:dyDescent="0.3">
      <c r="A68">
        <v>2017</v>
      </c>
      <c r="B68" s="6">
        <v>3.2799999999999996E-2</v>
      </c>
    </row>
    <row r="69" spans="1:2" x14ac:dyDescent="0.3">
      <c r="A69">
        <v>2018</v>
      </c>
      <c r="B69" s="6">
        <v>3.32E-2</v>
      </c>
    </row>
    <row r="70" spans="1:2" x14ac:dyDescent="0.3">
      <c r="A70">
        <v>2019</v>
      </c>
      <c r="B70" s="6">
        <v>3.3700000000000001E-2</v>
      </c>
    </row>
    <row r="71" spans="1:2" x14ac:dyDescent="0.3">
      <c r="A71">
        <v>2020</v>
      </c>
      <c r="B71" s="6">
        <v>2.93E-2</v>
      </c>
    </row>
    <row r="72" spans="1:2" x14ac:dyDescent="0.3">
      <c r="A72">
        <v>2021</v>
      </c>
      <c r="B72" s="6">
        <v>2.7099999999999999E-2</v>
      </c>
    </row>
    <row r="73" spans="1:2" x14ac:dyDescent="0.3">
      <c r="A73">
        <v>2022</v>
      </c>
      <c r="B73" s="6">
        <v>2.5399999999999999E-2</v>
      </c>
    </row>
    <row r="74" spans="1:2" x14ac:dyDescent="0.3">
      <c r="A74">
        <v>2023</v>
      </c>
      <c r="B74" s="6">
        <v>0.05</v>
      </c>
    </row>
    <row r="75" spans="1:2" x14ac:dyDescent="0.3">
      <c r="A75">
        <v>2024</v>
      </c>
      <c r="B75" s="6">
        <v>0.05</v>
      </c>
    </row>
    <row r="76" spans="1:2" x14ac:dyDescent="0.3">
      <c r="A76">
        <v>2025</v>
      </c>
      <c r="B76" s="6">
        <v>0.05</v>
      </c>
    </row>
    <row r="77" spans="1:2" x14ac:dyDescent="0.3">
      <c r="A77">
        <v>2026</v>
      </c>
      <c r="B77" s="6">
        <v>0.05</v>
      </c>
    </row>
    <row r="78" spans="1:2" x14ac:dyDescent="0.3">
      <c r="A78">
        <v>2027</v>
      </c>
      <c r="B78" s="6">
        <v>0.05</v>
      </c>
    </row>
    <row r="79" spans="1:2" x14ac:dyDescent="0.3">
      <c r="A79">
        <v>2028</v>
      </c>
      <c r="B79" s="6">
        <v>0.05</v>
      </c>
    </row>
    <row r="80" spans="1:2" x14ac:dyDescent="0.3">
      <c r="A80">
        <v>2029</v>
      </c>
      <c r="B80" s="6">
        <v>0.05</v>
      </c>
    </row>
    <row r="81" spans="1:2" x14ac:dyDescent="0.3">
      <c r="A81">
        <v>2030</v>
      </c>
      <c r="B81" s="6">
        <v>0.05</v>
      </c>
    </row>
    <row r="82" spans="1:2" x14ac:dyDescent="0.3">
      <c r="A82">
        <v>2031</v>
      </c>
      <c r="B82" s="6">
        <v>0.05</v>
      </c>
    </row>
    <row r="83" spans="1:2" x14ac:dyDescent="0.3">
      <c r="A83">
        <v>2032</v>
      </c>
      <c r="B83" s="6">
        <v>0.05</v>
      </c>
    </row>
    <row r="84" spans="1:2" x14ac:dyDescent="0.3">
      <c r="A84">
        <v>2033</v>
      </c>
      <c r="B84" s="6">
        <v>0.05</v>
      </c>
    </row>
    <row r="85" spans="1:2" x14ac:dyDescent="0.3">
      <c r="A85">
        <v>2034</v>
      </c>
      <c r="B85" s="6">
        <v>0.05</v>
      </c>
    </row>
    <row r="86" spans="1:2" x14ac:dyDescent="0.3">
      <c r="A86">
        <v>2035</v>
      </c>
      <c r="B86" s="6">
        <v>0.05</v>
      </c>
    </row>
    <row r="87" spans="1:2" x14ac:dyDescent="0.3">
      <c r="A87">
        <v>2036</v>
      </c>
      <c r="B87" s="6">
        <v>0.05</v>
      </c>
    </row>
    <row r="88" spans="1:2" x14ac:dyDescent="0.3">
      <c r="A88">
        <v>2037</v>
      </c>
      <c r="B88" s="6">
        <v>0.05</v>
      </c>
    </row>
    <row r="89" spans="1:2" x14ac:dyDescent="0.3">
      <c r="A89">
        <v>2038</v>
      </c>
      <c r="B89" s="6">
        <v>0.05</v>
      </c>
    </row>
    <row r="90" spans="1:2" x14ac:dyDescent="0.3">
      <c r="A90">
        <v>2039</v>
      </c>
      <c r="B90" s="6">
        <v>0.05</v>
      </c>
    </row>
    <row r="91" spans="1:2" x14ac:dyDescent="0.3">
      <c r="A91">
        <v>2040</v>
      </c>
      <c r="B91" s="6">
        <v>0.05</v>
      </c>
    </row>
    <row r="92" spans="1:2" x14ac:dyDescent="0.3">
      <c r="A92">
        <v>2041</v>
      </c>
      <c r="B92" s="6">
        <v>0.05</v>
      </c>
    </row>
    <row r="93" spans="1:2" x14ac:dyDescent="0.3">
      <c r="A93">
        <v>2042</v>
      </c>
      <c r="B93" s="6">
        <v>0.05</v>
      </c>
    </row>
    <row r="94" spans="1:2" x14ac:dyDescent="0.3">
      <c r="A94">
        <v>2043</v>
      </c>
      <c r="B94" s="6">
        <v>0.05</v>
      </c>
    </row>
    <row r="95" spans="1:2" x14ac:dyDescent="0.3">
      <c r="A95">
        <v>2044</v>
      </c>
      <c r="B95" s="6">
        <v>0.05</v>
      </c>
    </row>
    <row r="96" spans="1:2" x14ac:dyDescent="0.3">
      <c r="A96">
        <v>2045</v>
      </c>
      <c r="B96" s="6">
        <v>0.05</v>
      </c>
    </row>
    <row r="97" spans="1:2" x14ac:dyDescent="0.3">
      <c r="A97">
        <v>2046</v>
      </c>
      <c r="B97" s="6">
        <v>0.05</v>
      </c>
    </row>
    <row r="98" spans="1:2" x14ac:dyDescent="0.3">
      <c r="A98">
        <v>2047</v>
      </c>
      <c r="B98" s="6">
        <v>0.05</v>
      </c>
    </row>
    <row r="99" spans="1:2" x14ac:dyDescent="0.3">
      <c r="A99">
        <v>2048</v>
      </c>
      <c r="B99" s="6">
        <v>0.05</v>
      </c>
    </row>
    <row r="100" spans="1:2" x14ac:dyDescent="0.3">
      <c r="A100">
        <v>2049</v>
      </c>
      <c r="B100" s="6">
        <v>0.05</v>
      </c>
    </row>
    <row r="101" spans="1:2" x14ac:dyDescent="0.3">
      <c r="A101">
        <v>2050</v>
      </c>
      <c r="B101" s="6">
        <v>0.05</v>
      </c>
    </row>
    <row r="102" spans="1:2" x14ac:dyDescent="0.3">
      <c r="A102">
        <v>2051</v>
      </c>
      <c r="B102" s="6">
        <v>0.05</v>
      </c>
    </row>
    <row r="103" spans="1:2" x14ac:dyDescent="0.3">
      <c r="A103">
        <v>2052</v>
      </c>
      <c r="B103" s="6">
        <v>0.05</v>
      </c>
    </row>
    <row r="104" spans="1:2" x14ac:dyDescent="0.3">
      <c r="A104">
        <v>2053</v>
      </c>
      <c r="B104" s="6">
        <v>0.05</v>
      </c>
    </row>
    <row r="105" spans="1:2" x14ac:dyDescent="0.3">
      <c r="A105">
        <v>2054</v>
      </c>
      <c r="B105" s="6">
        <v>0.05</v>
      </c>
    </row>
    <row r="106" spans="1:2" x14ac:dyDescent="0.3">
      <c r="A106">
        <v>2055</v>
      </c>
      <c r="B106" s="6">
        <v>0.05</v>
      </c>
    </row>
    <row r="107" spans="1:2" x14ac:dyDescent="0.3">
      <c r="A107">
        <v>2056</v>
      </c>
      <c r="B107" s="6">
        <v>0.05</v>
      </c>
    </row>
    <row r="108" spans="1:2" x14ac:dyDescent="0.3">
      <c r="A108">
        <v>2057</v>
      </c>
      <c r="B108" s="6">
        <v>0.05</v>
      </c>
    </row>
    <row r="109" spans="1:2" x14ac:dyDescent="0.3">
      <c r="A109">
        <v>2058</v>
      </c>
      <c r="B109" s="6">
        <v>0.05</v>
      </c>
    </row>
    <row r="110" spans="1:2" x14ac:dyDescent="0.3">
      <c r="A110">
        <v>2059</v>
      </c>
      <c r="B110" s="6">
        <v>0.05</v>
      </c>
    </row>
    <row r="111" spans="1:2" x14ac:dyDescent="0.3">
      <c r="A111">
        <v>2060</v>
      </c>
      <c r="B111" s="6">
        <v>0.05</v>
      </c>
    </row>
    <row r="112" spans="1:2" x14ac:dyDescent="0.3">
      <c r="A112">
        <v>2061</v>
      </c>
      <c r="B112" s="6">
        <v>0.05</v>
      </c>
    </row>
    <row r="113" spans="1:2" x14ac:dyDescent="0.3">
      <c r="A113">
        <v>2062</v>
      </c>
      <c r="B113" s="6">
        <v>0.05</v>
      </c>
    </row>
    <row r="114" spans="1:2" x14ac:dyDescent="0.3">
      <c r="A114">
        <v>2063</v>
      </c>
      <c r="B114" s="6">
        <v>0.05</v>
      </c>
    </row>
    <row r="115" spans="1:2" x14ac:dyDescent="0.3">
      <c r="A115">
        <v>2064</v>
      </c>
      <c r="B115" s="6">
        <v>0.05</v>
      </c>
    </row>
    <row r="116" spans="1:2" x14ac:dyDescent="0.3">
      <c r="A116">
        <v>2065</v>
      </c>
      <c r="B116" s="6">
        <v>0.05</v>
      </c>
    </row>
    <row r="117" spans="1:2" x14ac:dyDescent="0.3">
      <c r="A117">
        <v>2066</v>
      </c>
      <c r="B117" s="6">
        <v>0.05</v>
      </c>
    </row>
    <row r="118" spans="1:2" x14ac:dyDescent="0.3">
      <c r="A118">
        <v>2067</v>
      </c>
      <c r="B118" s="6">
        <v>0.05</v>
      </c>
    </row>
    <row r="119" spans="1:2" x14ac:dyDescent="0.3">
      <c r="A119">
        <v>2068</v>
      </c>
      <c r="B119" s="6">
        <v>0.05</v>
      </c>
    </row>
    <row r="120" spans="1:2" x14ac:dyDescent="0.3">
      <c r="A120">
        <v>2069</v>
      </c>
      <c r="B120" s="6">
        <v>0.05</v>
      </c>
    </row>
    <row r="121" spans="1:2" x14ac:dyDescent="0.3">
      <c r="A121">
        <v>2070</v>
      </c>
      <c r="B121" s="6">
        <v>0.05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99ADA-797A-4B61-8EDF-E753A0841A44}">
  <dimension ref="A1:D61"/>
  <sheetViews>
    <sheetView workbookViewId="0">
      <selection activeCell="G56" sqref="G56"/>
    </sheetView>
  </sheetViews>
  <sheetFormatPr defaultRowHeight="14.4" x14ac:dyDescent="0.3"/>
  <cols>
    <col min="3" max="3" width="10.21875" bestFit="1" customWidth="1"/>
  </cols>
  <sheetData>
    <row r="1" spans="1:4" x14ac:dyDescent="0.3">
      <c r="A1" t="s">
        <v>354</v>
      </c>
      <c r="B1" t="s">
        <v>399</v>
      </c>
      <c r="C1" t="s">
        <v>400</v>
      </c>
      <c r="D1" t="s">
        <v>401</v>
      </c>
    </row>
    <row r="2" spans="1:4" x14ac:dyDescent="0.3">
      <c r="A2">
        <v>1963</v>
      </c>
      <c r="B2" t="s">
        <v>355</v>
      </c>
      <c r="C2">
        <f t="shared" ref="C2:C59" si="0">C3/(1+B2/100)</f>
        <v>13.872067015057764</v>
      </c>
      <c r="D2">
        <f>100/C2</f>
        <v>7.2087310342036721</v>
      </c>
    </row>
    <row r="3" spans="1:4" x14ac:dyDescent="0.3">
      <c r="A3">
        <v>1964</v>
      </c>
      <c r="B3" t="s">
        <v>356</v>
      </c>
      <c r="C3">
        <f t="shared" si="0"/>
        <v>14.399205561629961</v>
      </c>
      <c r="D3">
        <f t="shared" ref="D3:D61" si="1">100/C3</f>
        <v>6.9448275859380262</v>
      </c>
    </row>
    <row r="4" spans="1:4" x14ac:dyDescent="0.3">
      <c r="A4">
        <v>1965</v>
      </c>
      <c r="B4" t="s">
        <v>357</v>
      </c>
      <c r="C4">
        <f t="shared" si="0"/>
        <v>15.191161867519607</v>
      </c>
      <c r="D4">
        <f t="shared" si="1"/>
        <v>6.5827749629744332</v>
      </c>
    </row>
    <row r="5" spans="1:4" x14ac:dyDescent="0.3">
      <c r="A5">
        <v>1966</v>
      </c>
      <c r="B5" t="s">
        <v>358</v>
      </c>
      <c r="C5">
        <f t="shared" si="0"/>
        <v>15.981102284630628</v>
      </c>
      <c r="D5">
        <f t="shared" si="1"/>
        <v>6.2573906492152398</v>
      </c>
    </row>
    <row r="6" spans="1:4" x14ac:dyDescent="0.3">
      <c r="A6">
        <v>1967</v>
      </c>
      <c r="B6" t="s">
        <v>359</v>
      </c>
      <c r="C6">
        <f t="shared" si="0"/>
        <v>16.908006217139206</v>
      </c>
      <c r="D6">
        <f t="shared" si="1"/>
        <v>5.9143578915077875</v>
      </c>
    </row>
    <row r="7" spans="1:4" x14ac:dyDescent="0.3">
      <c r="A7">
        <v>1968</v>
      </c>
      <c r="B7" t="s">
        <v>360</v>
      </c>
      <c r="C7">
        <f t="shared" si="0"/>
        <v>17.43215440987052</v>
      </c>
      <c r="D7">
        <f t="shared" si="1"/>
        <v>5.7365255979706964</v>
      </c>
    </row>
    <row r="8" spans="1:4" x14ac:dyDescent="0.3">
      <c r="A8">
        <v>1969</v>
      </c>
      <c r="B8" t="s">
        <v>361</v>
      </c>
      <c r="C8">
        <f t="shared" si="0"/>
        <v>18.07714412303573</v>
      </c>
      <c r="D8">
        <f t="shared" si="1"/>
        <v>5.5318472497306619</v>
      </c>
    </row>
    <row r="9" spans="1:4" x14ac:dyDescent="0.3">
      <c r="A9">
        <v>1970</v>
      </c>
      <c r="B9" t="s">
        <v>362</v>
      </c>
      <c r="C9">
        <f t="shared" si="0"/>
        <v>19.432929932263409</v>
      </c>
      <c r="D9">
        <f t="shared" si="1"/>
        <v>5.1459044183541041</v>
      </c>
    </row>
    <row r="10" spans="1:4" x14ac:dyDescent="0.3">
      <c r="A10">
        <v>1971</v>
      </c>
      <c r="B10" t="s">
        <v>363</v>
      </c>
      <c r="C10">
        <f t="shared" si="0"/>
        <v>20.287978849283</v>
      </c>
      <c r="D10">
        <f t="shared" si="1"/>
        <v>4.9290272206456933</v>
      </c>
    </row>
    <row r="11" spans="1:4" x14ac:dyDescent="0.3">
      <c r="A11">
        <v>1972</v>
      </c>
      <c r="B11" t="s">
        <v>364</v>
      </c>
      <c r="C11">
        <f t="shared" si="0"/>
        <v>21.829865241828511</v>
      </c>
      <c r="D11">
        <f t="shared" si="1"/>
        <v>4.5808803165852163</v>
      </c>
    </row>
    <row r="12" spans="1:4" x14ac:dyDescent="0.3">
      <c r="A12">
        <v>1973</v>
      </c>
      <c r="B12" t="s">
        <v>365</v>
      </c>
      <c r="C12">
        <f t="shared" si="0"/>
        <v>23.532594730691137</v>
      </c>
      <c r="D12">
        <f t="shared" si="1"/>
        <v>4.2494251545317399</v>
      </c>
    </row>
    <row r="13" spans="1:4" x14ac:dyDescent="0.3">
      <c r="A13">
        <v>1974</v>
      </c>
      <c r="B13" t="s">
        <v>366</v>
      </c>
      <c r="C13">
        <f t="shared" si="0"/>
        <v>25.41520230914643</v>
      </c>
      <c r="D13">
        <f t="shared" si="1"/>
        <v>3.9346529208627219</v>
      </c>
    </row>
    <row r="14" spans="1:4" x14ac:dyDescent="0.3">
      <c r="A14">
        <v>1975</v>
      </c>
      <c r="B14" t="s">
        <v>367</v>
      </c>
      <c r="C14">
        <f t="shared" si="0"/>
        <v>27.855061730824488</v>
      </c>
      <c r="D14">
        <f t="shared" si="1"/>
        <v>3.5900117891083227</v>
      </c>
    </row>
    <row r="15" spans="1:4" x14ac:dyDescent="0.3">
      <c r="A15">
        <v>1976</v>
      </c>
      <c r="B15" t="s">
        <v>368</v>
      </c>
      <c r="C15">
        <f t="shared" si="0"/>
        <v>30.696278027368589</v>
      </c>
      <c r="D15">
        <f t="shared" si="1"/>
        <v>3.2577239465592767</v>
      </c>
    </row>
    <row r="16" spans="1:4" x14ac:dyDescent="0.3">
      <c r="A16">
        <v>1977</v>
      </c>
      <c r="B16" t="s">
        <v>369</v>
      </c>
      <c r="C16">
        <f t="shared" si="0"/>
        <v>33.397550493777025</v>
      </c>
      <c r="D16">
        <f t="shared" si="1"/>
        <v>2.9942315685287468</v>
      </c>
    </row>
    <row r="17" spans="1:4" x14ac:dyDescent="0.3">
      <c r="A17">
        <v>1978</v>
      </c>
      <c r="B17" t="s">
        <v>370</v>
      </c>
      <c r="C17">
        <f t="shared" si="0"/>
        <v>35.635186376860084</v>
      </c>
      <c r="D17">
        <f t="shared" si="1"/>
        <v>2.8062151532603061</v>
      </c>
    </row>
    <row r="18" spans="1:4" x14ac:dyDescent="0.3">
      <c r="A18">
        <v>1979</v>
      </c>
      <c r="B18" t="s">
        <v>371</v>
      </c>
      <c r="C18">
        <f t="shared" si="0"/>
        <v>37.096229018311341</v>
      </c>
      <c r="D18">
        <f t="shared" si="1"/>
        <v>2.6956917898754149</v>
      </c>
    </row>
    <row r="19" spans="1:4" x14ac:dyDescent="0.3">
      <c r="A19">
        <v>1980</v>
      </c>
      <c r="B19" t="s">
        <v>372</v>
      </c>
      <c r="C19">
        <f t="shared" si="0"/>
        <v>38.654270637080415</v>
      </c>
      <c r="D19">
        <f t="shared" si="1"/>
        <v>2.5870362666750624</v>
      </c>
    </row>
    <row r="20" spans="1:4" x14ac:dyDescent="0.3">
      <c r="A20">
        <v>1981</v>
      </c>
      <c r="B20" t="s">
        <v>369</v>
      </c>
      <c r="C20">
        <f t="shared" si="0"/>
        <v>41.166798228490642</v>
      </c>
      <c r="D20">
        <f t="shared" si="1"/>
        <v>2.4291420344366781</v>
      </c>
    </row>
    <row r="21" spans="1:4" x14ac:dyDescent="0.3">
      <c r="A21">
        <v>1982</v>
      </c>
      <c r="B21" t="s">
        <v>373</v>
      </c>
      <c r="C21">
        <f t="shared" si="0"/>
        <v>43.924973709799509</v>
      </c>
      <c r="D21">
        <f t="shared" si="1"/>
        <v>2.2766092169041037</v>
      </c>
    </row>
    <row r="22" spans="1:4" x14ac:dyDescent="0.3">
      <c r="A22">
        <v>1983</v>
      </c>
      <c r="B22" t="s">
        <v>374</v>
      </c>
      <c r="C22">
        <f t="shared" si="0"/>
        <v>46.560472132387481</v>
      </c>
      <c r="D22">
        <f t="shared" si="1"/>
        <v>2.1477445442491545</v>
      </c>
    </row>
    <row r="23" spans="1:4" x14ac:dyDescent="0.3">
      <c r="A23">
        <v>1984</v>
      </c>
      <c r="B23" t="s">
        <v>375</v>
      </c>
      <c r="C23">
        <f t="shared" si="0"/>
        <v>47.864165352094332</v>
      </c>
      <c r="D23">
        <f t="shared" si="1"/>
        <v>2.0892456656120175</v>
      </c>
    </row>
    <row r="24" spans="1:4" x14ac:dyDescent="0.3">
      <c r="A24">
        <v>1985</v>
      </c>
      <c r="B24" t="s">
        <v>376</v>
      </c>
      <c r="C24">
        <f t="shared" si="0"/>
        <v>49.44368280871344</v>
      </c>
      <c r="D24">
        <f t="shared" si="1"/>
        <v>2.0225030644840443</v>
      </c>
    </row>
    <row r="25" spans="1:4" x14ac:dyDescent="0.3">
      <c r="A25">
        <v>1986</v>
      </c>
      <c r="B25" t="s">
        <v>377</v>
      </c>
      <c r="C25">
        <f t="shared" si="0"/>
        <v>50.580887513313847</v>
      </c>
      <c r="D25">
        <f t="shared" si="1"/>
        <v>1.9770313435816662</v>
      </c>
    </row>
    <row r="26" spans="1:4" x14ac:dyDescent="0.3">
      <c r="A26">
        <v>1987</v>
      </c>
      <c r="B26" t="s">
        <v>378</v>
      </c>
      <c r="C26">
        <f t="shared" si="0"/>
        <v>50.682049288340473</v>
      </c>
      <c r="D26">
        <f t="shared" si="1"/>
        <v>1.9730851732351959</v>
      </c>
    </row>
    <row r="27" spans="1:4" x14ac:dyDescent="0.3">
      <c r="A27">
        <v>1988</v>
      </c>
      <c r="B27" t="s">
        <v>379</v>
      </c>
      <c r="C27">
        <f t="shared" si="0"/>
        <v>50.428639041898769</v>
      </c>
      <c r="D27">
        <f t="shared" si="1"/>
        <v>1.9830001741057246</v>
      </c>
    </row>
    <row r="28" spans="1:4" x14ac:dyDescent="0.3">
      <c r="A28">
        <v>1989</v>
      </c>
      <c r="B28" t="s">
        <v>380</v>
      </c>
      <c r="C28">
        <f t="shared" si="0"/>
        <v>50.781639515192055</v>
      </c>
      <c r="D28">
        <f t="shared" si="1"/>
        <v>1.9692156644545431</v>
      </c>
    </row>
    <row r="29" spans="1:4" x14ac:dyDescent="0.3">
      <c r="A29">
        <v>1990</v>
      </c>
      <c r="B29" t="s">
        <v>381</v>
      </c>
      <c r="C29">
        <f t="shared" si="0"/>
        <v>51.340237549859161</v>
      </c>
      <c r="D29">
        <f t="shared" si="1"/>
        <v>1.9477899747324858</v>
      </c>
    </row>
    <row r="30" spans="1:4" x14ac:dyDescent="0.3">
      <c r="A30">
        <v>1991</v>
      </c>
      <c r="B30" t="s">
        <v>382</v>
      </c>
      <c r="C30">
        <f t="shared" si="0"/>
        <v>52.623743488605633</v>
      </c>
      <c r="D30">
        <f t="shared" si="1"/>
        <v>1.9002829021780352</v>
      </c>
    </row>
    <row r="31" spans="1:4" x14ac:dyDescent="0.3">
      <c r="A31">
        <v>1992</v>
      </c>
      <c r="B31" t="s">
        <v>360</v>
      </c>
      <c r="C31">
        <f t="shared" si="0"/>
        <v>54.676069484661248</v>
      </c>
      <c r="D31">
        <f t="shared" si="1"/>
        <v>1.8289537075823248</v>
      </c>
    </row>
    <row r="32" spans="1:4" x14ac:dyDescent="0.3">
      <c r="A32">
        <v>1993</v>
      </c>
      <c r="B32" t="s">
        <v>383</v>
      </c>
      <c r="C32">
        <f t="shared" si="0"/>
        <v>56.699084055593708</v>
      </c>
      <c r="D32">
        <f t="shared" si="1"/>
        <v>1.7636969214872951</v>
      </c>
    </row>
    <row r="33" spans="1:4" x14ac:dyDescent="0.3">
      <c r="A33">
        <v>1994</v>
      </c>
      <c r="B33" t="s">
        <v>384</v>
      </c>
      <c r="C33">
        <f t="shared" si="0"/>
        <v>57.889764820761172</v>
      </c>
      <c r="D33">
        <f t="shared" si="1"/>
        <v>1.7274210788318267</v>
      </c>
    </row>
    <row r="34" spans="1:4" x14ac:dyDescent="0.3">
      <c r="A34">
        <v>1995</v>
      </c>
      <c r="B34" t="s">
        <v>385</v>
      </c>
      <c r="C34">
        <f t="shared" si="0"/>
        <v>59.452788470921718</v>
      </c>
      <c r="D34">
        <f t="shared" si="1"/>
        <v>1.6820068927281666</v>
      </c>
    </row>
    <row r="35" spans="1:4" x14ac:dyDescent="0.3">
      <c r="A35">
        <v>1996</v>
      </c>
      <c r="B35" t="s">
        <v>383</v>
      </c>
      <c r="C35">
        <f t="shared" si="0"/>
        <v>60.641844240340156</v>
      </c>
      <c r="D35">
        <f t="shared" si="1"/>
        <v>1.649026365419771</v>
      </c>
    </row>
    <row r="36" spans="1:4" x14ac:dyDescent="0.3">
      <c r="A36">
        <v>1997</v>
      </c>
      <c r="B36" t="s">
        <v>386</v>
      </c>
      <c r="C36">
        <f t="shared" si="0"/>
        <v>61.91532296938729</v>
      </c>
      <c r="D36">
        <f t="shared" si="1"/>
        <v>1.615109074847964</v>
      </c>
    </row>
    <row r="37" spans="1:4" x14ac:dyDescent="0.3">
      <c r="A37">
        <v>1998</v>
      </c>
      <c r="B37" t="s">
        <v>385</v>
      </c>
      <c r="C37">
        <f t="shared" si="0"/>
        <v>63.277460074713815</v>
      </c>
      <c r="D37">
        <f t="shared" si="1"/>
        <v>1.5803415605165987</v>
      </c>
    </row>
    <row r="38" spans="1:4" x14ac:dyDescent="0.3">
      <c r="A38">
        <v>1999</v>
      </c>
      <c r="B38" t="s">
        <v>386</v>
      </c>
      <c r="C38">
        <f t="shared" si="0"/>
        <v>64.543009276208096</v>
      </c>
      <c r="D38">
        <f t="shared" si="1"/>
        <v>1.5493544710947045</v>
      </c>
    </row>
    <row r="39" spans="1:4" x14ac:dyDescent="0.3">
      <c r="A39">
        <v>2000</v>
      </c>
      <c r="B39" t="s">
        <v>387</v>
      </c>
      <c r="C39">
        <f t="shared" si="0"/>
        <v>65.962955480284677</v>
      </c>
      <c r="D39">
        <f t="shared" si="1"/>
        <v>1.5160024179008849</v>
      </c>
    </row>
    <row r="40" spans="1:4" x14ac:dyDescent="0.3">
      <c r="A40">
        <v>2001</v>
      </c>
      <c r="B40" t="s">
        <v>388</v>
      </c>
      <c r="C40">
        <f t="shared" si="0"/>
        <v>67.677992322772084</v>
      </c>
      <c r="D40">
        <f t="shared" si="1"/>
        <v>1.4775852026324414</v>
      </c>
    </row>
    <row r="41" spans="1:4" x14ac:dyDescent="0.3">
      <c r="A41">
        <v>2002</v>
      </c>
      <c r="B41" t="s">
        <v>389</v>
      </c>
      <c r="C41">
        <f t="shared" si="0"/>
        <v>70.72350197729682</v>
      </c>
      <c r="D41">
        <f t="shared" si="1"/>
        <v>1.4139571317056856</v>
      </c>
    </row>
    <row r="42" spans="1:4" x14ac:dyDescent="0.3">
      <c r="A42">
        <v>2003</v>
      </c>
      <c r="B42" t="s">
        <v>383</v>
      </c>
      <c r="C42">
        <f t="shared" si="0"/>
        <v>73.128101044524911</v>
      </c>
      <c r="D42">
        <f t="shared" si="1"/>
        <v>1.3674633768913789</v>
      </c>
    </row>
    <row r="43" spans="1:4" x14ac:dyDescent="0.3">
      <c r="A43">
        <v>2004</v>
      </c>
      <c r="B43" t="s">
        <v>390</v>
      </c>
      <c r="C43">
        <f t="shared" si="0"/>
        <v>74.66379116645993</v>
      </c>
      <c r="D43">
        <f t="shared" si="1"/>
        <v>1.3393372937231918</v>
      </c>
    </row>
    <row r="44" spans="1:4" x14ac:dyDescent="0.3">
      <c r="A44">
        <v>2005</v>
      </c>
      <c r="B44" t="s">
        <v>391</v>
      </c>
      <c r="C44">
        <f t="shared" si="0"/>
        <v>75.559756660457452</v>
      </c>
      <c r="D44">
        <f t="shared" si="1"/>
        <v>1.3234558238371461</v>
      </c>
    </row>
    <row r="45" spans="1:4" x14ac:dyDescent="0.3">
      <c r="A45">
        <v>2006</v>
      </c>
      <c r="B45" t="s">
        <v>380</v>
      </c>
      <c r="C45">
        <f t="shared" si="0"/>
        <v>76.84427252368522</v>
      </c>
      <c r="D45">
        <f t="shared" si="1"/>
        <v>1.3013331601151881</v>
      </c>
    </row>
    <row r="46" spans="1:4" x14ac:dyDescent="0.3">
      <c r="A46">
        <v>2007</v>
      </c>
      <c r="B46" t="s">
        <v>392</v>
      </c>
      <c r="C46">
        <f t="shared" si="0"/>
        <v>77.689559521445744</v>
      </c>
      <c r="D46">
        <f t="shared" si="1"/>
        <v>1.287174243437377</v>
      </c>
    </row>
    <row r="47" spans="1:4" x14ac:dyDescent="0.3">
      <c r="A47">
        <v>2008</v>
      </c>
      <c r="B47" t="s">
        <v>381</v>
      </c>
      <c r="C47">
        <f t="shared" si="0"/>
        <v>78.932592473788873</v>
      </c>
      <c r="D47">
        <f t="shared" si="1"/>
        <v>1.2669037829108043</v>
      </c>
    </row>
    <row r="48" spans="1:4" x14ac:dyDescent="0.3">
      <c r="A48">
        <v>2009</v>
      </c>
      <c r="B48" t="s">
        <v>390</v>
      </c>
      <c r="C48">
        <f t="shared" si="0"/>
        <v>80.905907285633589</v>
      </c>
      <c r="D48">
        <f t="shared" si="1"/>
        <v>1.2360036906446872</v>
      </c>
    </row>
    <row r="49" spans="1:4" x14ac:dyDescent="0.3">
      <c r="A49">
        <v>2010</v>
      </c>
      <c r="B49" t="s">
        <v>393</v>
      </c>
      <c r="C49">
        <f t="shared" si="0"/>
        <v>81.876778173061197</v>
      </c>
      <c r="D49">
        <f t="shared" si="1"/>
        <v>1.2213475203998885</v>
      </c>
    </row>
    <row r="50" spans="1:4" x14ac:dyDescent="0.3">
      <c r="A50">
        <v>2011</v>
      </c>
      <c r="B50" t="s">
        <v>376</v>
      </c>
      <c r="C50">
        <f t="shared" si="0"/>
        <v>82.941176289310988</v>
      </c>
      <c r="D50">
        <f t="shared" si="1"/>
        <v>1.2056737615003834</v>
      </c>
    </row>
    <row r="51" spans="1:4" x14ac:dyDescent="0.3">
      <c r="A51">
        <v>2012</v>
      </c>
      <c r="B51" t="s">
        <v>381</v>
      </c>
      <c r="C51">
        <f t="shared" si="0"/>
        <v>84.848823343965137</v>
      </c>
      <c r="D51">
        <f t="shared" si="1"/>
        <v>1.1785667267843436</v>
      </c>
    </row>
    <row r="52" spans="1:4" x14ac:dyDescent="0.3">
      <c r="A52">
        <v>2013</v>
      </c>
      <c r="B52" t="s">
        <v>381</v>
      </c>
      <c r="C52">
        <f t="shared" si="0"/>
        <v>86.970043927564262</v>
      </c>
      <c r="D52">
        <f t="shared" si="1"/>
        <v>1.1498211968627743</v>
      </c>
    </row>
    <row r="53" spans="1:4" x14ac:dyDescent="0.3">
      <c r="A53">
        <v>2014</v>
      </c>
      <c r="B53" t="s">
        <v>394</v>
      </c>
      <c r="C53">
        <f t="shared" si="0"/>
        <v>89.144295025753365</v>
      </c>
      <c r="D53">
        <f t="shared" si="1"/>
        <v>1.121776777427097</v>
      </c>
    </row>
    <row r="54" spans="1:4" x14ac:dyDescent="0.3">
      <c r="A54">
        <v>2015</v>
      </c>
      <c r="B54" t="s">
        <v>395</v>
      </c>
      <c r="C54">
        <f t="shared" si="0"/>
        <v>90.035737976010893</v>
      </c>
      <c r="D54">
        <f t="shared" si="1"/>
        <v>1.1106700766604922</v>
      </c>
    </row>
    <row r="55" spans="1:4" x14ac:dyDescent="0.3">
      <c r="A55">
        <v>2016</v>
      </c>
      <c r="B55" t="s">
        <v>396</v>
      </c>
      <c r="C55">
        <f t="shared" si="0"/>
        <v>90.575952403866964</v>
      </c>
      <c r="D55">
        <f t="shared" si="1"/>
        <v>1.1040458018493957</v>
      </c>
    </row>
    <row r="56" spans="1:4" x14ac:dyDescent="0.3">
      <c r="A56">
        <v>2017</v>
      </c>
      <c r="B56" t="s">
        <v>397</v>
      </c>
      <c r="C56">
        <f t="shared" si="0"/>
        <v>90.847680261078551</v>
      </c>
      <c r="D56">
        <f t="shared" si="1"/>
        <v>1.1007435711359879</v>
      </c>
    </row>
    <row r="57" spans="1:4" x14ac:dyDescent="0.3">
      <c r="A57">
        <v>2018</v>
      </c>
      <c r="B57" t="s">
        <v>391</v>
      </c>
      <c r="C57">
        <f t="shared" si="0"/>
        <v>92.119547784733655</v>
      </c>
      <c r="D57">
        <f t="shared" si="1"/>
        <v>1.0855459281419999</v>
      </c>
    </row>
    <row r="58" spans="1:4" x14ac:dyDescent="0.3">
      <c r="A58">
        <v>2019</v>
      </c>
      <c r="B58" t="s">
        <v>387</v>
      </c>
      <c r="C58">
        <f t="shared" si="0"/>
        <v>93.685580097074123</v>
      </c>
      <c r="D58">
        <f t="shared" si="1"/>
        <v>1.0674001259999999</v>
      </c>
    </row>
    <row r="59" spans="1:4" x14ac:dyDescent="0.3">
      <c r="A59">
        <v>2020</v>
      </c>
      <c r="B59" t="s">
        <v>393</v>
      </c>
      <c r="C59">
        <f t="shared" si="0"/>
        <v>96.121405179598057</v>
      </c>
      <c r="D59">
        <f t="shared" si="1"/>
        <v>1.0403509999999998</v>
      </c>
    </row>
    <row r="60" spans="1:4" x14ac:dyDescent="0.3">
      <c r="A60">
        <v>2021</v>
      </c>
      <c r="B60" t="s">
        <v>384</v>
      </c>
      <c r="C60">
        <f>C61/(1+B60/100)</f>
        <v>97.370983446932826</v>
      </c>
      <c r="D60">
        <f t="shared" si="1"/>
        <v>1.0269999999999999</v>
      </c>
    </row>
    <row r="61" spans="1:4" x14ac:dyDescent="0.3">
      <c r="A61">
        <v>2022</v>
      </c>
      <c r="B61" t="s">
        <v>398</v>
      </c>
      <c r="C61">
        <v>100</v>
      </c>
      <c r="D61">
        <f t="shared" si="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14905-97BC-4C4E-BC01-336B576C50F2}">
  <dimension ref="A1:DC80"/>
  <sheetViews>
    <sheetView workbookViewId="0">
      <selection sqref="A1:B1048576"/>
    </sheetView>
  </sheetViews>
  <sheetFormatPr defaultRowHeight="14.4" x14ac:dyDescent="0.3"/>
  <sheetData>
    <row r="1" spans="1:107" x14ac:dyDescent="0.3">
      <c r="A1" t="s">
        <v>330</v>
      </c>
      <c r="B1" t="s">
        <v>331</v>
      </c>
      <c r="E1" t="s">
        <v>41</v>
      </c>
      <c r="F1" t="s">
        <v>179</v>
      </c>
      <c r="G1" t="s">
        <v>230</v>
      </c>
      <c r="H1" t="s">
        <v>180</v>
      </c>
      <c r="I1" t="s">
        <v>231</v>
      </c>
      <c r="J1" t="s">
        <v>232</v>
      </c>
      <c r="K1" t="s">
        <v>233</v>
      </c>
      <c r="L1" t="s">
        <v>234</v>
      </c>
      <c r="M1" t="s">
        <v>235</v>
      </c>
      <c r="N1" t="s">
        <v>236</v>
      </c>
      <c r="O1" t="s">
        <v>237</v>
      </c>
      <c r="P1" t="s">
        <v>238</v>
      </c>
      <c r="Q1" t="s">
        <v>239</v>
      </c>
      <c r="R1" t="s">
        <v>240</v>
      </c>
      <c r="S1" t="s">
        <v>241</v>
      </c>
      <c r="T1" t="s">
        <v>242</v>
      </c>
      <c r="U1" t="s">
        <v>243</v>
      </c>
      <c r="V1" t="s">
        <v>244</v>
      </c>
      <c r="W1" t="s">
        <v>245</v>
      </c>
      <c r="X1" t="s">
        <v>246</v>
      </c>
      <c r="Y1" t="s">
        <v>247</v>
      </c>
      <c r="Z1" t="s">
        <v>248</v>
      </c>
      <c r="AA1" t="s">
        <v>249</v>
      </c>
      <c r="AB1" t="s">
        <v>250</v>
      </c>
      <c r="AC1" t="s">
        <v>251</v>
      </c>
      <c r="AD1" t="s">
        <v>252</v>
      </c>
      <c r="AE1" t="s">
        <v>253</v>
      </c>
      <c r="AF1" t="s">
        <v>254</v>
      </c>
      <c r="AG1" t="s">
        <v>255</v>
      </c>
      <c r="AH1" t="s">
        <v>256</v>
      </c>
      <c r="AI1" t="s">
        <v>257</v>
      </c>
      <c r="AJ1" t="s">
        <v>258</v>
      </c>
      <c r="AK1" t="s">
        <v>259</v>
      </c>
      <c r="AL1" t="s">
        <v>260</v>
      </c>
      <c r="AM1" t="s">
        <v>261</v>
      </c>
      <c r="AN1" t="s">
        <v>262</v>
      </c>
      <c r="AO1" t="s">
        <v>263</v>
      </c>
      <c r="AP1" t="s">
        <v>264</v>
      </c>
      <c r="AQ1" t="s">
        <v>265</v>
      </c>
      <c r="AR1" t="s">
        <v>266</v>
      </c>
      <c r="AS1" t="s">
        <v>267</v>
      </c>
      <c r="AT1" t="s">
        <v>268</v>
      </c>
      <c r="AU1" t="s">
        <v>269</v>
      </c>
      <c r="AV1" t="s">
        <v>270</v>
      </c>
      <c r="AW1" t="s">
        <v>271</v>
      </c>
      <c r="AX1" t="s">
        <v>272</v>
      </c>
      <c r="AY1" t="s">
        <v>273</v>
      </c>
      <c r="AZ1" t="s">
        <v>274</v>
      </c>
      <c r="BA1" t="s">
        <v>275</v>
      </c>
      <c r="BB1" t="s">
        <v>276</v>
      </c>
      <c r="BC1" t="s">
        <v>277</v>
      </c>
      <c r="BD1" t="s">
        <v>278</v>
      </c>
      <c r="BE1" t="s">
        <v>279</v>
      </c>
      <c r="BF1" t="s">
        <v>280</v>
      </c>
      <c r="BG1" t="s">
        <v>281</v>
      </c>
      <c r="BH1" t="s">
        <v>282</v>
      </c>
      <c r="BI1" t="s">
        <v>283</v>
      </c>
      <c r="BJ1" t="s">
        <v>284</v>
      </c>
      <c r="BK1" t="s">
        <v>285</v>
      </c>
      <c r="BL1" t="s">
        <v>286</v>
      </c>
      <c r="BM1" t="s">
        <v>287</v>
      </c>
      <c r="BN1" t="s">
        <v>288</v>
      </c>
      <c r="BO1" t="s">
        <v>289</v>
      </c>
      <c r="BP1" t="s">
        <v>290</v>
      </c>
      <c r="BQ1" t="s">
        <v>291</v>
      </c>
      <c r="BR1" t="s">
        <v>292</v>
      </c>
      <c r="BS1" t="s">
        <v>293</v>
      </c>
      <c r="BT1" t="s">
        <v>294</v>
      </c>
      <c r="BU1" t="s">
        <v>295</v>
      </c>
      <c r="BV1" t="s">
        <v>296</v>
      </c>
      <c r="BW1" t="s">
        <v>297</v>
      </c>
      <c r="BX1" t="s">
        <v>298</v>
      </c>
      <c r="BY1" t="s">
        <v>299</v>
      </c>
      <c r="BZ1" t="s">
        <v>300</v>
      </c>
      <c r="CA1" t="s">
        <v>301</v>
      </c>
      <c r="CB1" t="s">
        <v>302</v>
      </c>
      <c r="CC1" t="s">
        <v>303</v>
      </c>
      <c r="CD1" t="s">
        <v>304</v>
      </c>
      <c r="CE1" t="s">
        <v>305</v>
      </c>
      <c r="CF1" t="s">
        <v>306</v>
      </c>
      <c r="CG1" t="s">
        <v>307</v>
      </c>
      <c r="CH1" t="s">
        <v>308</v>
      </c>
      <c r="CI1" t="s">
        <v>309</v>
      </c>
      <c r="CJ1" t="s">
        <v>310</v>
      </c>
      <c r="CK1" t="s">
        <v>311</v>
      </c>
      <c r="CL1" t="s">
        <v>312</v>
      </c>
      <c r="CM1" t="s">
        <v>313</v>
      </c>
      <c r="CN1" t="s">
        <v>314</v>
      </c>
      <c r="CO1" t="s">
        <v>315</v>
      </c>
      <c r="CP1" t="s">
        <v>316</v>
      </c>
      <c r="CQ1" t="s">
        <v>317</v>
      </c>
      <c r="CR1" t="s">
        <v>318</v>
      </c>
      <c r="CS1" t="s">
        <v>319</v>
      </c>
      <c r="CT1" t="s">
        <v>320</v>
      </c>
      <c r="CU1" t="s">
        <v>321</v>
      </c>
      <c r="CV1" t="s">
        <v>322</v>
      </c>
      <c r="CW1" t="s">
        <v>323</v>
      </c>
      <c r="CX1" t="s">
        <v>324</v>
      </c>
      <c r="CY1" t="s">
        <v>325</v>
      </c>
      <c r="CZ1" t="s">
        <v>326</v>
      </c>
      <c r="DA1" t="s">
        <v>327</v>
      </c>
      <c r="DB1" t="s">
        <v>328</v>
      </c>
      <c r="DC1" t="s">
        <v>329</v>
      </c>
    </row>
    <row r="2" spans="1:107" x14ac:dyDescent="0.3">
      <c r="A2">
        <v>1951</v>
      </c>
      <c r="B2" s="23">
        <f t="shared" ref="B2:B55" si="0">$I$66</f>
        <v>3.8300000000000001E-2</v>
      </c>
    </row>
    <row r="3" spans="1:107" x14ac:dyDescent="0.3">
      <c r="A3">
        <v>1952</v>
      </c>
      <c r="B3" s="23">
        <f t="shared" si="0"/>
        <v>3.8300000000000001E-2</v>
      </c>
    </row>
    <row r="4" spans="1:107" x14ac:dyDescent="0.3">
      <c r="A4">
        <v>1953</v>
      </c>
      <c r="B4" s="23">
        <f t="shared" si="0"/>
        <v>3.8300000000000001E-2</v>
      </c>
    </row>
    <row r="5" spans="1:107" x14ac:dyDescent="0.3">
      <c r="A5">
        <v>1954</v>
      </c>
      <c r="B5" s="23">
        <f t="shared" si="0"/>
        <v>3.8300000000000001E-2</v>
      </c>
    </row>
    <row r="6" spans="1:107" x14ac:dyDescent="0.3">
      <c r="A6">
        <v>1955</v>
      </c>
      <c r="B6" s="23">
        <f t="shared" si="0"/>
        <v>3.8300000000000001E-2</v>
      </c>
    </row>
    <row r="7" spans="1:107" x14ac:dyDescent="0.3">
      <c r="A7">
        <v>1956</v>
      </c>
      <c r="B7" s="23">
        <f t="shared" si="0"/>
        <v>3.8300000000000001E-2</v>
      </c>
    </row>
    <row r="8" spans="1:107" x14ac:dyDescent="0.3">
      <c r="A8">
        <v>1957</v>
      </c>
      <c r="B8" s="23">
        <f t="shared" si="0"/>
        <v>3.8300000000000001E-2</v>
      </c>
    </row>
    <row r="9" spans="1:107" x14ac:dyDescent="0.3">
      <c r="A9">
        <v>1958</v>
      </c>
      <c r="B9" s="23">
        <f t="shared" si="0"/>
        <v>3.8300000000000001E-2</v>
      </c>
    </row>
    <row r="10" spans="1:107" x14ac:dyDescent="0.3">
      <c r="A10">
        <v>1959</v>
      </c>
      <c r="B10" s="23">
        <f t="shared" si="0"/>
        <v>3.8300000000000001E-2</v>
      </c>
    </row>
    <row r="11" spans="1:107" x14ac:dyDescent="0.3">
      <c r="A11">
        <v>1960</v>
      </c>
      <c r="B11" s="23">
        <f t="shared" si="0"/>
        <v>3.8300000000000001E-2</v>
      </c>
    </row>
    <row r="12" spans="1:107" x14ac:dyDescent="0.3">
      <c r="A12">
        <v>1961</v>
      </c>
      <c r="B12" s="23">
        <f t="shared" si="0"/>
        <v>3.8300000000000001E-2</v>
      </c>
    </row>
    <row r="13" spans="1:107" x14ac:dyDescent="0.3">
      <c r="A13">
        <v>1962</v>
      </c>
      <c r="B13" s="23">
        <f t="shared" si="0"/>
        <v>3.8300000000000001E-2</v>
      </c>
    </row>
    <row r="14" spans="1:107" x14ac:dyDescent="0.3">
      <c r="A14">
        <v>1963</v>
      </c>
      <c r="B14" s="23">
        <f t="shared" si="0"/>
        <v>3.8300000000000001E-2</v>
      </c>
    </row>
    <row r="15" spans="1:107" x14ac:dyDescent="0.3">
      <c r="A15">
        <v>1964</v>
      </c>
      <c r="B15" s="23">
        <f t="shared" si="0"/>
        <v>3.8300000000000001E-2</v>
      </c>
    </row>
    <row r="16" spans="1:107" x14ac:dyDescent="0.3">
      <c r="A16">
        <v>1965</v>
      </c>
      <c r="B16" s="23">
        <f t="shared" si="0"/>
        <v>3.8300000000000001E-2</v>
      </c>
    </row>
    <row r="17" spans="1:2" x14ac:dyDescent="0.3">
      <c r="A17">
        <v>1966</v>
      </c>
      <c r="B17" s="23">
        <f t="shared" si="0"/>
        <v>3.8300000000000001E-2</v>
      </c>
    </row>
    <row r="18" spans="1:2" x14ac:dyDescent="0.3">
      <c r="A18">
        <v>1967</v>
      </c>
      <c r="B18" s="23">
        <f t="shared" si="0"/>
        <v>3.8300000000000001E-2</v>
      </c>
    </row>
    <row r="19" spans="1:2" x14ac:dyDescent="0.3">
      <c r="A19">
        <v>1968</v>
      </c>
      <c r="B19" s="23">
        <f t="shared" si="0"/>
        <v>3.8300000000000001E-2</v>
      </c>
    </row>
    <row r="20" spans="1:2" x14ac:dyDescent="0.3">
      <c r="A20">
        <v>1969</v>
      </c>
      <c r="B20" s="23">
        <f t="shared" si="0"/>
        <v>3.8300000000000001E-2</v>
      </c>
    </row>
    <row r="21" spans="1:2" x14ac:dyDescent="0.3">
      <c r="A21">
        <v>1970</v>
      </c>
      <c r="B21" s="23">
        <f t="shared" si="0"/>
        <v>3.8300000000000001E-2</v>
      </c>
    </row>
    <row r="22" spans="1:2" x14ac:dyDescent="0.3">
      <c r="A22">
        <v>1971</v>
      </c>
      <c r="B22" s="23">
        <f t="shared" si="0"/>
        <v>3.8300000000000001E-2</v>
      </c>
    </row>
    <row r="23" spans="1:2" x14ac:dyDescent="0.3">
      <c r="A23">
        <v>1972</v>
      </c>
      <c r="B23" s="23">
        <f t="shared" si="0"/>
        <v>3.8300000000000001E-2</v>
      </c>
    </row>
    <row r="24" spans="1:2" x14ac:dyDescent="0.3">
      <c r="A24">
        <v>1973</v>
      </c>
      <c r="B24" s="23">
        <f t="shared" si="0"/>
        <v>3.8300000000000001E-2</v>
      </c>
    </row>
    <row r="25" spans="1:2" x14ac:dyDescent="0.3">
      <c r="A25">
        <v>1974</v>
      </c>
      <c r="B25" s="23">
        <f t="shared" si="0"/>
        <v>3.8300000000000001E-2</v>
      </c>
    </row>
    <row r="26" spans="1:2" x14ac:dyDescent="0.3">
      <c r="A26">
        <v>1975</v>
      </c>
      <c r="B26" s="23">
        <f t="shared" si="0"/>
        <v>3.8300000000000001E-2</v>
      </c>
    </row>
    <row r="27" spans="1:2" x14ac:dyDescent="0.3">
      <c r="A27">
        <v>1976</v>
      </c>
      <c r="B27" s="23">
        <f t="shared" si="0"/>
        <v>3.8300000000000001E-2</v>
      </c>
    </row>
    <row r="28" spans="1:2" x14ac:dyDescent="0.3">
      <c r="A28">
        <v>1977</v>
      </c>
      <c r="B28" s="23">
        <f t="shared" si="0"/>
        <v>3.8300000000000001E-2</v>
      </c>
    </row>
    <row r="29" spans="1:2" x14ac:dyDescent="0.3">
      <c r="A29">
        <v>1978</v>
      </c>
      <c r="B29" s="23">
        <f t="shared" si="0"/>
        <v>3.8300000000000001E-2</v>
      </c>
    </row>
    <row r="30" spans="1:2" x14ac:dyDescent="0.3">
      <c r="A30">
        <v>1979</v>
      </c>
      <c r="B30" s="23">
        <f t="shared" si="0"/>
        <v>3.8300000000000001E-2</v>
      </c>
    </row>
    <row r="31" spans="1:2" x14ac:dyDescent="0.3">
      <c r="A31">
        <v>1980</v>
      </c>
      <c r="B31" s="23">
        <f t="shared" si="0"/>
        <v>3.8300000000000001E-2</v>
      </c>
    </row>
    <row r="32" spans="1:2" x14ac:dyDescent="0.3">
      <c r="A32">
        <v>1981</v>
      </c>
      <c r="B32" s="23">
        <f t="shared" si="0"/>
        <v>3.8300000000000001E-2</v>
      </c>
    </row>
    <row r="33" spans="1:2" x14ac:dyDescent="0.3">
      <c r="A33">
        <v>1982</v>
      </c>
      <c r="B33" s="23">
        <f t="shared" si="0"/>
        <v>3.8300000000000001E-2</v>
      </c>
    </row>
    <row r="34" spans="1:2" x14ac:dyDescent="0.3">
      <c r="A34">
        <v>1983</v>
      </c>
      <c r="B34" s="23">
        <f t="shared" si="0"/>
        <v>3.8300000000000001E-2</v>
      </c>
    </row>
    <row r="35" spans="1:2" x14ac:dyDescent="0.3">
      <c r="A35">
        <v>1984</v>
      </c>
      <c r="B35" s="23">
        <f t="shared" si="0"/>
        <v>3.8300000000000001E-2</v>
      </c>
    </row>
    <row r="36" spans="1:2" x14ac:dyDescent="0.3">
      <c r="A36">
        <v>1985</v>
      </c>
      <c r="B36" s="23">
        <f t="shared" si="0"/>
        <v>3.8300000000000001E-2</v>
      </c>
    </row>
    <row r="37" spans="1:2" x14ac:dyDescent="0.3">
      <c r="A37">
        <v>1986</v>
      </c>
      <c r="B37" s="23">
        <f t="shared" si="0"/>
        <v>3.8300000000000001E-2</v>
      </c>
    </row>
    <row r="38" spans="1:2" x14ac:dyDescent="0.3">
      <c r="A38">
        <v>1987</v>
      </c>
      <c r="B38" s="23">
        <f t="shared" si="0"/>
        <v>3.8300000000000001E-2</v>
      </c>
    </row>
    <row r="39" spans="1:2" x14ac:dyDescent="0.3">
      <c r="A39">
        <v>1988</v>
      </c>
      <c r="B39" s="23">
        <f t="shared" si="0"/>
        <v>3.8300000000000001E-2</v>
      </c>
    </row>
    <row r="40" spans="1:2" x14ac:dyDescent="0.3">
      <c r="A40">
        <v>1989</v>
      </c>
      <c r="B40" s="23">
        <f t="shared" si="0"/>
        <v>3.8300000000000001E-2</v>
      </c>
    </row>
    <row r="41" spans="1:2" x14ac:dyDescent="0.3">
      <c r="A41">
        <v>1990</v>
      </c>
      <c r="B41" s="23">
        <f t="shared" si="0"/>
        <v>3.8300000000000001E-2</v>
      </c>
    </row>
    <row r="42" spans="1:2" x14ac:dyDescent="0.3">
      <c r="A42">
        <v>1991</v>
      </c>
      <c r="B42" s="23">
        <f t="shared" si="0"/>
        <v>3.8300000000000001E-2</v>
      </c>
    </row>
    <row r="43" spans="1:2" x14ac:dyDescent="0.3">
      <c r="A43">
        <v>1992</v>
      </c>
      <c r="B43" s="23">
        <f t="shared" si="0"/>
        <v>3.8300000000000001E-2</v>
      </c>
    </row>
    <row r="44" spans="1:2" x14ac:dyDescent="0.3">
      <c r="A44">
        <v>1993</v>
      </c>
      <c r="B44" s="23">
        <f t="shared" si="0"/>
        <v>3.8300000000000001E-2</v>
      </c>
    </row>
    <row r="45" spans="1:2" x14ac:dyDescent="0.3">
      <c r="A45">
        <v>1994</v>
      </c>
      <c r="B45" s="23">
        <f t="shared" si="0"/>
        <v>3.8300000000000001E-2</v>
      </c>
    </row>
    <row r="46" spans="1:2" x14ac:dyDescent="0.3">
      <c r="A46">
        <v>1995</v>
      </c>
      <c r="B46" s="23">
        <f t="shared" si="0"/>
        <v>3.8300000000000001E-2</v>
      </c>
    </row>
    <row r="47" spans="1:2" x14ac:dyDescent="0.3">
      <c r="A47">
        <v>1996</v>
      </c>
      <c r="B47" s="23">
        <f t="shared" si="0"/>
        <v>3.8300000000000001E-2</v>
      </c>
    </row>
    <row r="48" spans="1:2" x14ac:dyDescent="0.3">
      <c r="A48">
        <v>1997</v>
      </c>
      <c r="B48" s="23">
        <f t="shared" si="0"/>
        <v>3.8300000000000001E-2</v>
      </c>
    </row>
    <row r="49" spans="1:2" x14ac:dyDescent="0.3">
      <c r="A49">
        <v>1998</v>
      </c>
      <c r="B49" s="23">
        <f t="shared" si="0"/>
        <v>3.8300000000000001E-2</v>
      </c>
    </row>
    <row r="50" spans="1:2" x14ac:dyDescent="0.3">
      <c r="A50">
        <v>1999</v>
      </c>
      <c r="B50" s="23">
        <f t="shared" si="0"/>
        <v>3.8300000000000001E-2</v>
      </c>
    </row>
    <row r="51" spans="1:2" x14ac:dyDescent="0.3">
      <c r="A51">
        <v>2000</v>
      </c>
      <c r="B51" s="23">
        <f t="shared" si="0"/>
        <v>3.8300000000000001E-2</v>
      </c>
    </row>
    <row r="52" spans="1:2" x14ac:dyDescent="0.3">
      <c r="A52">
        <v>2001</v>
      </c>
      <c r="B52" s="23">
        <f t="shared" si="0"/>
        <v>3.8300000000000001E-2</v>
      </c>
    </row>
    <row r="53" spans="1:2" x14ac:dyDescent="0.3">
      <c r="A53">
        <v>2002</v>
      </c>
      <c r="B53" s="23">
        <f t="shared" si="0"/>
        <v>3.8300000000000001E-2</v>
      </c>
    </row>
    <row r="54" spans="1:2" x14ac:dyDescent="0.3">
      <c r="A54">
        <v>2003</v>
      </c>
      <c r="B54" s="23">
        <f t="shared" si="0"/>
        <v>3.8300000000000001E-2</v>
      </c>
    </row>
    <row r="55" spans="1:2" x14ac:dyDescent="0.3">
      <c r="A55">
        <v>2004</v>
      </c>
      <c r="B55" s="23">
        <f t="shared" si="0"/>
        <v>3.8300000000000001E-2</v>
      </c>
    </row>
    <row r="56" spans="1:2" x14ac:dyDescent="0.3">
      <c r="A56">
        <v>2005</v>
      </c>
      <c r="B56" s="23">
        <f>$I$66</f>
        <v>3.8300000000000001E-2</v>
      </c>
    </row>
    <row r="57" spans="1:2" x14ac:dyDescent="0.3">
      <c r="A57">
        <v>2006</v>
      </c>
      <c r="B57" s="23">
        <f t="shared" ref="B57:B64" si="1">$I$66</f>
        <v>3.8300000000000001E-2</v>
      </c>
    </row>
    <row r="58" spans="1:2" x14ac:dyDescent="0.3">
      <c r="A58">
        <v>2007</v>
      </c>
      <c r="B58" s="23">
        <f t="shared" si="1"/>
        <v>3.8300000000000001E-2</v>
      </c>
    </row>
    <row r="59" spans="1:2" x14ac:dyDescent="0.3">
      <c r="A59">
        <v>2008</v>
      </c>
      <c r="B59" s="23">
        <f t="shared" si="1"/>
        <v>3.8300000000000001E-2</v>
      </c>
    </row>
    <row r="60" spans="1:2" x14ac:dyDescent="0.3">
      <c r="A60">
        <v>2009</v>
      </c>
      <c r="B60" s="23">
        <f t="shared" si="1"/>
        <v>3.8300000000000001E-2</v>
      </c>
    </row>
    <row r="61" spans="1:2" x14ac:dyDescent="0.3">
      <c r="A61">
        <v>2010</v>
      </c>
      <c r="B61" s="23">
        <f t="shared" si="1"/>
        <v>3.8300000000000001E-2</v>
      </c>
    </row>
    <row r="62" spans="1:2" x14ac:dyDescent="0.3">
      <c r="A62">
        <v>2011</v>
      </c>
      <c r="B62" s="23">
        <f t="shared" si="1"/>
        <v>3.8300000000000001E-2</v>
      </c>
    </row>
    <row r="63" spans="1:2" x14ac:dyDescent="0.3">
      <c r="A63">
        <v>2012</v>
      </c>
      <c r="B63" s="23">
        <f t="shared" si="1"/>
        <v>3.8300000000000001E-2</v>
      </c>
    </row>
    <row r="64" spans="1:2" x14ac:dyDescent="0.3">
      <c r="A64">
        <v>2013</v>
      </c>
      <c r="B64" s="23">
        <f t="shared" si="1"/>
        <v>3.8300000000000001E-2</v>
      </c>
    </row>
    <row r="65" spans="1:107" x14ac:dyDescent="0.3">
      <c r="A65">
        <v>2014</v>
      </c>
      <c r="B65" s="23">
        <f>$I$66</f>
        <v>3.8300000000000001E-2</v>
      </c>
      <c r="F65" s="24"/>
      <c r="I65" t="s">
        <v>230</v>
      </c>
      <c r="J65" t="s">
        <v>230</v>
      </c>
      <c r="K65" t="s">
        <v>230</v>
      </c>
      <c r="L65" t="s">
        <v>230</v>
      </c>
      <c r="M65" t="s">
        <v>230</v>
      </c>
      <c r="N65" t="s">
        <v>230</v>
      </c>
      <c r="O65" t="s">
        <v>230</v>
      </c>
      <c r="P65" t="s">
        <v>230</v>
      </c>
      <c r="Q65" t="s">
        <v>230</v>
      </c>
      <c r="R65" t="s">
        <v>230</v>
      </c>
      <c r="S65" t="s">
        <v>230</v>
      </c>
      <c r="T65" t="s">
        <v>230</v>
      </c>
      <c r="U65" t="s">
        <v>230</v>
      </c>
      <c r="V65" t="s">
        <v>230</v>
      </c>
      <c r="W65" t="s">
        <v>230</v>
      </c>
      <c r="X65" t="s">
        <v>230</v>
      </c>
      <c r="Y65" t="s">
        <v>230</v>
      </c>
      <c r="Z65" t="s">
        <v>230</v>
      </c>
      <c r="AA65" t="s">
        <v>230</v>
      </c>
      <c r="AB65" t="s">
        <v>230</v>
      </c>
      <c r="AC65" t="s">
        <v>230</v>
      </c>
      <c r="AD65" t="s">
        <v>230</v>
      </c>
      <c r="AE65" t="s">
        <v>230</v>
      </c>
      <c r="AF65" t="s">
        <v>230</v>
      </c>
      <c r="AG65" t="s">
        <v>230</v>
      </c>
      <c r="AH65" t="s">
        <v>230</v>
      </c>
      <c r="AI65" t="s">
        <v>230</v>
      </c>
      <c r="AJ65" t="s">
        <v>230</v>
      </c>
      <c r="AK65" t="s">
        <v>230</v>
      </c>
      <c r="AL65" t="s">
        <v>230</v>
      </c>
      <c r="AM65" t="s">
        <v>230</v>
      </c>
      <c r="AN65" t="s">
        <v>230</v>
      </c>
      <c r="AO65" t="s">
        <v>230</v>
      </c>
      <c r="AP65" t="s">
        <v>230</v>
      </c>
      <c r="AQ65" t="s">
        <v>230</v>
      </c>
      <c r="AR65" t="s">
        <v>230</v>
      </c>
      <c r="AS65" t="s">
        <v>230</v>
      </c>
      <c r="AT65" t="s">
        <v>230</v>
      </c>
      <c r="AU65" t="s">
        <v>230</v>
      </c>
      <c r="AV65" t="s">
        <v>230</v>
      </c>
      <c r="AW65" t="s">
        <v>230</v>
      </c>
      <c r="AX65" t="s">
        <v>230</v>
      </c>
      <c r="AY65" t="s">
        <v>230</v>
      </c>
      <c r="AZ65" t="s">
        <v>230</v>
      </c>
      <c r="BA65" t="s">
        <v>230</v>
      </c>
      <c r="BB65" t="s">
        <v>230</v>
      </c>
      <c r="BC65" t="s">
        <v>230</v>
      </c>
      <c r="BD65" t="s">
        <v>230</v>
      </c>
      <c r="BE65" t="s">
        <v>230</v>
      </c>
      <c r="BF65" t="s">
        <v>230</v>
      </c>
      <c r="BG65" t="s">
        <v>230</v>
      </c>
      <c r="BH65" t="s">
        <v>230</v>
      </c>
      <c r="BI65" t="s">
        <v>230</v>
      </c>
      <c r="BJ65" t="s">
        <v>230</v>
      </c>
      <c r="BK65" t="s">
        <v>230</v>
      </c>
      <c r="BL65" t="s">
        <v>230</v>
      </c>
      <c r="BM65" t="s">
        <v>230</v>
      </c>
      <c r="BN65" t="s">
        <v>230</v>
      </c>
      <c r="BO65" t="s">
        <v>230</v>
      </c>
      <c r="BP65" t="s">
        <v>230</v>
      </c>
      <c r="BQ65" t="s">
        <v>230</v>
      </c>
      <c r="BR65" t="s">
        <v>230</v>
      </c>
      <c r="BS65" t="s">
        <v>230</v>
      </c>
      <c r="BT65" t="s">
        <v>230</v>
      </c>
      <c r="BU65" t="s">
        <v>230</v>
      </c>
      <c r="BV65" t="s">
        <v>230</v>
      </c>
      <c r="BW65" t="s">
        <v>230</v>
      </c>
      <c r="BX65" t="s">
        <v>230</v>
      </c>
      <c r="BY65" t="s">
        <v>230</v>
      </c>
      <c r="BZ65" t="s">
        <v>230</v>
      </c>
      <c r="CA65" t="s">
        <v>230</v>
      </c>
      <c r="CB65" t="s">
        <v>230</v>
      </c>
      <c r="CC65" t="s">
        <v>230</v>
      </c>
      <c r="CD65" t="s">
        <v>230</v>
      </c>
      <c r="CE65" t="s">
        <v>230</v>
      </c>
      <c r="CF65" t="s">
        <v>230</v>
      </c>
      <c r="CG65" t="s">
        <v>230</v>
      </c>
      <c r="CH65" t="s">
        <v>230</v>
      </c>
      <c r="CI65" t="s">
        <v>230</v>
      </c>
      <c r="CJ65" t="s">
        <v>230</v>
      </c>
      <c r="CK65" t="s">
        <v>230</v>
      </c>
      <c r="CL65" t="s">
        <v>230</v>
      </c>
      <c r="CM65" t="s">
        <v>230</v>
      </c>
      <c r="CN65" t="s">
        <v>230</v>
      </c>
      <c r="CO65" t="s">
        <v>230</v>
      </c>
      <c r="CP65" t="s">
        <v>230</v>
      </c>
      <c r="CQ65" t="s">
        <v>230</v>
      </c>
      <c r="CR65" t="s">
        <v>230</v>
      </c>
      <c r="CS65" t="s">
        <v>230</v>
      </c>
      <c r="CT65" t="s">
        <v>230</v>
      </c>
      <c r="CU65" t="s">
        <v>230</v>
      </c>
      <c r="CV65" t="s">
        <v>230</v>
      </c>
      <c r="CW65" t="s">
        <v>230</v>
      </c>
      <c r="CX65" t="s">
        <v>230</v>
      </c>
      <c r="CY65" t="s">
        <v>230</v>
      </c>
      <c r="CZ65" t="s">
        <v>230</v>
      </c>
      <c r="DA65" t="s">
        <v>230</v>
      </c>
      <c r="DB65" t="s">
        <v>230</v>
      </c>
      <c r="DC65" t="s">
        <v>230</v>
      </c>
    </row>
    <row r="66" spans="1:107" x14ac:dyDescent="0.3">
      <c r="A66">
        <v>2015</v>
      </c>
      <c r="B66" s="23">
        <f>AVERAGE(J66:U66)</f>
        <v>3.386666666666667E-2</v>
      </c>
      <c r="F66" s="24"/>
      <c r="I66" s="6">
        <v>3.8300000000000001E-2</v>
      </c>
      <c r="J66" s="6">
        <v>3.8899999999999997E-2</v>
      </c>
      <c r="K66" s="6">
        <v>3.8699999999999998E-2</v>
      </c>
      <c r="L66" s="6">
        <v>3.7199999999999997E-2</v>
      </c>
      <c r="M66" s="6">
        <v>3.49E-2</v>
      </c>
      <c r="N66" s="6">
        <v>3.3500000000000002E-2</v>
      </c>
      <c r="O66" s="6">
        <v>3.1899999999999998E-2</v>
      </c>
      <c r="P66" s="6">
        <v>3.1600000000000003E-2</v>
      </c>
      <c r="Q66" s="6">
        <v>3.1699999999999999E-2</v>
      </c>
      <c r="R66" s="6">
        <v>3.2300000000000002E-2</v>
      </c>
      <c r="S66" s="6">
        <v>3.2199999999999999E-2</v>
      </c>
      <c r="T66" s="6">
        <v>3.2199999999999999E-2</v>
      </c>
      <c r="U66" s="6">
        <v>3.1300000000000001E-2</v>
      </c>
      <c r="V66" s="6">
        <v>3.1300000000000001E-2</v>
      </c>
      <c r="W66" s="6">
        <v>3.1300000000000001E-2</v>
      </c>
      <c r="X66" s="6">
        <v>0.03</v>
      </c>
      <c r="Y66" s="6">
        <v>2.98E-2</v>
      </c>
      <c r="Z66" s="6">
        <v>2.9700000000000001E-2</v>
      </c>
      <c r="AA66" s="6">
        <v>2.9700000000000001E-2</v>
      </c>
      <c r="AB66" s="6">
        <v>2.9600000000000001E-2</v>
      </c>
      <c r="AC66" s="6">
        <v>2.9000000000000001E-2</v>
      </c>
      <c r="AD66" s="6">
        <v>2.8899999999999999E-2</v>
      </c>
      <c r="AE66" s="6">
        <v>2.8299999999999999E-2</v>
      </c>
      <c r="AF66" s="6">
        <v>2.7799999999999998E-2</v>
      </c>
      <c r="AG66" s="6">
        <v>2.75E-2</v>
      </c>
      <c r="AH66" s="6">
        <v>2.7199999999999998E-2</v>
      </c>
      <c r="AI66" s="6">
        <v>2.75E-2</v>
      </c>
      <c r="AJ66" s="6">
        <v>2.8000000000000001E-2</v>
      </c>
      <c r="AK66" s="6">
        <v>2.7799999999999998E-2</v>
      </c>
      <c r="AL66" s="6">
        <v>2.8000000000000001E-2</v>
      </c>
      <c r="AM66" s="6">
        <v>2.87E-2</v>
      </c>
      <c r="AN66" s="6">
        <v>2.9100000000000001E-2</v>
      </c>
      <c r="AO66" s="6">
        <v>2.9399999999999999E-2</v>
      </c>
      <c r="AP66" s="6">
        <v>2.9499999999999998E-2</v>
      </c>
      <c r="AQ66" s="6">
        <v>2.9600000000000001E-2</v>
      </c>
      <c r="AR66" s="6">
        <v>2.93E-2</v>
      </c>
      <c r="AS66" s="6">
        <v>2.9000000000000001E-2</v>
      </c>
      <c r="AT66" s="6">
        <v>2.7900000000000001E-2</v>
      </c>
      <c r="AU66" s="6">
        <v>2.8000000000000001E-2</v>
      </c>
      <c r="AV66" s="6">
        <v>2.8000000000000001E-2</v>
      </c>
      <c r="AW66" s="6">
        <v>2.7900000000000001E-2</v>
      </c>
      <c r="AX66" s="6">
        <v>2.76E-2</v>
      </c>
      <c r="AY66" s="6">
        <v>2.69E-2</v>
      </c>
      <c r="AZ66" s="6">
        <v>2.6800000000000001E-2</v>
      </c>
      <c r="BA66" s="6">
        <v>2.6800000000000001E-2</v>
      </c>
      <c r="BB66" s="6">
        <v>2.6700000000000002E-2</v>
      </c>
      <c r="BC66" s="6">
        <v>2.6700000000000002E-2</v>
      </c>
      <c r="BD66" s="6">
        <v>2.6800000000000001E-2</v>
      </c>
      <c r="BE66" s="6">
        <v>2.6800000000000001E-2</v>
      </c>
      <c r="BF66" s="6">
        <v>2.7099999999999999E-2</v>
      </c>
      <c r="BG66" s="6">
        <v>2.7199999999999998E-2</v>
      </c>
      <c r="BH66" s="6">
        <v>2.7199999999999998E-2</v>
      </c>
      <c r="BI66" s="6">
        <v>2.6700000000000002E-2</v>
      </c>
      <c r="BJ66" s="6">
        <v>2.6499999999999999E-2</v>
      </c>
      <c r="BK66" s="6">
        <v>2.5999999999999999E-2</v>
      </c>
      <c r="BL66" s="6">
        <v>2.5700000000000001E-2</v>
      </c>
      <c r="BM66" s="6">
        <v>2.52E-2</v>
      </c>
      <c r="BN66" s="6">
        <v>2.4500000000000001E-2</v>
      </c>
      <c r="BO66" s="6">
        <v>2.29E-2</v>
      </c>
      <c r="BP66" s="6">
        <v>2.1399999999999999E-2</v>
      </c>
      <c r="BQ66" s="6">
        <v>2.0400000000000001E-2</v>
      </c>
      <c r="BR66" s="6">
        <v>1.9900000000000001E-2</v>
      </c>
      <c r="BS66" s="6">
        <v>1.95E-2</v>
      </c>
      <c r="BT66" s="6">
        <v>1.89E-2</v>
      </c>
      <c r="BU66" s="6">
        <v>1.8499999999999999E-2</v>
      </c>
      <c r="BV66" s="6">
        <v>1.8800000000000001E-2</v>
      </c>
      <c r="BW66" s="6">
        <v>1.8800000000000001E-2</v>
      </c>
      <c r="BX66" s="6">
        <v>1.89E-2</v>
      </c>
      <c r="BY66" s="6">
        <v>1.9199999999999998E-2</v>
      </c>
      <c r="BZ66" s="6">
        <v>1.9300000000000001E-2</v>
      </c>
      <c r="CA66" s="6">
        <v>1.9199999999999998E-2</v>
      </c>
      <c r="CB66" s="6">
        <v>1.89E-2</v>
      </c>
      <c r="CC66" s="6">
        <v>1.8700000000000001E-2</v>
      </c>
      <c r="CD66" s="6">
        <v>1.8100000000000002E-2</v>
      </c>
      <c r="CE66" s="6">
        <v>1.7600000000000001E-2</v>
      </c>
      <c r="CF66" s="6">
        <v>1.72E-2</v>
      </c>
      <c r="CG66" s="6">
        <v>1.67E-2</v>
      </c>
      <c r="CH66" s="6">
        <v>1.66E-2</v>
      </c>
      <c r="CI66" s="6">
        <v>1.6500000000000001E-2</v>
      </c>
      <c r="CJ66" s="6">
        <v>1.66E-2</v>
      </c>
      <c r="CK66" s="6">
        <v>1.6500000000000001E-2</v>
      </c>
      <c r="CL66" s="6">
        <v>1.6500000000000001E-2</v>
      </c>
      <c r="CM66" s="6">
        <v>1.6400000000000001E-2</v>
      </c>
      <c r="CN66" s="6">
        <v>1.66E-2</v>
      </c>
      <c r="CO66" s="6">
        <v>1.6400000000000001E-2</v>
      </c>
      <c r="CP66" s="6">
        <v>1.66E-2</v>
      </c>
      <c r="CQ66" s="6">
        <v>1.67E-2</v>
      </c>
      <c r="CR66" s="6">
        <v>1.7299999999999999E-2</v>
      </c>
      <c r="CS66" s="6">
        <v>1.8499999999999999E-2</v>
      </c>
      <c r="CT66" s="6">
        <v>2.0199999999999999E-2</v>
      </c>
      <c r="CU66" s="6">
        <v>2.2200000000000001E-2</v>
      </c>
      <c r="CV66" s="6">
        <v>2.4299999999999999E-2</v>
      </c>
      <c r="CW66" s="6">
        <v>2.6499999999999999E-2</v>
      </c>
      <c r="CX66" s="6">
        <v>2.8199999999999999E-2</v>
      </c>
      <c r="CY66" s="6">
        <v>2.9700000000000001E-2</v>
      </c>
      <c r="CZ66" s="6">
        <v>3.1099999999999999E-2</v>
      </c>
      <c r="DA66" s="6">
        <v>3.2399999999999998E-2</v>
      </c>
      <c r="DB66" s="6">
        <v>3.27E-2</v>
      </c>
      <c r="DC66" s="6">
        <v>3.27E-2</v>
      </c>
    </row>
    <row r="67" spans="1:107" x14ac:dyDescent="0.3">
      <c r="A67">
        <v>2016</v>
      </c>
      <c r="B67" s="23">
        <f>AVERAGE(V66:AG66)</f>
        <v>2.9408333333333338E-2</v>
      </c>
      <c r="F67" s="24"/>
    </row>
    <row r="68" spans="1:107" x14ac:dyDescent="0.3">
      <c r="A68">
        <v>2017</v>
      </c>
      <c r="B68" s="23">
        <f>AVERAGE(AH66:AS66)</f>
        <v>2.8591666666666668E-2</v>
      </c>
      <c r="F68" s="24"/>
    </row>
    <row r="69" spans="1:107" x14ac:dyDescent="0.3">
      <c r="A69">
        <v>2018</v>
      </c>
      <c r="B69" s="23">
        <f>AVERAGE(AT66:BE66)</f>
        <v>2.7241666666666664E-2</v>
      </c>
      <c r="F69" s="24"/>
    </row>
    <row r="70" spans="1:107" x14ac:dyDescent="0.3">
      <c r="A70">
        <v>2019</v>
      </c>
      <c r="B70" s="23">
        <f>AVERAGE(BF66:BQ66)</f>
        <v>2.5066666666666664E-2</v>
      </c>
      <c r="F70" s="24"/>
    </row>
    <row r="71" spans="1:107" x14ac:dyDescent="0.3">
      <c r="A71">
        <v>2020</v>
      </c>
      <c r="B71" s="23">
        <f>AVERAGE(BR66:CC66)</f>
        <v>1.9050000000000001E-2</v>
      </c>
      <c r="F71" s="24"/>
    </row>
    <row r="72" spans="1:107" x14ac:dyDescent="0.3">
      <c r="A72">
        <v>2021</v>
      </c>
      <c r="B72" s="23">
        <f>AVERAGE(CD66:CO66)</f>
        <v>1.6808333333333331E-2</v>
      </c>
      <c r="F72" s="24"/>
    </row>
    <row r="73" spans="1:107" x14ac:dyDescent="0.3">
      <c r="A73">
        <v>2022</v>
      </c>
      <c r="B73" s="23">
        <f>AVERAGE(CP66:DA66)</f>
        <v>2.3641666666666662E-2</v>
      </c>
      <c r="F73" s="24"/>
    </row>
    <row r="74" spans="1:107" x14ac:dyDescent="0.3">
      <c r="F74" s="24"/>
    </row>
    <row r="75" spans="1:107" x14ac:dyDescent="0.3">
      <c r="F75" s="24"/>
    </row>
    <row r="76" spans="1:107" x14ac:dyDescent="0.3">
      <c r="F76" s="24"/>
    </row>
    <row r="77" spans="1:107" x14ac:dyDescent="0.3">
      <c r="F77" s="24"/>
    </row>
    <row r="78" spans="1:107" x14ac:dyDescent="0.3">
      <c r="F78" s="24"/>
    </row>
    <row r="79" spans="1:107" x14ac:dyDescent="0.3">
      <c r="F79" s="24"/>
    </row>
    <row r="80" spans="1:107" x14ac:dyDescent="0.3">
      <c r="F80" s="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C41A-3731-4F09-8DE9-3DDACBBF3A7B}">
  <dimension ref="A1:C19"/>
  <sheetViews>
    <sheetView topLeftCell="A7" workbookViewId="0">
      <selection activeCell="C9" sqref="C9:C13"/>
    </sheetView>
  </sheetViews>
  <sheetFormatPr defaultRowHeight="14.4" x14ac:dyDescent="0.3"/>
  <cols>
    <col min="1" max="1" width="14.44140625" bestFit="1" customWidth="1"/>
    <col min="2" max="2" width="11.5546875" bestFit="1" customWidth="1"/>
    <col min="3" max="3" width="6.44140625" bestFit="1" customWidth="1"/>
  </cols>
  <sheetData>
    <row r="1" spans="1:3" x14ac:dyDescent="0.3">
      <c r="A1" s="11" t="s">
        <v>144</v>
      </c>
      <c r="B1" s="11" t="s">
        <v>145</v>
      </c>
      <c r="C1" s="12" t="s">
        <v>146</v>
      </c>
    </row>
    <row r="2" spans="1:3" x14ac:dyDescent="0.3">
      <c r="A2" s="13" t="s">
        <v>147</v>
      </c>
      <c r="B2" s="13" t="s">
        <v>148</v>
      </c>
      <c r="C2" s="14">
        <v>6.7000000000000002E-3</v>
      </c>
    </row>
    <row r="3" spans="1:3" x14ac:dyDescent="0.3">
      <c r="A3" s="13" t="s">
        <v>149</v>
      </c>
      <c r="B3" s="13" t="s">
        <v>150</v>
      </c>
      <c r="C3" s="14">
        <v>7.4999999999999997E-3</v>
      </c>
    </row>
    <row r="4" spans="1:3" x14ac:dyDescent="0.3">
      <c r="A4" s="13" t="s">
        <v>151</v>
      </c>
      <c r="B4" s="13" t="s">
        <v>152</v>
      </c>
      <c r="C4" s="14">
        <v>8.2000000000000007E-3</v>
      </c>
    </row>
    <row r="5" spans="1:3" x14ac:dyDescent="0.3">
      <c r="A5" s="13" t="s">
        <v>153</v>
      </c>
      <c r="B5" s="13" t="s">
        <v>154</v>
      </c>
      <c r="C5" s="14">
        <v>8.9999999999999993E-3</v>
      </c>
    </row>
    <row r="6" spans="1:3" x14ac:dyDescent="0.3">
      <c r="A6" s="13" t="s">
        <v>155</v>
      </c>
      <c r="B6" s="13" t="s">
        <v>78</v>
      </c>
      <c r="C6" s="14">
        <v>1.03E-2</v>
      </c>
    </row>
    <row r="7" spans="1:3" x14ac:dyDescent="0.3">
      <c r="A7" s="13" t="s">
        <v>156</v>
      </c>
      <c r="B7" s="13" t="s">
        <v>40</v>
      </c>
      <c r="C7" s="14">
        <v>1.14E-2</v>
      </c>
    </row>
    <row r="8" spans="1:3" x14ac:dyDescent="0.3">
      <c r="A8" s="13" t="s">
        <v>157</v>
      </c>
      <c r="B8" s="13" t="s">
        <v>158</v>
      </c>
      <c r="C8" s="14">
        <v>1.29E-2</v>
      </c>
    </row>
    <row r="9" spans="1:3" x14ac:dyDescent="0.3">
      <c r="A9" s="13" t="s">
        <v>159</v>
      </c>
      <c r="B9" s="13" t="s">
        <v>160</v>
      </c>
      <c r="C9" s="14">
        <v>1.4200000000000001E-2</v>
      </c>
    </row>
    <row r="10" spans="1:3" x14ac:dyDescent="0.3">
      <c r="A10" s="13" t="s">
        <v>161</v>
      </c>
      <c r="B10" s="13" t="s">
        <v>162</v>
      </c>
      <c r="C10" s="14">
        <v>1.7500000000000002E-2</v>
      </c>
    </row>
    <row r="11" spans="1:3" x14ac:dyDescent="0.3">
      <c r="A11" s="13" t="s">
        <v>163</v>
      </c>
      <c r="B11" s="13" t="s">
        <v>164</v>
      </c>
      <c r="C11" s="14">
        <v>1.9300000000000001E-2</v>
      </c>
    </row>
    <row r="12" spans="1:3" x14ac:dyDescent="0.3">
      <c r="A12" s="13" t="s">
        <v>165</v>
      </c>
      <c r="B12" s="13" t="s">
        <v>38</v>
      </c>
      <c r="C12" s="15">
        <v>2.1499999999999998E-2</v>
      </c>
    </row>
    <row r="13" spans="1:3" x14ac:dyDescent="0.3">
      <c r="A13" s="13" t="s">
        <v>166</v>
      </c>
      <c r="B13" s="13" t="s">
        <v>167</v>
      </c>
      <c r="C13" s="15">
        <v>2.5999999999999999E-2</v>
      </c>
    </row>
    <row r="14" spans="1:3" x14ac:dyDescent="0.3">
      <c r="A14" s="13" t="s">
        <v>168</v>
      </c>
      <c r="B14" s="13" t="s">
        <v>169</v>
      </c>
      <c r="C14" s="15">
        <v>3.15E-2</v>
      </c>
    </row>
    <row r="15" spans="1:3" x14ac:dyDescent="0.3">
      <c r="A15" s="13" t="s">
        <v>170</v>
      </c>
      <c r="B15" s="13" t="s">
        <v>24</v>
      </c>
      <c r="C15" s="15">
        <v>3.78E-2</v>
      </c>
    </row>
    <row r="16" spans="1:3" x14ac:dyDescent="0.3">
      <c r="A16" s="13" t="s">
        <v>171</v>
      </c>
      <c r="B16" s="13" t="s">
        <v>172</v>
      </c>
      <c r="C16" s="15">
        <v>4.6199999999999998E-2</v>
      </c>
    </row>
    <row r="17" spans="1:3" x14ac:dyDescent="0.3">
      <c r="A17" s="13" t="s">
        <v>173</v>
      </c>
      <c r="B17" s="13" t="s">
        <v>174</v>
      </c>
      <c r="C17" s="14">
        <v>7.0499999999999993E-2</v>
      </c>
    </row>
    <row r="18" spans="1:3" x14ac:dyDescent="0.3">
      <c r="A18" s="13" t="s">
        <v>175</v>
      </c>
      <c r="B18" s="13" t="s">
        <v>176</v>
      </c>
      <c r="C18" s="14">
        <v>7.7799999999999994E-2</v>
      </c>
    </row>
    <row r="19" spans="1:3" x14ac:dyDescent="0.3">
      <c r="A19" s="13" t="s">
        <v>177</v>
      </c>
      <c r="B19" s="13" t="s">
        <v>178</v>
      </c>
      <c r="C19" s="14">
        <v>8.2500000000000004E-2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EFD33-5F31-48EB-BCE3-FD6883EE1DB0}">
  <dimension ref="A1:D31"/>
  <sheetViews>
    <sheetView topLeftCell="A25" zoomScale="70" zoomScaleNormal="70" workbookViewId="0">
      <selection activeCell="B35" sqref="B35"/>
    </sheetView>
  </sheetViews>
  <sheetFormatPr defaultRowHeight="14.4" x14ac:dyDescent="0.3"/>
  <cols>
    <col min="1" max="1" width="29.21875" customWidth="1"/>
    <col min="2" max="2" width="60.5546875" bestFit="1" customWidth="1"/>
    <col min="3" max="3" width="52.6640625" customWidth="1"/>
    <col min="4" max="4" width="34.77734375" customWidth="1"/>
    <col min="5" max="5" width="10.5546875" bestFit="1" customWidth="1"/>
    <col min="6" max="6" width="9.5546875" bestFit="1" customWidth="1"/>
    <col min="7" max="7" width="47.44140625" bestFit="1" customWidth="1"/>
  </cols>
  <sheetData>
    <row r="1" spans="1:2" x14ac:dyDescent="0.3">
      <c r="A1" s="1" t="s">
        <v>2</v>
      </c>
      <c r="B1" t="s">
        <v>51</v>
      </c>
    </row>
    <row r="2" spans="1:2" x14ac:dyDescent="0.3">
      <c r="A2" s="1" t="s">
        <v>52</v>
      </c>
      <c r="B2" t="s">
        <v>53</v>
      </c>
    </row>
    <row r="3" spans="1:2" x14ac:dyDescent="0.3">
      <c r="A3" s="1" t="s">
        <v>54</v>
      </c>
      <c r="B3" t="s">
        <v>55</v>
      </c>
    </row>
    <row r="4" spans="1:2" x14ac:dyDescent="0.3">
      <c r="A4" s="1" t="s">
        <v>3</v>
      </c>
      <c r="B4" t="s">
        <v>56</v>
      </c>
    </row>
    <row r="5" spans="1:2" x14ac:dyDescent="0.3">
      <c r="A5" s="1" t="s">
        <v>4</v>
      </c>
      <c r="B5" t="s">
        <v>57</v>
      </c>
    </row>
    <row r="6" spans="1:2" x14ac:dyDescent="0.3">
      <c r="A6" s="1" t="s">
        <v>5</v>
      </c>
      <c r="B6" t="s">
        <v>58</v>
      </c>
    </row>
    <row r="7" spans="1:2" x14ac:dyDescent="0.3">
      <c r="A7" s="1" t="s">
        <v>6</v>
      </c>
      <c r="B7" t="s">
        <v>59</v>
      </c>
    </row>
    <row r="8" spans="1:2" x14ac:dyDescent="0.3">
      <c r="A8" s="1" t="s">
        <v>60</v>
      </c>
      <c r="B8" t="s">
        <v>61</v>
      </c>
    </row>
    <row r="9" spans="1:2" x14ac:dyDescent="0.3">
      <c r="A9" s="1" t="s">
        <v>8</v>
      </c>
      <c r="B9" t="s">
        <v>62</v>
      </c>
    </row>
    <row r="10" spans="1:2" x14ac:dyDescent="0.3">
      <c r="A10" s="1" t="s">
        <v>9</v>
      </c>
      <c r="B10" t="s">
        <v>63</v>
      </c>
    </row>
    <row r="11" spans="1:2" x14ac:dyDescent="0.3">
      <c r="A11" s="1" t="s">
        <v>10</v>
      </c>
      <c r="B11" t="s">
        <v>64</v>
      </c>
    </row>
    <row r="12" spans="1:2" x14ac:dyDescent="0.3">
      <c r="A12" s="1" t="s">
        <v>11</v>
      </c>
      <c r="B12" t="s">
        <v>65</v>
      </c>
    </row>
    <row r="13" spans="1:2" x14ac:dyDescent="0.3">
      <c r="A13" s="1" t="s">
        <v>12</v>
      </c>
      <c r="B13" t="s">
        <v>66</v>
      </c>
    </row>
    <row r="14" spans="1:2" x14ac:dyDescent="0.3">
      <c r="A14" s="1" t="s">
        <v>13</v>
      </c>
      <c r="B14" t="s">
        <v>67</v>
      </c>
    </row>
    <row r="15" spans="1:2" x14ac:dyDescent="0.3">
      <c r="A15" s="1" t="s">
        <v>14</v>
      </c>
      <c r="B15" t="s">
        <v>68</v>
      </c>
    </row>
    <row r="16" spans="1:2" x14ac:dyDescent="0.3">
      <c r="A16" s="1" t="s">
        <v>15</v>
      </c>
      <c r="B16" t="s">
        <v>69</v>
      </c>
    </row>
    <row r="17" spans="1:4" x14ac:dyDescent="0.3">
      <c r="A17" s="1" t="s">
        <v>42</v>
      </c>
      <c r="B17" t="s">
        <v>70</v>
      </c>
    </row>
    <row r="18" spans="1:4" x14ac:dyDescent="0.3">
      <c r="A18" s="1" t="s">
        <v>43</v>
      </c>
      <c r="B18" t="s">
        <v>71</v>
      </c>
    </row>
    <row r="19" spans="1:4" x14ac:dyDescent="0.3">
      <c r="A19" s="1" t="s">
        <v>16</v>
      </c>
      <c r="B19" t="s">
        <v>72</v>
      </c>
    </row>
    <row r="20" spans="1:4" x14ac:dyDescent="0.3">
      <c r="A20" s="1" t="s">
        <v>44</v>
      </c>
      <c r="B20" t="s">
        <v>73</v>
      </c>
    </row>
    <row r="21" spans="1:4" x14ac:dyDescent="0.3">
      <c r="A21" s="1" t="s">
        <v>18</v>
      </c>
      <c r="B21" t="s">
        <v>74</v>
      </c>
    </row>
    <row r="22" spans="1:4" x14ac:dyDescent="0.3">
      <c r="A22" s="1" t="s">
        <v>84</v>
      </c>
      <c r="B22" t="s">
        <v>75</v>
      </c>
    </row>
    <row r="25" spans="1:4" x14ac:dyDescent="0.3">
      <c r="A25" s="26" t="s">
        <v>332</v>
      </c>
      <c r="B25" s="26" t="s">
        <v>333</v>
      </c>
      <c r="C25" s="26" t="s">
        <v>334</v>
      </c>
    </row>
    <row r="26" spans="1:4" ht="43.2" x14ac:dyDescent="0.3">
      <c r="A26" s="1" t="s">
        <v>335</v>
      </c>
      <c r="B26" s="25" t="s">
        <v>336</v>
      </c>
      <c r="C26" s="25" t="s">
        <v>337</v>
      </c>
    </row>
    <row r="27" spans="1:4" ht="28.8" x14ac:dyDescent="0.3">
      <c r="A27" s="1" t="s">
        <v>338</v>
      </c>
      <c r="B27" s="25" t="s">
        <v>339</v>
      </c>
      <c r="C27" s="25" t="s">
        <v>340</v>
      </c>
    </row>
    <row r="28" spans="1:4" ht="86.4" x14ac:dyDescent="0.3">
      <c r="A28" s="1" t="s">
        <v>341</v>
      </c>
      <c r="B28" s="27" t="s">
        <v>342</v>
      </c>
      <c r="C28" s="25" t="s">
        <v>343</v>
      </c>
      <c r="D28" s="25" t="s">
        <v>344</v>
      </c>
    </row>
    <row r="29" spans="1:4" ht="43.2" x14ac:dyDescent="0.3">
      <c r="A29" s="1" t="s">
        <v>345</v>
      </c>
      <c r="B29" s="25" t="s">
        <v>346</v>
      </c>
      <c r="C29" s="25" t="s">
        <v>347</v>
      </c>
    </row>
    <row r="30" spans="1:4" ht="28.8" x14ac:dyDescent="0.3">
      <c r="A30" s="1" t="s">
        <v>348</v>
      </c>
      <c r="B30" s="25" t="s">
        <v>349</v>
      </c>
      <c r="C30" s="25" t="s">
        <v>350</v>
      </c>
    </row>
    <row r="31" spans="1:4" ht="72" x14ac:dyDescent="0.3">
      <c r="A31" s="1" t="s">
        <v>351</v>
      </c>
      <c r="B31" s="25" t="s">
        <v>352</v>
      </c>
      <c r="C31" s="25" t="s">
        <v>353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A1585-27CC-49B7-8098-D071E5D1E355}">
  <dimension ref="A1:D29"/>
  <sheetViews>
    <sheetView topLeftCell="A16" workbookViewId="0">
      <selection activeCell="D12" sqref="D12"/>
    </sheetView>
  </sheetViews>
  <sheetFormatPr defaultRowHeight="14.4" x14ac:dyDescent="0.3"/>
  <cols>
    <col min="1" max="1" width="15.44140625" bestFit="1" customWidth="1"/>
    <col min="3" max="3" width="35.5546875" customWidth="1"/>
  </cols>
  <sheetData>
    <row r="1" spans="1:4" x14ac:dyDescent="0.3">
      <c r="A1" s="1" t="s">
        <v>201</v>
      </c>
      <c r="B1" s="1" t="s">
        <v>198</v>
      </c>
      <c r="C1" s="1" t="s">
        <v>222</v>
      </c>
      <c r="D1" s="1" t="s">
        <v>202</v>
      </c>
    </row>
    <row r="2" spans="1:4" x14ac:dyDescent="0.3">
      <c r="A2" t="s">
        <v>4</v>
      </c>
      <c r="B2">
        <v>1</v>
      </c>
      <c r="C2">
        <v>0</v>
      </c>
      <c r="D2" t="s">
        <v>223</v>
      </c>
    </row>
    <row r="3" spans="1:4" x14ac:dyDescent="0.3">
      <c r="A3" t="s">
        <v>203</v>
      </c>
      <c r="B3">
        <v>44</v>
      </c>
      <c r="C3">
        <v>8</v>
      </c>
      <c r="D3" t="s">
        <v>204</v>
      </c>
    </row>
    <row r="4" spans="1:4" x14ac:dyDescent="0.3">
      <c r="A4" t="s">
        <v>36</v>
      </c>
      <c r="B4">
        <v>40</v>
      </c>
      <c r="C4">
        <v>7</v>
      </c>
    </row>
    <row r="5" spans="1:4" x14ac:dyDescent="0.3">
      <c r="A5" t="s">
        <v>31</v>
      </c>
      <c r="B5">
        <v>36</v>
      </c>
      <c r="C5">
        <v>4</v>
      </c>
    </row>
    <row r="6" spans="1:4" x14ac:dyDescent="0.3">
      <c r="A6" t="s">
        <v>32</v>
      </c>
      <c r="B6">
        <v>32</v>
      </c>
      <c r="C6">
        <v>0</v>
      </c>
    </row>
    <row r="7" spans="1:4" x14ac:dyDescent="0.3">
      <c r="A7" t="s">
        <v>25</v>
      </c>
      <c r="B7">
        <v>22</v>
      </c>
      <c r="C7">
        <v>0</v>
      </c>
    </row>
    <row r="8" spans="1:4" x14ac:dyDescent="0.3">
      <c r="A8" t="s">
        <v>205</v>
      </c>
      <c r="B8">
        <v>14</v>
      </c>
      <c r="C8">
        <v>0</v>
      </c>
    </row>
    <row r="9" spans="1:4" x14ac:dyDescent="0.3">
      <c r="A9" t="s">
        <v>28</v>
      </c>
      <c r="B9">
        <v>8</v>
      </c>
      <c r="C9">
        <v>-9</v>
      </c>
    </row>
    <row r="10" spans="1:4" x14ac:dyDescent="0.3">
      <c r="A10" t="s">
        <v>34</v>
      </c>
      <c r="B10">
        <v>4</v>
      </c>
      <c r="C10">
        <v>-9</v>
      </c>
    </row>
    <row r="11" spans="1:4" x14ac:dyDescent="0.3">
      <c r="A11" t="s">
        <v>206</v>
      </c>
      <c r="B11">
        <v>0</v>
      </c>
      <c r="C11">
        <v>-10</v>
      </c>
    </row>
    <row r="12" spans="1:4" x14ac:dyDescent="0.3">
      <c r="A12" t="s">
        <v>22</v>
      </c>
      <c r="B12">
        <v>40</v>
      </c>
      <c r="C12">
        <v>8</v>
      </c>
    </row>
    <row r="13" spans="1:4" x14ac:dyDescent="0.3">
      <c r="A13" t="s">
        <v>207</v>
      </c>
      <c r="B13">
        <v>36</v>
      </c>
      <c r="C13">
        <v>6</v>
      </c>
    </row>
    <row r="14" spans="1:4" x14ac:dyDescent="0.3">
      <c r="A14" t="s">
        <v>208</v>
      </c>
      <c r="B14">
        <v>32</v>
      </c>
      <c r="C14">
        <v>4</v>
      </c>
    </row>
    <row r="15" spans="1:4" x14ac:dyDescent="0.3">
      <c r="A15" t="s">
        <v>209</v>
      </c>
      <c r="B15">
        <v>28</v>
      </c>
      <c r="C15">
        <v>0</v>
      </c>
    </row>
    <row r="16" spans="1:4" x14ac:dyDescent="0.3">
      <c r="A16" t="s">
        <v>210</v>
      </c>
      <c r="B16">
        <v>15</v>
      </c>
      <c r="C16">
        <v>0</v>
      </c>
    </row>
    <row r="17" spans="1:3" x14ac:dyDescent="0.3">
      <c r="A17" t="s">
        <v>33</v>
      </c>
      <c r="B17">
        <v>11</v>
      </c>
      <c r="C17">
        <v>0</v>
      </c>
    </row>
    <row r="18" spans="1:3" x14ac:dyDescent="0.3">
      <c r="A18" t="s">
        <v>27</v>
      </c>
      <c r="B18">
        <v>5</v>
      </c>
      <c r="C18">
        <v>-6</v>
      </c>
    </row>
    <row r="19" spans="1:3" x14ac:dyDescent="0.3">
      <c r="A19" t="s">
        <v>35</v>
      </c>
      <c r="B19">
        <v>1</v>
      </c>
      <c r="C19">
        <v>-6</v>
      </c>
    </row>
    <row r="20" spans="1:3" x14ac:dyDescent="0.3">
      <c r="A20" t="s">
        <v>211</v>
      </c>
      <c r="B20">
        <v>0</v>
      </c>
      <c r="C20">
        <v>-10</v>
      </c>
    </row>
    <row r="21" spans="1:3" x14ac:dyDescent="0.3">
      <c r="A21" t="s">
        <v>29</v>
      </c>
      <c r="B21">
        <v>-50</v>
      </c>
      <c r="C21" t="s">
        <v>212</v>
      </c>
    </row>
    <row r="22" spans="1:3" x14ac:dyDescent="0.3">
      <c r="A22" t="s">
        <v>26</v>
      </c>
      <c r="B22">
        <v>0</v>
      </c>
    </row>
    <row r="23" spans="1:3" x14ac:dyDescent="0.3">
      <c r="A23" t="s">
        <v>23</v>
      </c>
      <c r="B23">
        <v>50</v>
      </c>
      <c r="C23" s="19"/>
    </row>
    <row r="24" spans="1:3" ht="14.25" customHeight="1" x14ac:dyDescent="0.3">
      <c r="A24" t="s">
        <v>213</v>
      </c>
      <c r="B24">
        <v>11041</v>
      </c>
      <c r="C24" s="19" t="s">
        <v>214</v>
      </c>
    </row>
    <row r="25" spans="1:3" ht="15" customHeight="1" x14ac:dyDescent="0.3">
      <c r="A25" t="s">
        <v>215</v>
      </c>
      <c r="B25">
        <v>172</v>
      </c>
      <c r="C25" s="19" t="s">
        <v>216</v>
      </c>
    </row>
    <row r="26" spans="1:3" x14ac:dyDescent="0.3">
      <c r="A26" t="s">
        <v>217</v>
      </c>
      <c r="B26" s="4">
        <v>0.33</v>
      </c>
      <c r="C26" s="19" t="s">
        <v>218</v>
      </c>
    </row>
    <row r="27" spans="1:3" x14ac:dyDescent="0.3">
      <c r="A27" t="s">
        <v>219</v>
      </c>
      <c r="B27">
        <v>142</v>
      </c>
      <c r="C27" s="19" t="s">
        <v>220</v>
      </c>
    </row>
    <row r="28" spans="1:3" x14ac:dyDescent="0.3">
      <c r="A28" t="s">
        <v>227</v>
      </c>
      <c r="B28">
        <v>31</v>
      </c>
    </row>
    <row r="29" spans="1:3" x14ac:dyDescent="0.3">
      <c r="A29" t="s">
        <v>228</v>
      </c>
      <c r="B29">
        <v>17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A0850-6193-4266-8AD4-3CA84C459C33}">
  <dimension ref="A1:C212"/>
  <sheetViews>
    <sheetView topLeftCell="A25" workbookViewId="0">
      <selection activeCell="B2" sqref="B2"/>
    </sheetView>
  </sheetViews>
  <sheetFormatPr defaultRowHeight="14.4" x14ac:dyDescent="0.3"/>
  <sheetData>
    <row r="1" spans="1:3" x14ac:dyDescent="0.3">
      <c r="A1" s="1" t="s">
        <v>201</v>
      </c>
      <c r="B1" s="1" t="s">
        <v>402</v>
      </c>
      <c r="C1" s="1" t="s">
        <v>202</v>
      </c>
    </row>
    <row r="2" spans="1:3" x14ac:dyDescent="0.3">
      <c r="A2">
        <v>40</v>
      </c>
      <c r="B2">
        <v>208.05</v>
      </c>
      <c r="C2" t="s">
        <v>221</v>
      </c>
    </row>
    <row r="3" spans="1:3" x14ac:dyDescent="0.3">
      <c r="A3">
        <v>41</v>
      </c>
      <c r="B3">
        <v>213.26</v>
      </c>
    </row>
    <row r="4" spans="1:3" x14ac:dyDescent="0.3">
      <c r="A4">
        <v>42</v>
      </c>
      <c r="B4">
        <v>218.44</v>
      </c>
    </row>
    <row r="5" spans="1:3" x14ac:dyDescent="0.3">
      <c r="A5">
        <v>43</v>
      </c>
      <c r="B5">
        <v>223.65</v>
      </c>
    </row>
    <row r="6" spans="1:3" x14ac:dyDescent="0.3">
      <c r="A6">
        <v>44</v>
      </c>
      <c r="B6">
        <v>228.84</v>
      </c>
    </row>
    <row r="7" spans="1:3" x14ac:dyDescent="0.3">
      <c r="A7">
        <v>45</v>
      </c>
      <c r="B7">
        <v>234.03</v>
      </c>
    </row>
    <row r="8" spans="1:3" x14ac:dyDescent="0.3">
      <c r="A8">
        <v>46</v>
      </c>
      <c r="B8">
        <v>239.25</v>
      </c>
    </row>
    <row r="9" spans="1:3" x14ac:dyDescent="0.3">
      <c r="A9">
        <v>47</v>
      </c>
      <c r="B9">
        <v>244.44</v>
      </c>
    </row>
    <row r="10" spans="1:3" x14ac:dyDescent="0.3">
      <c r="A10">
        <v>48</v>
      </c>
      <c r="B10">
        <v>249.65</v>
      </c>
    </row>
    <row r="11" spans="1:3" x14ac:dyDescent="0.3">
      <c r="A11">
        <v>49</v>
      </c>
      <c r="B11">
        <v>254.85</v>
      </c>
    </row>
    <row r="12" spans="1:3" x14ac:dyDescent="0.3">
      <c r="A12">
        <v>50</v>
      </c>
      <c r="B12">
        <v>260.05</v>
      </c>
    </row>
    <row r="13" spans="1:3" x14ac:dyDescent="0.3">
      <c r="A13">
        <v>51</v>
      </c>
      <c r="B13">
        <v>265.22000000000003</v>
      </c>
    </row>
    <row r="14" spans="1:3" x14ac:dyDescent="0.3">
      <c r="A14">
        <v>52</v>
      </c>
      <c r="B14">
        <v>270.44</v>
      </c>
    </row>
    <row r="15" spans="1:3" x14ac:dyDescent="0.3">
      <c r="A15">
        <v>53</v>
      </c>
      <c r="B15">
        <v>275.63</v>
      </c>
    </row>
    <row r="16" spans="1:3" x14ac:dyDescent="0.3">
      <c r="A16">
        <v>54</v>
      </c>
      <c r="B16">
        <v>280.83999999999997</v>
      </c>
    </row>
    <row r="17" spans="1:2" x14ac:dyDescent="0.3">
      <c r="A17">
        <v>55</v>
      </c>
      <c r="B17">
        <v>286.02999999999997</v>
      </c>
    </row>
    <row r="18" spans="1:2" x14ac:dyDescent="0.3">
      <c r="A18">
        <v>56</v>
      </c>
      <c r="B18">
        <v>291.27</v>
      </c>
    </row>
    <row r="19" spans="1:2" x14ac:dyDescent="0.3">
      <c r="A19">
        <v>57</v>
      </c>
      <c r="B19">
        <v>296.41000000000003</v>
      </c>
    </row>
    <row r="20" spans="1:2" x14ac:dyDescent="0.3">
      <c r="A20">
        <v>58</v>
      </c>
      <c r="B20">
        <v>301.61</v>
      </c>
    </row>
    <row r="21" spans="1:2" x14ac:dyDescent="0.3">
      <c r="A21">
        <v>59</v>
      </c>
      <c r="B21">
        <v>306.85000000000002</v>
      </c>
    </row>
    <row r="22" spans="1:2" x14ac:dyDescent="0.3">
      <c r="A22">
        <v>60</v>
      </c>
      <c r="B22">
        <v>312.04000000000002</v>
      </c>
    </row>
    <row r="23" spans="1:2" x14ac:dyDescent="0.3">
      <c r="A23">
        <v>61</v>
      </c>
      <c r="B23">
        <v>317.20999999999998</v>
      </c>
    </row>
    <row r="24" spans="1:2" x14ac:dyDescent="0.3">
      <c r="A24">
        <v>62</v>
      </c>
      <c r="B24">
        <v>322.43</v>
      </c>
    </row>
    <row r="25" spans="1:2" x14ac:dyDescent="0.3">
      <c r="A25">
        <v>63</v>
      </c>
      <c r="B25">
        <v>327.61</v>
      </c>
    </row>
    <row r="26" spans="1:2" x14ac:dyDescent="0.3">
      <c r="A26">
        <v>64</v>
      </c>
      <c r="B26">
        <v>332.82</v>
      </c>
    </row>
    <row r="27" spans="1:2" x14ac:dyDescent="0.3">
      <c r="A27">
        <v>65</v>
      </c>
      <c r="B27">
        <v>338.02</v>
      </c>
    </row>
    <row r="28" spans="1:2" x14ac:dyDescent="0.3">
      <c r="A28">
        <v>66</v>
      </c>
      <c r="B28">
        <v>343.23</v>
      </c>
    </row>
    <row r="29" spans="1:2" x14ac:dyDescent="0.3">
      <c r="A29">
        <v>67</v>
      </c>
      <c r="B29">
        <v>348.43</v>
      </c>
    </row>
    <row r="30" spans="1:2" x14ac:dyDescent="0.3">
      <c r="A30">
        <v>68</v>
      </c>
      <c r="B30">
        <v>353.61</v>
      </c>
    </row>
    <row r="31" spans="1:2" x14ac:dyDescent="0.3">
      <c r="A31">
        <v>69</v>
      </c>
      <c r="B31">
        <v>358.8</v>
      </c>
    </row>
    <row r="32" spans="1:2" x14ac:dyDescent="0.3">
      <c r="A32">
        <v>70</v>
      </c>
      <c r="B32">
        <v>363.99</v>
      </c>
    </row>
    <row r="33" spans="1:2" x14ac:dyDescent="0.3">
      <c r="A33">
        <v>71</v>
      </c>
      <c r="B33">
        <v>369.21</v>
      </c>
    </row>
    <row r="34" spans="1:2" x14ac:dyDescent="0.3">
      <c r="A34">
        <v>72</v>
      </c>
      <c r="B34">
        <v>374.42</v>
      </c>
    </row>
    <row r="35" spans="1:2" x14ac:dyDescent="0.3">
      <c r="A35">
        <v>73</v>
      </c>
      <c r="B35">
        <v>379.59</v>
      </c>
    </row>
    <row r="36" spans="1:2" x14ac:dyDescent="0.3">
      <c r="A36">
        <v>74</v>
      </c>
      <c r="B36">
        <v>384.81</v>
      </c>
    </row>
    <row r="37" spans="1:2" x14ac:dyDescent="0.3">
      <c r="A37">
        <v>75</v>
      </c>
      <c r="B37">
        <v>390</v>
      </c>
    </row>
    <row r="38" spans="1:2" x14ac:dyDescent="0.3">
      <c r="A38">
        <v>76</v>
      </c>
      <c r="B38">
        <v>395.21</v>
      </c>
    </row>
    <row r="39" spans="1:2" x14ac:dyDescent="0.3">
      <c r="A39">
        <v>77</v>
      </c>
      <c r="B39">
        <v>400.4</v>
      </c>
    </row>
    <row r="40" spans="1:2" x14ac:dyDescent="0.3">
      <c r="A40">
        <v>78</v>
      </c>
      <c r="B40">
        <v>405.62</v>
      </c>
    </row>
    <row r="41" spans="1:2" x14ac:dyDescent="0.3">
      <c r="A41">
        <v>79</v>
      </c>
      <c r="B41">
        <v>410.8</v>
      </c>
    </row>
    <row r="42" spans="1:2" x14ac:dyDescent="0.3">
      <c r="A42">
        <v>80</v>
      </c>
      <c r="B42">
        <v>416.01</v>
      </c>
    </row>
    <row r="43" spans="1:2" x14ac:dyDescent="0.3">
      <c r="A43">
        <v>81</v>
      </c>
      <c r="B43">
        <v>421.7</v>
      </c>
    </row>
    <row r="44" spans="1:2" x14ac:dyDescent="0.3">
      <c r="A44">
        <v>82</v>
      </c>
      <c r="B44">
        <v>427.4</v>
      </c>
    </row>
    <row r="45" spans="1:2" x14ac:dyDescent="0.3">
      <c r="A45">
        <v>83</v>
      </c>
      <c r="B45">
        <v>433.12</v>
      </c>
    </row>
    <row r="46" spans="1:2" x14ac:dyDescent="0.3">
      <c r="A46">
        <v>84</v>
      </c>
      <c r="B46">
        <v>438.81</v>
      </c>
    </row>
    <row r="47" spans="1:2" x14ac:dyDescent="0.3">
      <c r="A47">
        <v>85</v>
      </c>
      <c r="B47">
        <v>444.55</v>
      </c>
    </row>
    <row r="48" spans="1:2" x14ac:dyDescent="0.3">
      <c r="A48">
        <v>86</v>
      </c>
      <c r="B48">
        <v>450.25</v>
      </c>
    </row>
    <row r="49" spans="1:2" x14ac:dyDescent="0.3">
      <c r="A49">
        <v>87</v>
      </c>
      <c r="B49">
        <v>455.94</v>
      </c>
    </row>
    <row r="50" spans="1:2" x14ac:dyDescent="0.3">
      <c r="A50">
        <v>88</v>
      </c>
      <c r="B50">
        <v>461.66</v>
      </c>
    </row>
    <row r="51" spans="1:2" x14ac:dyDescent="0.3">
      <c r="A51">
        <v>89</v>
      </c>
      <c r="B51">
        <v>467.35</v>
      </c>
    </row>
    <row r="52" spans="1:2" x14ac:dyDescent="0.3">
      <c r="A52">
        <v>90</v>
      </c>
      <c r="B52">
        <v>473.09</v>
      </c>
    </row>
    <row r="53" spans="1:2" x14ac:dyDescent="0.3">
      <c r="A53">
        <v>91</v>
      </c>
      <c r="B53">
        <v>478.78</v>
      </c>
    </row>
    <row r="54" spans="1:2" x14ac:dyDescent="0.3">
      <c r="A54">
        <v>92</v>
      </c>
      <c r="B54">
        <v>484.47</v>
      </c>
    </row>
    <row r="55" spans="1:2" x14ac:dyDescent="0.3">
      <c r="A55">
        <v>93</v>
      </c>
      <c r="B55">
        <v>490.2</v>
      </c>
    </row>
    <row r="56" spans="1:2" x14ac:dyDescent="0.3">
      <c r="A56">
        <v>94</v>
      </c>
      <c r="B56">
        <v>495.89</v>
      </c>
    </row>
    <row r="57" spans="1:2" x14ac:dyDescent="0.3">
      <c r="A57">
        <v>95</v>
      </c>
      <c r="B57">
        <v>501.6</v>
      </c>
    </row>
    <row r="58" spans="1:2" x14ac:dyDescent="0.3">
      <c r="A58">
        <v>96</v>
      </c>
      <c r="B58">
        <v>507.31</v>
      </c>
    </row>
    <row r="59" spans="1:2" x14ac:dyDescent="0.3">
      <c r="A59">
        <v>97</v>
      </c>
      <c r="B59">
        <v>513.04</v>
      </c>
    </row>
    <row r="60" spans="1:2" x14ac:dyDescent="0.3">
      <c r="A60">
        <v>98</v>
      </c>
      <c r="B60">
        <v>518.74</v>
      </c>
    </row>
    <row r="61" spans="1:2" x14ac:dyDescent="0.3">
      <c r="A61">
        <v>99</v>
      </c>
      <c r="B61">
        <v>524.46</v>
      </c>
    </row>
    <row r="62" spans="1:2" x14ac:dyDescent="0.3">
      <c r="A62">
        <v>100</v>
      </c>
      <c r="B62">
        <v>530.16</v>
      </c>
    </row>
    <row r="63" spans="1:2" x14ac:dyDescent="0.3">
      <c r="A63">
        <v>101</v>
      </c>
      <c r="B63">
        <v>535.86</v>
      </c>
    </row>
    <row r="64" spans="1:2" x14ac:dyDescent="0.3">
      <c r="A64">
        <v>102</v>
      </c>
      <c r="B64">
        <v>541.54</v>
      </c>
    </row>
    <row r="65" spans="1:2" x14ac:dyDescent="0.3">
      <c r="A65">
        <v>103</v>
      </c>
      <c r="B65">
        <v>547.26</v>
      </c>
    </row>
    <row r="66" spans="1:2" x14ac:dyDescent="0.3">
      <c r="A66">
        <v>104</v>
      </c>
      <c r="B66">
        <v>552.98</v>
      </c>
    </row>
    <row r="67" spans="1:2" x14ac:dyDescent="0.3">
      <c r="A67">
        <v>105</v>
      </c>
      <c r="B67">
        <v>558.66</v>
      </c>
    </row>
    <row r="68" spans="1:2" x14ac:dyDescent="0.3">
      <c r="A68">
        <v>106</v>
      </c>
      <c r="B68">
        <v>564.4</v>
      </c>
    </row>
    <row r="69" spans="1:2" x14ac:dyDescent="0.3">
      <c r="A69">
        <v>107</v>
      </c>
      <c r="B69">
        <v>570.1</v>
      </c>
    </row>
    <row r="70" spans="1:2" x14ac:dyDescent="0.3">
      <c r="A70">
        <v>108</v>
      </c>
      <c r="B70">
        <v>575.79999999999995</v>
      </c>
    </row>
    <row r="71" spans="1:2" x14ac:dyDescent="0.3">
      <c r="A71">
        <v>109</v>
      </c>
      <c r="B71">
        <v>581.52</v>
      </c>
    </row>
    <row r="72" spans="1:2" x14ac:dyDescent="0.3">
      <c r="A72">
        <v>110</v>
      </c>
      <c r="B72">
        <v>587.23</v>
      </c>
    </row>
    <row r="73" spans="1:2" x14ac:dyDescent="0.3">
      <c r="A73">
        <v>111</v>
      </c>
      <c r="B73">
        <v>592.95000000000005</v>
      </c>
    </row>
    <row r="74" spans="1:2" x14ac:dyDescent="0.3">
      <c r="A74">
        <v>112</v>
      </c>
      <c r="B74">
        <v>598.64</v>
      </c>
    </row>
    <row r="75" spans="1:2" x14ac:dyDescent="0.3">
      <c r="A75">
        <v>113</v>
      </c>
      <c r="B75">
        <v>604.34</v>
      </c>
    </row>
    <row r="76" spans="1:2" x14ac:dyDescent="0.3">
      <c r="A76">
        <v>114</v>
      </c>
      <c r="B76">
        <v>610.07000000000005</v>
      </c>
    </row>
    <row r="77" spans="1:2" x14ac:dyDescent="0.3">
      <c r="A77">
        <v>115</v>
      </c>
      <c r="B77">
        <v>615.78</v>
      </c>
    </row>
    <row r="78" spans="1:2" x14ac:dyDescent="0.3">
      <c r="A78">
        <v>116</v>
      </c>
      <c r="B78">
        <v>621.47</v>
      </c>
    </row>
    <row r="79" spans="1:2" x14ac:dyDescent="0.3">
      <c r="A79">
        <v>117</v>
      </c>
      <c r="B79">
        <v>627.17999999999995</v>
      </c>
    </row>
    <row r="80" spans="1:2" x14ac:dyDescent="0.3">
      <c r="A80">
        <v>118</v>
      </c>
      <c r="B80">
        <v>632.87</v>
      </c>
    </row>
    <row r="81" spans="1:2" x14ac:dyDescent="0.3">
      <c r="A81">
        <v>119</v>
      </c>
      <c r="B81">
        <v>638.58000000000004</v>
      </c>
    </row>
    <row r="82" spans="1:2" x14ac:dyDescent="0.3">
      <c r="A82">
        <v>120</v>
      </c>
      <c r="B82">
        <v>644.29</v>
      </c>
    </row>
    <row r="83" spans="1:2" x14ac:dyDescent="0.3">
      <c r="A83">
        <v>121</v>
      </c>
      <c r="B83">
        <v>650.02</v>
      </c>
    </row>
    <row r="84" spans="1:2" x14ac:dyDescent="0.3">
      <c r="A84">
        <v>122</v>
      </c>
      <c r="B84">
        <v>655.73</v>
      </c>
    </row>
    <row r="85" spans="1:2" x14ac:dyDescent="0.3">
      <c r="A85">
        <v>123</v>
      </c>
      <c r="B85">
        <v>661.42</v>
      </c>
    </row>
    <row r="86" spans="1:2" x14ac:dyDescent="0.3">
      <c r="A86">
        <v>124</v>
      </c>
      <c r="B86">
        <v>667.15</v>
      </c>
    </row>
    <row r="87" spans="1:2" x14ac:dyDescent="0.3">
      <c r="A87">
        <v>125</v>
      </c>
      <c r="B87">
        <v>672.85</v>
      </c>
    </row>
    <row r="88" spans="1:2" x14ac:dyDescent="0.3">
      <c r="A88">
        <v>126</v>
      </c>
      <c r="B88">
        <v>678.54</v>
      </c>
    </row>
    <row r="89" spans="1:2" x14ac:dyDescent="0.3">
      <c r="A89">
        <v>127</v>
      </c>
      <c r="B89">
        <v>684.25</v>
      </c>
    </row>
    <row r="90" spans="1:2" x14ac:dyDescent="0.3">
      <c r="A90">
        <v>128</v>
      </c>
      <c r="B90">
        <v>690.01</v>
      </c>
    </row>
    <row r="91" spans="1:2" x14ac:dyDescent="0.3">
      <c r="A91">
        <v>129</v>
      </c>
      <c r="B91">
        <v>695.66</v>
      </c>
    </row>
    <row r="92" spans="1:2" x14ac:dyDescent="0.3">
      <c r="A92">
        <v>130</v>
      </c>
      <c r="B92">
        <v>701.39</v>
      </c>
    </row>
    <row r="93" spans="1:2" x14ac:dyDescent="0.3">
      <c r="A93">
        <v>131</v>
      </c>
      <c r="B93">
        <v>707.1</v>
      </c>
    </row>
    <row r="94" spans="1:2" x14ac:dyDescent="0.3">
      <c r="A94">
        <v>132</v>
      </c>
      <c r="B94">
        <v>712.79</v>
      </c>
    </row>
    <row r="95" spans="1:2" x14ac:dyDescent="0.3">
      <c r="A95">
        <v>133</v>
      </c>
      <c r="B95">
        <v>718.52</v>
      </c>
    </row>
    <row r="96" spans="1:2" x14ac:dyDescent="0.3">
      <c r="A96">
        <v>134</v>
      </c>
      <c r="B96">
        <v>724.2</v>
      </c>
    </row>
    <row r="97" spans="1:2" x14ac:dyDescent="0.3">
      <c r="A97">
        <v>135</v>
      </c>
      <c r="B97">
        <v>729.94</v>
      </c>
    </row>
    <row r="98" spans="1:2" x14ac:dyDescent="0.3">
      <c r="A98">
        <v>136</v>
      </c>
      <c r="B98">
        <v>735.61</v>
      </c>
    </row>
    <row r="99" spans="1:2" x14ac:dyDescent="0.3">
      <c r="A99">
        <v>137</v>
      </c>
      <c r="B99">
        <v>741.34</v>
      </c>
    </row>
    <row r="100" spans="1:2" x14ac:dyDescent="0.3">
      <c r="A100">
        <v>138</v>
      </c>
      <c r="B100">
        <v>747.06</v>
      </c>
    </row>
    <row r="101" spans="1:2" x14ac:dyDescent="0.3">
      <c r="A101">
        <v>139</v>
      </c>
      <c r="B101">
        <v>752.74</v>
      </c>
    </row>
    <row r="102" spans="1:2" x14ac:dyDescent="0.3">
      <c r="A102">
        <v>140</v>
      </c>
      <c r="B102">
        <v>758.45</v>
      </c>
    </row>
    <row r="103" spans="1:2" x14ac:dyDescent="0.3">
      <c r="A103">
        <v>141</v>
      </c>
      <c r="B103">
        <v>764.18</v>
      </c>
    </row>
    <row r="104" spans="1:2" x14ac:dyDescent="0.3">
      <c r="A104">
        <v>142</v>
      </c>
      <c r="B104">
        <v>769.86</v>
      </c>
    </row>
    <row r="105" spans="1:2" x14ac:dyDescent="0.3">
      <c r="A105">
        <v>143</v>
      </c>
      <c r="B105">
        <v>775.57</v>
      </c>
    </row>
    <row r="106" spans="1:2" x14ac:dyDescent="0.3">
      <c r="A106">
        <v>144</v>
      </c>
      <c r="B106">
        <v>781.29</v>
      </c>
    </row>
    <row r="107" spans="1:2" x14ac:dyDescent="0.3">
      <c r="A107">
        <v>145</v>
      </c>
      <c r="B107">
        <v>787.01</v>
      </c>
    </row>
    <row r="108" spans="1:2" x14ac:dyDescent="0.3">
      <c r="A108">
        <v>146</v>
      </c>
      <c r="B108">
        <v>792.7</v>
      </c>
    </row>
    <row r="109" spans="1:2" x14ac:dyDescent="0.3">
      <c r="A109">
        <v>147</v>
      </c>
      <c r="B109">
        <v>798.42</v>
      </c>
    </row>
    <row r="110" spans="1:2" x14ac:dyDescent="0.3">
      <c r="A110">
        <v>148</v>
      </c>
      <c r="B110">
        <v>804.12</v>
      </c>
    </row>
    <row r="111" spans="1:2" x14ac:dyDescent="0.3">
      <c r="A111">
        <v>149</v>
      </c>
      <c r="B111">
        <v>809.83</v>
      </c>
    </row>
    <row r="112" spans="1:2" x14ac:dyDescent="0.3">
      <c r="A112">
        <v>150</v>
      </c>
      <c r="B112">
        <v>815.53</v>
      </c>
    </row>
    <row r="113" spans="1:2" x14ac:dyDescent="0.3">
      <c r="A113">
        <v>151</v>
      </c>
      <c r="B113">
        <v>821.24</v>
      </c>
    </row>
    <row r="114" spans="1:2" x14ac:dyDescent="0.3">
      <c r="A114">
        <v>152</v>
      </c>
      <c r="B114">
        <v>826.94</v>
      </c>
    </row>
    <row r="115" spans="1:2" x14ac:dyDescent="0.3">
      <c r="A115">
        <v>153</v>
      </c>
      <c r="B115">
        <v>832.65</v>
      </c>
    </row>
    <row r="116" spans="1:2" x14ac:dyDescent="0.3">
      <c r="A116">
        <v>154</v>
      </c>
      <c r="B116">
        <v>838.35</v>
      </c>
    </row>
    <row r="117" spans="1:2" x14ac:dyDescent="0.3">
      <c r="A117">
        <v>155</v>
      </c>
      <c r="B117">
        <v>844.06</v>
      </c>
    </row>
    <row r="118" spans="1:2" x14ac:dyDescent="0.3">
      <c r="A118">
        <v>156</v>
      </c>
      <c r="B118">
        <v>849.75</v>
      </c>
    </row>
    <row r="119" spans="1:2" x14ac:dyDescent="0.3">
      <c r="A119">
        <v>157</v>
      </c>
      <c r="B119">
        <v>855.51</v>
      </c>
    </row>
    <row r="120" spans="1:2" x14ac:dyDescent="0.3">
      <c r="A120">
        <v>158</v>
      </c>
      <c r="B120">
        <v>861.18</v>
      </c>
    </row>
    <row r="121" spans="1:2" x14ac:dyDescent="0.3">
      <c r="A121">
        <v>159</v>
      </c>
      <c r="B121">
        <v>866.93</v>
      </c>
    </row>
    <row r="122" spans="1:2" x14ac:dyDescent="0.3">
      <c r="A122">
        <v>160</v>
      </c>
      <c r="B122">
        <v>872.62</v>
      </c>
    </row>
    <row r="123" spans="1:2" x14ac:dyDescent="0.3">
      <c r="A123">
        <v>161</v>
      </c>
      <c r="B123">
        <v>878.31</v>
      </c>
    </row>
    <row r="124" spans="1:2" x14ac:dyDescent="0.3">
      <c r="A124">
        <v>162</v>
      </c>
      <c r="B124">
        <v>884.05</v>
      </c>
    </row>
    <row r="125" spans="1:2" x14ac:dyDescent="0.3">
      <c r="A125">
        <v>163</v>
      </c>
      <c r="B125">
        <v>889.72</v>
      </c>
    </row>
    <row r="126" spans="1:2" x14ac:dyDescent="0.3">
      <c r="A126">
        <v>164</v>
      </c>
      <c r="B126">
        <v>895.42</v>
      </c>
    </row>
    <row r="127" spans="1:2" x14ac:dyDescent="0.3">
      <c r="A127">
        <v>165</v>
      </c>
      <c r="B127">
        <v>901.15</v>
      </c>
    </row>
    <row r="128" spans="1:2" x14ac:dyDescent="0.3">
      <c r="A128">
        <v>166</v>
      </c>
      <c r="B128">
        <v>906.87</v>
      </c>
    </row>
    <row r="129" spans="1:2" x14ac:dyDescent="0.3">
      <c r="A129">
        <v>167</v>
      </c>
      <c r="B129">
        <v>912.56</v>
      </c>
    </row>
    <row r="130" spans="1:2" x14ac:dyDescent="0.3">
      <c r="A130">
        <v>168</v>
      </c>
      <c r="B130">
        <v>918.25</v>
      </c>
    </row>
    <row r="131" spans="1:2" x14ac:dyDescent="0.3">
      <c r="A131">
        <v>169</v>
      </c>
      <c r="B131">
        <v>924.01</v>
      </c>
    </row>
    <row r="132" spans="1:2" x14ac:dyDescent="0.3">
      <c r="A132">
        <v>170</v>
      </c>
      <c r="B132">
        <v>929.7</v>
      </c>
    </row>
    <row r="133" spans="1:2" x14ac:dyDescent="0.3">
      <c r="A133">
        <v>171</v>
      </c>
      <c r="B133">
        <v>935.4</v>
      </c>
    </row>
    <row r="134" spans="1:2" x14ac:dyDescent="0.3">
      <c r="A134">
        <v>172</v>
      </c>
      <c r="B134">
        <v>941.1</v>
      </c>
    </row>
    <row r="135" spans="1:2" x14ac:dyDescent="0.3">
      <c r="A135">
        <v>173</v>
      </c>
      <c r="B135">
        <v>946.84</v>
      </c>
    </row>
    <row r="136" spans="1:2" x14ac:dyDescent="0.3">
      <c r="A136">
        <v>174</v>
      </c>
      <c r="B136">
        <v>952.52</v>
      </c>
    </row>
    <row r="137" spans="1:2" x14ac:dyDescent="0.3">
      <c r="A137">
        <v>175</v>
      </c>
      <c r="B137">
        <v>958.23</v>
      </c>
    </row>
    <row r="138" spans="1:2" x14ac:dyDescent="0.3">
      <c r="A138">
        <v>176</v>
      </c>
      <c r="B138">
        <v>963.93</v>
      </c>
    </row>
    <row r="139" spans="1:2" x14ac:dyDescent="0.3">
      <c r="A139">
        <v>177</v>
      </c>
      <c r="B139">
        <v>969.64</v>
      </c>
    </row>
    <row r="140" spans="1:2" x14ac:dyDescent="0.3">
      <c r="A140">
        <v>178</v>
      </c>
      <c r="B140">
        <v>975.36</v>
      </c>
    </row>
    <row r="141" spans="1:2" x14ac:dyDescent="0.3">
      <c r="A141">
        <v>179</v>
      </c>
      <c r="B141">
        <v>981.06</v>
      </c>
    </row>
    <row r="142" spans="1:2" x14ac:dyDescent="0.3">
      <c r="A142">
        <v>180</v>
      </c>
      <c r="B142">
        <v>986.74</v>
      </c>
    </row>
    <row r="143" spans="1:2" x14ac:dyDescent="0.3">
      <c r="A143">
        <v>181</v>
      </c>
      <c r="B143">
        <v>992.5</v>
      </c>
    </row>
    <row r="144" spans="1:2" x14ac:dyDescent="0.3">
      <c r="A144">
        <v>182</v>
      </c>
      <c r="B144">
        <v>998.2</v>
      </c>
    </row>
    <row r="145" spans="1:2" x14ac:dyDescent="0.3">
      <c r="A145">
        <v>183</v>
      </c>
      <c r="B145">
        <v>1003.89</v>
      </c>
    </row>
    <row r="146" spans="1:2" x14ac:dyDescent="0.3">
      <c r="A146">
        <v>184</v>
      </c>
      <c r="B146">
        <v>1009.58</v>
      </c>
    </row>
    <row r="147" spans="1:2" x14ac:dyDescent="0.3">
      <c r="A147">
        <v>185</v>
      </c>
      <c r="B147">
        <v>1015.31</v>
      </c>
    </row>
    <row r="148" spans="1:2" x14ac:dyDescent="0.3">
      <c r="A148">
        <v>186</v>
      </c>
      <c r="B148">
        <v>1021.02</v>
      </c>
    </row>
    <row r="149" spans="1:2" x14ac:dyDescent="0.3">
      <c r="A149">
        <v>187</v>
      </c>
      <c r="B149">
        <v>1026.71</v>
      </c>
    </row>
    <row r="150" spans="1:2" x14ac:dyDescent="0.3">
      <c r="A150">
        <v>188</v>
      </c>
      <c r="B150">
        <v>1032.45</v>
      </c>
    </row>
    <row r="151" spans="1:2" x14ac:dyDescent="0.3">
      <c r="A151">
        <v>189</v>
      </c>
      <c r="B151">
        <v>1038.1400000000001</v>
      </c>
    </row>
    <row r="152" spans="1:2" x14ac:dyDescent="0.3">
      <c r="A152">
        <v>190</v>
      </c>
      <c r="B152">
        <v>1043.8499999999999</v>
      </c>
    </row>
    <row r="153" spans="1:2" x14ac:dyDescent="0.3">
      <c r="A153">
        <v>191</v>
      </c>
      <c r="B153">
        <v>1049.57</v>
      </c>
    </row>
    <row r="154" spans="1:2" x14ac:dyDescent="0.3">
      <c r="A154">
        <v>192</v>
      </c>
      <c r="B154">
        <v>1055.26</v>
      </c>
    </row>
    <row r="155" spans="1:2" x14ac:dyDescent="0.3">
      <c r="A155">
        <v>193</v>
      </c>
      <c r="B155">
        <v>1060.98</v>
      </c>
    </row>
    <row r="156" spans="1:2" x14ac:dyDescent="0.3">
      <c r="A156">
        <v>194</v>
      </c>
      <c r="B156">
        <v>1066.7</v>
      </c>
    </row>
    <row r="157" spans="1:2" x14ac:dyDescent="0.3">
      <c r="A157">
        <v>195</v>
      </c>
      <c r="B157">
        <v>1072.4000000000001</v>
      </c>
    </row>
    <row r="158" spans="1:2" x14ac:dyDescent="0.3">
      <c r="A158">
        <v>196</v>
      </c>
      <c r="B158">
        <v>1078.08</v>
      </c>
    </row>
    <row r="159" spans="1:2" x14ac:dyDescent="0.3">
      <c r="A159">
        <v>197</v>
      </c>
      <c r="B159">
        <v>1083.8</v>
      </c>
    </row>
    <row r="160" spans="1:2" x14ac:dyDescent="0.3">
      <c r="A160">
        <v>198</v>
      </c>
      <c r="B160">
        <v>1089.52</v>
      </c>
    </row>
    <row r="161" spans="1:2" x14ac:dyDescent="0.3">
      <c r="A161">
        <v>199</v>
      </c>
      <c r="B161">
        <v>1095.2</v>
      </c>
    </row>
    <row r="162" spans="1:2" x14ac:dyDescent="0.3">
      <c r="A162">
        <v>200</v>
      </c>
      <c r="B162">
        <v>1100.93</v>
      </c>
    </row>
    <row r="163" spans="1:2" x14ac:dyDescent="0.3">
      <c r="A163">
        <v>201</v>
      </c>
      <c r="B163">
        <v>1106.6199999999999</v>
      </c>
    </row>
    <row r="164" spans="1:2" x14ac:dyDescent="0.3">
      <c r="A164">
        <v>202</v>
      </c>
      <c r="B164">
        <v>1112.33</v>
      </c>
    </row>
    <row r="165" spans="1:2" x14ac:dyDescent="0.3">
      <c r="A165">
        <v>203</v>
      </c>
      <c r="B165">
        <v>1118.03</v>
      </c>
    </row>
    <row r="166" spans="1:2" x14ac:dyDescent="0.3">
      <c r="A166">
        <v>204</v>
      </c>
      <c r="B166">
        <v>1123.76</v>
      </c>
    </row>
    <row r="167" spans="1:2" x14ac:dyDescent="0.3">
      <c r="A167">
        <v>205</v>
      </c>
      <c r="B167">
        <v>1129.47</v>
      </c>
    </row>
    <row r="168" spans="1:2" x14ac:dyDescent="0.3">
      <c r="A168">
        <v>206</v>
      </c>
      <c r="B168">
        <v>1135.1600000000001</v>
      </c>
    </row>
    <row r="169" spans="1:2" x14ac:dyDescent="0.3">
      <c r="A169">
        <v>207</v>
      </c>
      <c r="B169">
        <v>1140.8900000000001</v>
      </c>
    </row>
    <row r="170" spans="1:2" x14ac:dyDescent="0.3">
      <c r="A170">
        <v>208</v>
      </c>
      <c r="B170">
        <v>1146.5899999999999</v>
      </c>
    </row>
    <row r="171" spans="1:2" x14ac:dyDescent="0.3">
      <c r="A171">
        <v>209</v>
      </c>
      <c r="B171">
        <v>1152.29</v>
      </c>
    </row>
    <row r="172" spans="1:2" x14ac:dyDescent="0.3">
      <c r="A172">
        <v>210</v>
      </c>
      <c r="B172">
        <v>1158.02</v>
      </c>
    </row>
    <row r="173" spans="1:2" x14ac:dyDescent="0.3">
      <c r="A173">
        <v>211</v>
      </c>
      <c r="B173">
        <v>1163.71</v>
      </c>
    </row>
    <row r="174" spans="1:2" x14ac:dyDescent="0.3">
      <c r="A174">
        <v>212</v>
      </c>
      <c r="B174">
        <v>1169.42</v>
      </c>
    </row>
    <row r="175" spans="1:2" x14ac:dyDescent="0.3">
      <c r="A175">
        <v>213</v>
      </c>
      <c r="B175">
        <v>1175.1300000000001</v>
      </c>
    </row>
    <row r="176" spans="1:2" x14ac:dyDescent="0.3">
      <c r="A176">
        <v>214</v>
      </c>
      <c r="B176">
        <v>1180.83</v>
      </c>
    </row>
    <row r="177" spans="1:2" x14ac:dyDescent="0.3">
      <c r="A177">
        <v>215</v>
      </c>
      <c r="B177">
        <v>1186.54</v>
      </c>
    </row>
    <row r="178" spans="1:2" x14ac:dyDescent="0.3">
      <c r="A178">
        <v>216</v>
      </c>
      <c r="B178">
        <v>1192.23</v>
      </c>
    </row>
    <row r="179" spans="1:2" x14ac:dyDescent="0.3">
      <c r="A179">
        <v>217</v>
      </c>
      <c r="B179">
        <v>1197.95</v>
      </c>
    </row>
    <row r="180" spans="1:2" x14ac:dyDescent="0.3">
      <c r="A180">
        <v>218</v>
      </c>
      <c r="B180">
        <v>1203.6400000000001</v>
      </c>
    </row>
    <row r="181" spans="1:2" x14ac:dyDescent="0.3">
      <c r="A181">
        <v>219</v>
      </c>
      <c r="B181">
        <v>1209.3699999999999</v>
      </c>
    </row>
    <row r="182" spans="1:2" x14ac:dyDescent="0.3">
      <c r="A182">
        <v>220</v>
      </c>
      <c r="B182">
        <v>1215.0999999999999</v>
      </c>
    </row>
    <row r="183" spans="1:2" x14ac:dyDescent="0.3">
      <c r="A183">
        <v>221</v>
      </c>
      <c r="B183">
        <v>1220.77</v>
      </c>
    </row>
    <row r="184" spans="1:2" x14ac:dyDescent="0.3">
      <c r="A184">
        <v>222</v>
      </c>
      <c r="B184">
        <v>1226.49</v>
      </c>
    </row>
    <row r="185" spans="1:2" x14ac:dyDescent="0.3">
      <c r="A185">
        <v>223</v>
      </c>
      <c r="B185">
        <v>1232.2</v>
      </c>
    </row>
    <row r="186" spans="1:2" x14ac:dyDescent="0.3">
      <c r="A186">
        <v>224</v>
      </c>
      <c r="B186">
        <v>1237.9100000000001</v>
      </c>
    </row>
    <row r="187" spans="1:2" x14ac:dyDescent="0.3">
      <c r="A187">
        <v>225</v>
      </c>
      <c r="B187">
        <v>1243.5999999999999</v>
      </c>
    </row>
    <row r="188" spans="1:2" x14ac:dyDescent="0.3">
      <c r="A188">
        <v>226</v>
      </c>
      <c r="B188">
        <v>1249.32</v>
      </c>
    </row>
    <row r="189" spans="1:2" x14ac:dyDescent="0.3">
      <c r="A189">
        <v>227</v>
      </c>
      <c r="B189">
        <v>1255.03</v>
      </c>
    </row>
    <row r="190" spans="1:2" x14ac:dyDescent="0.3">
      <c r="A190">
        <v>228</v>
      </c>
      <c r="B190">
        <v>1260.74</v>
      </c>
    </row>
    <row r="191" spans="1:2" x14ac:dyDescent="0.3">
      <c r="A191">
        <v>229</v>
      </c>
      <c r="B191">
        <v>1266.46</v>
      </c>
    </row>
    <row r="192" spans="1:2" x14ac:dyDescent="0.3">
      <c r="A192">
        <v>230</v>
      </c>
      <c r="B192">
        <v>1272.1500000000001</v>
      </c>
    </row>
    <row r="193" spans="1:2" x14ac:dyDescent="0.3">
      <c r="A193">
        <v>231</v>
      </c>
      <c r="B193">
        <v>1277.8499999999999</v>
      </c>
    </row>
    <row r="194" spans="1:2" x14ac:dyDescent="0.3">
      <c r="A194">
        <v>232</v>
      </c>
      <c r="B194">
        <v>1283.57</v>
      </c>
    </row>
    <row r="195" spans="1:2" x14ac:dyDescent="0.3">
      <c r="A195">
        <v>233</v>
      </c>
      <c r="B195">
        <v>1289.27</v>
      </c>
    </row>
    <row r="196" spans="1:2" x14ac:dyDescent="0.3">
      <c r="A196">
        <v>234</v>
      </c>
      <c r="B196">
        <v>1294.97</v>
      </c>
    </row>
    <row r="197" spans="1:2" x14ac:dyDescent="0.3">
      <c r="A197">
        <v>235</v>
      </c>
      <c r="B197">
        <v>1300.7</v>
      </c>
    </row>
    <row r="198" spans="1:2" x14ac:dyDescent="0.3">
      <c r="A198">
        <v>236</v>
      </c>
      <c r="B198">
        <v>1306.4000000000001</v>
      </c>
    </row>
    <row r="199" spans="1:2" x14ac:dyDescent="0.3">
      <c r="A199">
        <v>237</v>
      </c>
      <c r="B199">
        <v>1312.1</v>
      </c>
    </row>
    <row r="200" spans="1:2" x14ac:dyDescent="0.3">
      <c r="A200">
        <v>238</v>
      </c>
      <c r="B200">
        <v>1317.79</v>
      </c>
    </row>
    <row r="201" spans="1:2" x14ac:dyDescent="0.3">
      <c r="A201">
        <v>239</v>
      </c>
      <c r="B201">
        <v>1323.52</v>
      </c>
    </row>
    <row r="202" spans="1:2" x14ac:dyDescent="0.3">
      <c r="A202">
        <v>240</v>
      </c>
      <c r="B202">
        <v>1329.22</v>
      </c>
    </row>
    <row r="203" spans="1:2" x14ac:dyDescent="0.3">
      <c r="A203">
        <v>241</v>
      </c>
      <c r="B203">
        <v>1334.93</v>
      </c>
    </row>
    <row r="204" spans="1:2" x14ac:dyDescent="0.3">
      <c r="A204">
        <v>242</v>
      </c>
      <c r="B204">
        <v>1340.66</v>
      </c>
    </row>
    <row r="205" spans="1:2" x14ac:dyDescent="0.3">
      <c r="A205">
        <v>243</v>
      </c>
      <c r="B205">
        <v>1346.35</v>
      </c>
    </row>
    <row r="206" spans="1:2" x14ac:dyDescent="0.3">
      <c r="A206">
        <v>244</v>
      </c>
      <c r="B206">
        <v>1352.07</v>
      </c>
    </row>
    <row r="207" spans="1:2" x14ac:dyDescent="0.3">
      <c r="A207">
        <v>245</v>
      </c>
      <c r="B207">
        <v>1357.78</v>
      </c>
    </row>
    <row r="208" spans="1:2" x14ac:dyDescent="0.3">
      <c r="A208">
        <v>246</v>
      </c>
      <c r="B208">
        <v>1363.48</v>
      </c>
    </row>
    <row r="209" spans="1:2" x14ac:dyDescent="0.3">
      <c r="A209">
        <v>247</v>
      </c>
      <c r="B209">
        <v>1369.15</v>
      </c>
    </row>
    <row r="210" spans="1:2" x14ac:dyDescent="0.3">
      <c r="A210">
        <v>248</v>
      </c>
      <c r="B210">
        <v>1374.9</v>
      </c>
    </row>
    <row r="211" spans="1:2" x14ac:dyDescent="0.3">
      <c r="A211">
        <v>249</v>
      </c>
      <c r="B211">
        <v>1380.59</v>
      </c>
    </row>
    <row r="212" spans="1:2" x14ac:dyDescent="0.3">
      <c r="A212">
        <v>250</v>
      </c>
      <c r="B212">
        <v>1386.29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E27B-521B-4D93-9CD3-626B442D781D}">
  <dimension ref="A1:O52"/>
  <sheetViews>
    <sheetView tabSelected="1" workbookViewId="0">
      <selection activeCell="C3" sqref="C3"/>
    </sheetView>
  </sheetViews>
  <sheetFormatPr defaultRowHeight="14.4" x14ac:dyDescent="0.3"/>
  <cols>
    <col min="3" max="3" width="8.5546875" style="17"/>
    <col min="5" max="5" width="11.5546875" bestFit="1" customWidth="1"/>
  </cols>
  <sheetData>
    <row r="1" spans="1:15" ht="15.6" x14ac:dyDescent="0.3">
      <c r="A1" s="2" t="s">
        <v>41</v>
      </c>
      <c r="B1" s="2" t="s">
        <v>42</v>
      </c>
      <c r="C1" s="18" t="s">
        <v>43</v>
      </c>
      <c r="D1" s="2" t="s">
        <v>44</v>
      </c>
      <c r="E1" s="2" t="s">
        <v>85</v>
      </c>
    </row>
    <row r="2" spans="1:15" x14ac:dyDescent="0.3">
      <c r="A2">
        <v>2022</v>
      </c>
      <c r="B2">
        <v>0</v>
      </c>
      <c r="C2" s="28">
        <v>0</v>
      </c>
      <c r="D2">
        <v>0</v>
      </c>
      <c r="E2">
        <v>0</v>
      </c>
    </row>
    <row r="3" spans="1:15" x14ac:dyDescent="0.3">
      <c r="A3">
        <v>2023</v>
      </c>
      <c r="B3">
        <v>2.5999999999999999E-2</v>
      </c>
      <c r="C3" s="28">
        <v>-5.14694509385955E-2</v>
      </c>
      <c r="D3">
        <v>5.3800000000000001E-2</v>
      </c>
      <c r="E3">
        <v>3.6999999999999998E-2</v>
      </c>
      <c r="G3">
        <v>2.5999999999999999E-2</v>
      </c>
      <c r="H3">
        <v>2.5999999999999999E-2</v>
      </c>
      <c r="I3">
        <v>5.3800000000000001E-2</v>
      </c>
      <c r="J3">
        <v>3.6999999999999998E-2</v>
      </c>
      <c r="L3">
        <v>0.08</v>
      </c>
      <c r="M3">
        <v>2.5999999999999999E-2</v>
      </c>
      <c r="N3">
        <v>5.3800000000000001E-2</v>
      </c>
      <c r="O3">
        <v>0.06</v>
      </c>
    </row>
    <row r="4" spans="1:15" x14ac:dyDescent="0.3">
      <c r="A4">
        <v>2024</v>
      </c>
      <c r="B4">
        <v>2.3E-2</v>
      </c>
      <c r="C4" s="28">
        <v>-5.29333177721968E-2</v>
      </c>
      <c r="D4">
        <v>5.3800000000000001E-2</v>
      </c>
      <c r="E4">
        <v>3.3000000000000002E-2</v>
      </c>
      <c r="G4">
        <v>2.3E-2</v>
      </c>
      <c r="H4">
        <v>2.3E-2</v>
      </c>
      <c r="I4">
        <v>5.3800000000000001E-2</v>
      </c>
      <c r="J4">
        <v>3.3000000000000002E-2</v>
      </c>
      <c r="L4">
        <v>0.06</v>
      </c>
      <c r="M4">
        <v>2.3E-2</v>
      </c>
      <c r="N4">
        <v>5.3800000000000001E-2</v>
      </c>
      <c r="O4">
        <v>0.06</v>
      </c>
    </row>
    <row r="5" spans="1:15" x14ac:dyDescent="0.3">
      <c r="A5">
        <v>2025</v>
      </c>
      <c r="B5">
        <v>0.02</v>
      </c>
      <c r="C5" s="28">
        <v>-2.89504219038632E-2</v>
      </c>
      <c r="D5">
        <v>5.3800000000000001E-2</v>
      </c>
      <c r="E5">
        <v>3.3000000000000002E-2</v>
      </c>
      <c r="G5">
        <v>0.02</v>
      </c>
      <c r="H5">
        <v>0.02</v>
      </c>
      <c r="I5">
        <v>5.3800000000000001E-2</v>
      </c>
      <c r="J5">
        <v>3.3000000000000002E-2</v>
      </c>
      <c r="L5">
        <v>0.06</v>
      </c>
      <c r="M5">
        <v>0.02</v>
      </c>
      <c r="N5">
        <v>5.3800000000000001E-2</v>
      </c>
      <c r="O5">
        <v>0.04</v>
      </c>
    </row>
    <row r="6" spans="1:15" x14ac:dyDescent="0.3">
      <c r="A6">
        <v>2026</v>
      </c>
      <c r="B6">
        <v>0.02</v>
      </c>
      <c r="C6" s="28">
        <v>8.9518327616822293E-3</v>
      </c>
      <c r="D6">
        <v>5.3800000000000001E-2</v>
      </c>
      <c r="E6">
        <v>3.3000000000000002E-2</v>
      </c>
    </row>
    <row r="7" spans="1:15" x14ac:dyDescent="0.3">
      <c r="A7">
        <v>2027</v>
      </c>
      <c r="B7">
        <v>0.02</v>
      </c>
      <c r="C7" s="28">
        <v>3.5145823047370503E-2</v>
      </c>
      <c r="D7">
        <v>5.3800000000000001E-2</v>
      </c>
      <c r="E7">
        <v>3.3000000000000002E-2</v>
      </c>
    </row>
    <row r="8" spans="1:15" x14ac:dyDescent="0.3">
      <c r="A8">
        <v>2028</v>
      </c>
      <c r="B8">
        <v>0.02</v>
      </c>
      <c r="C8" s="28">
        <v>4.4841121269952801E-2</v>
      </c>
      <c r="D8">
        <v>5.3800000000000001E-2</v>
      </c>
      <c r="E8">
        <v>2.5000000000000001E-2</v>
      </c>
    </row>
    <row r="9" spans="1:15" x14ac:dyDescent="0.3">
      <c r="A9">
        <v>2029</v>
      </c>
      <c r="B9">
        <v>0.02</v>
      </c>
      <c r="C9" s="28">
        <v>4.4841121269952801E-2</v>
      </c>
      <c r="D9">
        <v>5.3800000000000001E-2</v>
      </c>
      <c r="E9">
        <v>2.5000000000000001E-2</v>
      </c>
    </row>
    <row r="10" spans="1:15" x14ac:dyDescent="0.3">
      <c r="A10">
        <v>2030</v>
      </c>
      <c r="B10">
        <v>0.02</v>
      </c>
      <c r="C10" s="28">
        <v>4.4841121269952801E-2</v>
      </c>
      <c r="D10">
        <v>5.3800000000000001E-2</v>
      </c>
      <c r="E10">
        <v>2.5000000000000001E-2</v>
      </c>
    </row>
    <row r="11" spans="1:15" x14ac:dyDescent="0.3">
      <c r="A11">
        <v>2031</v>
      </c>
      <c r="B11">
        <v>0.02</v>
      </c>
      <c r="C11" s="28">
        <v>4.4841121269952801E-2</v>
      </c>
      <c r="D11">
        <v>5.3800000000000001E-2</v>
      </c>
      <c r="E11">
        <v>2.5000000000000001E-2</v>
      </c>
    </row>
    <row r="12" spans="1:15" x14ac:dyDescent="0.3">
      <c r="A12">
        <v>2032</v>
      </c>
      <c r="B12">
        <v>0.02</v>
      </c>
      <c r="C12" s="28">
        <v>4.4841121269952801E-2</v>
      </c>
      <c r="D12">
        <v>5.3800000000000001E-2</v>
      </c>
      <c r="E12">
        <v>2.5000000000000001E-2</v>
      </c>
    </row>
    <row r="13" spans="1:15" x14ac:dyDescent="0.3">
      <c r="A13">
        <v>2033</v>
      </c>
      <c r="B13">
        <v>0.02</v>
      </c>
      <c r="C13" s="28">
        <v>4.4841121269952801E-2</v>
      </c>
      <c r="D13">
        <v>5.3800000000000001E-2</v>
      </c>
      <c r="E13">
        <v>2.5000000000000001E-2</v>
      </c>
    </row>
    <row r="14" spans="1:15" x14ac:dyDescent="0.3">
      <c r="A14">
        <v>2034</v>
      </c>
      <c r="B14">
        <v>0.02</v>
      </c>
      <c r="C14" s="28">
        <v>4.4841121269952801E-2</v>
      </c>
      <c r="D14">
        <v>5.3800000000000001E-2</v>
      </c>
      <c r="E14">
        <v>2.5000000000000001E-2</v>
      </c>
    </row>
    <row r="15" spans="1:15" x14ac:dyDescent="0.3">
      <c r="A15">
        <v>2035</v>
      </c>
      <c r="B15">
        <v>0.02</v>
      </c>
      <c r="C15" s="28">
        <v>4.4841121269952801E-2</v>
      </c>
      <c r="D15">
        <v>5.3800000000000001E-2</v>
      </c>
      <c r="E15">
        <v>2.5000000000000001E-2</v>
      </c>
    </row>
    <row r="16" spans="1:15" x14ac:dyDescent="0.3">
      <c r="A16">
        <v>2036</v>
      </c>
      <c r="B16">
        <v>0.02</v>
      </c>
      <c r="C16" s="28">
        <v>4.4841121269952801E-2</v>
      </c>
      <c r="D16">
        <v>5.3800000000000001E-2</v>
      </c>
      <c r="E16">
        <v>2.5000000000000001E-2</v>
      </c>
    </row>
    <row r="17" spans="1:5" x14ac:dyDescent="0.3">
      <c r="A17">
        <v>2037</v>
      </c>
      <c r="B17">
        <v>0.02</v>
      </c>
      <c r="C17" s="28">
        <v>4.4841121269952801E-2</v>
      </c>
      <c r="D17">
        <v>5.3800000000000001E-2</v>
      </c>
      <c r="E17">
        <v>2.5000000000000001E-2</v>
      </c>
    </row>
    <row r="18" spans="1:5" x14ac:dyDescent="0.3">
      <c r="A18">
        <v>2038</v>
      </c>
      <c r="B18">
        <v>0.02</v>
      </c>
      <c r="C18" s="28">
        <v>4.4841121269952801E-2</v>
      </c>
      <c r="D18">
        <v>5.3800000000000001E-2</v>
      </c>
      <c r="E18">
        <v>2.5000000000000001E-2</v>
      </c>
    </row>
    <row r="19" spans="1:5" x14ac:dyDescent="0.3">
      <c r="A19">
        <v>2039</v>
      </c>
      <c r="B19">
        <v>0.02</v>
      </c>
      <c r="C19" s="28">
        <v>4.4841121269952801E-2</v>
      </c>
      <c r="D19">
        <v>5.3800000000000001E-2</v>
      </c>
      <c r="E19">
        <v>2.5000000000000001E-2</v>
      </c>
    </row>
    <row r="20" spans="1:5" x14ac:dyDescent="0.3">
      <c r="A20">
        <v>2040</v>
      </c>
      <c r="B20">
        <v>0.02</v>
      </c>
      <c r="C20" s="28">
        <v>4.4841121269952801E-2</v>
      </c>
      <c r="D20">
        <v>5.3800000000000001E-2</v>
      </c>
      <c r="E20">
        <v>2.5000000000000001E-2</v>
      </c>
    </row>
    <row r="21" spans="1:5" x14ac:dyDescent="0.3">
      <c r="A21">
        <v>2041</v>
      </c>
      <c r="B21">
        <v>0.02</v>
      </c>
      <c r="C21" s="28">
        <v>4.4841121269952801E-2</v>
      </c>
      <c r="D21">
        <v>5.3800000000000001E-2</v>
      </c>
      <c r="E21">
        <v>2.5000000000000001E-2</v>
      </c>
    </row>
    <row r="22" spans="1:5" x14ac:dyDescent="0.3">
      <c r="A22">
        <v>2042</v>
      </c>
      <c r="B22">
        <v>0.02</v>
      </c>
      <c r="C22" s="28">
        <v>4.4841121269952801E-2</v>
      </c>
      <c r="D22">
        <v>5.3800000000000001E-2</v>
      </c>
      <c r="E22">
        <v>2.5000000000000001E-2</v>
      </c>
    </row>
    <row r="23" spans="1:5" x14ac:dyDescent="0.3">
      <c r="A23">
        <v>2043</v>
      </c>
      <c r="B23">
        <v>0.02</v>
      </c>
      <c r="C23" s="28">
        <v>4.4841121269952801E-2</v>
      </c>
      <c r="D23">
        <v>5.3800000000000001E-2</v>
      </c>
      <c r="E23">
        <v>2.5000000000000001E-2</v>
      </c>
    </row>
    <row r="24" spans="1:5" x14ac:dyDescent="0.3">
      <c r="A24">
        <v>2044</v>
      </c>
      <c r="B24">
        <v>0.02</v>
      </c>
      <c r="C24" s="28">
        <v>4.4841121269952801E-2</v>
      </c>
      <c r="D24">
        <v>5.3800000000000001E-2</v>
      </c>
      <c r="E24">
        <v>2.5000000000000001E-2</v>
      </c>
    </row>
    <row r="25" spans="1:5" x14ac:dyDescent="0.3">
      <c r="A25">
        <v>2045</v>
      </c>
      <c r="B25">
        <v>0.02</v>
      </c>
      <c r="C25" s="28">
        <v>4.4841121269952801E-2</v>
      </c>
      <c r="D25">
        <v>5.3800000000000001E-2</v>
      </c>
      <c r="E25">
        <v>2.5000000000000001E-2</v>
      </c>
    </row>
    <row r="26" spans="1:5" x14ac:dyDescent="0.3">
      <c r="A26">
        <v>2046</v>
      </c>
      <c r="B26">
        <v>0.02</v>
      </c>
      <c r="C26" s="28">
        <v>4.4841121269952801E-2</v>
      </c>
      <c r="D26">
        <v>5.3800000000000001E-2</v>
      </c>
      <c r="E26">
        <v>2.5000000000000001E-2</v>
      </c>
    </row>
    <row r="27" spans="1:5" x14ac:dyDescent="0.3">
      <c r="A27">
        <v>2047</v>
      </c>
      <c r="B27">
        <v>0.02</v>
      </c>
      <c r="C27" s="28">
        <v>4.4841121269952801E-2</v>
      </c>
      <c r="D27">
        <v>5.3800000000000001E-2</v>
      </c>
      <c r="E27">
        <v>2.5000000000000001E-2</v>
      </c>
    </row>
    <row r="28" spans="1:5" x14ac:dyDescent="0.3">
      <c r="A28">
        <v>2048</v>
      </c>
      <c r="B28">
        <v>0.02</v>
      </c>
      <c r="C28" s="28">
        <v>4.4841121269952801E-2</v>
      </c>
      <c r="D28">
        <v>5.3800000000000001E-2</v>
      </c>
      <c r="E28">
        <v>2.5000000000000001E-2</v>
      </c>
    </row>
    <row r="29" spans="1:5" x14ac:dyDescent="0.3">
      <c r="A29">
        <v>2049</v>
      </c>
      <c r="B29">
        <v>0.02</v>
      </c>
      <c r="C29" s="28">
        <v>4.4841121269952801E-2</v>
      </c>
      <c r="D29">
        <v>5.3800000000000001E-2</v>
      </c>
      <c r="E29">
        <v>2.5000000000000001E-2</v>
      </c>
    </row>
    <row r="30" spans="1:5" x14ac:dyDescent="0.3">
      <c r="A30">
        <v>2050</v>
      </c>
      <c r="B30">
        <v>0.02</v>
      </c>
      <c r="C30" s="28">
        <v>4.4841121269952801E-2</v>
      </c>
      <c r="D30">
        <v>5.3800000000000001E-2</v>
      </c>
      <c r="E30">
        <v>2.5000000000000001E-2</v>
      </c>
    </row>
    <row r="31" spans="1:5" x14ac:dyDescent="0.3">
      <c r="A31">
        <v>2051</v>
      </c>
      <c r="B31">
        <v>0.02</v>
      </c>
      <c r="C31" s="28">
        <v>4.4841121269952801E-2</v>
      </c>
      <c r="D31">
        <v>5.3800000000000001E-2</v>
      </c>
      <c r="E31">
        <v>2.5000000000000001E-2</v>
      </c>
    </row>
    <row r="32" spans="1:5" x14ac:dyDescent="0.3">
      <c r="A32">
        <v>2052</v>
      </c>
      <c r="B32">
        <v>0.02</v>
      </c>
      <c r="C32" s="28">
        <v>4.4841121269952801E-2</v>
      </c>
      <c r="D32">
        <v>5.3800000000000001E-2</v>
      </c>
      <c r="E32">
        <v>2.5000000000000001E-2</v>
      </c>
    </row>
    <row r="33" spans="1:5" x14ac:dyDescent="0.3">
      <c r="A33">
        <v>2053</v>
      </c>
      <c r="B33">
        <v>0.02</v>
      </c>
      <c r="C33" s="28">
        <v>4.4841121269952801E-2</v>
      </c>
      <c r="D33">
        <v>5.3800000000000001E-2</v>
      </c>
      <c r="E33">
        <v>2.5000000000000001E-2</v>
      </c>
    </row>
    <row r="34" spans="1:5" x14ac:dyDescent="0.3">
      <c r="A34">
        <v>2054</v>
      </c>
      <c r="B34">
        <v>0.02</v>
      </c>
      <c r="C34" s="28">
        <v>4.4841121269952801E-2</v>
      </c>
      <c r="D34">
        <v>5.3800000000000001E-2</v>
      </c>
      <c r="E34">
        <v>2.5000000000000001E-2</v>
      </c>
    </row>
    <row r="35" spans="1:5" x14ac:dyDescent="0.3">
      <c r="A35">
        <v>2055</v>
      </c>
      <c r="B35">
        <v>0.02</v>
      </c>
      <c r="C35" s="28">
        <v>4.4841121269952801E-2</v>
      </c>
      <c r="D35">
        <v>5.3800000000000001E-2</v>
      </c>
      <c r="E35">
        <v>2.5000000000000001E-2</v>
      </c>
    </row>
    <row r="36" spans="1:5" x14ac:dyDescent="0.3">
      <c r="A36">
        <v>2056</v>
      </c>
      <c r="B36">
        <v>0.02</v>
      </c>
      <c r="C36" s="28">
        <v>4.4841121269952801E-2</v>
      </c>
      <c r="D36">
        <v>5.3800000000000001E-2</v>
      </c>
      <c r="E36">
        <v>2.5000000000000001E-2</v>
      </c>
    </row>
    <row r="37" spans="1:5" x14ac:dyDescent="0.3">
      <c r="A37">
        <v>2057</v>
      </c>
      <c r="B37">
        <v>0.02</v>
      </c>
      <c r="C37" s="28">
        <v>4.4841121269952801E-2</v>
      </c>
      <c r="D37">
        <v>5.3800000000000001E-2</v>
      </c>
      <c r="E37">
        <v>2.5000000000000001E-2</v>
      </c>
    </row>
    <row r="38" spans="1:5" x14ac:dyDescent="0.3">
      <c r="A38">
        <v>2058</v>
      </c>
      <c r="B38">
        <v>0.02</v>
      </c>
      <c r="C38" s="28">
        <v>4.4841121269952801E-2</v>
      </c>
      <c r="D38">
        <v>5.3800000000000001E-2</v>
      </c>
      <c r="E38">
        <v>2.5000000000000001E-2</v>
      </c>
    </row>
    <row r="39" spans="1:5" x14ac:dyDescent="0.3">
      <c r="A39">
        <v>2059</v>
      </c>
      <c r="B39">
        <v>0.02</v>
      </c>
      <c r="C39" s="28">
        <v>4.4841121269952801E-2</v>
      </c>
      <c r="D39">
        <v>5.3800000000000001E-2</v>
      </c>
      <c r="E39">
        <v>2.5000000000000001E-2</v>
      </c>
    </row>
    <row r="40" spans="1:5" x14ac:dyDescent="0.3">
      <c r="A40">
        <v>2060</v>
      </c>
      <c r="B40">
        <v>0.02</v>
      </c>
      <c r="C40" s="28">
        <v>4.4841121269952801E-2</v>
      </c>
      <c r="D40">
        <v>5.3800000000000001E-2</v>
      </c>
      <c r="E40">
        <v>2.5000000000000001E-2</v>
      </c>
    </row>
    <row r="41" spans="1:5" x14ac:dyDescent="0.3">
      <c r="A41">
        <v>2061</v>
      </c>
      <c r="B41">
        <v>0.02</v>
      </c>
      <c r="C41" s="28">
        <v>4.4841121269952801E-2</v>
      </c>
      <c r="D41">
        <v>5.3800000000000001E-2</v>
      </c>
      <c r="E41">
        <v>2.5000000000000001E-2</v>
      </c>
    </row>
    <row r="42" spans="1:5" x14ac:dyDescent="0.3">
      <c r="A42">
        <v>2062</v>
      </c>
      <c r="B42">
        <v>0.02</v>
      </c>
      <c r="C42" s="28">
        <v>4.4841121269952801E-2</v>
      </c>
      <c r="D42">
        <v>5.3800000000000001E-2</v>
      </c>
      <c r="E42">
        <v>2.5000000000000001E-2</v>
      </c>
    </row>
    <row r="43" spans="1:5" x14ac:dyDescent="0.3">
      <c r="A43">
        <v>2063</v>
      </c>
      <c r="B43">
        <v>0.02</v>
      </c>
      <c r="C43" s="28">
        <v>4.4841121269952801E-2</v>
      </c>
      <c r="D43">
        <v>5.3800000000000001E-2</v>
      </c>
      <c r="E43">
        <v>2.5000000000000001E-2</v>
      </c>
    </row>
    <row r="44" spans="1:5" x14ac:dyDescent="0.3">
      <c r="A44">
        <v>2064</v>
      </c>
      <c r="B44">
        <v>0.02</v>
      </c>
      <c r="C44" s="28">
        <v>4.4841121269952801E-2</v>
      </c>
      <c r="D44">
        <v>5.3800000000000001E-2</v>
      </c>
      <c r="E44">
        <v>2.5000000000000001E-2</v>
      </c>
    </row>
    <row r="45" spans="1:5" x14ac:dyDescent="0.3">
      <c r="A45">
        <v>2065</v>
      </c>
      <c r="B45">
        <v>0.02</v>
      </c>
      <c r="C45" s="28">
        <v>4.4841121269952801E-2</v>
      </c>
      <c r="D45">
        <v>5.3800000000000001E-2</v>
      </c>
      <c r="E45">
        <v>2.5000000000000001E-2</v>
      </c>
    </row>
    <row r="46" spans="1:5" x14ac:dyDescent="0.3">
      <c r="A46">
        <v>2066</v>
      </c>
      <c r="B46">
        <v>0.02</v>
      </c>
      <c r="C46" s="28">
        <v>4.4841121269952801E-2</v>
      </c>
      <c r="D46">
        <v>5.3800000000000001E-2</v>
      </c>
      <c r="E46">
        <v>2.5000000000000001E-2</v>
      </c>
    </row>
    <row r="47" spans="1:5" x14ac:dyDescent="0.3">
      <c r="A47">
        <v>2067</v>
      </c>
      <c r="B47">
        <v>0.02</v>
      </c>
      <c r="C47" s="28">
        <v>4.4841121269952801E-2</v>
      </c>
      <c r="D47">
        <v>5.3800000000000001E-2</v>
      </c>
      <c r="E47">
        <v>2.5000000000000001E-2</v>
      </c>
    </row>
    <row r="48" spans="1:5" x14ac:dyDescent="0.3">
      <c r="A48">
        <v>2068</v>
      </c>
      <c r="B48">
        <v>0.02</v>
      </c>
      <c r="C48" s="28">
        <v>4.4841121269952801E-2</v>
      </c>
      <c r="D48">
        <v>5.3800000000000001E-2</v>
      </c>
      <c r="E48">
        <v>2.5000000000000001E-2</v>
      </c>
    </row>
    <row r="49" spans="1:5" x14ac:dyDescent="0.3">
      <c r="A49">
        <v>2069</v>
      </c>
      <c r="B49">
        <v>0.02</v>
      </c>
      <c r="C49" s="28">
        <v>4.4841121269952801E-2</v>
      </c>
      <c r="D49">
        <v>5.3800000000000001E-2</v>
      </c>
      <c r="E49">
        <v>2.5000000000000001E-2</v>
      </c>
    </row>
    <row r="50" spans="1:5" x14ac:dyDescent="0.3">
      <c r="A50">
        <v>2070</v>
      </c>
      <c r="B50">
        <v>0.02</v>
      </c>
      <c r="C50" s="28">
        <v>4.4841121269952801E-2</v>
      </c>
      <c r="D50">
        <v>5.3800000000000001E-2</v>
      </c>
      <c r="E50">
        <v>2.5000000000000001E-2</v>
      </c>
    </row>
    <row r="51" spans="1:5" x14ac:dyDescent="0.3">
      <c r="A51">
        <v>2071</v>
      </c>
      <c r="B51">
        <v>0.02</v>
      </c>
      <c r="C51" s="28">
        <v>4.4841121269952801E-2</v>
      </c>
      <c r="D51">
        <v>5.3800000000000001E-2</v>
      </c>
      <c r="E51">
        <v>2.5000000000000001E-2</v>
      </c>
    </row>
    <row r="52" spans="1:5" x14ac:dyDescent="0.3">
      <c r="A52">
        <v>2072</v>
      </c>
      <c r="B52">
        <v>0.02</v>
      </c>
      <c r="C52" s="28">
        <v>4.4841121269952801E-2</v>
      </c>
      <c r="D52">
        <v>5.3800000000000001E-2</v>
      </c>
      <c r="E52">
        <v>2.5000000000000001E-2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F941D-2075-4EFC-AF73-7CE3D5BA08A4}">
  <dimension ref="A1:BK52"/>
  <sheetViews>
    <sheetView workbookViewId="0">
      <selection activeCell="G13" sqref="G13:G14"/>
    </sheetView>
  </sheetViews>
  <sheetFormatPr defaultRowHeight="14.4" x14ac:dyDescent="0.3"/>
  <cols>
    <col min="2" max="2" width="8.5546875" style="17"/>
    <col min="4" max="4" width="11.5546875" bestFit="1" customWidth="1"/>
    <col min="6" max="6" width="5.5546875" bestFit="1" customWidth="1"/>
    <col min="7" max="7" width="9.5546875" customWidth="1"/>
    <col min="8" max="8" width="16.44140625" customWidth="1"/>
    <col min="9" max="9" width="8.5546875" customWidth="1"/>
    <col min="10" max="10" width="4.44140625" customWidth="1"/>
    <col min="11" max="11" width="11.44140625" customWidth="1"/>
    <col min="12" max="12" width="10" customWidth="1"/>
    <col min="13" max="13" width="12.44140625" customWidth="1"/>
    <col min="14" max="14" width="11.5546875" customWidth="1"/>
    <col min="15" max="15" width="6.44140625" bestFit="1" customWidth="1"/>
    <col min="16" max="16" width="6" style="1" customWidth="1"/>
    <col min="17" max="17" width="10.5546875" customWidth="1"/>
    <col min="18" max="18" width="13" customWidth="1"/>
    <col min="19" max="19" width="9.5546875" customWidth="1"/>
    <col min="20" max="20" width="8.44140625" customWidth="1"/>
    <col min="21" max="21" width="9.44140625" customWidth="1"/>
    <col min="22" max="22" width="6" customWidth="1"/>
    <col min="23" max="23" width="8.5546875" customWidth="1"/>
    <col min="24" max="25" width="12.44140625" customWidth="1"/>
    <col min="26" max="26" width="8.44140625" customWidth="1"/>
    <col min="27" max="27" width="12.44140625" customWidth="1"/>
    <col min="28" max="28" width="14.5546875" customWidth="1"/>
    <col min="29" max="29" width="10" customWidth="1"/>
    <col min="30" max="30" width="8.5546875" customWidth="1"/>
    <col min="35" max="35" width="8.5546875" style="17"/>
    <col min="37" max="37" width="11.5546875" bestFit="1" customWidth="1"/>
  </cols>
  <sheetData>
    <row r="1" spans="1:63" ht="15.6" x14ac:dyDescent="0.3">
      <c r="A1" s="2" t="s">
        <v>42</v>
      </c>
      <c r="B1" s="18" t="s">
        <v>43</v>
      </c>
      <c r="C1" s="2" t="s">
        <v>44</v>
      </c>
      <c r="D1" s="2" t="s">
        <v>85</v>
      </c>
      <c r="F1" s="1" t="s">
        <v>0</v>
      </c>
      <c r="G1" s="1" t="s">
        <v>1</v>
      </c>
      <c r="H1" s="1" t="s">
        <v>2</v>
      </c>
      <c r="I1" s="1" t="s">
        <v>3</v>
      </c>
      <c r="J1" s="1" t="s">
        <v>4</v>
      </c>
      <c r="K1" s="1" t="s">
        <v>5</v>
      </c>
      <c r="L1" s="1" t="s">
        <v>6</v>
      </c>
      <c r="M1" s="1" t="s">
        <v>199</v>
      </c>
      <c r="N1" s="1" t="s">
        <v>7</v>
      </c>
      <c r="O1" s="1" t="s">
        <v>8</v>
      </c>
      <c r="P1" s="1" t="s">
        <v>9</v>
      </c>
      <c r="Q1" s="1" t="s">
        <v>10</v>
      </c>
      <c r="R1" s="1" t="s">
        <v>11</v>
      </c>
      <c r="S1" s="1" t="s">
        <v>12</v>
      </c>
      <c r="T1" s="1" t="s">
        <v>13</v>
      </c>
      <c r="U1" s="1" t="s">
        <v>14</v>
      </c>
      <c r="V1" s="1" t="s">
        <v>15</v>
      </c>
      <c r="W1" s="1" t="s">
        <v>16</v>
      </c>
      <c r="X1" s="1" t="s">
        <v>84</v>
      </c>
      <c r="Y1" s="1" t="s">
        <v>17</v>
      </c>
      <c r="Z1" s="1" t="s">
        <v>18</v>
      </c>
      <c r="AA1" s="1" t="s">
        <v>19</v>
      </c>
      <c r="AB1" s="1" t="s">
        <v>20</v>
      </c>
      <c r="AC1" s="1" t="s">
        <v>83</v>
      </c>
      <c r="AD1" s="1" t="s">
        <v>143</v>
      </c>
      <c r="AG1" s="2" t="s">
        <v>41</v>
      </c>
      <c r="AH1" s="2" t="s">
        <v>42</v>
      </c>
      <c r="AI1" s="18" t="s">
        <v>43</v>
      </c>
      <c r="AJ1" s="2" t="s">
        <v>44</v>
      </c>
      <c r="AK1" s="2" t="s">
        <v>85</v>
      </c>
    </row>
    <row r="2" spans="1:63" x14ac:dyDescent="0.3">
      <c r="A2">
        <v>0</v>
      </c>
      <c r="B2" s="17">
        <v>0</v>
      </c>
      <c r="C2" s="3">
        <v>0</v>
      </c>
      <c r="D2" s="9">
        <v>2.9000000000000001E-2</v>
      </c>
      <c r="F2">
        <v>1</v>
      </c>
      <c r="G2" t="s">
        <v>21</v>
      </c>
      <c r="H2">
        <v>1100</v>
      </c>
      <c r="I2">
        <v>0.98</v>
      </c>
      <c r="J2">
        <v>110</v>
      </c>
      <c r="K2" t="s">
        <v>22</v>
      </c>
      <c r="L2" t="s">
        <v>23</v>
      </c>
      <c r="M2">
        <v>500000</v>
      </c>
      <c r="N2">
        <v>15</v>
      </c>
      <c r="O2" t="b">
        <v>1</v>
      </c>
      <c r="P2">
        <v>0.15</v>
      </c>
      <c r="Q2">
        <v>10000</v>
      </c>
      <c r="R2">
        <v>0.5</v>
      </c>
      <c r="S2">
        <v>5.5E-2</v>
      </c>
      <c r="T2" s="4">
        <v>0.23</v>
      </c>
      <c r="U2" t="s">
        <v>24</v>
      </c>
      <c r="V2">
        <v>0</v>
      </c>
      <c r="W2">
        <v>2022</v>
      </c>
      <c r="X2">
        <v>500000</v>
      </c>
      <c r="Y2" s="8">
        <v>101300</v>
      </c>
      <c r="Z2">
        <v>2018</v>
      </c>
      <c r="AA2" t="s">
        <v>111</v>
      </c>
      <c r="AB2" t="s">
        <v>95</v>
      </c>
      <c r="AC2" s="17">
        <v>199</v>
      </c>
      <c r="AD2" s="17">
        <v>1095.2</v>
      </c>
      <c r="AG2">
        <v>2022</v>
      </c>
      <c r="AH2">
        <v>0</v>
      </c>
      <c r="AI2">
        <v>0</v>
      </c>
      <c r="AJ2">
        <v>0</v>
      </c>
      <c r="AK2">
        <v>0</v>
      </c>
      <c r="AM2">
        <v>1</v>
      </c>
      <c r="AN2" t="s">
        <v>30</v>
      </c>
      <c r="AO2">
        <v>518.74</v>
      </c>
      <c r="AP2">
        <v>0.98</v>
      </c>
      <c r="AQ2">
        <v>70</v>
      </c>
      <c r="AR2" t="s">
        <v>208</v>
      </c>
      <c r="AS2" t="s">
        <v>29</v>
      </c>
      <c r="AT2" s="21">
        <v>170000</v>
      </c>
      <c r="AU2">
        <v>15</v>
      </c>
      <c r="AV2" t="b">
        <v>1</v>
      </c>
      <c r="AW2">
        <v>0.15</v>
      </c>
      <c r="AX2">
        <v>15000</v>
      </c>
      <c r="AY2">
        <v>0.5</v>
      </c>
      <c r="AZ2">
        <v>5.5E-2</v>
      </c>
      <c r="BA2" s="4">
        <v>0.15</v>
      </c>
      <c r="BB2" t="s">
        <v>24</v>
      </c>
      <c r="BC2">
        <v>0</v>
      </c>
      <c r="BD2">
        <v>2022</v>
      </c>
      <c r="BE2" s="21">
        <v>156000</v>
      </c>
      <c r="BF2" s="8">
        <v>101300</v>
      </c>
      <c r="BG2">
        <v>2003</v>
      </c>
      <c r="BH2" t="s">
        <v>134</v>
      </c>
      <c r="BI2" t="s">
        <v>95</v>
      </c>
      <c r="BJ2" s="17">
        <v>129</v>
      </c>
      <c r="BK2" s="17">
        <v>695.66</v>
      </c>
    </row>
    <row r="3" spans="1:63" x14ac:dyDescent="0.3">
      <c r="A3">
        <v>2.5999999999999999E-2</v>
      </c>
      <c r="B3" s="17">
        <v>0.02</v>
      </c>
      <c r="C3" s="3">
        <v>0.05</v>
      </c>
      <c r="D3" s="9">
        <v>3.6999999999999998E-2</v>
      </c>
      <c r="F3">
        <v>2</v>
      </c>
      <c r="G3" t="s">
        <v>21</v>
      </c>
      <c r="H3">
        <v>1020</v>
      </c>
      <c r="I3">
        <v>0.98</v>
      </c>
      <c r="J3">
        <v>100</v>
      </c>
      <c r="K3" t="s">
        <v>22</v>
      </c>
      <c r="L3" t="s">
        <v>23</v>
      </c>
      <c r="M3">
        <v>400000</v>
      </c>
      <c r="N3">
        <v>15</v>
      </c>
      <c r="O3" t="b">
        <v>1</v>
      </c>
      <c r="P3">
        <v>0.15</v>
      </c>
      <c r="Q3">
        <v>10000</v>
      </c>
      <c r="R3">
        <v>0.5</v>
      </c>
      <c r="S3">
        <v>5.5E-2</v>
      </c>
      <c r="T3" s="4">
        <v>0.23</v>
      </c>
      <c r="U3" t="s">
        <v>24</v>
      </c>
      <c r="V3">
        <v>0</v>
      </c>
      <c r="W3">
        <v>2022</v>
      </c>
      <c r="X3">
        <v>400000</v>
      </c>
      <c r="Y3" s="8">
        <v>101300</v>
      </c>
      <c r="Z3">
        <v>2019</v>
      </c>
      <c r="AA3" t="s">
        <v>108</v>
      </c>
      <c r="AB3" t="s">
        <v>95</v>
      </c>
      <c r="AC3" s="17">
        <v>186</v>
      </c>
      <c r="AD3" s="17">
        <v>1021.02</v>
      </c>
      <c r="AG3">
        <v>2023</v>
      </c>
      <c r="AH3">
        <v>2.5999999999999999E-2</v>
      </c>
      <c r="AI3">
        <v>2.5999999999999999E-2</v>
      </c>
      <c r="AJ3">
        <v>5.3800000000000001E-2</v>
      </c>
      <c r="AK3">
        <v>3.6999999999999998E-2</v>
      </c>
      <c r="AM3">
        <v>2</v>
      </c>
      <c r="AN3" t="s">
        <v>30</v>
      </c>
      <c r="AO3">
        <v>564.4</v>
      </c>
      <c r="AP3">
        <v>0.98</v>
      </c>
      <c r="AQ3" s="20">
        <v>130</v>
      </c>
      <c r="AR3" t="s">
        <v>209</v>
      </c>
      <c r="AS3" t="s">
        <v>29</v>
      </c>
      <c r="AT3">
        <v>175000</v>
      </c>
      <c r="AU3">
        <v>25</v>
      </c>
      <c r="AV3" t="b">
        <v>0</v>
      </c>
      <c r="AW3">
        <v>0.15</v>
      </c>
      <c r="AX3">
        <v>15000</v>
      </c>
      <c r="AY3">
        <v>0.5</v>
      </c>
      <c r="AZ3">
        <v>5.5E-2</v>
      </c>
      <c r="BA3" s="4">
        <v>0.15</v>
      </c>
      <c r="BB3" t="s">
        <v>24</v>
      </c>
      <c r="BC3">
        <v>0</v>
      </c>
      <c r="BD3">
        <v>2022</v>
      </c>
      <c r="BE3">
        <v>175000</v>
      </c>
      <c r="BF3" s="8">
        <v>101300</v>
      </c>
      <c r="BG3">
        <v>2002</v>
      </c>
      <c r="BH3" t="s">
        <v>127</v>
      </c>
      <c r="BI3" t="s">
        <v>95</v>
      </c>
      <c r="BJ3" s="17">
        <v>123</v>
      </c>
      <c r="BK3" s="17">
        <v>661.42</v>
      </c>
    </row>
    <row r="4" spans="1:63" x14ac:dyDescent="0.3">
      <c r="A4">
        <v>2.3E-2</v>
      </c>
      <c r="B4" s="17">
        <v>0.02</v>
      </c>
      <c r="C4" s="3">
        <v>0.05</v>
      </c>
      <c r="D4" s="9">
        <v>3.3000000000000002E-2</v>
      </c>
      <c r="F4">
        <v>3</v>
      </c>
      <c r="G4" t="s">
        <v>21</v>
      </c>
      <c r="H4">
        <v>800</v>
      </c>
      <c r="I4">
        <v>0.98</v>
      </c>
      <c r="J4">
        <v>85</v>
      </c>
      <c r="K4" t="s">
        <v>25</v>
      </c>
      <c r="L4" t="s">
        <v>23</v>
      </c>
      <c r="M4">
        <v>280000</v>
      </c>
      <c r="N4">
        <v>15</v>
      </c>
      <c r="O4" t="b">
        <v>0</v>
      </c>
      <c r="P4">
        <v>0.15</v>
      </c>
      <c r="Q4">
        <v>10000</v>
      </c>
      <c r="R4">
        <v>0.5</v>
      </c>
      <c r="S4">
        <v>5.5E-2</v>
      </c>
      <c r="T4" s="4">
        <v>0.13</v>
      </c>
      <c r="U4" t="s">
        <v>24</v>
      </c>
      <c r="V4">
        <v>0</v>
      </c>
      <c r="W4">
        <v>2022</v>
      </c>
      <c r="X4">
        <v>280000</v>
      </c>
      <c r="Y4" s="8">
        <v>101300</v>
      </c>
      <c r="Z4">
        <v>1976</v>
      </c>
      <c r="AA4" t="s">
        <v>136</v>
      </c>
      <c r="AB4" t="s">
        <v>94</v>
      </c>
      <c r="AC4" s="17">
        <v>142</v>
      </c>
      <c r="AD4" s="17">
        <v>769.86</v>
      </c>
      <c r="AG4">
        <v>2024</v>
      </c>
      <c r="AH4">
        <v>2.3E-2</v>
      </c>
      <c r="AI4">
        <v>2.3E-2</v>
      </c>
      <c r="AJ4">
        <v>5.3800000000000001E-2</v>
      </c>
      <c r="AK4">
        <v>3.3000000000000002E-2</v>
      </c>
      <c r="AM4">
        <v>3</v>
      </c>
      <c r="AN4" t="s">
        <v>30</v>
      </c>
      <c r="AO4">
        <v>598.64</v>
      </c>
      <c r="AP4">
        <v>0.98</v>
      </c>
      <c r="AQ4">
        <v>70</v>
      </c>
      <c r="AR4" t="s">
        <v>33</v>
      </c>
      <c r="AS4" t="s">
        <v>26</v>
      </c>
      <c r="AT4">
        <v>180000</v>
      </c>
      <c r="AU4">
        <v>15</v>
      </c>
      <c r="AV4" t="b">
        <v>0</v>
      </c>
      <c r="AW4">
        <v>0.15</v>
      </c>
      <c r="AX4">
        <v>15000</v>
      </c>
      <c r="AY4">
        <v>0.5</v>
      </c>
      <c r="AZ4">
        <v>5.5E-2</v>
      </c>
      <c r="BA4" s="4">
        <v>0.15</v>
      </c>
      <c r="BB4" t="s">
        <v>24</v>
      </c>
      <c r="BC4">
        <v>0</v>
      </c>
      <c r="BD4">
        <v>2022</v>
      </c>
      <c r="BE4">
        <v>180000</v>
      </c>
      <c r="BF4" s="8">
        <v>101300</v>
      </c>
      <c r="BG4">
        <v>1991</v>
      </c>
      <c r="BH4" t="s">
        <v>99</v>
      </c>
      <c r="BI4" t="s">
        <v>95</v>
      </c>
      <c r="BJ4" s="17">
        <v>112</v>
      </c>
      <c r="BK4" s="17">
        <v>598.64</v>
      </c>
    </row>
    <row r="5" spans="1:63" x14ac:dyDescent="0.3">
      <c r="A5">
        <v>0.02</v>
      </c>
      <c r="B5" s="17">
        <v>0.02</v>
      </c>
      <c r="C5" s="3">
        <v>0.05</v>
      </c>
      <c r="D5" s="9">
        <v>3.3000000000000002E-2</v>
      </c>
      <c r="F5">
        <v>4</v>
      </c>
      <c r="G5" t="s">
        <v>21</v>
      </c>
      <c r="H5">
        <v>950</v>
      </c>
      <c r="I5">
        <v>0.98</v>
      </c>
      <c r="J5">
        <v>110</v>
      </c>
      <c r="K5" t="s">
        <v>25</v>
      </c>
      <c r="L5" t="s">
        <v>26</v>
      </c>
      <c r="M5">
        <v>468000</v>
      </c>
      <c r="N5">
        <v>15</v>
      </c>
      <c r="O5" t="b">
        <v>1</v>
      </c>
      <c r="P5">
        <v>0.15</v>
      </c>
      <c r="Q5">
        <v>10000</v>
      </c>
      <c r="R5">
        <v>0.5</v>
      </c>
      <c r="S5">
        <v>5.5E-2</v>
      </c>
      <c r="T5" s="4">
        <v>0.23</v>
      </c>
      <c r="U5" t="s">
        <v>24</v>
      </c>
      <c r="V5">
        <v>0</v>
      </c>
      <c r="W5">
        <v>2022</v>
      </c>
      <c r="X5">
        <v>468000</v>
      </c>
      <c r="Y5" s="8">
        <v>101300</v>
      </c>
      <c r="Z5">
        <v>1903</v>
      </c>
      <c r="AA5" t="s">
        <v>103</v>
      </c>
      <c r="AB5" t="s">
        <v>94</v>
      </c>
      <c r="AC5" s="17">
        <v>175</v>
      </c>
      <c r="AD5" s="17">
        <v>958.23</v>
      </c>
      <c r="AG5">
        <v>2025</v>
      </c>
      <c r="AH5">
        <v>0.02</v>
      </c>
      <c r="AI5">
        <v>0.02</v>
      </c>
      <c r="AJ5">
        <v>5.3800000000000001E-2</v>
      </c>
      <c r="AK5">
        <v>3.3000000000000002E-2</v>
      </c>
      <c r="AM5">
        <v>4</v>
      </c>
      <c r="AN5" t="s">
        <v>30</v>
      </c>
      <c r="AO5">
        <v>661.42</v>
      </c>
      <c r="AP5">
        <v>0.98</v>
      </c>
      <c r="AQ5" s="20">
        <v>100</v>
      </c>
      <c r="AR5" t="s">
        <v>25</v>
      </c>
      <c r="AS5" t="s">
        <v>26</v>
      </c>
      <c r="AT5">
        <v>182000</v>
      </c>
      <c r="AU5">
        <v>45</v>
      </c>
      <c r="AV5" t="b">
        <v>0</v>
      </c>
      <c r="AW5">
        <v>0.15</v>
      </c>
      <c r="AX5">
        <v>15000</v>
      </c>
      <c r="AY5">
        <v>0.5</v>
      </c>
      <c r="AZ5">
        <v>5.5E-2</v>
      </c>
      <c r="BA5" s="4">
        <v>0.15</v>
      </c>
      <c r="BB5" t="s">
        <v>24</v>
      </c>
      <c r="BC5">
        <v>0</v>
      </c>
      <c r="BD5">
        <v>2022</v>
      </c>
      <c r="BE5">
        <v>182000</v>
      </c>
      <c r="BF5" s="8">
        <v>101300</v>
      </c>
      <c r="BG5">
        <v>1991</v>
      </c>
      <c r="BH5" t="s">
        <v>139</v>
      </c>
      <c r="BI5" t="s">
        <v>94</v>
      </c>
      <c r="BJ5" s="17">
        <v>123</v>
      </c>
      <c r="BK5" s="17">
        <v>661.42</v>
      </c>
    </row>
    <row r="6" spans="1:63" x14ac:dyDescent="0.3">
      <c r="A6">
        <v>0.02</v>
      </c>
      <c r="B6" s="17">
        <v>0.02</v>
      </c>
      <c r="C6" s="3">
        <v>0.05</v>
      </c>
      <c r="D6" s="9">
        <v>3.3000000000000002E-2</v>
      </c>
      <c r="F6">
        <v>5</v>
      </c>
      <c r="G6" t="s">
        <v>21</v>
      </c>
      <c r="H6">
        <v>670</v>
      </c>
      <c r="I6">
        <v>0.98</v>
      </c>
      <c r="J6">
        <v>60</v>
      </c>
      <c r="K6" t="s">
        <v>27</v>
      </c>
      <c r="L6" t="s">
        <v>26</v>
      </c>
      <c r="M6">
        <v>323000</v>
      </c>
      <c r="N6">
        <v>15</v>
      </c>
      <c r="O6" t="b">
        <v>1</v>
      </c>
      <c r="P6">
        <v>0.15</v>
      </c>
      <c r="Q6">
        <v>10000</v>
      </c>
      <c r="R6">
        <v>0.5</v>
      </c>
      <c r="S6">
        <v>5.5E-2</v>
      </c>
      <c r="T6" s="4">
        <v>0.13</v>
      </c>
      <c r="U6" t="s">
        <v>24</v>
      </c>
      <c r="V6">
        <v>0</v>
      </c>
      <c r="W6">
        <v>2022</v>
      </c>
      <c r="X6">
        <v>323000</v>
      </c>
      <c r="Y6" s="8">
        <v>101300</v>
      </c>
      <c r="Z6">
        <v>1960</v>
      </c>
      <c r="AA6" t="s">
        <v>105</v>
      </c>
      <c r="AB6" t="s">
        <v>95</v>
      </c>
      <c r="AC6" s="17">
        <v>125</v>
      </c>
      <c r="AD6" s="17">
        <v>672.85</v>
      </c>
      <c r="AG6">
        <v>2026</v>
      </c>
      <c r="AH6">
        <v>0.02</v>
      </c>
      <c r="AI6">
        <v>0.02</v>
      </c>
      <c r="AJ6">
        <v>5.3800000000000001E-2</v>
      </c>
      <c r="AK6">
        <v>3.3000000000000002E-2</v>
      </c>
      <c r="AM6">
        <v>5</v>
      </c>
      <c r="AN6" t="s">
        <v>30</v>
      </c>
      <c r="AO6">
        <v>747.06</v>
      </c>
      <c r="AP6">
        <v>0.98</v>
      </c>
      <c r="AQ6">
        <v>100</v>
      </c>
      <c r="AR6" t="s">
        <v>33</v>
      </c>
      <c r="AS6" t="s">
        <v>26</v>
      </c>
      <c r="AT6">
        <v>210000</v>
      </c>
      <c r="AU6">
        <v>45</v>
      </c>
      <c r="AV6" t="b">
        <v>0</v>
      </c>
      <c r="AW6">
        <v>0.15</v>
      </c>
      <c r="AX6">
        <v>15000</v>
      </c>
      <c r="AY6">
        <v>0.5</v>
      </c>
      <c r="AZ6">
        <v>5.5E-2</v>
      </c>
      <c r="BA6" s="4">
        <v>0.15</v>
      </c>
      <c r="BB6" t="s">
        <v>24</v>
      </c>
      <c r="BC6">
        <v>0</v>
      </c>
      <c r="BD6">
        <v>2022</v>
      </c>
      <c r="BE6">
        <v>210000</v>
      </c>
      <c r="BF6" s="8">
        <v>101300</v>
      </c>
      <c r="BG6">
        <v>1919</v>
      </c>
      <c r="BH6" t="s">
        <v>107</v>
      </c>
      <c r="BI6" t="s">
        <v>95</v>
      </c>
      <c r="BJ6" s="17">
        <v>142</v>
      </c>
      <c r="BK6" s="17">
        <v>769.86</v>
      </c>
    </row>
    <row r="7" spans="1:63" x14ac:dyDescent="0.3">
      <c r="A7">
        <v>0.02</v>
      </c>
      <c r="B7" s="17">
        <v>0.02</v>
      </c>
      <c r="C7" s="3">
        <v>0.05</v>
      </c>
      <c r="D7" s="9">
        <v>3.3000000000000002E-2</v>
      </c>
      <c r="F7">
        <v>6</v>
      </c>
      <c r="G7" t="s">
        <v>21</v>
      </c>
      <c r="H7">
        <v>900</v>
      </c>
      <c r="I7">
        <v>0.98</v>
      </c>
      <c r="J7">
        <v>120</v>
      </c>
      <c r="K7" t="s">
        <v>28</v>
      </c>
      <c r="L7" t="s">
        <v>29</v>
      </c>
      <c r="M7">
        <v>336000</v>
      </c>
      <c r="N7">
        <v>15</v>
      </c>
      <c r="O7" t="b">
        <v>0</v>
      </c>
      <c r="P7">
        <v>0.15</v>
      </c>
      <c r="Q7">
        <v>10000</v>
      </c>
      <c r="R7">
        <v>0.5</v>
      </c>
      <c r="S7">
        <v>5.5E-2</v>
      </c>
      <c r="T7" s="4">
        <v>0.23</v>
      </c>
      <c r="U7" t="s">
        <v>24</v>
      </c>
      <c r="V7">
        <v>0</v>
      </c>
      <c r="W7">
        <v>2022</v>
      </c>
      <c r="X7">
        <v>336000</v>
      </c>
      <c r="Y7" s="8">
        <v>101300</v>
      </c>
      <c r="Z7">
        <v>1901</v>
      </c>
      <c r="AA7" t="s">
        <v>115</v>
      </c>
      <c r="AB7" t="s">
        <v>94</v>
      </c>
      <c r="AC7" s="17">
        <v>170</v>
      </c>
      <c r="AD7" s="17">
        <v>929.7</v>
      </c>
      <c r="AG7">
        <v>2027</v>
      </c>
      <c r="AH7">
        <v>0.02</v>
      </c>
      <c r="AI7">
        <v>0.02</v>
      </c>
      <c r="AJ7">
        <v>5.3800000000000001E-2</v>
      </c>
      <c r="AK7">
        <v>3.3000000000000002E-2</v>
      </c>
      <c r="AM7">
        <v>6</v>
      </c>
      <c r="AN7" t="s">
        <v>30</v>
      </c>
      <c r="AO7">
        <v>587.23</v>
      </c>
      <c r="AP7">
        <v>0.98</v>
      </c>
      <c r="AQ7">
        <v>60</v>
      </c>
      <c r="AR7" t="s">
        <v>22</v>
      </c>
      <c r="AS7" t="s">
        <v>29</v>
      </c>
      <c r="AT7">
        <v>213000</v>
      </c>
      <c r="AU7">
        <v>15</v>
      </c>
      <c r="AV7" t="b">
        <v>1</v>
      </c>
      <c r="AW7">
        <v>0.15</v>
      </c>
      <c r="AX7">
        <v>15000</v>
      </c>
      <c r="AY7">
        <v>0.5</v>
      </c>
      <c r="AZ7">
        <v>5.5E-2</v>
      </c>
      <c r="BA7" s="4">
        <v>0.15</v>
      </c>
      <c r="BB7" t="s">
        <v>24</v>
      </c>
      <c r="BC7">
        <v>0</v>
      </c>
      <c r="BD7">
        <v>2022</v>
      </c>
      <c r="BE7">
        <v>213000</v>
      </c>
      <c r="BF7" s="8">
        <v>101300</v>
      </c>
      <c r="BG7">
        <v>2018</v>
      </c>
      <c r="BH7" t="s">
        <v>136</v>
      </c>
      <c r="BI7" t="s">
        <v>95</v>
      </c>
      <c r="BJ7" s="17">
        <v>139</v>
      </c>
      <c r="BK7" s="17">
        <v>752.74</v>
      </c>
    </row>
    <row r="8" spans="1:63" x14ac:dyDescent="0.3">
      <c r="A8">
        <v>0.02</v>
      </c>
      <c r="B8" s="17">
        <v>0.02</v>
      </c>
      <c r="C8" s="3">
        <v>0.05</v>
      </c>
      <c r="D8" s="9">
        <v>2.5000000000000001E-2</v>
      </c>
      <c r="F8">
        <v>7</v>
      </c>
      <c r="G8" t="s">
        <v>30</v>
      </c>
      <c r="H8">
        <v>910</v>
      </c>
      <c r="I8">
        <v>0.98</v>
      </c>
      <c r="J8">
        <v>90</v>
      </c>
      <c r="K8" t="s">
        <v>31</v>
      </c>
      <c r="L8" t="s">
        <v>26</v>
      </c>
      <c r="M8">
        <v>320000</v>
      </c>
      <c r="N8">
        <v>15</v>
      </c>
      <c r="O8" t="b">
        <v>1</v>
      </c>
      <c r="P8">
        <v>0.15</v>
      </c>
      <c r="Q8">
        <v>10000</v>
      </c>
      <c r="R8">
        <v>0.5</v>
      </c>
      <c r="S8">
        <v>5.5E-2</v>
      </c>
      <c r="T8" s="4">
        <v>0.23</v>
      </c>
      <c r="U8" t="s">
        <v>24</v>
      </c>
      <c r="V8">
        <v>0</v>
      </c>
      <c r="W8">
        <v>2022</v>
      </c>
      <c r="X8">
        <v>320000</v>
      </c>
      <c r="Y8" s="8">
        <v>101300</v>
      </c>
      <c r="Z8">
        <v>1997</v>
      </c>
      <c r="AA8" t="s">
        <v>107</v>
      </c>
      <c r="AB8" t="s">
        <v>94</v>
      </c>
      <c r="AC8" s="17">
        <v>167</v>
      </c>
      <c r="AD8" s="17">
        <v>912.56</v>
      </c>
      <c r="AG8">
        <v>2028</v>
      </c>
      <c r="AH8">
        <v>0.02</v>
      </c>
      <c r="AI8">
        <v>0.02</v>
      </c>
      <c r="AJ8">
        <v>5.3800000000000001E-2</v>
      </c>
      <c r="AK8">
        <v>2.5000000000000001E-2</v>
      </c>
      <c r="AM8">
        <v>7</v>
      </c>
      <c r="AN8" t="s">
        <v>30</v>
      </c>
      <c r="AO8">
        <v>678.54</v>
      </c>
      <c r="AP8">
        <v>0.98</v>
      </c>
      <c r="AQ8">
        <v>80</v>
      </c>
      <c r="AR8" t="s">
        <v>28</v>
      </c>
      <c r="AS8" t="s">
        <v>29</v>
      </c>
      <c r="AT8">
        <v>213000</v>
      </c>
      <c r="AU8">
        <v>25</v>
      </c>
      <c r="AV8" t="b">
        <v>0</v>
      </c>
      <c r="AW8">
        <v>0.15</v>
      </c>
      <c r="AX8">
        <v>15000</v>
      </c>
      <c r="AY8">
        <v>0.5</v>
      </c>
      <c r="AZ8">
        <v>5.5E-2</v>
      </c>
      <c r="BA8" s="4">
        <v>0.15</v>
      </c>
      <c r="BB8" t="s">
        <v>24</v>
      </c>
      <c r="BC8">
        <v>0</v>
      </c>
      <c r="BD8">
        <v>2022</v>
      </c>
      <c r="BE8">
        <v>213000</v>
      </c>
      <c r="BF8" s="8">
        <v>101300</v>
      </c>
      <c r="BG8">
        <v>1952</v>
      </c>
      <c r="BH8" t="s">
        <v>125</v>
      </c>
      <c r="BI8" t="s">
        <v>94</v>
      </c>
      <c r="BJ8" s="17">
        <v>126</v>
      </c>
      <c r="BK8" s="17">
        <v>678.54</v>
      </c>
    </row>
    <row r="9" spans="1:63" x14ac:dyDescent="0.3">
      <c r="A9">
        <v>0.02</v>
      </c>
      <c r="B9" s="17">
        <v>0.02</v>
      </c>
      <c r="C9" s="3">
        <v>0.05</v>
      </c>
      <c r="D9" s="9">
        <v>2.5000000000000001E-2</v>
      </c>
      <c r="F9">
        <v>8</v>
      </c>
      <c r="G9" t="s">
        <v>30</v>
      </c>
      <c r="H9">
        <v>850</v>
      </c>
      <c r="I9">
        <v>0.98</v>
      </c>
      <c r="J9">
        <v>85</v>
      </c>
      <c r="K9" t="s">
        <v>31</v>
      </c>
      <c r="L9" t="s">
        <v>23</v>
      </c>
      <c r="M9">
        <v>250000</v>
      </c>
      <c r="N9">
        <v>15</v>
      </c>
      <c r="O9" t="b">
        <v>1</v>
      </c>
      <c r="P9">
        <v>0.15</v>
      </c>
      <c r="Q9">
        <v>10000</v>
      </c>
      <c r="R9">
        <v>0.5</v>
      </c>
      <c r="S9">
        <v>5.5E-2</v>
      </c>
      <c r="T9" s="4">
        <v>0.13</v>
      </c>
      <c r="U9" t="s">
        <v>24</v>
      </c>
      <c r="V9">
        <v>0</v>
      </c>
      <c r="W9">
        <v>2022</v>
      </c>
      <c r="X9">
        <v>250000</v>
      </c>
      <c r="Y9" s="8">
        <v>101300</v>
      </c>
      <c r="Z9">
        <v>1998</v>
      </c>
      <c r="AA9" t="s">
        <v>104</v>
      </c>
      <c r="AB9" t="s">
        <v>94</v>
      </c>
      <c r="AC9" s="17">
        <v>153</v>
      </c>
      <c r="AD9" s="17">
        <v>832.65</v>
      </c>
      <c r="AG9">
        <v>2029</v>
      </c>
      <c r="AH9">
        <v>0.02</v>
      </c>
      <c r="AI9">
        <v>0.02</v>
      </c>
      <c r="AJ9">
        <v>5.3800000000000001E-2</v>
      </c>
      <c r="AK9">
        <v>2.5000000000000001E-2</v>
      </c>
      <c r="AM9">
        <v>8</v>
      </c>
      <c r="AN9" t="s">
        <v>30</v>
      </c>
      <c r="AO9">
        <v>672.85</v>
      </c>
      <c r="AP9">
        <v>0.98</v>
      </c>
      <c r="AQ9">
        <v>60</v>
      </c>
      <c r="AR9" t="s">
        <v>27</v>
      </c>
      <c r="AS9" t="s">
        <v>26</v>
      </c>
      <c r="AT9">
        <v>223000</v>
      </c>
      <c r="AU9">
        <v>15</v>
      </c>
      <c r="AV9" t="b">
        <v>1</v>
      </c>
      <c r="AW9">
        <v>0.15</v>
      </c>
      <c r="AX9">
        <v>15000</v>
      </c>
      <c r="AY9">
        <v>0.5</v>
      </c>
      <c r="AZ9">
        <v>5.5E-2</v>
      </c>
      <c r="BA9" s="4">
        <v>0.15</v>
      </c>
      <c r="BB9" t="s">
        <v>24</v>
      </c>
      <c r="BC9">
        <v>0</v>
      </c>
      <c r="BD9">
        <v>2022</v>
      </c>
      <c r="BE9">
        <v>323000</v>
      </c>
      <c r="BF9" s="8">
        <v>101300</v>
      </c>
      <c r="BG9">
        <v>1960</v>
      </c>
      <c r="BH9" t="s">
        <v>105</v>
      </c>
      <c r="BI9" t="s">
        <v>95</v>
      </c>
      <c r="BJ9" s="17">
        <v>125</v>
      </c>
      <c r="BK9" s="17">
        <v>672.85</v>
      </c>
    </row>
    <row r="10" spans="1:63" x14ac:dyDescent="0.3">
      <c r="A10">
        <v>0.02</v>
      </c>
      <c r="B10" s="17">
        <v>0.02</v>
      </c>
      <c r="C10" s="3">
        <v>0.05</v>
      </c>
      <c r="D10" s="9">
        <v>2.5000000000000001E-2</v>
      </c>
      <c r="F10">
        <v>9</v>
      </c>
      <c r="G10" t="s">
        <v>30</v>
      </c>
      <c r="H10">
        <v>1000</v>
      </c>
      <c r="I10">
        <v>0.98</v>
      </c>
      <c r="J10">
        <v>100</v>
      </c>
      <c r="K10" t="s">
        <v>32</v>
      </c>
      <c r="L10" t="s">
        <v>23</v>
      </c>
      <c r="M10">
        <v>387000</v>
      </c>
      <c r="N10">
        <v>15</v>
      </c>
      <c r="O10" t="b">
        <v>0</v>
      </c>
      <c r="P10">
        <v>0.15</v>
      </c>
      <c r="Q10">
        <v>10000</v>
      </c>
      <c r="R10">
        <v>0.5</v>
      </c>
      <c r="S10">
        <v>5.5E-2</v>
      </c>
      <c r="T10" s="4">
        <v>0.23</v>
      </c>
      <c r="U10" t="s">
        <v>24</v>
      </c>
      <c r="V10">
        <v>0</v>
      </c>
      <c r="W10">
        <v>2022</v>
      </c>
      <c r="X10">
        <v>387000</v>
      </c>
      <c r="Y10" s="8">
        <v>101300</v>
      </c>
      <c r="Z10">
        <v>2019</v>
      </c>
      <c r="AA10" t="s">
        <v>103</v>
      </c>
      <c r="AB10" t="s">
        <v>94</v>
      </c>
      <c r="AC10" s="17">
        <v>175</v>
      </c>
      <c r="AD10" s="17">
        <v>958.23</v>
      </c>
      <c r="AG10">
        <v>2030</v>
      </c>
      <c r="AH10">
        <v>0.02</v>
      </c>
      <c r="AI10">
        <v>0.02</v>
      </c>
      <c r="AJ10">
        <v>5.3800000000000001E-2</v>
      </c>
      <c r="AK10">
        <v>2.5000000000000001E-2</v>
      </c>
      <c r="AM10">
        <v>9</v>
      </c>
      <c r="AN10" t="s">
        <v>30</v>
      </c>
      <c r="AO10">
        <v>724.2</v>
      </c>
      <c r="AP10">
        <v>0.98</v>
      </c>
      <c r="AQ10">
        <v>65</v>
      </c>
      <c r="AR10" t="s">
        <v>36</v>
      </c>
      <c r="AS10" t="s">
        <v>26</v>
      </c>
      <c r="AT10">
        <v>228000</v>
      </c>
      <c r="AU10">
        <v>25</v>
      </c>
      <c r="AV10" t="b">
        <v>1</v>
      </c>
      <c r="AW10">
        <v>0.15</v>
      </c>
      <c r="AX10">
        <v>15000</v>
      </c>
      <c r="AY10">
        <v>0.5</v>
      </c>
      <c r="AZ10">
        <v>5.5E-2</v>
      </c>
      <c r="BA10" s="4">
        <v>0.15</v>
      </c>
      <c r="BB10" t="s">
        <v>24</v>
      </c>
      <c r="BC10">
        <v>0</v>
      </c>
      <c r="BD10">
        <v>2022</v>
      </c>
      <c r="BE10">
        <v>228000</v>
      </c>
      <c r="BF10" s="8">
        <v>101300</v>
      </c>
      <c r="BG10">
        <v>2016</v>
      </c>
      <c r="BH10" t="s">
        <v>101</v>
      </c>
      <c r="BI10" t="s">
        <v>94</v>
      </c>
      <c r="BJ10" s="17">
        <v>142</v>
      </c>
      <c r="BK10" s="17">
        <v>769.86</v>
      </c>
    </row>
    <row r="11" spans="1:63" x14ac:dyDescent="0.3">
      <c r="A11">
        <v>0.02</v>
      </c>
      <c r="B11" s="17">
        <v>0.02</v>
      </c>
      <c r="C11" s="3">
        <v>0.05</v>
      </c>
      <c r="D11" s="9">
        <v>2.5000000000000001E-2</v>
      </c>
      <c r="F11">
        <v>10</v>
      </c>
      <c r="G11" t="s">
        <v>30</v>
      </c>
      <c r="H11">
        <v>950</v>
      </c>
      <c r="I11">
        <v>0.98</v>
      </c>
      <c r="J11">
        <v>95</v>
      </c>
      <c r="K11" t="s">
        <v>32</v>
      </c>
      <c r="L11" t="s">
        <v>26</v>
      </c>
      <c r="M11">
        <v>276000</v>
      </c>
      <c r="N11">
        <v>15</v>
      </c>
      <c r="O11" t="b">
        <v>1</v>
      </c>
      <c r="P11">
        <v>0.15</v>
      </c>
      <c r="Q11">
        <v>10000</v>
      </c>
      <c r="R11">
        <v>0.5</v>
      </c>
      <c r="S11">
        <v>5.5E-2</v>
      </c>
      <c r="T11" s="4">
        <v>0.23</v>
      </c>
      <c r="U11" t="s">
        <v>24</v>
      </c>
      <c r="V11">
        <v>0</v>
      </c>
      <c r="W11">
        <v>2022</v>
      </c>
      <c r="X11">
        <v>276000</v>
      </c>
      <c r="Y11" s="8">
        <v>101300</v>
      </c>
      <c r="Z11">
        <v>1918</v>
      </c>
      <c r="AA11" t="s">
        <v>106</v>
      </c>
      <c r="AB11" t="s">
        <v>94</v>
      </c>
      <c r="AC11" s="17">
        <v>168</v>
      </c>
      <c r="AD11" s="17">
        <v>918.25</v>
      </c>
      <c r="AG11">
        <v>2031</v>
      </c>
      <c r="AH11">
        <v>0.02</v>
      </c>
      <c r="AI11">
        <v>0.02</v>
      </c>
      <c r="AJ11">
        <v>5.3800000000000001E-2</v>
      </c>
      <c r="AK11">
        <v>2.5000000000000001E-2</v>
      </c>
      <c r="AM11">
        <v>10</v>
      </c>
      <c r="AN11" t="s">
        <v>30</v>
      </c>
      <c r="AO11">
        <v>769.86</v>
      </c>
      <c r="AP11">
        <v>0.98</v>
      </c>
      <c r="AQ11" s="20">
        <v>100</v>
      </c>
      <c r="AR11" t="s">
        <v>34</v>
      </c>
      <c r="AS11" t="s">
        <v>23</v>
      </c>
      <c r="AT11">
        <v>228000</v>
      </c>
      <c r="AU11">
        <v>25</v>
      </c>
      <c r="AV11" t="b">
        <v>0</v>
      </c>
      <c r="AW11">
        <v>0.15</v>
      </c>
      <c r="AX11">
        <v>15000</v>
      </c>
      <c r="AY11">
        <v>0.5</v>
      </c>
      <c r="AZ11">
        <v>5.5E-2</v>
      </c>
      <c r="BA11" s="4">
        <v>0.15</v>
      </c>
      <c r="BB11" t="s">
        <v>24</v>
      </c>
      <c r="BC11">
        <v>0</v>
      </c>
      <c r="BD11">
        <v>2022</v>
      </c>
      <c r="BE11">
        <v>228000</v>
      </c>
      <c r="BF11" s="8">
        <v>101300</v>
      </c>
      <c r="BG11">
        <v>1942</v>
      </c>
      <c r="BH11" t="s">
        <v>96</v>
      </c>
      <c r="BI11" t="s">
        <v>94</v>
      </c>
      <c r="BJ11" s="17">
        <v>117</v>
      </c>
      <c r="BK11" s="17">
        <v>627.17999999999995</v>
      </c>
    </row>
    <row r="12" spans="1:63" x14ac:dyDescent="0.3">
      <c r="A12">
        <v>0.02</v>
      </c>
      <c r="B12" s="17">
        <v>0.02</v>
      </c>
      <c r="C12" s="3">
        <v>0.05</v>
      </c>
      <c r="D12" s="9">
        <v>2.5000000000000001E-2</v>
      </c>
      <c r="F12">
        <v>11</v>
      </c>
      <c r="G12" t="s">
        <v>30</v>
      </c>
      <c r="H12">
        <v>600</v>
      </c>
      <c r="I12">
        <v>0.98</v>
      </c>
      <c r="J12">
        <v>60</v>
      </c>
      <c r="K12" t="s">
        <v>33</v>
      </c>
      <c r="L12" t="s">
        <v>29</v>
      </c>
      <c r="M12">
        <v>213000</v>
      </c>
      <c r="N12">
        <v>15</v>
      </c>
      <c r="O12" t="b">
        <v>1</v>
      </c>
      <c r="P12">
        <v>0.15</v>
      </c>
      <c r="Q12">
        <v>10000</v>
      </c>
      <c r="R12">
        <v>0.5</v>
      </c>
      <c r="S12">
        <v>5.5E-2</v>
      </c>
      <c r="T12" s="4">
        <v>0.13</v>
      </c>
      <c r="U12" t="s">
        <v>24</v>
      </c>
      <c r="V12">
        <v>0</v>
      </c>
      <c r="W12">
        <v>2022</v>
      </c>
      <c r="X12">
        <v>213000</v>
      </c>
      <c r="Y12" s="8">
        <v>101300</v>
      </c>
      <c r="Z12">
        <v>2018</v>
      </c>
      <c r="AA12" t="s">
        <v>136</v>
      </c>
      <c r="AB12" t="s">
        <v>95</v>
      </c>
      <c r="AC12" s="17">
        <v>110</v>
      </c>
      <c r="AD12" s="17">
        <v>587.23</v>
      </c>
      <c r="AG12">
        <v>2032</v>
      </c>
      <c r="AH12">
        <v>0.02</v>
      </c>
      <c r="AI12">
        <v>0.02</v>
      </c>
      <c r="AJ12">
        <v>5.3800000000000001E-2</v>
      </c>
      <c r="AK12">
        <v>2.5000000000000001E-2</v>
      </c>
      <c r="AM12">
        <v>11</v>
      </c>
      <c r="AN12" t="s">
        <v>30</v>
      </c>
      <c r="AO12">
        <v>644.29</v>
      </c>
      <c r="AP12">
        <v>0.98</v>
      </c>
      <c r="AQ12">
        <v>90</v>
      </c>
      <c r="AR12" t="s">
        <v>32</v>
      </c>
      <c r="AS12" t="s">
        <v>29</v>
      </c>
      <c r="AT12">
        <v>240000</v>
      </c>
      <c r="AU12">
        <v>45</v>
      </c>
      <c r="AV12" t="b">
        <v>0</v>
      </c>
      <c r="AW12">
        <v>0.15</v>
      </c>
      <c r="AX12">
        <v>15000</v>
      </c>
      <c r="AY12">
        <v>0.5</v>
      </c>
      <c r="AZ12">
        <v>5.5E-2</v>
      </c>
      <c r="BA12" s="4">
        <v>0.15</v>
      </c>
      <c r="BB12" t="s">
        <v>24</v>
      </c>
      <c r="BC12">
        <v>0</v>
      </c>
      <c r="BD12">
        <v>2022</v>
      </c>
      <c r="BE12">
        <v>168000</v>
      </c>
      <c r="BF12" s="8">
        <v>101300</v>
      </c>
      <c r="BG12">
        <v>2007</v>
      </c>
      <c r="BH12" t="s">
        <v>103</v>
      </c>
      <c r="BI12" t="s">
        <v>94</v>
      </c>
      <c r="BJ12" s="17">
        <v>148</v>
      </c>
      <c r="BK12" s="17">
        <v>804.12</v>
      </c>
    </row>
    <row r="13" spans="1:63" x14ac:dyDescent="0.3">
      <c r="A13">
        <v>0.02</v>
      </c>
      <c r="B13" s="17">
        <v>0.02</v>
      </c>
      <c r="C13" s="3">
        <v>0.05</v>
      </c>
      <c r="D13" s="9">
        <v>2.5000000000000001E-2</v>
      </c>
      <c r="F13">
        <v>12</v>
      </c>
      <c r="G13" t="s">
        <v>30</v>
      </c>
      <c r="H13">
        <v>600</v>
      </c>
      <c r="I13">
        <v>0.98</v>
      </c>
      <c r="J13">
        <v>70</v>
      </c>
      <c r="K13" t="s">
        <v>33</v>
      </c>
      <c r="L13" t="s">
        <v>26</v>
      </c>
      <c r="M13">
        <v>180000</v>
      </c>
      <c r="N13">
        <v>15</v>
      </c>
      <c r="O13" t="b">
        <v>0</v>
      </c>
      <c r="P13">
        <v>0.15</v>
      </c>
      <c r="Q13">
        <v>10000</v>
      </c>
      <c r="R13">
        <v>0.5</v>
      </c>
      <c r="S13">
        <v>5.5E-2</v>
      </c>
      <c r="T13" s="4">
        <v>0.13</v>
      </c>
      <c r="U13" t="s">
        <v>24</v>
      </c>
      <c r="V13">
        <v>0</v>
      </c>
      <c r="W13">
        <v>2022</v>
      </c>
      <c r="X13">
        <v>180000</v>
      </c>
      <c r="Y13" s="8">
        <v>101300</v>
      </c>
      <c r="Z13">
        <v>1991</v>
      </c>
      <c r="AA13" t="s">
        <v>99</v>
      </c>
      <c r="AB13" t="s">
        <v>95</v>
      </c>
      <c r="AC13" s="17">
        <v>112</v>
      </c>
      <c r="AD13" s="17">
        <v>598.64</v>
      </c>
      <c r="AG13">
        <v>2033</v>
      </c>
      <c r="AH13">
        <v>0.02</v>
      </c>
      <c r="AI13">
        <v>0.02</v>
      </c>
      <c r="AJ13">
        <v>5.3800000000000001E-2</v>
      </c>
      <c r="AK13">
        <v>2.5000000000000001E-2</v>
      </c>
      <c r="AM13">
        <v>12</v>
      </c>
      <c r="AN13" t="s">
        <v>30</v>
      </c>
      <c r="AO13">
        <v>832.65</v>
      </c>
      <c r="AP13">
        <v>0.98</v>
      </c>
      <c r="AQ13" s="20">
        <v>90</v>
      </c>
      <c r="AR13" t="s">
        <v>31</v>
      </c>
      <c r="AS13" t="s">
        <v>23</v>
      </c>
      <c r="AT13">
        <v>250000</v>
      </c>
      <c r="AU13">
        <v>15</v>
      </c>
      <c r="AV13" t="b">
        <v>1</v>
      </c>
      <c r="AW13">
        <v>0.15</v>
      </c>
      <c r="AX13">
        <v>15000</v>
      </c>
      <c r="AY13">
        <v>0.5</v>
      </c>
      <c r="AZ13">
        <v>5.5E-2</v>
      </c>
      <c r="BA13" s="4">
        <v>0.15</v>
      </c>
      <c r="BB13" t="s">
        <v>24</v>
      </c>
      <c r="BC13">
        <v>0</v>
      </c>
      <c r="BD13">
        <v>2022</v>
      </c>
      <c r="BE13">
        <v>250000</v>
      </c>
      <c r="BF13" s="8">
        <v>101300</v>
      </c>
      <c r="BG13">
        <v>1998</v>
      </c>
      <c r="BH13" t="s">
        <v>104</v>
      </c>
      <c r="BI13" t="s">
        <v>94</v>
      </c>
      <c r="BJ13" s="17">
        <v>160</v>
      </c>
      <c r="BK13" s="17">
        <v>872.62</v>
      </c>
    </row>
    <row r="14" spans="1:63" x14ac:dyDescent="0.3">
      <c r="A14">
        <v>0.02</v>
      </c>
      <c r="B14" s="17">
        <v>0.02</v>
      </c>
      <c r="C14" s="3">
        <v>0.05</v>
      </c>
      <c r="D14" s="9">
        <v>2.5000000000000001E-2</v>
      </c>
      <c r="F14">
        <v>13</v>
      </c>
      <c r="G14" t="s">
        <v>30</v>
      </c>
      <c r="H14">
        <v>830</v>
      </c>
      <c r="I14">
        <v>0.98</v>
      </c>
      <c r="J14">
        <v>110</v>
      </c>
      <c r="K14" t="s">
        <v>34</v>
      </c>
      <c r="L14" t="s">
        <v>29</v>
      </c>
      <c r="M14">
        <v>348000</v>
      </c>
      <c r="N14">
        <v>15</v>
      </c>
      <c r="O14" t="b">
        <v>1</v>
      </c>
      <c r="P14">
        <v>0.15</v>
      </c>
      <c r="Q14">
        <v>10000</v>
      </c>
      <c r="R14">
        <v>0.5</v>
      </c>
      <c r="S14">
        <v>5.5E-2</v>
      </c>
      <c r="T14" s="4">
        <v>0.23</v>
      </c>
      <c r="U14" t="s">
        <v>24</v>
      </c>
      <c r="V14">
        <v>0</v>
      </c>
      <c r="W14">
        <v>2022</v>
      </c>
      <c r="X14">
        <v>348000</v>
      </c>
      <c r="Y14" s="8">
        <v>101300</v>
      </c>
      <c r="Z14">
        <v>1948</v>
      </c>
      <c r="AA14" t="s">
        <v>128</v>
      </c>
      <c r="AB14" t="s">
        <v>94</v>
      </c>
      <c r="AC14" s="17">
        <v>151</v>
      </c>
      <c r="AD14" s="17">
        <v>821.24</v>
      </c>
      <c r="AG14">
        <v>2034</v>
      </c>
      <c r="AH14">
        <v>0.02</v>
      </c>
      <c r="AI14">
        <v>0.02</v>
      </c>
      <c r="AJ14">
        <v>5.3800000000000001E-2</v>
      </c>
      <c r="AK14">
        <v>2.5000000000000001E-2</v>
      </c>
      <c r="AM14">
        <v>13</v>
      </c>
      <c r="AN14" t="s">
        <v>30</v>
      </c>
      <c r="AO14">
        <v>809.83</v>
      </c>
      <c r="AP14">
        <v>0.98</v>
      </c>
      <c r="AQ14">
        <v>80</v>
      </c>
      <c r="AR14" t="s">
        <v>36</v>
      </c>
      <c r="AS14" t="s">
        <v>23</v>
      </c>
      <c r="AT14">
        <v>255000</v>
      </c>
      <c r="AU14">
        <v>45</v>
      </c>
      <c r="AV14" t="b">
        <v>0</v>
      </c>
      <c r="AW14">
        <v>0.15</v>
      </c>
      <c r="AX14">
        <v>15000</v>
      </c>
      <c r="AY14">
        <v>0.5</v>
      </c>
      <c r="AZ14">
        <v>5.5E-2</v>
      </c>
      <c r="BA14" s="4">
        <v>0.15</v>
      </c>
      <c r="BB14" t="s">
        <v>24</v>
      </c>
      <c r="BC14">
        <v>0</v>
      </c>
      <c r="BD14">
        <v>2022</v>
      </c>
      <c r="BE14">
        <v>255000</v>
      </c>
      <c r="BF14" s="8">
        <v>101300</v>
      </c>
      <c r="BG14">
        <v>2016</v>
      </c>
      <c r="BH14" t="s">
        <v>125</v>
      </c>
      <c r="BI14" t="s">
        <v>94</v>
      </c>
      <c r="BJ14" s="17">
        <v>161</v>
      </c>
      <c r="BK14" s="17">
        <v>878.31</v>
      </c>
    </row>
    <row r="15" spans="1:63" x14ac:dyDescent="0.3">
      <c r="A15">
        <v>0.02</v>
      </c>
      <c r="B15" s="17">
        <v>0.02</v>
      </c>
      <c r="C15" s="3">
        <v>0.05</v>
      </c>
      <c r="D15" s="9">
        <v>2.5000000000000001E-2</v>
      </c>
      <c r="F15">
        <v>14</v>
      </c>
      <c r="G15" t="s">
        <v>30</v>
      </c>
      <c r="H15">
        <v>530</v>
      </c>
      <c r="I15">
        <v>0.98</v>
      </c>
      <c r="J15">
        <v>70</v>
      </c>
      <c r="K15" t="s">
        <v>35</v>
      </c>
      <c r="L15" t="s">
        <v>29</v>
      </c>
      <c r="M15">
        <v>156000</v>
      </c>
      <c r="N15">
        <v>15</v>
      </c>
      <c r="O15" t="b">
        <v>1</v>
      </c>
      <c r="P15">
        <v>0.15</v>
      </c>
      <c r="Q15">
        <v>10000</v>
      </c>
      <c r="R15">
        <v>0.5</v>
      </c>
      <c r="S15">
        <v>5.5E-2</v>
      </c>
      <c r="T15" s="4">
        <v>0.13</v>
      </c>
      <c r="U15" t="s">
        <v>24</v>
      </c>
      <c r="V15">
        <v>0</v>
      </c>
      <c r="W15">
        <v>2022</v>
      </c>
      <c r="X15">
        <v>156000</v>
      </c>
      <c r="Y15" s="8">
        <v>101300</v>
      </c>
      <c r="Z15">
        <v>2003</v>
      </c>
      <c r="AA15" t="s">
        <v>134</v>
      </c>
      <c r="AB15" t="s">
        <v>95</v>
      </c>
      <c r="AC15" s="17">
        <v>98</v>
      </c>
      <c r="AD15" s="17">
        <v>518.74</v>
      </c>
      <c r="AG15">
        <v>2035</v>
      </c>
      <c r="AH15">
        <v>0.02</v>
      </c>
      <c r="AI15">
        <v>0.02</v>
      </c>
      <c r="AJ15">
        <v>5.3800000000000001E-2</v>
      </c>
      <c r="AK15">
        <v>2.5000000000000001E-2</v>
      </c>
      <c r="AM15">
        <v>14</v>
      </c>
      <c r="AN15" t="s">
        <v>30</v>
      </c>
      <c r="AO15">
        <v>918.25</v>
      </c>
      <c r="AP15">
        <v>0.98</v>
      </c>
      <c r="AQ15">
        <v>90</v>
      </c>
      <c r="AR15" t="s">
        <v>28</v>
      </c>
      <c r="AS15" t="s">
        <v>26</v>
      </c>
      <c r="AT15">
        <v>276000</v>
      </c>
      <c r="AU15">
        <v>15</v>
      </c>
      <c r="AV15" t="b">
        <v>1</v>
      </c>
      <c r="AW15">
        <v>0.15</v>
      </c>
      <c r="AX15">
        <v>15000</v>
      </c>
      <c r="AY15">
        <v>0.5</v>
      </c>
      <c r="AZ15">
        <v>5.5E-2</v>
      </c>
      <c r="BA15" s="4">
        <v>0.15</v>
      </c>
      <c r="BB15" t="s">
        <v>24</v>
      </c>
      <c r="BC15">
        <v>0</v>
      </c>
      <c r="BD15">
        <v>2022</v>
      </c>
      <c r="BE15">
        <v>276000</v>
      </c>
      <c r="BF15" s="8">
        <v>101300</v>
      </c>
      <c r="BG15">
        <v>1918</v>
      </c>
      <c r="BH15" t="s">
        <v>106</v>
      </c>
      <c r="BI15" t="s">
        <v>94</v>
      </c>
      <c r="BJ15" s="17">
        <v>144</v>
      </c>
      <c r="BK15" s="17">
        <v>781.29</v>
      </c>
    </row>
    <row r="16" spans="1:63" x14ac:dyDescent="0.3">
      <c r="A16">
        <v>0.02</v>
      </c>
      <c r="B16" s="17">
        <v>0.02</v>
      </c>
      <c r="C16" s="3">
        <v>0.05</v>
      </c>
      <c r="D16" s="9">
        <v>2.5000000000000001E-2</v>
      </c>
      <c r="F16">
        <v>15</v>
      </c>
      <c r="G16" t="s">
        <v>30</v>
      </c>
      <c r="H16">
        <v>950</v>
      </c>
      <c r="I16">
        <v>0.98</v>
      </c>
      <c r="J16">
        <v>90</v>
      </c>
      <c r="K16" t="s">
        <v>36</v>
      </c>
      <c r="L16" t="s">
        <v>23</v>
      </c>
      <c r="M16">
        <v>360000</v>
      </c>
      <c r="N16">
        <v>15</v>
      </c>
      <c r="O16" t="b">
        <v>0</v>
      </c>
      <c r="P16">
        <v>0.15</v>
      </c>
      <c r="Q16">
        <v>10000</v>
      </c>
      <c r="R16">
        <v>0.5</v>
      </c>
      <c r="S16">
        <v>5.5E-2</v>
      </c>
      <c r="T16" s="4">
        <v>0.23</v>
      </c>
      <c r="U16" t="s">
        <v>24</v>
      </c>
      <c r="V16">
        <v>0</v>
      </c>
      <c r="W16">
        <v>2022</v>
      </c>
      <c r="X16">
        <v>360000</v>
      </c>
      <c r="Y16" s="8">
        <v>101300</v>
      </c>
      <c r="Z16">
        <v>1901</v>
      </c>
      <c r="AA16" t="s">
        <v>132</v>
      </c>
      <c r="AB16" t="s">
        <v>94</v>
      </c>
      <c r="AC16" s="17">
        <v>172</v>
      </c>
      <c r="AD16" s="17">
        <v>941.1</v>
      </c>
      <c r="AG16">
        <v>2036</v>
      </c>
      <c r="AH16">
        <v>0.02</v>
      </c>
      <c r="AI16">
        <v>0.02</v>
      </c>
      <c r="AJ16">
        <v>5.3800000000000001E-2</v>
      </c>
      <c r="AK16">
        <v>2.5000000000000001E-2</v>
      </c>
      <c r="AM16">
        <v>15</v>
      </c>
      <c r="AN16" t="s">
        <v>30</v>
      </c>
      <c r="AO16">
        <v>769.86</v>
      </c>
      <c r="AP16">
        <v>0.98</v>
      </c>
      <c r="AQ16">
        <v>140</v>
      </c>
      <c r="AR16" t="s">
        <v>25</v>
      </c>
      <c r="AS16" t="s">
        <v>23</v>
      </c>
      <c r="AT16">
        <v>280000</v>
      </c>
      <c r="AU16">
        <v>15</v>
      </c>
      <c r="AV16" t="b">
        <v>0</v>
      </c>
      <c r="AW16">
        <v>0.15</v>
      </c>
      <c r="AX16">
        <v>15000</v>
      </c>
      <c r="AY16">
        <v>0.5</v>
      </c>
      <c r="AZ16">
        <v>5.5E-2</v>
      </c>
      <c r="BA16" s="4">
        <v>0.15</v>
      </c>
      <c r="BB16" t="s">
        <v>24</v>
      </c>
      <c r="BC16">
        <v>0</v>
      </c>
      <c r="BD16">
        <v>2022</v>
      </c>
      <c r="BE16">
        <v>280000</v>
      </c>
      <c r="BF16" s="8">
        <v>101300</v>
      </c>
      <c r="BG16">
        <v>1976</v>
      </c>
      <c r="BH16" t="s">
        <v>119</v>
      </c>
      <c r="BI16" t="s">
        <v>94</v>
      </c>
      <c r="BJ16" s="17">
        <v>151</v>
      </c>
      <c r="BK16" s="17">
        <v>821.24</v>
      </c>
    </row>
    <row r="17" spans="1:63" x14ac:dyDescent="0.3">
      <c r="A17">
        <v>0.02</v>
      </c>
      <c r="B17" s="17">
        <v>0.02</v>
      </c>
      <c r="C17" s="3">
        <v>0.05</v>
      </c>
      <c r="D17" s="9">
        <v>2.5000000000000001E-2</v>
      </c>
      <c r="F17">
        <v>16</v>
      </c>
      <c r="G17" t="s">
        <v>37</v>
      </c>
      <c r="H17">
        <v>800</v>
      </c>
      <c r="I17">
        <v>0.98</v>
      </c>
      <c r="J17">
        <v>70</v>
      </c>
      <c r="K17" t="s">
        <v>22</v>
      </c>
      <c r="L17" t="s">
        <v>23</v>
      </c>
      <c r="M17">
        <v>300000</v>
      </c>
      <c r="N17">
        <v>15</v>
      </c>
      <c r="O17" t="b">
        <v>1</v>
      </c>
      <c r="P17">
        <v>0.15</v>
      </c>
      <c r="Q17">
        <v>15000</v>
      </c>
      <c r="R17">
        <v>0.5</v>
      </c>
      <c r="S17">
        <v>5.5E-2</v>
      </c>
      <c r="T17" s="4">
        <v>0.23</v>
      </c>
      <c r="U17" t="s">
        <v>38</v>
      </c>
      <c r="V17">
        <v>0</v>
      </c>
      <c r="W17">
        <v>2022</v>
      </c>
      <c r="X17">
        <v>300000</v>
      </c>
      <c r="Y17" s="8">
        <v>101300</v>
      </c>
      <c r="Z17">
        <v>2017</v>
      </c>
      <c r="AA17" t="s">
        <v>97</v>
      </c>
      <c r="AB17" t="s">
        <v>95</v>
      </c>
      <c r="AC17" s="17">
        <v>146</v>
      </c>
      <c r="AD17" s="17">
        <v>792.7</v>
      </c>
      <c r="AG17">
        <v>2037</v>
      </c>
      <c r="AH17">
        <v>0.02</v>
      </c>
      <c r="AI17">
        <v>0.02</v>
      </c>
      <c r="AJ17">
        <v>5.3800000000000001E-2</v>
      </c>
      <c r="AK17">
        <v>2.5000000000000001E-2</v>
      </c>
      <c r="AM17">
        <v>16</v>
      </c>
      <c r="AN17" t="s">
        <v>30</v>
      </c>
      <c r="AO17">
        <v>804.12</v>
      </c>
      <c r="AP17">
        <v>0.98</v>
      </c>
      <c r="AQ17">
        <v>80</v>
      </c>
      <c r="AR17" t="s">
        <v>32</v>
      </c>
      <c r="AS17" t="s">
        <v>26</v>
      </c>
      <c r="AT17">
        <v>280000</v>
      </c>
      <c r="AU17">
        <v>25</v>
      </c>
      <c r="AV17" t="b">
        <v>0</v>
      </c>
      <c r="AW17">
        <v>0.15</v>
      </c>
      <c r="AX17">
        <v>15000</v>
      </c>
      <c r="AY17">
        <v>0.5</v>
      </c>
      <c r="AZ17">
        <v>5.5E-2</v>
      </c>
      <c r="BA17" s="4">
        <v>0.15</v>
      </c>
      <c r="BB17" t="s">
        <v>24</v>
      </c>
      <c r="BC17">
        <v>0</v>
      </c>
      <c r="BD17">
        <v>2022</v>
      </c>
      <c r="BE17">
        <v>280000</v>
      </c>
      <c r="BF17" s="8">
        <v>101300</v>
      </c>
      <c r="BG17">
        <v>1998</v>
      </c>
      <c r="BH17" t="s">
        <v>126</v>
      </c>
      <c r="BI17" t="s">
        <v>94</v>
      </c>
      <c r="BJ17" s="17">
        <v>157</v>
      </c>
      <c r="BK17" s="17">
        <v>855.51</v>
      </c>
    </row>
    <row r="18" spans="1:63" x14ac:dyDescent="0.3">
      <c r="A18">
        <v>0.02</v>
      </c>
      <c r="B18" s="17">
        <v>0.02</v>
      </c>
      <c r="C18" s="3">
        <v>0.05</v>
      </c>
      <c r="D18" s="9">
        <v>2.5000000000000001E-2</v>
      </c>
      <c r="F18">
        <v>17</v>
      </c>
      <c r="G18" t="s">
        <v>37</v>
      </c>
      <c r="H18">
        <v>880</v>
      </c>
      <c r="I18">
        <v>0.98</v>
      </c>
      <c r="J18">
        <v>80</v>
      </c>
      <c r="K18" t="s">
        <v>22</v>
      </c>
      <c r="L18" t="s">
        <v>23</v>
      </c>
      <c r="M18">
        <v>281000</v>
      </c>
      <c r="N18">
        <v>15</v>
      </c>
      <c r="O18" t="b">
        <v>0</v>
      </c>
      <c r="P18">
        <v>0.15</v>
      </c>
      <c r="Q18">
        <v>15000</v>
      </c>
      <c r="R18">
        <v>0.5</v>
      </c>
      <c r="S18">
        <v>5.5E-2</v>
      </c>
      <c r="T18" s="4">
        <v>0.13</v>
      </c>
      <c r="U18" t="s">
        <v>38</v>
      </c>
      <c r="V18">
        <v>0</v>
      </c>
      <c r="W18">
        <v>2022</v>
      </c>
      <c r="X18">
        <v>281000</v>
      </c>
      <c r="Y18" s="8">
        <v>101300</v>
      </c>
      <c r="Z18">
        <v>2010</v>
      </c>
      <c r="AA18" t="s">
        <v>119</v>
      </c>
      <c r="AB18" t="s">
        <v>95</v>
      </c>
      <c r="AC18" s="17">
        <v>159</v>
      </c>
      <c r="AD18" s="17">
        <v>866.93</v>
      </c>
      <c r="AG18">
        <v>2038</v>
      </c>
      <c r="AH18">
        <v>0.02</v>
      </c>
      <c r="AI18">
        <v>0.02</v>
      </c>
      <c r="AJ18">
        <v>5.3800000000000001E-2</v>
      </c>
      <c r="AK18">
        <v>2.5000000000000001E-2</v>
      </c>
      <c r="AM18">
        <v>17</v>
      </c>
      <c r="AN18" t="s">
        <v>30</v>
      </c>
      <c r="AO18">
        <v>866.93</v>
      </c>
      <c r="AP18">
        <v>0.98</v>
      </c>
      <c r="AQ18">
        <v>80</v>
      </c>
      <c r="AR18" t="s">
        <v>208</v>
      </c>
      <c r="AS18" t="s">
        <v>23</v>
      </c>
      <c r="AT18">
        <v>281000</v>
      </c>
      <c r="AU18">
        <v>25</v>
      </c>
      <c r="AV18" t="b">
        <v>0</v>
      </c>
      <c r="AW18">
        <v>0.15</v>
      </c>
      <c r="AX18">
        <v>15000</v>
      </c>
      <c r="AY18">
        <v>0.5</v>
      </c>
      <c r="AZ18">
        <v>5.5E-2</v>
      </c>
      <c r="BA18" s="4">
        <v>0.15</v>
      </c>
      <c r="BB18" t="s">
        <v>24</v>
      </c>
      <c r="BC18">
        <v>0</v>
      </c>
      <c r="BD18">
        <v>2022</v>
      </c>
      <c r="BE18">
        <v>281000</v>
      </c>
      <c r="BF18" s="8">
        <v>101300</v>
      </c>
      <c r="BG18">
        <v>2010</v>
      </c>
      <c r="BH18" t="s">
        <v>136</v>
      </c>
      <c r="BI18" t="s">
        <v>95</v>
      </c>
      <c r="BJ18" s="17">
        <v>157</v>
      </c>
      <c r="BK18" s="17">
        <v>855.51</v>
      </c>
    </row>
    <row r="19" spans="1:63" x14ac:dyDescent="0.3">
      <c r="A19">
        <v>0.02</v>
      </c>
      <c r="B19" s="17">
        <v>0.02</v>
      </c>
      <c r="C19" s="3">
        <v>0.05</v>
      </c>
      <c r="D19" s="9">
        <v>2.5000000000000001E-2</v>
      </c>
      <c r="F19">
        <v>18</v>
      </c>
      <c r="G19" t="s">
        <v>37</v>
      </c>
      <c r="H19">
        <v>1150</v>
      </c>
      <c r="I19">
        <v>0.98</v>
      </c>
      <c r="J19">
        <v>135</v>
      </c>
      <c r="K19" t="s">
        <v>25</v>
      </c>
      <c r="L19" t="s">
        <v>23</v>
      </c>
      <c r="M19">
        <v>355000</v>
      </c>
      <c r="N19">
        <v>15</v>
      </c>
      <c r="O19" t="b">
        <v>0</v>
      </c>
      <c r="P19">
        <v>0.15</v>
      </c>
      <c r="Q19">
        <v>15000</v>
      </c>
      <c r="R19">
        <v>0.5</v>
      </c>
      <c r="S19">
        <v>5.5E-2</v>
      </c>
      <c r="T19" s="4">
        <v>0.23</v>
      </c>
      <c r="U19" t="s">
        <v>38</v>
      </c>
      <c r="V19">
        <v>0</v>
      </c>
      <c r="W19">
        <v>2022</v>
      </c>
      <c r="X19">
        <v>355000</v>
      </c>
      <c r="Y19" s="8">
        <v>101300</v>
      </c>
      <c r="Z19">
        <v>1983</v>
      </c>
      <c r="AA19" t="s">
        <v>132</v>
      </c>
      <c r="AB19" t="s">
        <v>94</v>
      </c>
      <c r="AC19" s="17">
        <v>204</v>
      </c>
      <c r="AD19" s="17">
        <v>1123.76</v>
      </c>
      <c r="AG19">
        <v>2039</v>
      </c>
      <c r="AH19">
        <v>0.02</v>
      </c>
      <c r="AI19">
        <v>0.02</v>
      </c>
      <c r="AJ19">
        <v>5.3800000000000001E-2</v>
      </c>
      <c r="AK19">
        <v>2.5000000000000001E-2</v>
      </c>
      <c r="AM19">
        <v>18</v>
      </c>
      <c r="AN19" t="s">
        <v>30</v>
      </c>
      <c r="AO19">
        <v>718.52</v>
      </c>
      <c r="AP19">
        <v>0.98</v>
      </c>
      <c r="AQ19">
        <v>90</v>
      </c>
      <c r="AR19" t="s">
        <v>27</v>
      </c>
      <c r="AS19" t="s">
        <v>26</v>
      </c>
      <c r="AT19">
        <v>288000</v>
      </c>
      <c r="AU19">
        <v>25</v>
      </c>
      <c r="AV19" t="b">
        <v>0</v>
      </c>
      <c r="AW19">
        <v>0.15</v>
      </c>
      <c r="AX19">
        <v>15000</v>
      </c>
      <c r="AY19">
        <v>0.5</v>
      </c>
      <c r="AZ19">
        <v>5.5E-2</v>
      </c>
      <c r="BA19" s="4">
        <v>0.15</v>
      </c>
      <c r="BB19" t="s">
        <v>24</v>
      </c>
      <c r="BC19">
        <v>0</v>
      </c>
      <c r="BD19">
        <v>2022</v>
      </c>
      <c r="BE19">
        <v>288000</v>
      </c>
      <c r="BF19" s="8">
        <v>101300</v>
      </c>
      <c r="BG19">
        <v>1956</v>
      </c>
      <c r="BH19" t="s">
        <v>98</v>
      </c>
      <c r="BI19" t="s">
        <v>95</v>
      </c>
      <c r="BJ19" s="17">
        <v>143</v>
      </c>
      <c r="BK19" s="17">
        <v>775.57</v>
      </c>
    </row>
    <row r="20" spans="1:63" x14ac:dyDescent="0.3">
      <c r="A20">
        <v>0.02</v>
      </c>
      <c r="B20" s="17">
        <v>0.02</v>
      </c>
      <c r="C20" s="3">
        <v>0.05</v>
      </c>
      <c r="D20" s="9">
        <v>2.5000000000000001E-2</v>
      </c>
      <c r="F20">
        <v>19</v>
      </c>
      <c r="G20" t="s">
        <v>37</v>
      </c>
      <c r="H20">
        <v>1110</v>
      </c>
      <c r="I20">
        <v>0.98</v>
      </c>
      <c r="J20">
        <v>130</v>
      </c>
      <c r="K20" t="s">
        <v>25</v>
      </c>
      <c r="L20" t="s">
        <v>26</v>
      </c>
      <c r="M20">
        <v>410000</v>
      </c>
      <c r="N20">
        <v>15</v>
      </c>
      <c r="O20" t="b">
        <v>1</v>
      </c>
      <c r="P20">
        <v>0.15</v>
      </c>
      <c r="Q20">
        <v>15000</v>
      </c>
      <c r="R20">
        <v>0.5</v>
      </c>
      <c r="S20">
        <v>5.5E-2</v>
      </c>
      <c r="T20" s="4">
        <v>0.23</v>
      </c>
      <c r="U20" t="s">
        <v>38</v>
      </c>
      <c r="V20">
        <v>0</v>
      </c>
      <c r="W20">
        <v>2022</v>
      </c>
      <c r="X20">
        <v>410000</v>
      </c>
      <c r="Y20" s="8">
        <v>101300</v>
      </c>
      <c r="Z20">
        <v>2002</v>
      </c>
      <c r="AA20" t="s">
        <v>129</v>
      </c>
      <c r="AB20" t="s">
        <v>94</v>
      </c>
      <c r="AC20" s="17">
        <v>202</v>
      </c>
      <c r="AD20" s="17">
        <v>1112.33</v>
      </c>
      <c r="AG20">
        <v>2040</v>
      </c>
      <c r="AH20">
        <v>0.02</v>
      </c>
      <c r="AI20">
        <v>0.02</v>
      </c>
      <c r="AJ20">
        <v>5.3800000000000001E-2</v>
      </c>
      <c r="AK20">
        <v>2.5000000000000001E-2</v>
      </c>
      <c r="AM20">
        <v>19</v>
      </c>
      <c r="AN20" t="s">
        <v>30</v>
      </c>
      <c r="AO20">
        <v>792.7</v>
      </c>
      <c r="AP20">
        <v>0.98</v>
      </c>
      <c r="AQ20">
        <v>70</v>
      </c>
      <c r="AR20" t="s">
        <v>22</v>
      </c>
      <c r="AS20" t="s">
        <v>23</v>
      </c>
      <c r="AT20">
        <v>300000</v>
      </c>
      <c r="AU20">
        <v>25</v>
      </c>
      <c r="AV20" t="b">
        <v>1</v>
      </c>
      <c r="AW20">
        <v>0.15</v>
      </c>
      <c r="AX20">
        <v>15000</v>
      </c>
      <c r="AY20">
        <v>0.5</v>
      </c>
      <c r="AZ20">
        <v>5.5E-2</v>
      </c>
      <c r="BA20" s="4">
        <v>0.15</v>
      </c>
      <c r="BB20" t="s">
        <v>24</v>
      </c>
      <c r="BC20">
        <v>0</v>
      </c>
      <c r="BD20">
        <v>2022</v>
      </c>
      <c r="BE20">
        <v>300000</v>
      </c>
      <c r="BF20" s="8">
        <v>101300</v>
      </c>
      <c r="BG20">
        <v>2017</v>
      </c>
      <c r="BH20" t="s">
        <v>97</v>
      </c>
      <c r="BI20" t="s">
        <v>95</v>
      </c>
      <c r="BJ20" s="17">
        <v>162</v>
      </c>
      <c r="BK20" s="17">
        <v>884.05</v>
      </c>
    </row>
    <row r="21" spans="1:63" x14ac:dyDescent="0.3">
      <c r="A21">
        <v>0.02</v>
      </c>
      <c r="B21" s="17">
        <v>0.02</v>
      </c>
      <c r="C21" s="3">
        <v>0.05</v>
      </c>
      <c r="D21" s="9">
        <v>2.5000000000000001E-2</v>
      </c>
      <c r="F21">
        <v>20</v>
      </c>
      <c r="G21" t="s">
        <v>37</v>
      </c>
      <c r="H21">
        <v>800</v>
      </c>
      <c r="I21">
        <v>0.98</v>
      </c>
      <c r="J21">
        <v>95</v>
      </c>
      <c r="K21" t="s">
        <v>27</v>
      </c>
      <c r="L21" t="s">
        <v>26</v>
      </c>
      <c r="M21">
        <v>288000</v>
      </c>
      <c r="N21">
        <v>15</v>
      </c>
      <c r="O21" t="b">
        <v>0</v>
      </c>
      <c r="P21">
        <v>0.15</v>
      </c>
      <c r="Q21">
        <v>15000</v>
      </c>
      <c r="R21">
        <v>0.5</v>
      </c>
      <c r="S21">
        <v>5.5E-2</v>
      </c>
      <c r="T21" s="4">
        <v>0.23</v>
      </c>
      <c r="U21" t="s">
        <v>38</v>
      </c>
      <c r="V21">
        <v>0</v>
      </c>
      <c r="W21">
        <v>2022</v>
      </c>
      <c r="X21">
        <v>288000</v>
      </c>
      <c r="Y21" s="8">
        <v>101300</v>
      </c>
      <c r="Z21">
        <v>1956</v>
      </c>
      <c r="AA21" t="s">
        <v>98</v>
      </c>
      <c r="AB21" t="s">
        <v>95</v>
      </c>
      <c r="AC21" s="17">
        <v>133</v>
      </c>
      <c r="AD21" s="17">
        <v>718.52</v>
      </c>
      <c r="AG21">
        <v>2041</v>
      </c>
      <c r="AH21">
        <v>0.02</v>
      </c>
      <c r="AI21">
        <v>0.02</v>
      </c>
      <c r="AJ21">
        <v>5.3800000000000001E-2</v>
      </c>
      <c r="AK21">
        <v>2.5000000000000001E-2</v>
      </c>
      <c r="AM21">
        <v>20</v>
      </c>
      <c r="AN21" t="s">
        <v>30</v>
      </c>
      <c r="AO21">
        <v>912.56</v>
      </c>
      <c r="AP21">
        <v>0.98</v>
      </c>
      <c r="AQ21">
        <v>90</v>
      </c>
      <c r="AR21" t="s">
        <v>31</v>
      </c>
      <c r="AS21" t="s">
        <v>26</v>
      </c>
      <c r="AT21">
        <v>320000</v>
      </c>
      <c r="AU21">
        <v>15</v>
      </c>
      <c r="AV21" t="b">
        <v>1</v>
      </c>
      <c r="AW21">
        <v>0.15</v>
      </c>
      <c r="AX21">
        <v>15000</v>
      </c>
      <c r="AY21">
        <v>0.5</v>
      </c>
      <c r="AZ21">
        <v>5.5E-2</v>
      </c>
      <c r="BA21" s="4">
        <v>0.15</v>
      </c>
      <c r="BB21" t="s">
        <v>24</v>
      </c>
      <c r="BC21">
        <v>0</v>
      </c>
      <c r="BD21">
        <v>2022</v>
      </c>
      <c r="BE21">
        <v>320000</v>
      </c>
      <c r="BF21" s="8">
        <v>101300</v>
      </c>
      <c r="BG21">
        <v>1997</v>
      </c>
      <c r="BH21" t="s">
        <v>107</v>
      </c>
      <c r="BI21" t="s">
        <v>94</v>
      </c>
      <c r="BJ21" s="17">
        <v>175</v>
      </c>
      <c r="BK21" s="17">
        <v>958.23</v>
      </c>
    </row>
    <row r="22" spans="1:63" x14ac:dyDescent="0.3">
      <c r="A22">
        <v>0.02</v>
      </c>
      <c r="B22" s="17">
        <v>0.02</v>
      </c>
      <c r="C22" s="3">
        <v>0.05</v>
      </c>
      <c r="D22" s="9">
        <v>2.5000000000000001E-2</v>
      </c>
      <c r="F22">
        <v>21</v>
      </c>
      <c r="G22" t="s">
        <v>37</v>
      </c>
      <c r="H22">
        <v>680</v>
      </c>
      <c r="I22">
        <v>0.98</v>
      </c>
      <c r="J22">
        <v>85</v>
      </c>
      <c r="K22" t="s">
        <v>28</v>
      </c>
      <c r="L22" t="s">
        <v>29</v>
      </c>
      <c r="M22">
        <v>213000</v>
      </c>
      <c r="N22">
        <v>15</v>
      </c>
      <c r="O22" t="b">
        <v>0</v>
      </c>
      <c r="P22">
        <v>0.15</v>
      </c>
      <c r="Q22">
        <v>15000</v>
      </c>
      <c r="R22">
        <v>0.5</v>
      </c>
      <c r="S22">
        <v>5.5E-2</v>
      </c>
      <c r="T22" s="4">
        <v>0.13</v>
      </c>
      <c r="U22" t="s">
        <v>38</v>
      </c>
      <c r="V22">
        <v>0</v>
      </c>
      <c r="W22">
        <v>2022</v>
      </c>
      <c r="X22">
        <v>213000</v>
      </c>
      <c r="Y22" s="8">
        <v>101300</v>
      </c>
      <c r="Z22">
        <v>1952</v>
      </c>
      <c r="AA22" t="s">
        <v>125</v>
      </c>
      <c r="AB22" t="s">
        <v>94</v>
      </c>
      <c r="AC22" s="17">
        <v>126</v>
      </c>
      <c r="AD22" s="17">
        <v>678.54</v>
      </c>
      <c r="AG22">
        <v>2042</v>
      </c>
      <c r="AH22">
        <v>0.02</v>
      </c>
      <c r="AI22">
        <v>0.02</v>
      </c>
      <c r="AJ22">
        <v>5.3800000000000001E-2</v>
      </c>
      <c r="AK22">
        <v>2.5000000000000001E-2</v>
      </c>
      <c r="AM22">
        <v>21</v>
      </c>
      <c r="AN22" t="s">
        <v>30</v>
      </c>
      <c r="AO22">
        <v>941.1</v>
      </c>
      <c r="AP22">
        <v>0.98</v>
      </c>
      <c r="AQ22">
        <v>80</v>
      </c>
      <c r="AR22" t="s">
        <v>28</v>
      </c>
      <c r="AS22" t="s">
        <v>23</v>
      </c>
      <c r="AT22">
        <v>330000</v>
      </c>
      <c r="AU22">
        <v>15</v>
      </c>
      <c r="AV22" t="b">
        <v>0</v>
      </c>
      <c r="AW22">
        <v>0.15</v>
      </c>
      <c r="AX22">
        <v>15000</v>
      </c>
      <c r="AY22">
        <v>0.5</v>
      </c>
      <c r="AZ22">
        <v>5.5E-2</v>
      </c>
      <c r="BA22" s="4">
        <v>0.15</v>
      </c>
      <c r="BB22" t="s">
        <v>24</v>
      </c>
      <c r="BC22">
        <v>0</v>
      </c>
      <c r="BD22">
        <v>2022</v>
      </c>
      <c r="BE22">
        <v>400000</v>
      </c>
      <c r="BF22" s="8">
        <v>101300</v>
      </c>
      <c r="BG22">
        <v>1980</v>
      </c>
      <c r="BH22" t="s">
        <v>132</v>
      </c>
      <c r="BI22" t="s">
        <v>94</v>
      </c>
      <c r="BJ22" s="17">
        <v>153</v>
      </c>
      <c r="BK22" s="17">
        <v>832.65</v>
      </c>
    </row>
    <row r="23" spans="1:63" x14ac:dyDescent="0.3">
      <c r="A23">
        <v>0.02</v>
      </c>
      <c r="B23" s="17">
        <v>0.02</v>
      </c>
      <c r="C23" s="3">
        <v>0.05</v>
      </c>
      <c r="D23" s="9">
        <v>2.5000000000000001E-2</v>
      </c>
      <c r="F23">
        <v>22</v>
      </c>
      <c r="G23" t="s">
        <v>37</v>
      </c>
      <c r="H23">
        <v>750</v>
      </c>
      <c r="I23">
        <v>0.98</v>
      </c>
      <c r="J23">
        <v>65</v>
      </c>
      <c r="K23" t="s">
        <v>31</v>
      </c>
      <c r="L23" t="s">
        <v>26</v>
      </c>
      <c r="M23">
        <v>228000</v>
      </c>
      <c r="N23">
        <v>15</v>
      </c>
      <c r="O23" t="b">
        <v>1</v>
      </c>
      <c r="P23">
        <v>0.15</v>
      </c>
      <c r="Q23">
        <v>15000</v>
      </c>
      <c r="R23">
        <v>0.5</v>
      </c>
      <c r="S23">
        <v>5.5E-2</v>
      </c>
      <c r="T23" s="4">
        <v>0.13</v>
      </c>
      <c r="U23" t="s">
        <v>38</v>
      </c>
      <c r="V23">
        <v>0</v>
      </c>
      <c r="W23">
        <v>2022</v>
      </c>
      <c r="X23">
        <v>228000</v>
      </c>
      <c r="Y23" s="8">
        <v>101300</v>
      </c>
      <c r="Z23">
        <v>2016</v>
      </c>
      <c r="AA23" t="s">
        <v>102</v>
      </c>
      <c r="AB23" t="s">
        <v>94</v>
      </c>
      <c r="AC23" s="17">
        <v>134</v>
      </c>
      <c r="AD23" s="17">
        <v>724.2</v>
      </c>
      <c r="AG23">
        <v>2043</v>
      </c>
      <c r="AH23">
        <v>0.02</v>
      </c>
      <c r="AI23">
        <v>0.02</v>
      </c>
      <c r="AJ23">
        <v>5.3800000000000001E-2</v>
      </c>
      <c r="AK23">
        <v>2.5000000000000001E-2</v>
      </c>
      <c r="AM23">
        <v>22</v>
      </c>
      <c r="AN23" t="s">
        <v>30</v>
      </c>
      <c r="AO23">
        <v>929.7</v>
      </c>
      <c r="AP23">
        <v>0.98</v>
      </c>
      <c r="AQ23">
        <v>120</v>
      </c>
      <c r="AR23" t="s">
        <v>28</v>
      </c>
      <c r="AS23" t="s">
        <v>29</v>
      </c>
      <c r="AT23">
        <v>336000</v>
      </c>
      <c r="AU23">
        <v>15</v>
      </c>
      <c r="AV23" t="b">
        <v>0</v>
      </c>
      <c r="AW23">
        <v>0.15</v>
      </c>
      <c r="AX23">
        <v>15000</v>
      </c>
      <c r="AY23">
        <v>0.5</v>
      </c>
      <c r="AZ23">
        <v>5.5E-2</v>
      </c>
      <c r="BA23" s="4">
        <v>0.15</v>
      </c>
      <c r="BB23" t="s">
        <v>24</v>
      </c>
      <c r="BC23">
        <v>0</v>
      </c>
      <c r="BD23">
        <v>2022</v>
      </c>
      <c r="BE23">
        <v>336000</v>
      </c>
      <c r="BF23" s="8">
        <v>101300</v>
      </c>
      <c r="BG23">
        <v>1970</v>
      </c>
      <c r="BH23" t="s">
        <v>108</v>
      </c>
      <c r="BI23" t="s">
        <v>94</v>
      </c>
      <c r="BJ23" s="17">
        <v>174</v>
      </c>
      <c r="BK23" s="17">
        <v>952.52</v>
      </c>
    </row>
    <row r="24" spans="1:63" x14ac:dyDescent="0.3">
      <c r="A24">
        <v>0.02</v>
      </c>
      <c r="B24" s="17">
        <v>0.02</v>
      </c>
      <c r="C24" s="3">
        <v>0.05</v>
      </c>
      <c r="D24" s="9">
        <v>2.5000000000000001E-2</v>
      </c>
      <c r="F24">
        <v>23</v>
      </c>
      <c r="G24" t="s">
        <v>39</v>
      </c>
      <c r="H24">
        <v>1100</v>
      </c>
      <c r="I24">
        <v>0.98</v>
      </c>
      <c r="J24">
        <v>110</v>
      </c>
      <c r="K24" t="s">
        <v>31</v>
      </c>
      <c r="L24" t="s">
        <v>23</v>
      </c>
      <c r="M24">
        <v>400000</v>
      </c>
      <c r="N24">
        <v>15</v>
      </c>
      <c r="O24" t="b">
        <v>0</v>
      </c>
      <c r="P24">
        <v>0.15</v>
      </c>
      <c r="Q24">
        <v>15000</v>
      </c>
      <c r="R24">
        <v>0.5</v>
      </c>
      <c r="S24">
        <v>5.5E-2</v>
      </c>
      <c r="T24" s="4">
        <v>7.0000000000000007E-2</v>
      </c>
      <c r="U24" t="s">
        <v>40</v>
      </c>
      <c r="V24">
        <v>0</v>
      </c>
      <c r="W24">
        <v>2022</v>
      </c>
      <c r="X24">
        <v>400000</v>
      </c>
      <c r="Y24" s="8">
        <v>101300</v>
      </c>
      <c r="Z24">
        <v>1992</v>
      </c>
      <c r="AA24" t="s">
        <v>101</v>
      </c>
      <c r="AB24" t="s">
        <v>94</v>
      </c>
      <c r="AC24" s="17">
        <v>194</v>
      </c>
      <c r="AD24" s="17">
        <v>1066.7</v>
      </c>
      <c r="AG24">
        <v>2044</v>
      </c>
      <c r="AH24">
        <v>0.02</v>
      </c>
      <c r="AI24">
        <v>0.02</v>
      </c>
      <c r="AJ24">
        <v>5.3800000000000001E-2</v>
      </c>
      <c r="AK24">
        <v>2.5000000000000001E-2</v>
      </c>
      <c r="AM24">
        <v>23</v>
      </c>
      <c r="AN24" t="s">
        <v>30</v>
      </c>
      <c r="AO24">
        <v>821.24</v>
      </c>
      <c r="AP24">
        <v>0.98</v>
      </c>
      <c r="AQ24">
        <v>110</v>
      </c>
      <c r="AR24" t="s">
        <v>34</v>
      </c>
      <c r="AS24" t="s">
        <v>29</v>
      </c>
      <c r="AT24">
        <v>348000</v>
      </c>
      <c r="AU24">
        <v>15</v>
      </c>
      <c r="AV24" t="b">
        <v>1</v>
      </c>
      <c r="AW24">
        <v>0.15</v>
      </c>
      <c r="AX24">
        <v>15000</v>
      </c>
      <c r="AY24">
        <v>0.5</v>
      </c>
      <c r="AZ24">
        <v>5.5E-2</v>
      </c>
      <c r="BA24" s="4">
        <v>0.15</v>
      </c>
      <c r="BB24" t="s">
        <v>24</v>
      </c>
      <c r="BC24">
        <v>0</v>
      </c>
      <c r="BD24">
        <v>2022</v>
      </c>
      <c r="BE24">
        <v>348000</v>
      </c>
      <c r="BF24" s="8">
        <v>101300</v>
      </c>
      <c r="BG24">
        <v>1948</v>
      </c>
      <c r="BH24" t="s">
        <v>128</v>
      </c>
      <c r="BI24" t="s">
        <v>94</v>
      </c>
      <c r="BJ24" s="17">
        <v>163</v>
      </c>
      <c r="BK24" s="17">
        <v>889.72</v>
      </c>
    </row>
    <row r="25" spans="1:63" x14ac:dyDescent="0.3">
      <c r="A25">
        <v>0.02</v>
      </c>
      <c r="B25" s="17">
        <v>0.02</v>
      </c>
      <c r="C25" s="3">
        <v>0.05</v>
      </c>
      <c r="D25" s="9">
        <v>2.5000000000000001E-2</v>
      </c>
      <c r="F25">
        <v>24</v>
      </c>
      <c r="G25" t="s">
        <v>39</v>
      </c>
      <c r="H25">
        <v>800</v>
      </c>
      <c r="I25">
        <v>0.98</v>
      </c>
      <c r="J25">
        <v>75</v>
      </c>
      <c r="K25" t="s">
        <v>32</v>
      </c>
      <c r="L25" t="s">
        <v>23</v>
      </c>
      <c r="M25">
        <v>228000</v>
      </c>
      <c r="N25">
        <v>15</v>
      </c>
      <c r="O25" t="b">
        <v>0</v>
      </c>
      <c r="P25">
        <v>0.15</v>
      </c>
      <c r="Q25">
        <v>15000</v>
      </c>
      <c r="R25">
        <v>0.5</v>
      </c>
      <c r="S25">
        <v>5.5E-2</v>
      </c>
      <c r="T25" s="4">
        <v>7.0000000000000007E-2</v>
      </c>
      <c r="U25" t="s">
        <v>40</v>
      </c>
      <c r="V25">
        <v>0</v>
      </c>
      <c r="W25">
        <v>2022</v>
      </c>
      <c r="X25">
        <v>228000</v>
      </c>
      <c r="Y25" s="8">
        <v>101300</v>
      </c>
      <c r="Z25">
        <v>1942</v>
      </c>
      <c r="AA25" t="s">
        <v>96</v>
      </c>
      <c r="AB25" t="s">
        <v>94</v>
      </c>
      <c r="AC25" s="17">
        <v>142</v>
      </c>
      <c r="AD25" s="17">
        <v>769.86</v>
      </c>
      <c r="AG25">
        <v>2045</v>
      </c>
      <c r="AH25">
        <v>0.02</v>
      </c>
      <c r="AI25">
        <v>0.02</v>
      </c>
      <c r="AJ25">
        <v>5.3800000000000001E-2</v>
      </c>
      <c r="AK25">
        <v>2.5000000000000001E-2</v>
      </c>
      <c r="AM25">
        <v>24</v>
      </c>
      <c r="AN25" t="s">
        <v>30</v>
      </c>
      <c r="AO25">
        <v>1123.76</v>
      </c>
      <c r="AP25">
        <v>0.98</v>
      </c>
      <c r="AQ25">
        <v>120</v>
      </c>
      <c r="AR25" t="s">
        <v>25</v>
      </c>
      <c r="AS25" t="s">
        <v>23</v>
      </c>
      <c r="AT25">
        <v>355000</v>
      </c>
      <c r="AU25">
        <v>25</v>
      </c>
      <c r="AV25" t="b">
        <v>0</v>
      </c>
      <c r="AW25">
        <v>0.15</v>
      </c>
      <c r="AX25">
        <v>15000</v>
      </c>
      <c r="AY25">
        <v>0.5</v>
      </c>
      <c r="AZ25">
        <v>5.5E-2</v>
      </c>
      <c r="BA25" s="4">
        <v>0.15</v>
      </c>
      <c r="BB25" t="s">
        <v>24</v>
      </c>
      <c r="BC25">
        <v>0</v>
      </c>
      <c r="BD25">
        <v>2022</v>
      </c>
      <c r="BE25">
        <v>355000</v>
      </c>
      <c r="BF25" s="8">
        <v>101300</v>
      </c>
      <c r="BG25">
        <v>1983</v>
      </c>
      <c r="BH25" t="s">
        <v>132</v>
      </c>
      <c r="BI25" t="s">
        <v>94</v>
      </c>
      <c r="BJ25" s="17">
        <v>204</v>
      </c>
      <c r="BK25" s="17">
        <v>1123.76</v>
      </c>
    </row>
    <row r="26" spans="1:63" x14ac:dyDescent="0.3">
      <c r="A26">
        <v>0.02</v>
      </c>
      <c r="B26" s="17">
        <v>0.02</v>
      </c>
      <c r="C26" s="3">
        <v>0.05</v>
      </c>
      <c r="D26" s="9">
        <v>2.5000000000000001E-2</v>
      </c>
      <c r="F26">
        <v>25</v>
      </c>
      <c r="G26" t="s">
        <v>39</v>
      </c>
      <c r="H26">
        <v>800</v>
      </c>
      <c r="I26">
        <v>0.98</v>
      </c>
      <c r="J26">
        <v>80</v>
      </c>
      <c r="K26" t="s">
        <v>32</v>
      </c>
      <c r="L26" t="s">
        <v>26</v>
      </c>
      <c r="M26">
        <v>280000</v>
      </c>
      <c r="N26">
        <v>15</v>
      </c>
      <c r="O26" t="b">
        <v>0</v>
      </c>
      <c r="P26">
        <v>0.15</v>
      </c>
      <c r="Q26">
        <v>15000</v>
      </c>
      <c r="R26">
        <v>0.5</v>
      </c>
      <c r="S26">
        <v>5.5E-2</v>
      </c>
      <c r="T26" s="4">
        <v>7.0000000000000007E-2</v>
      </c>
      <c r="U26" t="s">
        <v>40</v>
      </c>
      <c r="V26">
        <v>0</v>
      </c>
      <c r="W26">
        <v>2022</v>
      </c>
      <c r="X26">
        <v>280000</v>
      </c>
      <c r="Y26" s="8">
        <v>101300</v>
      </c>
      <c r="Z26">
        <v>1998</v>
      </c>
      <c r="AA26" t="s">
        <v>126</v>
      </c>
      <c r="AB26" t="s">
        <v>94</v>
      </c>
      <c r="AC26" s="17">
        <v>148</v>
      </c>
      <c r="AD26" s="17">
        <v>804.12</v>
      </c>
      <c r="AG26">
        <v>2046</v>
      </c>
      <c r="AH26">
        <v>0.02</v>
      </c>
      <c r="AI26">
        <v>0.02</v>
      </c>
      <c r="AJ26">
        <v>5.3800000000000001E-2</v>
      </c>
      <c r="AK26">
        <v>2.5000000000000001E-2</v>
      </c>
      <c r="AM26">
        <v>25</v>
      </c>
      <c r="AN26" t="s">
        <v>30</v>
      </c>
      <c r="AO26">
        <v>958.23</v>
      </c>
      <c r="AP26">
        <v>0.98</v>
      </c>
      <c r="AQ26">
        <v>100</v>
      </c>
      <c r="AR26" t="s">
        <v>32</v>
      </c>
      <c r="AS26" t="s">
        <v>23</v>
      </c>
      <c r="AT26">
        <v>387000</v>
      </c>
      <c r="AU26">
        <v>15</v>
      </c>
      <c r="AV26" t="b">
        <v>0</v>
      </c>
      <c r="AW26">
        <v>0.15</v>
      </c>
      <c r="AX26">
        <v>15000</v>
      </c>
      <c r="AY26">
        <v>0.5</v>
      </c>
      <c r="AZ26">
        <v>5.5E-2</v>
      </c>
      <c r="BA26" s="4">
        <v>0.15</v>
      </c>
      <c r="BB26" t="s">
        <v>24</v>
      </c>
      <c r="BC26">
        <v>0</v>
      </c>
      <c r="BD26">
        <v>2022</v>
      </c>
      <c r="BE26">
        <v>387000</v>
      </c>
      <c r="BF26" s="8">
        <v>101300</v>
      </c>
      <c r="BG26">
        <v>1980</v>
      </c>
      <c r="BH26" t="s">
        <v>103</v>
      </c>
      <c r="BI26" t="s">
        <v>94</v>
      </c>
      <c r="BJ26" s="17">
        <v>189</v>
      </c>
      <c r="BK26" s="17">
        <v>1038.1400000000001</v>
      </c>
    </row>
    <row r="27" spans="1:63" x14ac:dyDescent="0.3">
      <c r="A27">
        <v>0.02</v>
      </c>
      <c r="B27" s="17">
        <v>0.02</v>
      </c>
      <c r="C27" s="3">
        <v>0.05</v>
      </c>
      <c r="D27" s="9">
        <v>2.5000000000000001E-2</v>
      </c>
      <c r="F27">
        <v>26</v>
      </c>
      <c r="G27" t="s">
        <v>39</v>
      </c>
      <c r="H27">
        <v>560</v>
      </c>
      <c r="I27">
        <v>0.98</v>
      </c>
      <c r="J27">
        <v>55</v>
      </c>
      <c r="K27" t="s">
        <v>33</v>
      </c>
      <c r="L27" t="s">
        <v>29</v>
      </c>
      <c r="M27">
        <v>205000</v>
      </c>
      <c r="N27">
        <v>15</v>
      </c>
      <c r="O27" t="b">
        <v>0</v>
      </c>
      <c r="P27">
        <v>0.15</v>
      </c>
      <c r="Q27">
        <v>15000</v>
      </c>
      <c r="R27">
        <v>0.5</v>
      </c>
      <c r="S27">
        <v>5.5E-2</v>
      </c>
      <c r="T27" s="4">
        <v>7.0000000000000007E-2</v>
      </c>
      <c r="U27" t="s">
        <v>40</v>
      </c>
      <c r="V27">
        <v>0</v>
      </c>
      <c r="W27">
        <v>2022</v>
      </c>
      <c r="X27">
        <v>205000</v>
      </c>
      <c r="Y27" s="8">
        <v>101300</v>
      </c>
      <c r="Z27">
        <v>2002</v>
      </c>
      <c r="AA27" t="s">
        <v>127</v>
      </c>
      <c r="AB27" t="s">
        <v>95</v>
      </c>
      <c r="AC27" s="17">
        <v>106</v>
      </c>
      <c r="AD27" s="17">
        <v>564.4</v>
      </c>
      <c r="AG27">
        <v>2047</v>
      </c>
      <c r="AH27">
        <v>0.02</v>
      </c>
      <c r="AI27">
        <v>0.02</v>
      </c>
      <c r="AJ27">
        <v>5.3800000000000001E-2</v>
      </c>
      <c r="AK27">
        <v>2.5000000000000001E-2</v>
      </c>
      <c r="AM27">
        <v>26</v>
      </c>
      <c r="AN27" t="s">
        <v>30</v>
      </c>
      <c r="AO27">
        <v>1066.7</v>
      </c>
      <c r="AP27">
        <v>0.98</v>
      </c>
      <c r="AQ27">
        <v>110</v>
      </c>
      <c r="AR27" t="s">
        <v>31</v>
      </c>
      <c r="AS27" t="s">
        <v>23</v>
      </c>
      <c r="AT27">
        <v>400000</v>
      </c>
      <c r="AU27">
        <v>25</v>
      </c>
      <c r="AV27" t="b">
        <v>0</v>
      </c>
      <c r="AW27">
        <v>0.15</v>
      </c>
      <c r="AX27">
        <v>15000</v>
      </c>
      <c r="AY27">
        <v>0.5</v>
      </c>
      <c r="AZ27">
        <v>5.5E-2</v>
      </c>
      <c r="BA27" s="4">
        <v>0.15</v>
      </c>
      <c r="BB27" t="s">
        <v>24</v>
      </c>
      <c r="BC27">
        <v>0</v>
      </c>
      <c r="BD27">
        <v>2022</v>
      </c>
      <c r="BE27">
        <v>400000</v>
      </c>
      <c r="BF27" s="8">
        <v>101300</v>
      </c>
      <c r="BG27">
        <v>1992</v>
      </c>
      <c r="BH27" t="s">
        <v>101</v>
      </c>
      <c r="BI27" t="s">
        <v>94</v>
      </c>
      <c r="BJ27" s="17">
        <v>203</v>
      </c>
      <c r="BK27" s="17">
        <v>1118.03</v>
      </c>
    </row>
    <row r="28" spans="1:63" x14ac:dyDescent="0.3">
      <c r="A28">
        <v>0.02</v>
      </c>
      <c r="B28" s="17">
        <v>0.02</v>
      </c>
      <c r="C28" s="3">
        <v>0.05</v>
      </c>
      <c r="D28" s="9">
        <v>2.5000000000000001E-2</v>
      </c>
      <c r="F28">
        <v>27</v>
      </c>
      <c r="G28" t="s">
        <v>39</v>
      </c>
      <c r="H28">
        <v>750</v>
      </c>
      <c r="I28">
        <v>0.98</v>
      </c>
      <c r="J28">
        <v>100</v>
      </c>
      <c r="K28" t="s">
        <v>33</v>
      </c>
      <c r="L28" t="s">
        <v>26</v>
      </c>
      <c r="M28">
        <v>210000</v>
      </c>
      <c r="N28">
        <v>15</v>
      </c>
      <c r="O28" t="b">
        <v>0</v>
      </c>
      <c r="P28">
        <v>0.15</v>
      </c>
      <c r="Q28">
        <v>25000</v>
      </c>
      <c r="R28">
        <v>0.5</v>
      </c>
      <c r="S28">
        <v>5.5E-2</v>
      </c>
      <c r="T28" s="4">
        <v>7.0000000000000007E-2</v>
      </c>
      <c r="U28" t="s">
        <v>40</v>
      </c>
      <c r="V28">
        <v>0</v>
      </c>
      <c r="W28">
        <v>2022</v>
      </c>
      <c r="X28">
        <v>210000</v>
      </c>
      <c r="Y28" s="8">
        <v>101300</v>
      </c>
      <c r="Z28">
        <v>1919</v>
      </c>
      <c r="AA28" t="s">
        <v>107</v>
      </c>
      <c r="AB28" t="s">
        <v>95</v>
      </c>
      <c r="AC28" s="17">
        <v>138</v>
      </c>
      <c r="AD28" s="17">
        <v>747.06</v>
      </c>
      <c r="AG28">
        <v>2048</v>
      </c>
      <c r="AH28">
        <v>0.02</v>
      </c>
      <c r="AI28">
        <v>0.02</v>
      </c>
      <c r="AJ28">
        <v>5.3800000000000001E-2</v>
      </c>
      <c r="AK28">
        <v>2.5000000000000001E-2</v>
      </c>
      <c r="AM28">
        <v>27</v>
      </c>
      <c r="AN28" t="s">
        <v>30</v>
      </c>
      <c r="AO28">
        <v>1112.33</v>
      </c>
      <c r="AP28">
        <v>0.98</v>
      </c>
      <c r="AQ28">
        <v>130</v>
      </c>
      <c r="AR28" t="s">
        <v>32</v>
      </c>
      <c r="AS28" t="s">
        <v>26</v>
      </c>
      <c r="AT28">
        <v>410000</v>
      </c>
      <c r="AU28">
        <v>25</v>
      </c>
      <c r="AV28" t="b">
        <v>1</v>
      </c>
      <c r="AW28">
        <v>0.15</v>
      </c>
      <c r="AX28">
        <v>15000</v>
      </c>
      <c r="AY28">
        <v>0.5</v>
      </c>
      <c r="AZ28">
        <v>5.5E-2</v>
      </c>
      <c r="BA28" s="4">
        <v>0.15</v>
      </c>
      <c r="BB28" t="s">
        <v>24</v>
      </c>
      <c r="BC28">
        <v>0</v>
      </c>
      <c r="BD28">
        <v>2022</v>
      </c>
      <c r="BE28">
        <v>410000</v>
      </c>
      <c r="BF28" s="8">
        <v>101300</v>
      </c>
      <c r="BG28">
        <v>2002</v>
      </c>
      <c r="BH28" t="s">
        <v>129</v>
      </c>
      <c r="BI28" t="s">
        <v>94</v>
      </c>
      <c r="BJ28" s="17">
        <v>217</v>
      </c>
      <c r="BK28" s="17">
        <v>1197.95</v>
      </c>
    </row>
    <row r="29" spans="1:63" x14ac:dyDescent="0.3">
      <c r="A29">
        <v>0.02</v>
      </c>
      <c r="B29" s="17">
        <v>0.02</v>
      </c>
      <c r="C29" s="3">
        <v>0.05</v>
      </c>
      <c r="D29" s="9">
        <v>2.5000000000000001E-2</v>
      </c>
      <c r="F29">
        <v>28</v>
      </c>
      <c r="G29" t="s">
        <v>39</v>
      </c>
      <c r="H29">
        <v>650</v>
      </c>
      <c r="I29">
        <v>0.98</v>
      </c>
      <c r="J29">
        <v>90</v>
      </c>
      <c r="K29" t="s">
        <v>34</v>
      </c>
      <c r="L29" t="s">
        <v>29</v>
      </c>
      <c r="M29">
        <v>168000</v>
      </c>
      <c r="N29">
        <v>15</v>
      </c>
      <c r="O29" t="b">
        <v>0</v>
      </c>
      <c r="P29">
        <v>0.15</v>
      </c>
      <c r="Q29">
        <v>25000</v>
      </c>
      <c r="R29">
        <v>0.5</v>
      </c>
      <c r="S29">
        <v>5.5E-2</v>
      </c>
      <c r="T29" s="4">
        <v>7.0000000000000007E-2</v>
      </c>
      <c r="U29" t="s">
        <v>40</v>
      </c>
      <c r="V29">
        <v>0</v>
      </c>
      <c r="W29">
        <v>2022</v>
      </c>
      <c r="X29">
        <v>168000</v>
      </c>
      <c r="Y29" s="8">
        <v>101300</v>
      </c>
      <c r="Z29">
        <v>2007</v>
      </c>
      <c r="AA29" t="s">
        <v>103</v>
      </c>
      <c r="AB29" t="s">
        <v>94</v>
      </c>
      <c r="AC29" s="17">
        <v>120</v>
      </c>
      <c r="AD29" s="17">
        <v>644.29</v>
      </c>
      <c r="AG29">
        <v>2049</v>
      </c>
      <c r="AH29">
        <v>0.02</v>
      </c>
      <c r="AI29">
        <v>0.02</v>
      </c>
      <c r="AJ29">
        <v>5.3800000000000001E-2</v>
      </c>
      <c r="AK29">
        <v>2.5000000000000001E-2</v>
      </c>
      <c r="AM29">
        <v>28</v>
      </c>
      <c r="AN29" t="s">
        <v>30</v>
      </c>
      <c r="AO29">
        <v>1021.02</v>
      </c>
      <c r="AP29">
        <v>0.98</v>
      </c>
      <c r="AQ29">
        <v>100</v>
      </c>
      <c r="AR29" t="s">
        <v>22</v>
      </c>
      <c r="AS29" t="s">
        <v>23</v>
      </c>
      <c r="AT29">
        <v>450000</v>
      </c>
      <c r="AU29">
        <v>15</v>
      </c>
      <c r="AV29" t="b">
        <v>1</v>
      </c>
      <c r="AW29">
        <v>0.15</v>
      </c>
      <c r="AX29">
        <v>15000</v>
      </c>
      <c r="AY29">
        <v>0.5</v>
      </c>
      <c r="AZ29">
        <v>5.5E-2</v>
      </c>
      <c r="BA29" s="4">
        <v>0.15</v>
      </c>
      <c r="BB29" t="s">
        <v>24</v>
      </c>
      <c r="BC29">
        <v>0</v>
      </c>
      <c r="BD29">
        <v>2022</v>
      </c>
      <c r="BE29">
        <v>450000</v>
      </c>
      <c r="BF29" s="8">
        <v>101300</v>
      </c>
      <c r="BG29">
        <v>2019</v>
      </c>
      <c r="BH29" t="s">
        <v>225</v>
      </c>
      <c r="BI29" t="s">
        <v>95</v>
      </c>
      <c r="BJ29" s="17">
        <v>206</v>
      </c>
      <c r="BK29" s="17">
        <v>1135.1600000000001</v>
      </c>
    </row>
    <row r="30" spans="1:63" x14ac:dyDescent="0.3">
      <c r="A30">
        <v>0.02</v>
      </c>
      <c r="B30" s="17">
        <v>0.02</v>
      </c>
      <c r="C30" s="3">
        <v>0.05</v>
      </c>
      <c r="D30" s="9">
        <v>2.5000000000000001E-2</v>
      </c>
      <c r="F30">
        <v>29</v>
      </c>
      <c r="G30" t="s">
        <v>39</v>
      </c>
      <c r="H30">
        <v>680</v>
      </c>
      <c r="I30">
        <v>0.98</v>
      </c>
      <c r="J30">
        <v>70</v>
      </c>
      <c r="K30" t="s">
        <v>25</v>
      </c>
      <c r="L30" t="s">
        <v>26</v>
      </c>
      <c r="M30">
        <v>182000</v>
      </c>
      <c r="N30">
        <v>15</v>
      </c>
      <c r="O30" t="b">
        <v>0</v>
      </c>
      <c r="P30">
        <v>0.15</v>
      </c>
      <c r="Q30">
        <v>25000</v>
      </c>
      <c r="R30">
        <v>0.5</v>
      </c>
      <c r="S30">
        <v>5.5E-2</v>
      </c>
      <c r="T30" s="4">
        <v>7.0000000000000007E-2</v>
      </c>
      <c r="U30" t="s">
        <v>40</v>
      </c>
      <c r="V30">
        <v>0</v>
      </c>
      <c r="W30">
        <v>2022</v>
      </c>
      <c r="X30">
        <v>182000</v>
      </c>
      <c r="Y30" s="8">
        <v>101300</v>
      </c>
      <c r="Z30">
        <v>1991</v>
      </c>
      <c r="AA30" t="s">
        <v>139</v>
      </c>
      <c r="AB30" t="s">
        <v>94</v>
      </c>
      <c r="AC30" s="17">
        <v>123</v>
      </c>
      <c r="AD30" s="17">
        <v>661.42</v>
      </c>
      <c r="AG30">
        <v>2050</v>
      </c>
      <c r="AH30">
        <v>0.02</v>
      </c>
      <c r="AI30">
        <v>0.02</v>
      </c>
      <c r="AJ30">
        <v>5.3800000000000001E-2</v>
      </c>
      <c r="AK30">
        <v>2.5000000000000001E-2</v>
      </c>
      <c r="AM30">
        <v>29</v>
      </c>
      <c r="AN30" t="s">
        <v>30</v>
      </c>
      <c r="AO30">
        <v>958.23</v>
      </c>
      <c r="AP30">
        <v>0.98</v>
      </c>
      <c r="AQ30">
        <v>90</v>
      </c>
      <c r="AR30" t="s">
        <v>34</v>
      </c>
      <c r="AS30" t="s">
        <v>26</v>
      </c>
      <c r="AT30">
        <v>468000</v>
      </c>
      <c r="AU30">
        <v>15</v>
      </c>
      <c r="AV30" t="b">
        <v>1</v>
      </c>
      <c r="AW30">
        <v>0.15</v>
      </c>
      <c r="AX30">
        <v>15000</v>
      </c>
      <c r="AY30">
        <v>0.5</v>
      </c>
      <c r="AZ30">
        <v>5.5E-2</v>
      </c>
      <c r="BA30" s="4">
        <v>0.15</v>
      </c>
      <c r="BB30" t="s">
        <v>24</v>
      </c>
      <c r="BC30">
        <v>0</v>
      </c>
      <c r="BD30">
        <v>2022</v>
      </c>
      <c r="BE30">
        <v>468000</v>
      </c>
      <c r="BF30" s="8">
        <v>101300</v>
      </c>
      <c r="BG30">
        <v>1903</v>
      </c>
      <c r="BH30" t="s">
        <v>103</v>
      </c>
      <c r="BI30" t="s">
        <v>94</v>
      </c>
      <c r="BJ30" s="17">
        <v>181</v>
      </c>
      <c r="BK30" s="17">
        <v>992.5</v>
      </c>
    </row>
    <row r="31" spans="1:63" x14ac:dyDescent="0.3">
      <c r="A31">
        <v>0.02</v>
      </c>
      <c r="B31" s="17">
        <v>0.02</v>
      </c>
      <c r="C31" s="3">
        <v>0.05</v>
      </c>
      <c r="D31" s="9">
        <v>2.5000000000000001E-2</v>
      </c>
      <c r="F31">
        <v>30</v>
      </c>
      <c r="G31" t="s">
        <v>39</v>
      </c>
      <c r="H31">
        <v>820</v>
      </c>
      <c r="I31">
        <v>0.98</v>
      </c>
      <c r="J31">
        <v>80</v>
      </c>
      <c r="K31" t="s">
        <v>36</v>
      </c>
      <c r="L31" t="s">
        <v>23</v>
      </c>
      <c r="M31">
        <v>255000</v>
      </c>
      <c r="N31">
        <v>15</v>
      </c>
      <c r="O31" t="b">
        <v>0</v>
      </c>
      <c r="P31">
        <v>0.15</v>
      </c>
      <c r="Q31">
        <v>25000</v>
      </c>
      <c r="R31">
        <v>0.5</v>
      </c>
      <c r="S31">
        <v>5.5E-2</v>
      </c>
      <c r="T31" s="4">
        <v>7.0000000000000007E-2</v>
      </c>
      <c r="U31" t="s">
        <v>40</v>
      </c>
      <c r="V31">
        <v>0</v>
      </c>
      <c r="W31">
        <v>2022</v>
      </c>
      <c r="X31">
        <v>255000</v>
      </c>
      <c r="Y31" s="8">
        <v>101300</v>
      </c>
      <c r="Z31">
        <v>2016</v>
      </c>
      <c r="AA31" t="s">
        <v>125</v>
      </c>
      <c r="AB31" t="s">
        <v>94</v>
      </c>
      <c r="AC31" s="17">
        <v>149</v>
      </c>
      <c r="AD31" s="17">
        <v>809.83</v>
      </c>
      <c r="AG31">
        <v>2051</v>
      </c>
      <c r="AH31">
        <v>0.02</v>
      </c>
      <c r="AI31">
        <v>0.02</v>
      </c>
      <c r="AJ31">
        <v>5.3800000000000001E-2</v>
      </c>
      <c r="AK31">
        <v>2.5000000000000001E-2</v>
      </c>
      <c r="AM31">
        <v>30</v>
      </c>
      <c r="AN31" t="s">
        <v>30</v>
      </c>
      <c r="AO31">
        <v>1095.2</v>
      </c>
      <c r="AP31">
        <v>0.98</v>
      </c>
      <c r="AQ31">
        <v>90</v>
      </c>
      <c r="AR31" t="s">
        <v>208</v>
      </c>
      <c r="AS31" t="s">
        <v>23</v>
      </c>
      <c r="AT31">
        <v>525000</v>
      </c>
      <c r="AU31">
        <v>15</v>
      </c>
      <c r="AV31" t="b">
        <v>1</v>
      </c>
      <c r="AW31">
        <v>0.15</v>
      </c>
      <c r="AX31">
        <v>15000</v>
      </c>
      <c r="AY31">
        <v>0.5</v>
      </c>
      <c r="AZ31">
        <v>5.5E-2</v>
      </c>
      <c r="BA31" s="4">
        <v>0.15</v>
      </c>
      <c r="BB31" t="s">
        <v>24</v>
      </c>
      <c r="BC31">
        <v>0</v>
      </c>
      <c r="BD31">
        <v>2022</v>
      </c>
      <c r="BE31">
        <v>525000</v>
      </c>
      <c r="BF31" s="8">
        <v>101300</v>
      </c>
      <c r="BG31">
        <v>2002</v>
      </c>
      <c r="BH31" t="s">
        <v>111</v>
      </c>
      <c r="BI31" t="s">
        <v>95</v>
      </c>
      <c r="BJ31" s="17">
        <v>228</v>
      </c>
      <c r="BK31" s="17">
        <v>1260.74</v>
      </c>
    </row>
    <row r="32" spans="1:63" x14ac:dyDescent="0.3">
      <c r="A32">
        <v>0.02</v>
      </c>
      <c r="B32" s="17">
        <v>0.02</v>
      </c>
      <c r="C32" s="3">
        <v>0.05</v>
      </c>
      <c r="D32" s="9">
        <v>2.5000000000000001E-2</v>
      </c>
      <c r="AG32">
        <v>2052</v>
      </c>
      <c r="AH32">
        <v>0.02</v>
      </c>
      <c r="AI32">
        <v>0.02</v>
      </c>
      <c r="AJ32">
        <v>5.3800000000000001E-2</v>
      </c>
      <c r="AK32">
        <v>2.5000000000000001E-2</v>
      </c>
    </row>
    <row r="33" spans="1:37" x14ac:dyDescent="0.3">
      <c r="A33">
        <v>0.02</v>
      </c>
      <c r="B33" s="17">
        <v>0.02</v>
      </c>
      <c r="C33" s="3">
        <v>0.05</v>
      </c>
      <c r="D33" s="9">
        <v>2.5000000000000001E-2</v>
      </c>
      <c r="AG33">
        <v>2053</v>
      </c>
      <c r="AH33">
        <v>0.02</v>
      </c>
      <c r="AI33">
        <v>0.02</v>
      </c>
      <c r="AJ33">
        <v>5.3800000000000001E-2</v>
      </c>
      <c r="AK33">
        <v>2.5000000000000001E-2</v>
      </c>
    </row>
    <row r="34" spans="1:37" x14ac:dyDescent="0.3">
      <c r="A34">
        <v>0.02</v>
      </c>
      <c r="B34" s="17">
        <v>0.02</v>
      </c>
      <c r="C34" s="3">
        <v>0.05</v>
      </c>
      <c r="D34" s="9">
        <v>2.5000000000000001E-2</v>
      </c>
      <c r="AG34">
        <v>2054</v>
      </c>
      <c r="AH34">
        <v>0.02</v>
      </c>
      <c r="AI34">
        <v>0.02</v>
      </c>
      <c r="AJ34">
        <v>5.3800000000000001E-2</v>
      </c>
      <c r="AK34">
        <v>2.5000000000000001E-2</v>
      </c>
    </row>
    <row r="35" spans="1:37" x14ac:dyDescent="0.3">
      <c r="A35">
        <v>0.02</v>
      </c>
      <c r="B35" s="17">
        <v>0.02</v>
      </c>
      <c r="C35" s="3">
        <v>0.05</v>
      </c>
      <c r="D35" s="9">
        <v>2.5000000000000001E-2</v>
      </c>
      <c r="AG35">
        <v>2055</v>
      </c>
      <c r="AH35">
        <v>0.02</v>
      </c>
      <c r="AI35">
        <v>0.02</v>
      </c>
      <c r="AJ35">
        <v>5.3800000000000001E-2</v>
      </c>
      <c r="AK35">
        <v>2.5000000000000001E-2</v>
      </c>
    </row>
    <row r="36" spans="1:37" x14ac:dyDescent="0.3">
      <c r="A36">
        <v>0.02</v>
      </c>
      <c r="B36" s="17">
        <v>0.02</v>
      </c>
      <c r="C36" s="3">
        <v>0.05</v>
      </c>
      <c r="D36" s="9">
        <v>2.5000000000000001E-2</v>
      </c>
      <c r="AG36">
        <v>2056</v>
      </c>
      <c r="AH36">
        <v>0.02</v>
      </c>
      <c r="AI36">
        <v>0.02</v>
      </c>
      <c r="AJ36">
        <v>5.3800000000000001E-2</v>
      </c>
      <c r="AK36">
        <v>2.5000000000000001E-2</v>
      </c>
    </row>
    <row r="37" spans="1:37" x14ac:dyDescent="0.3">
      <c r="A37">
        <v>0.02</v>
      </c>
      <c r="B37" s="17">
        <v>0.02</v>
      </c>
      <c r="C37" s="3">
        <v>0.05</v>
      </c>
      <c r="D37" s="9">
        <v>2.5000000000000001E-2</v>
      </c>
      <c r="AG37">
        <v>2057</v>
      </c>
      <c r="AH37">
        <v>0.02</v>
      </c>
      <c r="AI37">
        <v>0.02</v>
      </c>
      <c r="AJ37">
        <v>5.3800000000000001E-2</v>
      </c>
      <c r="AK37">
        <v>2.5000000000000001E-2</v>
      </c>
    </row>
    <row r="38" spans="1:37" x14ac:dyDescent="0.3">
      <c r="A38">
        <v>0.02</v>
      </c>
      <c r="B38" s="17">
        <v>0.02</v>
      </c>
      <c r="C38" s="3">
        <v>0.05</v>
      </c>
      <c r="D38" s="9">
        <v>2.5000000000000001E-2</v>
      </c>
      <c r="AG38">
        <v>2058</v>
      </c>
      <c r="AH38">
        <v>0.02</v>
      </c>
      <c r="AI38">
        <v>0.02</v>
      </c>
      <c r="AJ38">
        <v>5.3800000000000001E-2</v>
      </c>
      <c r="AK38">
        <v>2.5000000000000001E-2</v>
      </c>
    </row>
    <row r="39" spans="1:37" x14ac:dyDescent="0.3">
      <c r="A39">
        <v>0.02</v>
      </c>
      <c r="B39" s="17">
        <v>0.02</v>
      </c>
      <c r="C39" s="3">
        <v>0.05</v>
      </c>
      <c r="D39" s="9">
        <v>2.5000000000000001E-2</v>
      </c>
      <c r="AG39">
        <v>2059</v>
      </c>
      <c r="AH39">
        <v>0.02</v>
      </c>
      <c r="AI39">
        <v>0.02</v>
      </c>
      <c r="AJ39">
        <v>5.3800000000000001E-2</v>
      </c>
      <c r="AK39">
        <v>2.5000000000000001E-2</v>
      </c>
    </row>
    <row r="40" spans="1:37" x14ac:dyDescent="0.3">
      <c r="A40">
        <v>0.02</v>
      </c>
      <c r="B40" s="17">
        <v>0.02</v>
      </c>
      <c r="C40" s="3">
        <v>0.05</v>
      </c>
      <c r="D40" s="9">
        <v>2.5000000000000001E-2</v>
      </c>
      <c r="AG40">
        <v>2060</v>
      </c>
      <c r="AH40">
        <v>0.02</v>
      </c>
      <c r="AI40">
        <v>0.02</v>
      </c>
      <c r="AJ40">
        <v>5.3800000000000001E-2</v>
      </c>
      <c r="AK40">
        <v>2.5000000000000001E-2</v>
      </c>
    </row>
    <row r="41" spans="1:37" x14ac:dyDescent="0.3">
      <c r="A41">
        <v>0.02</v>
      </c>
      <c r="B41" s="17">
        <v>0.02</v>
      </c>
      <c r="C41" s="3">
        <v>0.05</v>
      </c>
      <c r="D41" s="9">
        <v>2.5000000000000001E-2</v>
      </c>
      <c r="AG41">
        <v>2061</v>
      </c>
      <c r="AH41">
        <v>0.02</v>
      </c>
      <c r="AI41">
        <v>0.02</v>
      </c>
      <c r="AJ41">
        <v>5.3800000000000001E-2</v>
      </c>
      <c r="AK41">
        <v>2.5000000000000001E-2</v>
      </c>
    </row>
    <row r="42" spans="1:37" x14ac:dyDescent="0.3">
      <c r="A42">
        <v>0.02</v>
      </c>
      <c r="B42" s="17">
        <v>0.02</v>
      </c>
      <c r="C42" s="3">
        <v>0.05</v>
      </c>
      <c r="D42" s="9">
        <v>2.5000000000000001E-2</v>
      </c>
      <c r="AG42">
        <v>2062</v>
      </c>
      <c r="AH42">
        <v>0.02</v>
      </c>
      <c r="AI42">
        <v>0.02</v>
      </c>
      <c r="AJ42">
        <v>5.3800000000000001E-2</v>
      </c>
      <c r="AK42">
        <v>2.5000000000000001E-2</v>
      </c>
    </row>
    <row r="43" spans="1:37" x14ac:dyDescent="0.3">
      <c r="A43">
        <v>0.02</v>
      </c>
      <c r="B43" s="17">
        <v>0.02</v>
      </c>
      <c r="C43" s="3">
        <v>0.05</v>
      </c>
      <c r="D43" s="9">
        <v>2.5000000000000001E-2</v>
      </c>
      <c r="AG43">
        <v>2063</v>
      </c>
      <c r="AH43">
        <v>0.02</v>
      </c>
      <c r="AI43">
        <v>0.02</v>
      </c>
      <c r="AJ43">
        <v>5.3800000000000001E-2</v>
      </c>
      <c r="AK43">
        <v>2.5000000000000001E-2</v>
      </c>
    </row>
    <row r="44" spans="1:37" x14ac:dyDescent="0.3">
      <c r="A44">
        <v>0.02</v>
      </c>
      <c r="B44" s="17">
        <v>0.02</v>
      </c>
      <c r="C44" s="3">
        <v>0.05</v>
      </c>
      <c r="D44" s="9">
        <v>2.5000000000000001E-2</v>
      </c>
      <c r="AG44">
        <v>2064</v>
      </c>
      <c r="AH44">
        <v>0.02</v>
      </c>
      <c r="AI44">
        <v>0.02</v>
      </c>
      <c r="AJ44">
        <v>5.3800000000000001E-2</v>
      </c>
      <c r="AK44">
        <v>2.5000000000000001E-2</v>
      </c>
    </row>
    <row r="45" spans="1:37" x14ac:dyDescent="0.3">
      <c r="A45">
        <v>0.02</v>
      </c>
      <c r="B45" s="17">
        <v>0.02</v>
      </c>
      <c r="C45" s="3">
        <v>0.05</v>
      </c>
      <c r="D45" s="9">
        <v>2.5000000000000001E-2</v>
      </c>
      <c r="AG45">
        <v>2065</v>
      </c>
      <c r="AH45">
        <v>0.02</v>
      </c>
      <c r="AI45">
        <v>0.02</v>
      </c>
      <c r="AJ45">
        <v>5.3800000000000001E-2</v>
      </c>
      <c r="AK45">
        <v>2.5000000000000001E-2</v>
      </c>
    </row>
    <row r="46" spans="1:37" x14ac:dyDescent="0.3">
      <c r="A46">
        <v>0.02</v>
      </c>
      <c r="B46" s="17">
        <v>0.02</v>
      </c>
      <c r="C46" s="3">
        <v>0.05</v>
      </c>
      <c r="D46" s="9">
        <v>2.5000000000000001E-2</v>
      </c>
      <c r="AG46">
        <v>2066</v>
      </c>
      <c r="AH46">
        <v>0.02</v>
      </c>
      <c r="AI46">
        <v>0.02</v>
      </c>
      <c r="AJ46">
        <v>5.3800000000000001E-2</v>
      </c>
      <c r="AK46">
        <v>2.5000000000000001E-2</v>
      </c>
    </row>
    <row r="47" spans="1:37" x14ac:dyDescent="0.3">
      <c r="A47">
        <v>0.02</v>
      </c>
      <c r="B47" s="17">
        <v>0.02</v>
      </c>
      <c r="C47" s="3">
        <v>0.05</v>
      </c>
      <c r="D47" s="9">
        <v>2.5000000000000001E-2</v>
      </c>
      <c r="AG47">
        <v>2067</v>
      </c>
      <c r="AH47">
        <v>0.02</v>
      </c>
      <c r="AI47">
        <v>0.02</v>
      </c>
      <c r="AJ47">
        <v>5.3800000000000001E-2</v>
      </c>
      <c r="AK47">
        <v>2.5000000000000001E-2</v>
      </c>
    </row>
    <row r="48" spans="1:37" x14ac:dyDescent="0.3">
      <c r="A48">
        <v>0.02</v>
      </c>
      <c r="B48" s="17">
        <v>0.02</v>
      </c>
      <c r="C48" s="3">
        <v>0.05</v>
      </c>
      <c r="D48" s="9">
        <v>2.5000000000000001E-2</v>
      </c>
      <c r="AG48">
        <v>2068</v>
      </c>
      <c r="AH48">
        <v>0.02</v>
      </c>
      <c r="AI48">
        <v>0.02</v>
      </c>
      <c r="AJ48">
        <v>5.3800000000000001E-2</v>
      </c>
      <c r="AK48">
        <v>2.5000000000000001E-2</v>
      </c>
    </row>
    <row r="49" spans="1:37" x14ac:dyDescent="0.3">
      <c r="A49">
        <v>0.02</v>
      </c>
      <c r="B49" s="17">
        <v>0.02</v>
      </c>
      <c r="C49" s="3">
        <v>0.05</v>
      </c>
      <c r="D49" s="9">
        <v>2.5000000000000001E-2</v>
      </c>
      <c r="AG49">
        <v>2069</v>
      </c>
      <c r="AH49">
        <v>0.02</v>
      </c>
      <c r="AI49">
        <v>0.02</v>
      </c>
      <c r="AJ49">
        <v>5.3800000000000001E-2</v>
      </c>
      <c r="AK49">
        <v>2.5000000000000001E-2</v>
      </c>
    </row>
    <row r="50" spans="1:37" x14ac:dyDescent="0.3">
      <c r="A50">
        <v>0.02</v>
      </c>
      <c r="B50" s="17">
        <v>0.02</v>
      </c>
      <c r="C50" s="3">
        <v>0.05</v>
      </c>
      <c r="D50" s="9">
        <v>2.5000000000000001E-2</v>
      </c>
      <c r="AG50">
        <v>2070</v>
      </c>
      <c r="AH50">
        <v>0.02</v>
      </c>
      <c r="AI50">
        <v>0.02</v>
      </c>
      <c r="AJ50">
        <v>5.3800000000000001E-2</v>
      </c>
      <c r="AK50">
        <v>2.5000000000000001E-2</v>
      </c>
    </row>
    <row r="51" spans="1:37" x14ac:dyDescent="0.3">
      <c r="A51">
        <v>0.02</v>
      </c>
      <c r="B51" s="17">
        <v>0.02</v>
      </c>
      <c r="C51" s="3">
        <v>0.05</v>
      </c>
      <c r="D51" s="9">
        <v>2.5000000000000001E-2</v>
      </c>
      <c r="AG51">
        <v>2071</v>
      </c>
      <c r="AH51">
        <v>0.02</v>
      </c>
      <c r="AI51">
        <v>0.02</v>
      </c>
      <c r="AJ51">
        <v>5.3800000000000001E-2</v>
      </c>
      <c r="AK51">
        <v>2.5000000000000001E-2</v>
      </c>
    </row>
    <row r="52" spans="1:37" x14ac:dyDescent="0.3">
      <c r="A52">
        <v>0.02</v>
      </c>
      <c r="B52" s="17">
        <v>0.02</v>
      </c>
      <c r="C52" s="3">
        <v>0.05</v>
      </c>
      <c r="D52" s="9">
        <v>2.5000000000000001E-2</v>
      </c>
      <c r="AG52">
        <v>2072</v>
      </c>
      <c r="AH52">
        <v>0.02</v>
      </c>
      <c r="AI52">
        <v>0.02</v>
      </c>
      <c r="AJ52">
        <v>5.3800000000000001E-2</v>
      </c>
      <c r="AK52">
        <v>2.5000000000000001E-2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291F-2BBB-4F07-8D87-F1EB84823300}">
  <dimension ref="A1:C9"/>
  <sheetViews>
    <sheetView workbookViewId="0">
      <selection activeCell="B22" sqref="B22"/>
    </sheetView>
  </sheetViews>
  <sheetFormatPr defaultRowHeight="14.4" x14ac:dyDescent="0.3"/>
  <cols>
    <col min="1" max="1" width="10.5546875" bestFit="1" customWidth="1"/>
    <col min="2" max="2" width="11.44140625" bestFit="1" customWidth="1"/>
    <col min="3" max="3" width="15.44140625" bestFit="1" customWidth="1"/>
  </cols>
  <sheetData>
    <row r="1" spans="1:3" x14ac:dyDescent="0.3">
      <c r="A1" s="1" t="s">
        <v>45</v>
      </c>
      <c r="B1" s="1" t="s">
        <v>46</v>
      </c>
      <c r="C1" s="1" t="s">
        <v>47</v>
      </c>
    </row>
    <row r="2" spans="1:3" x14ac:dyDescent="0.3">
      <c r="A2">
        <v>0</v>
      </c>
      <c r="B2" s="7">
        <v>0.01</v>
      </c>
      <c r="C2" s="7">
        <v>0.73</v>
      </c>
    </row>
    <row r="3" spans="1:3" x14ac:dyDescent="0.3">
      <c r="A3" s="7">
        <v>0.01</v>
      </c>
      <c r="B3" s="7">
        <v>0.02</v>
      </c>
      <c r="C3" s="7">
        <v>0.79</v>
      </c>
    </row>
    <row r="4" spans="1:3" x14ac:dyDescent="0.3">
      <c r="A4" s="7">
        <v>0.02</v>
      </c>
      <c r="B4" s="7">
        <v>0.03</v>
      </c>
      <c r="C4" s="7">
        <v>0.84</v>
      </c>
    </row>
    <row r="5" spans="1:3" x14ac:dyDescent="0.3">
      <c r="A5" s="7">
        <v>0.03</v>
      </c>
      <c r="B5" s="7">
        <v>0.04</v>
      </c>
      <c r="C5" s="7">
        <v>0.9</v>
      </c>
    </row>
    <row r="6" spans="1:3" x14ac:dyDescent="0.3">
      <c r="A6" s="7">
        <v>0.04</v>
      </c>
      <c r="B6" s="7">
        <v>0.05</v>
      </c>
      <c r="C6" s="7">
        <v>0.95</v>
      </c>
    </row>
    <row r="7" spans="1:3" x14ac:dyDescent="0.3">
      <c r="A7" s="7">
        <v>0.05</v>
      </c>
      <c r="B7" s="7">
        <v>0.06</v>
      </c>
      <c r="C7" s="7">
        <v>1</v>
      </c>
    </row>
    <row r="8" spans="1:3" x14ac:dyDescent="0.3">
      <c r="A8" s="7">
        <v>0.06</v>
      </c>
      <c r="B8" s="7">
        <v>7.0000000000000007E-2</v>
      </c>
      <c r="C8" s="7">
        <v>1</v>
      </c>
    </row>
    <row r="9" spans="1:3" x14ac:dyDescent="0.3">
      <c r="A9" s="7">
        <v>7.0000000000000007E-2</v>
      </c>
      <c r="B9" s="7">
        <v>1</v>
      </c>
      <c r="C9" s="7">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3DC8-4547-41D6-97D7-F5BABC7B3156}">
  <dimension ref="A1:C9"/>
  <sheetViews>
    <sheetView workbookViewId="0">
      <selection activeCell="C8" sqref="C8"/>
    </sheetView>
  </sheetViews>
  <sheetFormatPr defaultRowHeight="14.4" x14ac:dyDescent="0.3"/>
  <cols>
    <col min="1" max="1" width="10.5546875" bestFit="1" customWidth="1"/>
    <col min="2" max="2" width="11.44140625" bestFit="1" customWidth="1"/>
    <col min="3" max="3" width="15.44140625" bestFit="1" customWidth="1"/>
  </cols>
  <sheetData>
    <row r="1" spans="1:3" x14ac:dyDescent="0.3">
      <c r="A1" s="1" t="s">
        <v>45</v>
      </c>
      <c r="B1" s="1" t="s">
        <v>46</v>
      </c>
      <c r="C1" s="1" t="s">
        <v>47</v>
      </c>
    </row>
    <row r="2" spans="1:3" x14ac:dyDescent="0.3">
      <c r="A2">
        <v>0</v>
      </c>
      <c r="B2" s="7">
        <v>0.01</v>
      </c>
      <c r="C2" s="7">
        <v>0.45</v>
      </c>
    </row>
    <row r="3" spans="1:3" x14ac:dyDescent="0.3">
      <c r="A3" s="7">
        <v>0.01</v>
      </c>
      <c r="B3" s="7">
        <v>0.02</v>
      </c>
      <c r="C3" s="7">
        <v>0.51</v>
      </c>
    </row>
    <row r="4" spans="1:3" x14ac:dyDescent="0.3">
      <c r="A4" s="7">
        <v>0.02</v>
      </c>
      <c r="B4" s="7">
        <v>0.03</v>
      </c>
      <c r="C4" s="7">
        <v>0.56000000000000005</v>
      </c>
    </row>
    <row r="5" spans="1:3" x14ac:dyDescent="0.3">
      <c r="A5" s="7">
        <v>0.03</v>
      </c>
      <c r="B5" s="7">
        <v>0.04</v>
      </c>
      <c r="C5" s="7">
        <v>0.62</v>
      </c>
    </row>
    <row r="6" spans="1:3" x14ac:dyDescent="0.3">
      <c r="A6" s="7">
        <v>0.04</v>
      </c>
      <c r="B6" s="7">
        <v>0.05</v>
      </c>
      <c r="C6" s="7">
        <v>0.67</v>
      </c>
    </row>
    <row r="7" spans="1:3" x14ac:dyDescent="0.3">
      <c r="A7" s="7">
        <v>0.05</v>
      </c>
      <c r="B7" s="7">
        <v>0.06</v>
      </c>
      <c r="C7" s="7">
        <v>0.73</v>
      </c>
    </row>
    <row r="8" spans="1:3" x14ac:dyDescent="0.3">
      <c r="A8" s="7">
        <v>0.06</v>
      </c>
      <c r="B8" s="7">
        <v>7.0000000000000007E-2</v>
      </c>
      <c r="C8" s="7">
        <v>0.78</v>
      </c>
    </row>
    <row r="9" spans="1:3" x14ac:dyDescent="0.3">
      <c r="A9" s="7">
        <v>7.0000000000000007E-2</v>
      </c>
      <c r="B9" s="7">
        <v>1</v>
      </c>
      <c r="C9" s="7">
        <v>0.85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BDFB-87E2-47C5-9299-A18379F5FA25}">
  <dimension ref="A1:K13"/>
  <sheetViews>
    <sheetView workbookViewId="0">
      <selection activeCell="E14" sqref="E14"/>
    </sheetView>
  </sheetViews>
  <sheetFormatPr defaultRowHeight="14.4" x14ac:dyDescent="0.3"/>
  <sheetData>
    <row r="1" spans="1:11" x14ac:dyDescent="0.3">
      <c r="A1" t="s">
        <v>76</v>
      </c>
      <c r="B1" t="s">
        <v>229</v>
      </c>
      <c r="C1" t="s">
        <v>77</v>
      </c>
      <c r="D1" t="s">
        <v>78</v>
      </c>
      <c r="E1" t="s">
        <v>40</v>
      </c>
      <c r="F1" t="s">
        <v>24</v>
      </c>
      <c r="G1" t="s">
        <v>79</v>
      </c>
      <c r="H1" t="s">
        <v>50</v>
      </c>
      <c r="I1" t="s">
        <v>80</v>
      </c>
      <c r="J1" t="s">
        <v>81</v>
      </c>
      <c r="K1" t="s">
        <v>49</v>
      </c>
    </row>
    <row r="2" spans="1:11" x14ac:dyDescent="0.3">
      <c r="A2" t="s">
        <v>229</v>
      </c>
      <c r="B2">
        <v>0</v>
      </c>
      <c r="C2">
        <v>0</v>
      </c>
      <c r="D2">
        <v>0</v>
      </c>
      <c r="E2">
        <v>0</v>
      </c>
      <c r="F2">
        <v>0</v>
      </c>
      <c r="G2">
        <v>0</v>
      </c>
      <c r="H2">
        <v>0</v>
      </c>
      <c r="I2">
        <v>0</v>
      </c>
      <c r="J2">
        <v>0</v>
      </c>
      <c r="K2">
        <v>0</v>
      </c>
    </row>
    <row r="3" spans="1:11" ht="14.1" customHeight="1" x14ac:dyDescent="0.3">
      <c r="A3" t="s">
        <v>77</v>
      </c>
      <c r="B3" s="22">
        <v>100.4</v>
      </c>
      <c r="C3">
        <v>0</v>
      </c>
      <c r="D3">
        <v>0</v>
      </c>
      <c r="E3">
        <v>0</v>
      </c>
      <c r="F3">
        <v>0</v>
      </c>
      <c r="G3">
        <v>0</v>
      </c>
      <c r="H3">
        <v>0</v>
      </c>
      <c r="I3">
        <v>0</v>
      </c>
      <c r="J3">
        <v>0</v>
      </c>
      <c r="K3">
        <v>0</v>
      </c>
    </row>
    <row r="4" spans="1:11" x14ac:dyDescent="0.3">
      <c r="A4" t="s">
        <v>78</v>
      </c>
      <c r="B4" s="22">
        <v>100.4</v>
      </c>
      <c r="C4" s="22">
        <v>100.4</v>
      </c>
      <c r="D4" s="7">
        <v>0</v>
      </c>
      <c r="E4" s="7">
        <v>0</v>
      </c>
      <c r="F4" s="7">
        <v>0</v>
      </c>
      <c r="G4" s="7">
        <v>0</v>
      </c>
      <c r="H4" s="7">
        <v>0</v>
      </c>
      <c r="I4" s="7">
        <v>0</v>
      </c>
      <c r="J4" s="7">
        <v>0</v>
      </c>
      <c r="K4" s="7">
        <v>0</v>
      </c>
    </row>
    <row r="5" spans="1:11" x14ac:dyDescent="0.3">
      <c r="A5" t="s">
        <v>40</v>
      </c>
      <c r="B5" s="22">
        <v>237.5</v>
      </c>
      <c r="C5" s="22">
        <v>237.5</v>
      </c>
      <c r="D5" s="22">
        <v>143</v>
      </c>
      <c r="E5" s="7">
        <v>0</v>
      </c>
      <c r="F5" s="7">
        <v>0</v>
      </c>
      <c r="G5" s="7">
        <v>0</v>
      </c>
      <c r="H5" s="7">
        <v>0</v>
      </c>
      <c r="I5" s="7">
        <v>0</v>
      </c>
      <c r="J5" s="7">
        <v>0</v>
      </c>
      <c r="K5" s="7">
        <v>0</v>
      </c>
    </row>
    <row r="6" spans="1:11" x14ac:dyDescent="0.3">
      <c r="A6" t="s">
        <v>24</v>
      </c>
      <c r="B6" s="22">
        <v>260.2</v>
      </c>
      <c r="C6" s="22">
        <v>260.2</v>
      </c>
      <c r="D6" s="22">
        <v>176.9</v>
      </c>
      <c r="E6" s="22">
        <v>94.5</v>
      </c>
      <c r="F6" s="7">
        <v>0</v>
      </c>
      <c r="G6" s="7">
        <v>0</v>
      </c>
      <c r="H6" s="7">
        <v>0</v>
      </c>
      <c r="I6" s="7">
        <v>0</v>
      </c>
      <c r="J6" s="7">
        <v>0</v>
      </c>
      <c r="K6" s="7">
        <v>0</v>
      </c>
    </row>
    <row r="7" spans="1:11" x14ac:dyDescent="0.3">
      <c r="A7" t="s">
        <v>79</v>
      </c>
      <c r="B7" s="22">
        <v>314.89999999999998</v>
      </c>
      <c r="C7" s="22">
        <v>314.89999999999998</v>
      </c>
      <c r="D7" s="22">
        <v>227.7</v>
      </c>
      <c r="E7" s="22">
        <v>135.1</v>
      </c>
      <c r="F7" s="22">
        <v>79.7</v>
      </c>
      <c r="G7" s="7">
        <v>0</v>
      </c>
      <c r="H7" s="7">
        <v>0</v>
      </c>
      <c r="I7" s="7">
        <v>0</v>
      </c>
      <c r="J7" s="7">
        <v>0</v>
      </c>
      <c r="K7" s="7">
        <v>0</v>
      </c>
    </row>
    <row r="8" spans="1:11" x14ac:dyDescent="0.3">
      <c r="A8" t="s">
        <v>50</v>
      </c>
      <c r="B8" s="22">
        <v>363.8</v>
      </c>
      <c r="C8" s="22">
        <v>363.8</v>
      </c>
      <c r="D8" s="22">
        <v>268.7</v>
      </c>
      <c r="E8" s="22">
        <v>178</v>
      </c>
      <c r="F8" s="22">
        <v>121.5</v>
      </c>
      <c r="G8" s="22">
        <v>74.5</v>
      </c>
      <c r="H8" s="7">
        <v>0</v>
      </c>
      <c r="I8" s="7">
        <v>0</v>
      </c>
      <c r="J8" s="7">
        <v>0</v>
      </c>
      <c r="K8" s="7">
        <v>0</v>
      </c>
    </row>
    <row r="9" spans="1:11" x14ac:dyDescent="0.3">
      <c r="A9" t="s">
        <v>80</v>
      </c>
      <c r="B9" s="22">
        <v>418.5</v>
      </c>
      <c r="C9" s="22">
        <v>418.5</v>
      </c>
      <c r="D9" s="22">
        <v>319.39999999999998</v>
      </c>
      <c r="E9" s="22">
        <v>217.9</v>
      </c>
      <c r="F9" s="22">
        <v>164.4</v>
      </c>
      <c r="G9" s="22">
        <v>106</v>
      </c>
      <c r="H9" s="22">
        <v>69.8</v>
      </c>
      <c r="I9" s="7">
        <v>0</v>
      </c>
      <c r="J9" s="7">
        <v>0</v>
      </c>
      <c r="K9" s="7">
        <v>0</v>
      </c>
    </row>
    <row r="10" spans="1:11" x14ac:dyDescent="0.3">
      <c r="A10" t="s">
        <v>81</v>
      </c>
      <c r="B10" s="22">
        <v>489</v>
      </c>
      <c r="C10" s="22">
        <v>489</v>
      </c>
      <c r="D10" s="22">
        <v>388.1</v>
      </c>
      <c r="E10" s="22">
        <v>271.2</v>
      </c>
      <c r="F10" s="22">
        <v>211.6</v>
      </c>
      <c r="G10" s="22">
        <v>146.9</v>
      </c>
      <c r="H10" s="22">
        <v>104</v>
      </c>
      <c r="I10" s="22">
        <v>72.3</v>
      </c>
      <c r="J10" s="7">
        <v>0</v>
      </c>
      <c r="K10" s="7">
        <v>0</v>
      </c>
    </row>
    <row r="11" spans="1:11" x14ac:dyDescent="0.3">
      <c r="A11" t="s">
        <v>49</v>
      </c>
      <c r="B11" s="22">
        <v>623.20000000000005</v>
      </c>
      <c r="C11" s="22">
        <v>623.20000000000005</v>
      </c>
      <c r="D11" s="22">
        <v>488.2</v>
      </c>
      <c r="E11" s="22">
        <v>353</v>
      </c>
      <c r="F11" s="22">
        <v>288.3</v>
      </c>
      <c r="G11" s="22">
        <v>205</v>
      </c>
      <c r="H11" s="22">
        <v>162</v>
      </c>
      <c r="I11" s="22">
        <v>140.6</v>
      </c>
      <c r="J11" s="22">
        <v>103.1</v>
      </c>
      <c r="K11" s="7">
        <v>0</v>
      </c>
    </row>
    <row r="13" spans="1:11" x14ac:dyDescent="0.3">
      <c r="A13" t="s">
        <v>82</v>
      </c>
      <c r="B13">
        <v>1</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84EAB28126F2498BAB943819299A83" ma:contentTypeVersion="10" ma:contentTypeDescription="Create a new document." ma:contentTypeScope="" ma:versionID="a1e5c9eb4777640e1ab334c84628e1ba">
  <xsd:schema xmlns:xsd="http://www.w3.org/2001/XMLSchema" xmlns:xs="http://www.w3.org/2001/XMLSchema" xmlns:p="http://schemas.microsoft.com/office/2006/metadata/properties" xmlns:ns2="5ceec77e-3264-4121-9866-5f8fac217985" xmlns:ns3="029c6882-ceee-4a2b-8a68-2219911bcb72" targetNamespace="http://schemas.microsoft.com/office/2006/metadata/properties" ma:root="true" ma:fieldsID="451e6d38a6f73897897138a7c73bef12" ns2:_="" ns3:_="">
    <xsd:import namespace="5ceec77e-3264-4121-9866-5f8fac217985"/>
    <xsd:import namespace="029c6882-ceee-4a2b-8a68-2219911bcb7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eec77e-3264-4121-9866-5f8fac2179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6376caf-eb23-4d4d-9434-dc3dea19bcb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9c6882-ceee-4a2b-8a68-2219911bcb7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dc3c486-77a9-4b4d-9eee-e4c8c432999a}" ma:internalName="TaxCatchAll" ma:showField="CatchAllData" ma:web="029c6882-ceee-4a2b-8a68-2219911bcb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ceec77e-3264-4121-9866-5f8fac217985">
      <Terms xmlns="http://schemas.microsoft.com/office/infopath/2007/PartnerControls"/>
    </lcf76f155ced4ddcb4097134ff3c332f>
    <TaxCatchAll xmlns="029c6882-ceee-4a2b-8a68-2219911bcb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C13EC-9C66-49F9-81A0-85BC051E9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eec77e-3264-4121-9866-5f8fac217985"/>
    <ds:schemaRef ds:uri="029c6882-ceee-4a2b-8a68-2219911bcb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A2641-EC43-4476-BFA8-808D215CDC71}">
  <ds:schemaRefs>
    <ds:schemaRef ds:uri="http://schemas.microsoft.com/office/2006/metadata/properties"/>
    <ds:schemaRef ds:uri="http://schemas.microsoft.com/office/infopath/2007/PartnerControls"/>
    <ds:schemaRef ds:uri="5ceec77e-3264-4121-9866-5f8fac217985"/>
    <ds:schemaRef ds:uri="029c6882-ceee-4a2b-8a68-2219911bcb72"/>
  </ds:schemaRefs>
</ds:datastoreItem>
</file>

<file path=customXml/itemProps3.xml><?xml version="1.0" encoding="utf-8"?>
<ds:datastoreItem xmlns:ds="http://schemas.openxmlformats.org/officeDocument/2006/customXml" ds:itemID="{79E20CDF-AA47-4472-AF2F-88637B829B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15</vt:i4>
      </vt:variant>
      <vt:variant>
        <vt:lpstr>Benoemde bereiken</vt:lpstr>
      </vt:variant>
      <vt:variant>
        <vt:i4>1</vt:i4>
      </vt:variant>
    </vt:vector>
  </HeadingPairs>
  <TitlesOfParts>
    <vt:vector size="16" baseType="lpstr">
      <vt:lpstr>voorbeeldhuizen</vt:lpstr>
      <vt:lpstr>uitleg variabelen</vt:lpstr>
      <vt:lpstr>wws_puntensysteem</vt:lpstr>
      <vt:lpstr>wws_lookup</vt:lpstr>
      <vt:lpstr>parameters</vt:lpstr>
      <vt:lpstr>backup</vt:lpstr>
      <vt:lpstr>leegwaarderatio</vt:lpstr>
      <vt:lpstr>leegwaarderatio_oud</vt:lpstr>
      <vt:lpstr>Verduurzaming</vt:lpstr>
      <vt:lpstr>Markthuur</vt:lpstr>
      <vt:lpstr>interest_rate</vt:lpstr>
      <vt:lpstr>Hypothecaire_rente</vt:lpstr>
      <vt:lpstr>historical_cpi</vt:lpstr>
      <vt:lpstr>BER_Hypothecaire_rente</vt:lpstr>
      <vt:lpstr>rating_premium</vt:lpstr>
      <vt:lpstr>Regios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Bijlsma</dc:creator>
  <cp:keywords/>
  <dc:description/>
  <cp:lastModifiedBy>Sluijs, DED (Dick) van der</cp:lastModifiedBy>
  <cp:revision/>
  <dcterms:created xsi:type="dcterms:W3CDTF">2015-06-05T18:17:20Z</dcterms:created>
  <dcterms:modified xsi:type="dcterms:W3CDTF">2023-09-13T09:54:18Z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0x010100EE84EAB28126F2498BAB943819299A83</vt:lpwstr>
  </property>
  <property fmtid="{D5CDD505-2E9C-101B-9397-08002B2CF9AE}" pid="3" name="MediaServiceImageTags">
    <vt:lpwstr/>
  </property>
</Properties>
</file>